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HAI YEN\9. TO CHUC\9-HS THI DUA - KHEN THUONG - SKKN - KY NIEM VI SU NGHIEP GD\New folder\"/>
    </mc:Choice>
  </mc:AlternateContent>
  <bookViews>
    <workbookView xWindow="0" yWindow="0" windowWidth="28800" windowHeight="12330" tabRatio="813" firstSheet="2" activeTab="4"/>
  </bookViews>
  <sheets>
    <sheet name="Kangatang" sheetId="144" state="veryHidden" r:id="rId1"/>
    <sheet name="Truong" sheetId="145" state="hidden" r:id="rId2"/>
    <sheet name="Tong hop" sheetId="142" r:id="rId3"/>
    <sheet name="Ky niem chuong SNGD" sheetId="167" r:id="rId4"/>
    <sheet name="Tong hop (2)" sheetId="16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xlnm._FilterDatabase" localSheetId="3" hidden="1">'Ky niem chuong SNGD'!$A$9:$AB$319</definedName>
    <definedName name="_xlnm._FilterDatabase" localSheetId="2" hidden="1">'Tong hop'!$A$23:$DM$355</definedName>
    <definedName name="_xlnm._FilterDatabase" localSheetId="4" hidden="1">'Tong hop (2)'!$A$23:$DX$355</definedName>
    <definedName name="_xlnm.Print_Titles" localSheetId="2">'Tong hop'!$21:$22</definedName>
    <definedName name="_xlnm.Print_Titles" localSheetId="4">'Tong hop (2)'!$21:$22</definedName>
  </definedNames>
  <calcPr calcId="162913"/>
</workbook>
</file>

<file path=xl/calcChain.xml><?xml version="1.0" encoding="utf-8"?>
<calcChain xmlns="http://schemas.openxmlformats.org/spreadsheetml/2006/main">
  <c r="B83" i="168" l="1"/>
  <c r="D83" i="168"/>
  <c r="DV83" i="168"/>
  <c r="DW83" i="168"/>
  <c r="Q382" i="168" l="1"/>
  <c r="Q381" i="168"/>
  <c r="Q380" i="168"/>
  <c r="Q379" i="168"/>
  <c r="Q378" i="168"/>
  <c r="Q377" i="168"/>
  <c r="Q376" i="168"/>
  <c r="Q375" i="168"/>
  <c r="Q374" i="168"/>
  <c r="Q373" i="168"/>
  <c r="Q372" i="168"/>
  <c r="Q371" i="168"/>
  <c r="Q370" i="168"/>
  <c r="Q369" i="168"/>
  <c r="Q355" i="168"/>
  <c r="X382" i="168"/>
  <c r="X381" i="168"/>
  <c r="X380" i="168"/>
  <c r="X379" i="168"/>
  <c r="X378" i="168"/>
  <c r="X377" i="168"/>
  <c r="X376" i="168"/>
  <c r="X375" i="168"/>
  <c r="X374" i="168"/>
  <c r="X373" i="168"/>
  <c r="X372" i="168"/>
  <c r="X371" i="168"/>
  <c r="X370" i="168"/>
  <c r="X369" i="168"/>
  <c r="X355" i="168"/>
  <c r="DV265" i="168" l="1"/>
  <c r="DW265" i="168"/>
  <c r="DV266" i="168"/>
  <c r="DW266" i="168"/>
  <c r="DV267" i="168"/>
  <c r="DW267" i="168"/>
  <c r="DV268" i="168"/>
  <c r="DW268" i="168"/>
  <c r="DV269" i="168"/>
  <c r="DW269" i="168"/>
  <c r="DV270" i="168"/>
  <c r="DW270" i="168"/>
  <c r="DV271" i="168"/>
  <c r="DW271" i="168"/>
  <c r="DV272" i="168"/>
  <c r="DW272" i="168"/>
  <c r="DV273" i="168"/>
  <c r="DW273" i="168"/>
  <c r="DV274" i="168"/>
  <c r="DW274" i="168"/>
  <c r="DV275" i="168"/>
  <c r="DW275" i="168"/>
  <c r="DV276" i="168"/>
  <c r="DW276" i="168"/>
  <c r="DV277" i="168"/>
  <c r="DW277" i="168"/>
  <c r="DV278" i="168"/>
  <c r="DW278" i="168"/>
  <c r="DV279" i="168"/>
  <c r="DW279" i="168"/>
  <c r="DV280" i="168"/>
  <c r="DW280" i="168"/>
  <c r="DV281" i="168"/>
  <c r="DW281" i="168"/>
  <c r="DV282" i="168"/>
  <c r="DW282" i="168"/>
  <c r="DV283" i="168"/>
  <c r="DW283" i="168"/>
  <c r="DV284" i="168"/>
  <c r="DW284" i="168"/>
  <c r="DV285" i="168"/>
  <c r="DW285" i="168"/>
  <c r="DV286" i="168"/>
  <c r="DW286" i="168"/>
  <c r="DV287" i="168"/>
  <c r="DW287" i="168"/>
  <c r="DV288" i="168"/>
  <c r="DW288" i="168"/>
  <c r="DV289" i="168"/>
  <c r="DW289" i="168"/>
  <c r="DV290" i="168"/>
  <c r="DW290" i="168"/>
  <c r="DV291" i="168"/>
  <c r="DW291" i="168"/>
  <c r="DV292" i="168"/>
  <c r="DW292" i="168"/>
  <c r="DV293" i="168"/>
  <c r="DW293" i="168"/>
  <c r="DV294" i="168"/>
  <c r="DW294" i="168"/>
  <c r="DV295" i="168"/>
  <c r="DW295" i="168"/>
  <c r="DV296" i="168"/>
  <c r="DW296" i="168"/>
  <c r="DV297" i="168"/>
  <c r="DW297" i="168"/>
  <c r="DV298" i="168"/>
  <c r="DW298" i="168"/>
  <c r="DV299" i="168"/>
  <c r="DW299" i="168"/>
  <c r="DV300" i="168"/>
  <c r="DW300" i="168"/>
  <c r="DV301" i="168"/>
  <c r="DW301" i="168"/>
  <c r="DV302" i="168"/>
  <c r="DW302" i="168"/>
  <c r="DV303" i="168"/>
  <c r="DW303" i="168"/>
  <c r="DV304" i="168"/>
  <c r="DW304" i="168"/>
  <c r="DV305" i="168"/>
  <c r="DW305" i="168"/>
  <c r="DV306" i="168"/>
  <c r="DW306" i="168"/>
  <c r="DV307" i="168"/>
  <c r="DW307" i="168"/>
  <c r="DV308" i="168"/>
  <c r="DW308" i="168"/>
  <c r="DV309" i="168"/>
  <c r="DW309" i="168"/>
  <c r="DV310" i="168"/>
  <c r="DW310" i="168"/>
  <c r="DV311" i="168"/>
  <c r="DW311" i="168"/>
  <c r="DV312" i="168"/>
  <c r="DW312" i="168"/>
  <c r="DV313" i="168"/>
  <c r="DW313" i="168"/>
  <c r="DV314" i="168"/>
  <c r="DW314" i="168"/>
  <c r="DV315" i="168"/>
  <c r="DW315" i="168"/>
  <c r="DV316" i="168"/>
  <c r="DW316" i="168"/>
  <c r="DV317" i="168"/>
  <c r="DW317" i="168"/>
  <c r="DV318" i="168"/>
  <c r="DW318" i="168"/>
  <c r="DV319" i="168"/>
  <c r="DW319" i="168"/>
  <c r="DV320" i="168"/>
  <c r="DW320" i="168"/>
  <c r="DV321" i="168"/>
  <c r="DW321" i="168"/>
  <c r="DV322" i="168"/>
  <c r="DW322" i="168"/>
  <c r="DV323" i="168"/>
  <c r="DW323" i="168"/>
  <c r="DV324" i="168"/>
  <c r="DW324" i="168"/>
  <c r="DV325" i="168"/>
  <c r="DW325" i="168"/>
  <c r="DV326" i="168"/>
  <c r="DW326" i="168"/>
  <c r="DV327" i="168"/>
  <c r="DW327" i="168"/>
  <c r="DV328" i="168"/>
  <c r="DW328" i="168"/>
  <c r="DV329" i="168"/>
  <c r="DW329" i="168"/>
  <c r="DV330" i="168"/>
  <c r="DW330" i="168"/>
  <c r="DV331" i="168"/>
  <c r="DW331" i="168"/>
  <c r="DV332" i="168"/>
  <c r="DW332" i="168"/>
  <c r="DV333" i="168"/>
  <c r="DW333" i="168"/>
  <c r="DV334" i="168"/>
  <c r="DW334" i="168"/>
  <c r="DV335" i="168"/>
  <c r="DW335" i="168"/>
  <c r="DV336" i="168"/>
  <c r="DW336" i="168"/>
  <c r="DV337" i="168"/>
  <c r="DW337" i="168"/>
  <c r="DV338" i="168"/>
  <c r="DW338" i="168"/>
  <c r="DV339" i="168"/>
  <c r="DW339" i="168"/>
  <c r="DV340" i="168"/>
  <c r="DW340" i="168"/>
  <c r="DV341" i="168"/>
  <c r="DW341" i="168"/>
  <c r="DV342" i="168"/>
  <c r="DW342" i="168"/>
  <c r="DV343" i="168"/>
  <c r="DW343" i="168"/>
  <c r="DV344" i="168"/>
  <c r="DW344" i="168"/>
  <c r="DV345" i="168"/>
  <c r="DW345" i="168"/>
  <c r="DV346" i="168"/>
  <c r="DW346" i="168"/>
  <c r="DV347" i="168"/>
  <c r="DW347" i="168"/>
  <c r="DV348" i="168"/>
  <c r="DW348" i="168"/>
  <c r="DV349" i="168"/>
  <c r="DW349" i="168"/>
  <c r="DV350" i="168"/>
  <c r="DW350" i="168"/>
  <c r="DV351" i="168"/>
  <c r="DW351" i="168"/>
  <c r="DV352" i="168"/>
  <c r="DW352" i="168"/>
  <c r="DV353" i="168"/>
  <c r="DW353" i="168"/>
  <c r="DV354" i="168"/>
  <c r="DW354" i="168"/>
  <c r="DV264" i="168"/>
  <c r="DW264" i="168"/>
  <c r="DV25" i="168"/>
  <c r="DW25" i="168"/>
  <c r="DV26" i="168"/>
  <c r="DW26" i="168"/>
  <c r="DV27" i="168"/>
  <c r="DW27" i="168"/>
  <c r="DV28" i="168"/>
  <c r="DW28" i="168"/>
  <c r="DV29" i="168"/>
  <c r="DW29" i="168"/>
  <c r="DV30" i="168"/>
  <c r="DW30" i="168"/>
  <c r="DV31" i="168"/>
  <c r="DW31" i="168"/>
  <c r="DV32" i="168"/>
  <c r="DW32" i="168"/>
  <c r="DV33" i="168"/>
  <c r="DW33" i="168"/>
  <c r="DV34" i="168"/>
  <c r="DW34" i="168"/>
  <c r="DV35" i="168"/>
  <c r="DW35" i="168"/>
  <c r="DV36" i="168"/>
  <c r="DW36" i="168"/>
  <c r="DV37" i="168"/>
  <c r="DW37" i="168"/>
  <c r="DV38" i="168"/>
  <c r="DW38" i="168"/>
  <c r="DV39" i="168"/>
  <c r="DW39" i="168"/>
  <c r="DV40" i="168"/>
  <c r="DW40" i="168"/>
  <c r="DV41" i="168"/>
  <c r="DW41" i="168"/>
  <c r="DV42" i="168"/>
  <c r="DW42" i="168"/>
  <c r="DV43" i="168"/>
  <c r="DW43" i="168"/>
  <c r="DV44" i="168"/>
  <c r="DW44" i="168"/>
  <c r="DV45" i="168"/>
  <c r="DW45" i="168"/>
  <c r="DV46" i="168"/>
  <c r="DW46" i="168"/>
  <c r="DV47" i="168"/>
  <c r="DW47" i="168"/>
  <c r="DV48" i="168"/>
  <c r="DW48" i="168"/>
  <c r="DV49" i="168"/>
  <c r="DW49" i="168"/>
  <c r="DV50" i="168"/>
  <c r="DW50" i="168"/>
  <c r="DV51" i="168"/>
  <c r="DW51" i="168"/>
  <c r="DV52" i="168"/>
  <c r="DW52" i="168"/>
  <c r="DV53" i="168"/>
  <c r="DW53" i="168"/>
  <c r="DV54" i="168"/>
  <c r="DW54" i="168"/>
  <c r="DV55" i="168"/>
  <c r="DW55" i="168"/>
  <c r="DV56" i="168"/>
  <c r="DW56" i="168"/>
  <c r="DV57" i="168"/>
  <c r="DW57" i="168"/>
  <c r="DV58" i="168"/>
  <c r="DW58" i="168"/>
  <c r="DV59" i="168"/>
  <c r="DW59" i="168"/>
  <c r="DV60" i="168"/>
  <c r="DW60" i="168"/>
  <c r="DV61" i="168"/>
  <c r="DW61" i="168"/>
  <c r="DV62" i="168"/>
  <c r="DW62" i="168"/>
  <c r="DV63" i="168"/>
  <c r="DW63" i="168"/>
  <c r="DV64" i="168"/>
  <c r="DW64" i="168"/>
  <c r="DV65" i="168"/>
  <c r="DW65" i="168"/>
  <c r="DV66" i="168"/>
  <c r="DW66" i="168"/>
  <c r="DV67" i="168"/>
  <c r="DW67" i="168"/>
  <c r="DV68" i="168"/>
  <c r="DW68" i="168"/>
  <c r="DV69" i="168"/>
  <c r="DW69" i="168"/>
  <c r="DV70" i="168"/>
  <c r="DW70" i="168"/>
  <c r="DV71" i="168"/>
  <c r="DW71" i="168"/>
  <c r="DV72" i="168"/>
  <c r="DW72" i="168"/>
  <c r="DV73" i="168"/>
  <c r="DW73" i="168"/>
  <c r="DV74" i="168"/>
  <c r="DW74" i="168"/>
  <c r="DV75" i="168"/>
  <c r="DW75" i="168"/>
  <c r="DV76" i="168"/>
  <c r="DW76" i="168"/>
  <c r="DV77" i="168"/>
  <c r="DW77" i="168"/>
  <c r="DV78" i="168"/>
  <c r="DW78" i="168"/>
  <c r="DV79" i="168"/>
  <c r="DW79" i="168"/>
  <c r="DV80" i="168"/>
  <c r="DW80" i="168"/>
  <c r="DV81" i="168"/>
  <c r="DW81" i="168"/>
  <c r="DV82" i="168"/>
  <c r="DW82" i="168"/>
  <c r="DV84" i="168"/>
  <c r="DW84" i="168"/>
  <c r="DV85" i="168"/>
  <c r="DW85" i="168"/>
  <c r="DV86" i="168"/>
  <c r="DW86" i="168"/>
  <c r="DV87" i="168"/>
  <c r="DW87" i="168"/>
  <c r="DV88" i="168"/>
  <c r="DW88" i="168"/>
  <c r="DV89" i="168"/>
  <c r="DW89" i="168"/>
  <c r="DV90" i="168"/>
  <c r="DW90" i="168"/>
  <c r="DV91" i="168"/>
  <c r="DW91" i="168"/>
  <c r="DV92" i="168"/>
  <c r="DW92" i="168"/>
  <c r="DV93" i="168"/>
  <c r="DW93" i="168"/>
  <c r="DV94" i="168"/>
  <c r="DW94" i="168"/>
  <c r="DV95" i="168"/>
  <c r="DW95" i="168"/>
  <c r="DV96" i="168"/>
  <c r="DW96" i="168"/>
  <c r="DV97" i="168"/>
  <c r="DW97" i="168"/>
  <c r="DV98" i="168"/>
  <c r="DW98" i="168"/>
  <c r="DV99" i="168"/>
  <c r="DW99" i="168"/>
  <c r="DV100" i="168"/>
  <c r="DW100" i="168"/>
  <c r="DV101" i="168"/>
  <c r="DW101" i="168"/>
  <c r="DV102" i="168"/>
  <c r="DW102" i="168"/>
  <c r="DV103" i="168"/>
  <c r="DW103" i="168"/>
  <c r="DV104" i="168"/>
  <c r="DW104" i="168"/>
  <c r="DV105" i="168"/>
  <c r="DW105" i="168"/>
  <c r="DV106" i="168"/>
  <c r="DW106" i="168"/>
  <c r="DV107" i="168"/>
  <c r="DW107" i="168"/>
  <c r="DV108" i="168"/>
  <c r="DW108" i="168"/>
  <c r="DV109" i="168"/>
  <c r="DW109" i="168"/>
  <c r="DV110" i="168"/>
  <c r="DW110" i="168"/>
  <c r="DV111" i="168"/>
  <c r="DW111" i="168"/>
  <c r="DV112" i="168"/>
  <c r="DW112" i="168"/>
  <c r="DV113" i="168"/>
  <c r="DW113" i="168"/>
  <c r="DV114" i="168"/>
  <c r="DW114" i="168"/>
  <c r="DV115" i="168"/>
  <c r="DW115" i="168"/>
  <c r="DV116" i="168"/>
  <c r="DW116" i="168"/>
  <c r="DV117" i="168"/>
  <c r="DW117" i="168"/>
  <c r="DV118" i="168"/>
  <c r="DW118" i="168"/>
  <c r="DV119" i="168"/>
  <c r="DW119" i="168"/>
  <c r="DV120" i="168"/>
  <c r="DW120" i="168"/>
  <c r="DV121" i="168"/>
  <c r="DW121" i="168"/>
  <c r="DV122" i="168"/>
  <c r="DW122" i="168"/>
  <c r="DV123" i="168"/>
  <c r="DW123" i="168"/>
  <c r="DV124" i="168"/>
  <c r="DW124" i="168"/>
  <c r="DV125" i="168"/>
  <c r="DW125" i="168"/>
  <c r="DV126" i="168"/>
  <c r="DW126" i="168"/>
  <c r="DV127" i="168"/>
  <c r="DW127" i="168"/>
  <c r="DV128" i="168"/>
  <c r="DW128" i="168"/>
  <c r="DV129" i="168"/>
  <c r="DW129" i="168"/>
  <c r="DV130" i="168"/>
  <c r="DW130" i="168"/>
  <c r="DV131" i="168"/>
  <c r="DW131" i="168"/>
  <c r="DV132" i="168"/>
  <c r="DW132" i="168"/>
  <c r="DV133" i="168"/>
  <c r="DW133" i="168"/>
  <c r="DV134" i="168"/>
  <c r="DW134" i="168"/>
  <c r="DV135" i="168"/>
  <c r="DW135" i="168"/>
  <c r="DV136" i="168"/>
  <c r="DW136" i="168"/>
  <c r="DV137" i="168"/>
  <c r="DW137" i="168"/>
  <c r="DV138" i="168"/>
  <c r="DW138" i="168"/>
  <c r="DV139" i="168"/>
  <c r="DW139" i="168"/>
  <c r="DV140" i="168"/>
  <c r="DW140" i="168"/>
  <c r="DV141" i="168"/>
  <c r="DW141" i="168"/>
  <c r="DV142" i="168"/>
  <c r="DW142" i="168"/>
  <c r="DV143" i="168"/>
  <c r="DW143" i="168"/>
  <c r="DV144" i="168"/>
  <c r="DW144" i="168"/>
  <c r="DV145" i="168"/>
  <c r="DW145" i="168"/>
  <c r="DV146" i="168"/>
  <c r="DW146" i="168"/>
  <c r="DV147" i="168"/>
  <c r="DW147" i="168"/>
  <c r="DV148" i="168"/>
  <c r="DW148" i="168"/>
  <c r="DV149" i="168"/>
  <c r="DW149" i="168"/>
  <c r="DV150" i="168"/>
  <c r="DW150" i="168"/>
  <c r="DV151" i="168"/>
  <c r="DW151" i="168"/>
  <c r="DV152" i="168"/>
  <c r="DW152" i="168"/>
  <c r="DV153" i="168"/>
  <c r="DW153" i="168"/>
  <c r="DV154" i="168"/>
  <c r="DW154" i="168"/>
  <c r="DV155" i="168"/>
  <c r="DW155" i="168"/>
  <c r="DV156" i="168"/>
  <c r="DW156" i="168"/>
  <c r="DV157" i="168"/>
  <c r="DW157" i="168"/>
  <c r="DV158" i="168"/>
  <c r="DW158" i="168"/>
  <c r="DV159" i="168"/>
  <c r="DW159" i="168"/>
  <c r="DV160" i="168"/>
  <c r="DW160" i="168"/>
  <c r="DV161" i="168"/>
  <c r="DW161" i="168"/>
  <c r="DV162" i="168"/>
  <c r="DW162" i="168"/>
  <c r="DV163" i="168"/>
  <c r="DW163" i="168"/>
  <c r="DV164" i="168"/>
  <c r="DW164" i="168"/>
  <c r="DV165" i="168"/>
  <c r="DW165" i="168"/>
  <c r="DV166" i="168"/>
  <c r="DW166" i="168"/>
  <c r="DV167" i="168"/>
  <c r="DW167" i="168"/>
  <c r="DV168" i="168"/>
  <c r="DW168" i="168"/>
  <c r="DV169" i="168"/>
  <c r="DW169" i="168"/>
  <c r="DV170" i="168"/>
  <c r="DW170" i="168"/>
  <c r="DV171" i="168"/>
  <c r="DW171" i="168"/>
  <c r="DV172" i="168"/>
  <c r="DW172" i="168"/>
  <c r="DV173" i="168"/>
  <c r="DW173" i="168"/>
  <c r="DV174" i="168"/>
  <c r="DW174" i="168"/>
  <c r="DV175" i="168"/>
  <c r="DW175" i="168"/>
  <c r="DV176" i="168"/>
  <c r="DW176" i="168"/>
  <c r="DV177" i="168"/>
  <c r="DW177" i="168"/>
  <c r="DV178" i="168"/>
  <c r="DW178" i="168"/>
  <c r="DV179" i="168"/>
  <c r="DW179" i="168"/>
  <c r="DV180" i="168"/>
  <c r="DW180" i="168"/>
  <c r="DV181" i="168"/>
  <c r="DW181" i="168"/>
  <c r="DV182" i="168"/>
  <c r="DW182" i="168"/>
  <c r="DV183" i="168"/>
  <c r="DW183" i="168"/>
  <c r="DV184" i="168"/>
  <c r="DW184" i="168"/>
  <c r="DV185" i="168"/>
  <c r="DW185" i="168"/>
  <c r="DV186" i="168"/>
  <c r="DW186" i="168"/>
  <c r="DV187" i="168"/>
  <c r="DW187" i="168"/>
  <c r="DV188" i="168"/>
  <c r="DW188" i="168"/>
  <c r="DV189" i="168"/>
  <c r="DW189" i="168"/>
  <c r="DV190" i="168"/>
  <c r="DW190" i="168"/>
  <c r="DV191" i="168"/>
  <c r="DW191" i="168"/>
  <c r="DV192" i="168"/>
  <c r="DW192" i="168"/>
  <c r="DV193" i="168"/>
  <c r="DW193" i="168"/>
  <c r="DV194" i="168"/>
  <c r="DW194" i="168"/>
  <c r="DV195" i="168"/>
  <c r="DW195" i="168"/>
  <c r="DV196" i="168"/>
  <c r="DW196" i="168"/>
  <c r="DV197" i="168"/>
  <c r="DW197" i="168"/>
  <c r="DV198" i="168"/>
  <c r="DW198" i="168"/>
  <c r="DV199" i="168"/>
  <c r="DW199" i="168"/>
  <c r="DV200" i="168"/>
  <c r="DW200" i="168"/>
  <c r="DV201" i="168"/>
  <c r="DW201" i="168"/>
  <c r="DV202" i="168"/>
  <c r="DW202" i="168"/>
  <c r="DV203" i="168"/>
  <c r="DW203" i="168"/>
  <c r="DV204" i="168"/>
  <c r="DW204" i="168"/>
  <c r="DV205" i="168"/>
  <c r="DW205" i="168"/>
  <c r="DV206" i="168"/>
  <c r="DW206" i="168"/>
  <c r="DV207" i="168"/>
  <c r="DW207" i="168"/>
  <c r="DV208" i="168"/>
  <c r="DW208" i="168"/>
  <c r="DV209" i="168"/>
  <c r="DW209" i="168"/>
  <c r="DV210" i="168"/>
  <c r="DW210" i="168"/>
  <c r="DV211" i="168"/>
  <c r="DW211" i="168"/>
  <c r="DV212" i="168"/>
  <c r="DW212" i="168"/>
  <c r="DV213" i="168"/>
  <c r="DW213" i="168"/>
  <c r="DV214" i="168"/>
  <c r="DW214" i="168"/>
  <c r="DV215" i="168"/>
  <c r="DW215" i="168"/>
  <c r="DV216" i="168"/>
  <c r="DW216" i="168"/>
  <c r="DV217" i="168"/>
  <c r="DW217" i="168"/>
  <c r="DV218" i="168"/>
  <c r="DW218" i="168"/>
  <c r="DV219" i="168"/>
  <c r="DW219" i="168"/>
  <c r="DV220" i="168"/>
  <c r="DW220" i="168"/>
  <c r="DV221" i="168"/>
  <c r="DW221" i="168"/>
  <c r="DV222" i="168"/>
  <c r="DW222" i="168"/>
  <c r="DV223" i="168"/>
  <c r="DW223" i="168"/>
  <c r="DV224" i="168"/>
  <c r="DW224" i="168"/>
  <c r="DV225" i="168"/>
  <c r="DW225" i="168"/>
  <c r="DV226" i="168"/>
  <c r="DW226" i="168"/>
  <c r="DV227" i="168"/>
  <c r="DW227" i="168"/>
  <c r="DV228" i="168"/>
  <c r="DW228" i="168"/>
  <c r="DV229" i="168"/>
  <c r="DW229" i="168"/>
  <c r="DV230" i="168"/>
  <c r="DW230" i="168"/>
  <c r="DV231" i="168"/>
  <c r="DW231" i="168"/>
  <c r="DV232" i="168"/>
  <c r="DW232" i="168"/>
  <c r="DV233" i="168"/>
  <c r="DW233" i="168"/>
  <c r="DV234" i="168"/>
  <c r="DW234" i="168"/>
  <c r="DV235" i="168"/>
  <c r="DW235" i="168"/>
  <c r="DV236" i="168"/>
  <c r="DW236" i="168"/>
  <c r="DV237" i="168"/>
  <c r="DW237" i="168"/>
  <c r="DV238" i="168"/>
  <c r="DW238" i="168"/>
  <c r="DV239" i="168"/>
  <c r="DW239" i="168"/>
  <c r="DV240" i="168"/>
  <c r="DW240" i="168"/>
  <c r="DV241" i="168"/>
  <c r="DW241" i="168"/>
  <c r="DV242" i="168"/>
  <c r="DW242" i="168"/>
  <c r="DV243" i="168"/>
  <c r="DW243" i="168"/>
  <c r="DV244" i="168"/>
  <c r="DW244" i="168"/>
  <c r="DV245" i="168"/>
  <c r="DW245" i="168"/>
  <c r="DV246" i="168"/>
  <c r="DW246" i="168"/>
  <c r="DV247" i="168"/>
  <c r="DW247" i="168"/>
  <c r="DV248" i="168"/>
  <c r="DW248" i="168"/>
  <c r="DV249" i="168"/>
  <c r="DW249" i="168"/>
  <c r="DV250" i="168"/>
  <c r="DW250" i="168"/>
  <c r="DV251" i="168"/>
  <c r="DW251" i="168"/>
  <c r="DV252" i="168"/>
  <c r="DW252" i="168"/>
  <c r="DV253" i="168"/>
  <c r="DW253" i="168"/>
  <c r="DV254" i="168"/>
  <c r="DW254" i="168"/>
  <c r="DV255" i="168"/>
  <c r="DW255" i="168"/>
  <c r="DV256" i="168"/>
  <c r="DW256" i="168"/>
  <c r="DV257" i="168"/>
  <c r="DW257" i="168"/>
  <c r="DV258" i="168"/>
  <c r="DW258" i="168"/>
  <c r="DV259" i="168"/>
  <c r="DW259" i="168"/>
  <c r="DV260" i="168"/>
  <c r="DW260" i="168"/>
  <c r="DV261" i="168"/>
  <c r="DW261" i="168"/>
  <c r="DV262" i="168"/>
  <c r="DW262" i="168"/>
  <c r="DV263" i="168"/>
  <c r="DW263" i="168"/>
  <c r="DW24" i="168"/>
  <c r="DV24" i="168"/>
  <c r="D24" i="168" l="1"/>
  <c r="D25" i="168"/>
  <c r="D26" i="168"/>
  <c r="D27" i="168"/>
  <c r="D28" i="168"/>
  <c r="D29" i="168"/>
  <c r="D30" i="168"/>
  <c r="D31" i="168"/>
  <c r="D32" i="168"/>
  <c r="D33" i="168"/>
  <c r="D34" i="168"/>
  <c r="D35" i="168"/>
  <c r="D37" i="168"/>
  <c r="D38" i="168"/>
  <c r="D39" i="168"/>
  <c r="D40" i="168"/>
  <c r="D41" i="168"/>
  <c r="D42" i="168"/>
  <c r="D43" i="168"/>
  <c r="D44" i="168"/>
  <c r="D45" i="168"/>
  <c r="D46" i="168"/>
  <c r="D47" i="168"/>
  <c r="D49" i="168"/>
  <c r="D50" i="168"/>
  <c r="D51" i="168"/>
  <c r="D52" i="168"/>
  <c r="D53" i="168"/>
  <c r="D54" i="168"/>
  <c r="D55" i="168"/>
  <c r="D56" i="168"/>
  <c r="D57" i="168"/>
  <c r="D58" i="168"/>
  <c r="D59" i="168"/>
  <c r="D60" i="168"/>
  <c r="D61" i="168"/>
  <c r="D62" i="168"/>
  <c r="D63" i="168"/>
  <c r="D64" i="168"/>
  <c r="D65" i="168"/>
  <c r="D66" i="168"/>
  <c r="D67" i="168"/>
  <c r="D68" i="168"/>
  <c r="D69" i="168"/>
  <c r="D70" i="168"/>
  <c r="D71" i="168"/>
  <c r="D72" i="168"/>
  <c r="D73" i="168"/>
  <c r="D74" i="168"/>
  <c r="D77" i="168"/>
  <c r="D78" i="168"/>
  <c r="D79" i="168"/>
  <c r="D80" i="168"/>
  <c r="D81" i="168"/>
  <c r="D82" i="168"/>
  <c r="D84" i="168"/>
  <c r="D85" i="168"/>
  <c r="D86" i="168"/>
  <c r="D87" i="168"/>
  <c r="D88" i="168"/>
  <c r="D89" i="168"/>
  <c r="D90" i="168"/>
  <c r="D91" i="168"/>
  <c r="D92" i="168"/>
  <c r="D94" i="168"/>
  <c r="D95" i="168"/>
  <c r="D96" i="168"/>
  <c r="D97" i="168"/>
  <c r="D98" i="168"/>
  <c r="D99" i="168"/>
  <c r="D100" i="168"/>
  <c r="D101" i="168"/>
  <c r="D102" i="168"/>
  <c r="D104" i="168"/>
  <c r="D105" i="168"/>
  <c r="D106" i="168"/>
  <c r="D107" i="168"/>
  <c r="D109" i="168"/>
  <c r="D110" i="168"/>
  <c r="D111" i="168"/>
  <c r="D112" i="168"/>
  <c r="D113" i="168"/>
  <c r="D114" i="168"/>
  <c r="D115" i="168"/>
  <c r="D116" i="168"/>
  <c r="D117" i="168"/>
  <c r="D118" i="168"/>
  <c r="D119" i="168"/>
  <c r="D120" i="168"/>
  <c r="D121" i="168"/>
  <c r="D122" i="168"/>
  <c r="D123" i="168"/>
  <c r="D124" i="168"/>
  <c r="D125" i="168"/>
  <c r="D126" i="168"/>
  <c r="D127" i="168"/>
  <c r="D128" i="168"/>
  <c r="D131" i="168"/>
  <c r="D134" i="168"/>
  <c r="D135" i="168"/>
  <c r="D136" i="168"/>
  <c r="D137" i="168"/>
  <c r="D138" i="168"/>
  <c r="D139" i="168"/>
  <c r="D140" i="168"/>
  <c r="D141" i="168"/>
  <c r="D142" i="168"/>
  <c r="D143" i="168"/>
  <c r="D144" i="168"/>
  <c r="D145" i="168"/>
  <c r="D146" i="168"/>
  <c r="D147" i="168"/>
  <c r="D148" i="168"/>
  <c r="D149" i="168"/>
  <c r="D150" i="168"/>
  <c r="D151" i="168"/>
  <c r="D152" i="168"/>
  <c r="D153" i="168"/>
  <c r="D154" i="168"/>
  <c r="D155" i="168"/>
  <c r="D156" i="168"/>
  <c r="D157" i="168"/>
  <c r="D158" i="168"/>
  <c r="D159" i="168"/>
  <c r="D160" i="168"/>
  <c r="D161" i="168"/>
  <c r="D162" i="168"/>
  <c r="D163" i="168"/>
  <c r="D164" i="168"/>
  <c r="D165" i="168"/>
  <c r="D169" i="168"/>
  <c r="D170" i="168"/>
  <c r="D171" i="168"/>
  <c r="D172" i="168"/>
  <c r="D173" i="168"/>
  <c r="D174" i="168"/>
  <c r="D175" i="168"/>
  <c r="D176" i="168"/>
  <c r="D177" i="168"/>
  <c r="D178" i="168"/>
  <c r="D179" i="168"/>
  <c r="D180" i="168"/>
  <c r="D181" i="168"/>
  <c r="D182" i="168"/>
  <c r="D183" i="168"/>
  <c r="D184" i="168"/>
  <c r="D185" i="168"/>
  <c r="D186" i="168"/>
  <c r="D187" i="168"/>
  <c r="D188" i="168"/>
  <c r="D189" i="168"/>
  <c r="D191" i="168"/>
  <c r="D192" i="168"/>
  <c r="D193" i="168"/>
  <c r="D194" i="168"/>
  <c r="D195" i="168"/>
  <c r="D196" i="168"/>
  <c r="D197" i="168"/>
  <c r="D199" i="168"/>
  <c r="D200" i="168"/>
  <c r="D201" i="168"/>
  <c r="D202" i="168"/>
  <c r="D203" i="168"/>
  <c r="D204" i="168"/>
  <c r="D205" i="168"/>
  <c r="D206" i="168"/>
  <c r="D207" i="168"/>
  <c r="D208" i="168"/>
  <c r="D209" i="168"/>
  <c r="D210" i="168"/>
  <c r="D212" i="168"/>
  <c r="D213" i="168"/>
  <c r="D214" i="168"/>
  <c r="D215" i="168"/>
  <c r="D216" i="168"/>
  <c r="D217" i="168"/>
  <c r="D218" i="168"/>
  <c r="D219" i="168"/>
  <c r="D220" i="168"/>
  <c r="D221" i="168"/>
  <c r="D222" i="168"/>
  <c r="D223" i="168"/>
  <c r="D224" i="168"/>
  <c r="D225" i="168"/>
  <c r="D226" i="168"/>
  <c r="D227" i="168"/>
  <c r="D228" i="168"/>
  <c r="D229" i="168"/>
  <c r="D230" i="168"/>
  <c r="D233" i="168"/>
  <c r="D234" i="168"/>
  <c r="D235" i="168"/>
  <c r="D236" i="168"/>
  <c r="D237" i="168"/>
  <c r="D238" i="168"/>
  <c r="D239" i="168"/>
  <c r="D240" i="168"/>
  <c r="D241" i="168"/>
  <c r="D242" i="168"/>
  <c r="D243" i="168"/>
  <c r="D244" i="168"/>
  <c r="D245" i="168"/>
  <c r="D246" i="168"/>
  <c r="D247" i="168"/>
  <c r="D248" i="168"/>
  <c r="D249" i="168"/>
  <c r="D250" i="168"/>
  <c r="D251" i="168"/>
  <c r="D252" i="168"/>
  <c r="D253" i="168"/>
  <c r="D254" i="168"/>
  <c r="D255" i="168"/>
  <c r="D258" i="168"/>
  <c r="D259" i="168"/>
  <c r="D260" i="168"/>
  <c r="D261" i="168"/>
  <c r="D262" i="168"/>
  <c r="D263" i="168"/>
  <c r="D264" i="168"/>
  <c r="D265" i="168"/>
  <c r="D266" i="168"/>
  <c r="D267" i="168"/>
  <c r="D268" i="168"/>
  <c r="D269" i="168"/>
  <c r="D270" i="168"/>
  <c r="D271" i="168"/>
  <c r="D272" i="168"/>
  <c r="D273" i="168"/>
  <c r="D274" i="168"/>
  <c r="D275" i="168"/>
  <c r="D276" i="168"/>
  <c r="D277" i="168"/>
  <c r="D278" i="168"/>
  <c r="D279" i="168"/>
  <c r="D280" i="168"/>
  <c r="D281" i="168"/>
  <c r="D282" i="168"/>
  <c r="D283" i="168"/>
  <c r="D284" i="168"/>
  <c r="D285" i="168"/>
  <c r="D286" i="168"/>
  <c r="D289" i="168"/>
  <c r="D290" i="168"/>
  <c r="D291" i="168"/>
  <c r="D292" i="168"/>
  <c r="D293" i="168"/>
  <c r="D294" i="168"/>
  <c r="D295" i="168"/>
  <c r="D296" i="168"/>
  <c r="D297" i="168"/>
  <c r="D298" i="168"/>
  <c r="D299" i="168"/>
  <c r="D300" i="168"/>
  <c r="D301" i="168"/>
  <c r="D302" i="168"/>
  <c r="D303" i="168"/>
  <c r="D304" i="168"/>
  <c r="D305" i="168"/>
  <c r="D306" i="168"/>
  <c r="D307" i="168"/>
  <c r="D308" i="168"/>
  <c r="D309" i="168"/>
  <c r="D310" i="168"/>
  <c r="D311" i="168"/>
  <c r="D312" i="168"/>
  <c r="D313" i="168"/>
  <c r="D314" i="168"/>
  <c r="D315" i="168"/>
  <c r="D316" i="168"/>
  <c r="D317" i="168"/>
  <c r="D321" i="168"/>
  <c r="D322" i="168"/>
  <c r="D323" i="168"/>
  <c r="D324" i="168"/>
  <c r="D326" i="168"/>
  <c r="D327" i="168"/>
  <c r="D328" i="168"/>
  <c r="D329" i="168"/>
  <c r="D330" i="168"/>
  <c r="D331" i="168"/>
  <c r="D332" i="168"/>
  <c r="D333" i="168"/>
  <c r="D334" i="168"/>
  <c r="D335" i="168"/>
  <c r="D336" i="168"/>
  <c r="D337" i="168"/>
  <c r="D338" i="168"/>
  <c r="D339" i="168"/>
  <c r="D340" i="168"/>
  <c r="D341" i="168"/>
  <c r="D342" i="168"/>
  <c r="D343" i="168"/>
  <c r="D345" i="168"/>
  <c r="D346" i="168"/>
  <c r="D347" i="168"/>
  <c r="D348" i="168"/>
  <c r="D349" i="168"/>
  <c r="D350" i="168"/>
  <c r="D351" i="168"/>
  <c r="D352" i="168"/>
  <c r="D361" i="168"/>
  <c r="D362" i="168"/>
  <c r="D364" i="168"/>
  <c r="D365" i="168"/>
  <c r="D366" i="168"/>
  <c r="N366" i="168" s="1"/>
  <c r="D367" i="168"/>
  <c r="D368" i="168"/>
  <c r="CX368" i="168" s="1"/>
  <c r="D369" i="168"/>
  <c r="N369" i="168" s="1"/>
  <c r="D370" i="168"/>
  <c r="N370" i="168" s="1"/>
  <c r="D371" i="168"/>
  <c r="D372" i="168"/>
  <c r="N372" i="168" s="1"/>
  <c r="D373" i="168"/>
  <c r="D374" i="168"/>
  <c r="N374" i="168" s="1"/>
  <c r="D375" i="168"/>
  <c r="D376" i="168"/>
  <c r="H376" i="168" s="1"/>
  <c r="D377" i="168"/>
  <c r="N377" i="168" s="1"/>
  <c r="D378" i="168"/>
  <c r="N378" i="168" s="1"/>
  <c r="D379" i="168"/>
  <c r="CO379" i="168" s="1"/>
  <c r="D380" i="168"/>
  <c r="CO380" i="168" s="1"/>
  <c r="D381" i="168"/>
  <c r="N381" i="168" s="1"/>
  <c r="D382" i="168"/>
  <c r="N382" i="168" s="1"/>
  <c r="D383" i="168"/>
  <c r="N383" i="168" s="1"/>
  <c r="D384" i="168"/>
  <c r="N384" i="168" s="1"/>
  <c r="D386" i="168"/>
  <c r="D387" i="168"/>
  <c r="DA387" i="168" s="1"/>
  <c r="D388" i="168"/>
  <c r="DD388" i="168" s="1"/>
  <c r="B388" i="168"/>
  <c r="A388" i="168"/>
  <c r="DF387" i="168"/>
  <c r="B387" i="168"/>
  <c r="A387" i="168"/>
  <c r="DF386" i="168"/>
  <c r="CH386" i="168"/>
  <c r="BZ386" i="168"/>
  <c r="B386" i="168"/>
  <c r="A386" i="168"/>
  <c r="DF385" i="168"/>
  <c r="B385" i="168"/>
  <c r="A385" i="168"/>
  <c r="DF384" i="168"/>
  <c r="B384" i="168"/>
  <c r="A384" i="168"/>
  <c r="A375" i="168" s="1"/>
  <c r="DF383" i="168"/>
  <c r="B383" i="168"/>
  <c r="A383" i="168"/>
  <c r="DF382" i="168"/>
  <c r="CW382" i="168"/>
  <c r="BN382" i="168"/>
  <c r="BG382" i="168"/>
  <c r="AZ382" i="168"/>
  <c r="AS382" i="168"/>
  <c r="AL382" i="168"/>
  <c r="AE382" i="168"/>
  <c r="K382" i="168"/>
  <c r="B382" i="168"/>
  <c r="A382" i="168"/>
  <c r="DF381" i="168"/>
  <c r="CW381" i="168"/>
  <c r="BN381" i="168"/>
  <c r="BG381" i="168"/>
  <c r="AZ381" i="168"/>
  <c r="AV381" i="168"/>
  <c r="AS381" i="168"/>
  <c r="AL381" i="168"/>
  <c r="AE381" i="168"/>
  <c r="K381" i="168"/>
  <c r="A381" i="168"/>
  <c r="BN380" i="168"/>
  <c r="BG380" i="168"/>
  <c r="AZ380" i="168"/>
  <c r="AS380" i="168"/>
  <c r="AL380" i="168"/>
  <c r="AE380" i="168"/>
  <c r="K380" i="168"/>
  <c r="BN379" i="168"/>
  <c r="BJ379" i="168"/>
  <c r="BG379" i="168"/>
  <c r="AZ379" i="168"/>
  <c r="AS379" i="168"/>
  <c r="AL379" i="168"/>
  <c r="AE379" i="168"/>
  <c r="K379" i="168"/>
  <c r="CT379" i="168"/>
  <c r="DF378" i="168"/>
  <c r="CW378" i="168"/>
  <c r="BN378" i="168"/>
  <c r="BG378" i="168"/>
  <c r="AZ378" i="168"/>
  <c r="AS378" i="168"/>
  <c r="AL378" i="168"/>
  <c r="AE378" i="168"/>
  <c r="K378" i="168"/>
  <c r="DH377" i="168"/>
  <c r="DF377" i="168"/>
  <c r="CY377" i="168"/>
  <c r="CW377" i="168"/>
  <c r="BN377" i="168"/>
  <c r="BG377" i="168"/>
  <c r="AZ377" i="168"/>
  <c r="AS377" i="168"/>
  <c r="AL377" i="168"/>
  <c r="AE377" i="168"/>
  <c r="K377" i="168"/>
  <c r="DF376" i="168"/>
  <c r="CW376" i="168"/>
  <c r="BN376" i="168"/>
  <c r="BG376" i="168"/>
  <c r="AZ376" i="168"/>
  <c r="AS376" i="168"/>
  <c r="AL376" i="168"/>
  <c r="AE376" i="168"/>
  <c r="K376" i="168"/>
  <c r="DI375" i="168"/>
  <c r="CZ375" i="168"/>
  <c r="BN375" i="168"/>
  <c r="BG375" i="168"/>
  <c r="AZ375" i="168"/>
  <c r="AS375" i="168"/>
  <c r="AL375" i="168"/>
  <c r="AE375" i="168"/>
  <c r="K375" i="168"/>
  <c r="CT375" i="168"/>
  <c r="DF374" i="168"/>
  <c r="CW374" i="168"/>
  <c r="BN374" i="168"/>
  <c r="BG374" i="168"/>
  <c r="AZ374" i="168"/>
  <c r="AS374" i="168"/>
  <c r="AL374" i="168"/>
  <c r="AE374" i="168"/>
  <c r="K374" i="168"/>
  <c r="CT374" i="168"/>
  <c r="DF373" i="168"/>
  <c r="CW373" i="168"/>
  <c r="BN373" i="168"/>
  <c r="BG373" i="168"/>
  <c r="AZ373" i="168"/>
  <c r="AS373" i="168"/>
  <c r="AL373" i="168"/>
  <c r="AE373" i="168"/>
  <c r="K373" i="168"/>
  <c r="DF372" i="168"/>
  <c r="CW372" i="168"/>
  <c r="BN372" i="168"/>
  <c r="BG372" i="168"/>
  <c r="AZ372" i="168"/>
  <c r="AS372" i="168"/>
  <c r="AL372" i="168"/>
  <c r="AE372" i="168"/>
  <c r="K372" i="168"/>
  <c r="DF371" i="168"/>
  <c r="CW371" i="168"/>
  <c r="BN371" i="168"/>
  <c r="BG371" i="168"/>
  <c r="AZ371" i="168"/>
  <c r="AS371" i="168"/>
  <c r="AL371" i="168"/>
  <c r="AE371" i="168"/>
  <c r="K371" i="168"/>
  <c r="BN370" i="168"/>
  <c r="BG370" i="168"/>
  <c r="AZ370" i="168"/>
  <c r="AS370" i="168"/>
  <c r="AL370" i="168"/>
  <c r="AE370" i="168"/>
  <c r="K370" i="168"/>
  <c r="DH369" i="168"/>
  <c r="CY369" i="168"/>
  <c r="CW369" i="168"/>
  <c r="CP369" i="168"/>
  <c r="BN369" i="168"/>
  <c r="BG369" i="168"/>
  <c r="AZ369" i="168"/>
  <c r="AS369" i="168"/>
  <c r="AL369" i="168"/>
  <c r="AE369" i="168"/>
  <c r="K369" i="168"/>
  <c r="CP368" i="168"/>
  <c r="CH368" i="168"/>
  <c r="BZ368" i="168"/>
  <c r="B368" i="168"/>
  <c r="A368" i="168"/>
  <c r="CO367" i="168"/>
  <c r="CH367" i="168"/>
  <c r="BC367" i="168"/>
  <c r="B367" i="168"/>
  <c r="A367" i="168"/>
  <c r="DD366" i="168"/>
  <c r="B366" i="168"/>
  <c r="A366" i="168"/>
  <c r="CH365" i="168"/>
  <c r="B365" i="168"/>
  <c r="A365" i="168"/>
  <c r="CH364" i="168"/>
  <c r="BZ364" i="168"/>
  <c r="B364" i="168"/>
  <c r="A364" i="168"/>
  <c r="B363" i="168"/>
  <c r="A363" i="168"/>
  <c r="DS362" i="168"/>
  <c r="DO362" i="168"/>
  <c r="DD362" i="168"/>
  <c r="B362" i="168"/>
  <c r="A362" i="168"/>
  <c r="DS361" i="168"/>
  <c r="DD361" i="168"/>
  <c r="B361" i="168"/>
  <c r="A361" i="168"/>
  <c r="DT355" i="168"/>
  <c r="DR355" i="168"/>
  <c r="DQ355" i="168"/>
  <c r="DO355" i="168"/>
  <c r="DN355" i="168"/>
  <c r="DM355" i="168"/>
  <c r="DL355" i="168"/>
  <c r="DK355" i="168"/>
  <c r="DJ355" i="168"/>
  <c r="DI355" i="168"/>
  <c r="DH355" i="168"/>
  <c r="DF355" i="168"/>
  <c r="DE355" i="168"/>
  <c r="DB355" i="168"/>
  <c r="CY355" i="168"/>
  <c r="CU355" i="168"/>
  <c r="CS355" i="168"/>
  <c r="CQ355" i="168"/>
  <c r="CN355" i="168"/>
  <c r="CM355" i="168"/>
  <c r="CL355" i="168"/>
  <c r="CK355" i="168"/>
  <c r="CJ355" i="168"/>
  <c r="CE355" i="168"/>
  <c r="CD355" i="168"/>
  <c r="CC355" i="168"/>
  <c r="CB355" i="168"/>
  <c r="BW355" i="168"/>
  <c r="BV355" i="168"/>
  <c r="BU355" i="168"/>
  <c r="BT355" i="168"/>
  <c r="BR355" i="168"/>
  <c r="B354" i="168"/>
  <c r="A354" i="168"/>
  <c r="B353" i="168"/>
  <c r="B352" i="168"/>
  <c r="B351" i="168"/>
  <c r="B350" i="168"/>
  <c r="B349" i="168"/>
  <c r="B348" i="168"/>
  <c r="B347" i="168"/>
  <c r="A347" i="168"/>
  <c r="B346" i="168"/>
  <c r="A346" i="168"/>
  <c r="B345" i="168"/>
  <c r="B344" i="168"/>
  <c r="A344" i="168"/>
  <c r="B343" i="168"/>
  <c r="A343" i="168"/>
  <c r="B342" i="168"/>
  <c r="A342" i="168"/>
  <c r="B341" i="168"/>
  <c r="B340" i="168"/>
  <c r="B339" i="168"/>
  <c r="B338" i="168"/>
  <c r="B337" i="168"/>
  <c r="A337" i="168"/>
  <c r="B336" i="168"/>
  <c r="B335" i="168"/>
  <c r="B334" i="168"/>
  <c r="B333" i="168"/>
  <c r="B332" i="168"/>
  <c r="B331" i="168"/>
  <c r="B330" i="168"/>
  <c r="A330" i="168"/>
  <c r="B329" i="168"/>
  <c r="A329" i="168"/>
  <c r="B328" i="168"/>
  <c r="B327" i="168"/>
  <c r="A327" i="168"/>
  <c r="B326" i="168"/>
  <c r="B325" i="168"/>
  <c r="B324" i="168"/>
  <c r="B323" i="168"/>
  <c r="B322" i="168"/>
  <c r="B321" i="168"/>
  <c r="B320" i="168"/>
  <c r="A320" i="168"/>
  <c r="B319" i="168"/>
  <c r="A319" i="168"/>
  <c r="B318" i="168"/>
  <c r="B317" i="168"/>
  <c r="A317" i="168"/>
  <c r="B316" i="168"/>
  <c r="B315" i="168"/>
  <c r="B314" i="168"/>
  <c r="B313" i="168"/>
  <c r="A313" i="168"/>
  <c r="B312" i="168"/>
  <c r="A312" i="168"/>
  <c r="A379" i="168" s="1"/>
  <c r="B311" i="168"/>
  <c r="A311" i="168"/>
  <c r="B310" i="168"/>
  <c r="B309" i="168"/>
  <c r="B308" i="168"/>
  <c r="A308" i="168"/>
  <c r="B307" i="168"/>
  <c r="A307" i="168"/>
  <c r="A370" i="168" s="1"/>
  <c r="B306" i="168"/>
  <c r="A306" i="168"/>
  <c r="B305" i="168"/>
  <c r="A305" i="168"/>
  <c r="B304" i="168"/>
  <c r="A304" i="168"/>
  <c r="B303" i="168"/>
  <c r="B302" i="168"/>
  <c r="A302" i="168"/>
  <c r="B301" i="168"/>
  <c r="A301" i="168"/>
  <c r="B300" i="168"/>
  <c r="A300" i="168"/>
  <c r="B299" i="168"/>
  <c r="A299" i="168"/>
  <c r="B298" i="168"/>
  <c r="A298" i="168"/>
  <c r="B297" i="168"/>
  <c r="A297" i="168"/>
  <c r="A376" i="168" s="1"/>
  <c r="B296" i="168"/>
  <c r="A296" i="168"/>
  <c r="B295" i="168"/>
  <c r="A295" i="168"/>
  <c r="B294" i="168"/>
  <c r="A294" i="168"/>
  <c r="B293" i="168"/>
  <c r="B292" i="168"/>
  <c r="A292" i="168"/>
  <c r="B291" i="168"/>
  <c r="A291" i="168"/>
  <c r="B290" i="168"/>
  <c r="A290" i="168"/>
  <c r="B289" i="168"/>
  <c r="B288" i="168"/>
  <c r="A288" i="168"/>
  <c r="B287" i="168"/>
  <c r="B286" i="168"/>
  <c r="B285" i="168"/>
  <c r="A285" i="168"/>
  <c r="B284" i="168"/>
  <c r="A284" i="168"/>
  <c r="B283" i="168"/>
  <c r="B282" i="168"/>
  <c r="A282" i="168"/>
  <c r="B281" i="168"/>
  <c r="A281" i="168"/>
  <c r="B280" i="168"/>
  <c r="A280" i="168"/>
  <c r="B279" i="168"/>
  <c r="A279" i="168"/>
  <c r="B278" i="168"/>
  <c r="B277" i="168"/>
  <c r="B276" i="168"/>
  <c r="B275" i="168"/>
  <c r="A275" i="168"/>
  <c r="B274" i="168"/>
  <c r="A274" i="168"/>
  <c r="B273" i="168"/>
  <c r="A273" i="168"/>
  <c r="B272" i="168"/>
  <c r="A272" i="168"/>
  <c r="B271" i="168"/>
  <c r="A271" i="168"/>
  <c r="B270" i="168"/>
  <c r="A270" i="168"/>
  <c r="B269" i="168"/>
  <c r="A269" i="168"/>
  <c r="B268" i="168"/>
  <c r="A268" i="168"/>
  <c r="B267" i="168"/>
  <c r="B266" i="168"/>
  <c r="A266" i="168"/>
  <c r="B265" i="168"/>
  <c r="A265" i="168"/>
  <c r="B264" i="168"/>
  <c r="B263" i="168"/>
  <c r="A263" i="168"/>
  <c r="B262" i="168"/>
  <c r="B261" i="168"/>
  <c r="A261" i="168"/>
  <c r="A374" i="168" s="1"/>
  <c r="B260" i="168"/>
  <c r="B259" i="168"/>
  <c r="B258" i="168"/>
  <c r="B257" i="168"/>
  <c r="B256" i="168"/>
  <c r="B255" i="168"/>
  <c r="B254" i="168"/>
  <c r="A254" i="168"/>
  <c r="B253" i="168"/>
  <c r="B252" i="168"/>
  <c r="B251" i="168"/>
  <c r="B250" i="168"/>
  <c r="B249" i="168"/>
  <c r="B248" i="168"/>
  <c r="B247" i="168"/>
  <c r="B246" i="168"/>
  <c r="B245" i="168"/>
  <c r="B244" i="168"/>
  <c r="B243" i="168"/>
  <c r="B242" i="168"/>
  <c r="B241" i="168"/>
  <c r="B240" i="168"/>
  <c r="B239" i="168"/>
  <c r="B238" i="168"/>
  <c r="B237" i="168"/>
  <c r="B236" i="168"/>
  <c r="B235" i="168"/>
  <c r="B234" i="168"/>
  <c r="B233" i="168"/>
  <c r="B232" i="168"/>
  <c r="B231" i="168"/>
  <c r="B230" i="168"/>
  <c r="A230" i="168"/>
  <c r="B229" i="168"/>
  <c r="B228" i="168"/>
  <c r="B227" i="168"/>
  <c r="B226" i="168"/>
  <c r="B225" i="168"/>
  <c r="B224" i="168"/>
  <c r="A224" i="168"/>
  <c r="B223" i="168"/>
  <c r="A223" i="168"/>
  <c r="B222" i="168"/>
  <c r="B221" i="168"/>
  <c r="B220" i="168"/>
  <c r="B219" i="168"/>
  <c r="B218" i="168"/>
  <c r="A218" i="168"/>
  <c r="A377" i="168" s="1"/>
  <c r="A378" i="168" s="1"/>
  <c r="B217" i="168"/>
  <c r="A217" i="168"/>
  <c r="B216" i="168"/>
  <c r="A216" i="168"/>
  <c r="B215" i="168"/>
  <c r="A215" i="168"/>
  <c r="A373" i="168" s="1"/>
  <c r="B214" i="168"/>
  <c r="B213" i="168"/>
  <c r="B212" i="168"/>
  <c r="B211" i="168"/>
  <c r="A211" i="168"/>
  <c r="B210" i="168"/>
  <c r="A210" i="168"/>
  <c r="B209" i="168"/>
  <c r="A209" i="168"/>
  <c r="B208" i="168"/>
  <c r="B207" i="168"/>
  <c r="A207" i="168"/>
  <c r="B206" i="168"/>
  <c r="A206" i="168"/>
  <c r="B205" i="168"/>
  <c r="B204" i="168"/>
  <c r="A204" i="168"/>
  <c r="B203" i="168"/>
  <c r="A203" i="168"/>
  <c r="B202" i="168"/>
  <c r="A202" i="168"/>
  <c r="B201" i="168"/>
  <c r="A201" i="168"/>
  <c r="B200" i="168"/>
  <c r="B199" i="168"/>
  <c r="A199" i="168"/>
  <c r="B198" i="168"/>
  <c r="A198" i="168"/>
  <c r="B197" i="168"/>
  <c r="A197" i="168"/>
  <c r="B196" i="168"/>
  <c r="A196" i="168"/>
  <c r="B195" i="168"/>
  <c r="A195" i="168"/>
  <c r="B194" i="168"/>
  <c r="A194" i="168"/>
  <c r="B193" i="168"/>
  <c r="A193" i="168"/>
  <c r="B192" i="168"/>
  <c r="A192" i="168"/>
  <c r="B191" i="168"/>
  <c r="B190" i="168"/>
  <c r="B189" i="168"/>
  <c r="A189" i="168"/>
  <c r="B188" i="168"/>
  <c r="B187" i="168"/>
  <c r="B186" i="168"/>
  <c r="A186" i="168"/>
  <c r="B185" i="168"/>
  <c r="B184" i="168"/>
  <c r="B183" i="168"/>
  <c r="B182" i="168"/>
  <c r="B181" i="168"/>
  <c r="B180" i="168"/>
  <c r="A180" i="168"/>
  <c r="B179" i="168"/>
  <c r="B178" i="168"/>
  <c r="A178" i="168"/>
  <c r="B177" i="168"/>
  <c r="B176" i="168"/>
  <c r="A176" i="168"/>
  <c r="B175" i="168"/>
  <c r="A175" i="168"/>
  <c r="B174" i="168"/>
  <c r="B173" i="168"/>
  <c r="B172" i="168"/>
  <c r="B171" i="168"/>
  <c r="A171" i="168"/>
  <c r="B170" i="168"/>
  <c r="B169" i="168"/>
  <c r="A169" i="168"/>
  <c r="B168" i="168"/>
  <c r="A168" i="168"/>
  <c r="B167" i="168"/>
  <c r="A167" i="168"/>
  <c r="B166" i="168"/>
  <c r="A166" i="168"/>
  <c r="B165" i="168"/>
  <c r="B164" i="168"/>
  <c r="B163" i="168"/>
  <c r="B162" i="168"/>
  <c r="A162" i="168"/>
  <c r="B161" i="168"/>
  <c r="A161" i="168"/>
  <c r="B160" i="168"/>
  <c r="A160" i="168"/>
  <c r="B159" i="168"/>
  <c r="B158" i="168"/>
  <c r="A158" i="168"/>
  <c r="B157" i="168"/>
  <c r="A157" i="168"/>
  <c r="B156" i="168"/>
  <c r="B155" i="168"/>
  <c r="B154" i="168"/>
  <c r="A154" i="168"/>
  <c r="B153" i="168"/>
  <c r="A153" i="168"/>
  <c r="B152" i="168"/>
  <c r="A152" i="168"/>
  <c r="B151" i="168"/>
  <c r="B150" i="168"/>
  <c r="B149" i="168"/>
  <c r="B148" i="168"/>
  <c r="A148" i="168"/>
  <c r="B147" i="168"/>
  <c r="A147" i="168"/>
  <c r="B146" i="168"/>
  <c r="A146" i="168"/>
  <c r="B145" i="168"/>
  <c r="A145" i="168"/>
  <c r="B144" i="168"/>
  <c r="A144" i="168"/>
  <c r="B143" i="168"/>
  <c r="A143" i="168"/>
  <c r="B142" i="168"/>
  <c r="B141" i="168"/>
  <c r="B140" i="168"/>
  <c r="A140" i="168"/>
  <c r="B139" i="168"/>
  <c r="A139" i="168"/>
  <c r="B138" i="168"/>
  <c r="A138" i="168"/>
  <c r="B137" i="168"/>
  <c r="B136" i="168"/>
  <c r="A136" i="168"/>
  <c r="B135" i="168"/>
  <c r="B134" i="168"/>
  <c r="B131" i="168"/>
  <c r="B130" i="168"/>
  <c r="A130" i="168"/>
  <c r="B129" i="168"/>
  <c r="A129" i="168"/>
  <c r="B128" i="168"/>
  <c r="A128" i="168"/>
  <c r="B127" i="168"/>
  <c r="A127" i="168"/>
  <c r="B126" i="168"/>
  <c r="A126" i="168"/>
  <c r="B125" i="168"/>
  <c r="A125" i="168"/>
  <c r="B124" i="168"/>
  <c r="A124" i="168"/>
  <c r="B123" i="168"/>
  <c r="B122" i="168"/>
  <c r="B121" i="168"/>
  <c r="A121" i="168"/>
  <c r="B120" i="168"/>
  <c r="A120" i="168"/>
  <c r="B119" i="168"/>
  <c r="A119" i="168"/>
  <c r="B118" i="168"/>
  <c r="A118" i="168"/>
  <c r="B117" i="168"/>
  <c r="A117" i="168"/>
  <c r="B116" i="168"/>
  <c r="A116" i="168"/>
  <c r="B115" i="168"/>
  <c r="A115" i="168"/>
  <c r="B114" i="168"/>
  <c r="B113" i="168"/>
  <c r="A113" i="168"/>
  <c r="B112" i="168"/>
  <c r="A112" i="168"/>
  <c r="B111" i="168"/>
  <c r="A111" i="168"/>
  <c r="B110" i="168"/>
  <c r="B109" i="168"/>
  <c r="B108" i="168"/>
  <c r="B107" i="168"/>
  <c r="A107" i="168"/>
  <c r="B106" i="168"/>
  <c r="B105" i="168"/>
  <c r="A105" i="168"/>
  <c r="B104" i="168"/>
  <c r="B103" i="168"/>
  <c r="B102" i="168"/>
  <c r="B101" i="168"/>
  <c r="A101" i="168"/>
  <c r="B100" i="168"/>
  <c r="A100" i="168"/>
  <c r="B99" i="168"/>
  <c r="A99" i="168"/>
  <c r="B98" i="168"/>
  <c r="B97" i="168"/>
  <c r="A97" i="168"/>
  <c r="B96" i="168"/>
  <c r="B95" i="168"/>
  <c r="A95" i="168"/>
  <c r="B94" i="168"/>
  <c r="A94" i="168"/>
  <c r="B93" i="168"/>
  <c r="A93" i="168"/>
  <c r="B92" i="168"/>
  <c r="A92" i="168"/>
  <c r="B91" i="168"/>
  <c r="B90" i="168"/>
  <c r="A90" i="168"/>
  <c r="B89" i="168"/>
  <c r="B88" i="168"/>
  <c r="A88" i="168"/>
  <c r="B87" i="168"/>
  <c r="B86" i="168"/>
  <c r="B85" i="168"/>
  <c r="B84" i="168"/>
  <c r="A84" i="168"/>
  <c r="B82" i="168"/>
  <c r="A82" i="168"/>
  <c r="B81" i="168"/>
  <c r="B80" i="168"/>
  <c r="A80" i="168"/>
  <c r="A371" i="168" s="1"/>
  <c r="B79" i="168"/>
  <c r="B78" i="168"/>
  <c r="A78" i="168"/>
  <c r="B77" i="168"/>
  <c r="A77" i="168"/>
  <c r="B76" i="168"/>
  <c r="A76" i="168"/>
  <c r="B75" i="168"/>
  <c r="A75" i="168"/>
  <c r="B74" i="168"/>
  <c r="A74" i="168"/>
  <c r="B73" i="168"/>
  <c r="A73" i="168"/>
  <c r="B72" i="168"/>
  <c r="A72" i="168"/>
  <c r="B71" i="168"/>
  <c r="A71" i="168"/>
  <c r="B70" i="168"/>
  <c r="A70" i="168"/>
  <c r="B69" i="168"/>
  <c r="A69" i="168"/>
  <c r="B68" i="168"/>
  <c r="A68" i="168"/>
  <c r="B67" i="168"/>
  <c r="A67" i="168"/>
  <c r="B66" i="168"/>
  <c r="A66" i="168"/>
  <c r="B65" i="168"/>
  <c r="A65" i="168"/>
  <c r="B64" i="168"/>
  <c r="B63" i="168"/>
  <c r="A63" i="168"/>
  <c r="B62" i="168"/>
  <c r="A62" i="168"/>
  <c r="B61" i="168"/>
  <c r="A61" i="168"/>
  <c r="B60" i="168"/>
  <c r="A60" i="168"/>
  <c r="B59" i="168"/>
  <c r="A59" i="168"/>
  <c r="B58" i="168"/>
  <c r="A58" i="168"/>
  <c r="B57" i="168"/>
  <c r="B56" i="168"/>
  <c r="B55" i="168"/>
  <c r="B54" i="168"/>
  <c r="A54" i="168"/>
  <c r="B53" i="168"/>
  <c r="B52" i="168"/>
  <c r="B51" i="168"/>
  <c r="B50" i="168"/>
  <c r="B49" i="168"/>
  <c r="B48" i="168"/>
  <c r="B47" i="168"/>
  <c r="B46" i="168"/>
  <c r="B45" i="168"/>
  <c r="B44" i="168"/>
  <c r="B43" i="168"/>
  <c r="B42" i="168"/>
  <c r="B41" i="168"/>
  <c r="B40" i="168"/>
  <c r="B39" i="168"/>
  <c r="B38" i="168"/>
  <c r="B37" i="168"/>
  <c r="B36" i="168"/>
  <c r="B35" i="168"/>
  <c r="B34" i="168"/>
  <c r="B33" i="168"/>
  <c r="B32" i="168"/>
  <c r="B31" i="168"/>
  <c r="B30" i="168"/>
  <c r="B29" i="168"/>
  <c r="B28" i="168"/>
  <c r="B27" i="168"/>
  <c r="B26" i="168"/>
  <c r="B25" i="168"/>
  <c r="A24" i="168"/>
  <c r="B24" i="168"/>
  <c r="AH379" i="168" l="1"/>
  <c r="CT381" i="168"/>
  <c r="CR369" i="168"/>
  <c r="DI369" i="168" s="1"/>
  <c r="H381" i="168"/>
  <c r="A83" i="168"/>
  <c r="T365" i="168"/>
  <c r="N365" i="168"/>
  <c r="CO371" i="168"/>
  <c r="N371" i="168"/>
  <c r="T364" i="168"/>
  <c r="N364" i="168"/>
  <c r="CO376" i="168"/>
  <c r="N376" i="168"/>
  <c r="AV376" i="168"/>
  <c r="T388" i="168"/>
  <c r="N388" i="168"/>
  <c r="T362" i="168"/>
  <c r="N362" i="168"/>
  <c r="BE380" i="168"/>
  <c r="N380" i="168"/>
  <c r="T368" i="168"/>
  <c r="N368" i="168"/>
  <c r="T361" i="168"/>
  <c r="N361" i="168"/>
  <c r="BL371" i="168"/>
  <c r="AJ371" i="168"/>
  <c r="T386" i="168"/>
  <c r="N386" i="168"/>
  <c r="AV379" i="168"/>
  <c r="N379" i="168"/>
  <c r="CT373" i="168"/>
  <c r="N373" i="168"/>
  <c r="T367" i="168"/>
  <c r="N367" i="168"/>
  <c r="DC365" i="168"/>
  <c r="AX371" i="168"/>
  <c r="H379" i="168"/>
  <c r="BC365" i="168"/>
  <c r="DC386" i="168"/>
  <c r="DD367" i="168"/>
  <c r="AH386" i="168"/>
  <c r="H371" i="168"/>
  <c r="AH371" i="168"/>
  <c r="AV371" i="168"/>
  <c r="BJ371" i="168"/>
  <c r="CT376" i="168"/>
  <c r="DD384" i="168"/>
  <c r="T384" i="168"/>
  <c r="AQ378" i="168"/>
  <c r="V378" i="168"/>
  <c r="T378" i="168"/>
  <c r="CT372" i="168"/>
  <c r="V372" i="168"/>
  <c r="T372" i="168"/>
  <c r="BJ366" i="168"/>
  <c r="T366" i="168"/>
  <c r="BY383" i="168"/>
  <c r="T383" i="168"/>
  <c r="V377" i="168"/>
  <c r="T377" i="168"/>
  <c r="V371" i="168"/>
  <c r="T371" i="168"/>
  <c r="V382" i="168"/>
  <c r="T382" i="168"/>
  <c r="V376" i="168"/>
  <c r="T376" i="168"/>
  <c r="V370" i="168"/>
  <c r="T370" i="168"/>
  <c r="BQ365" i="168"/>
  <c r="CA370" i="168"/>
  <c r="AA371" i="168"/>
  <c r="AO371" i="168"/>
  <c r="BC371" i="168"/>
  <c r="BQ371" i="168"/>
  <c r="CT377" i="168"/>
  <c r="AX377" i="168"/>
  <c r="CG380" i="168"/>
  <c r="CZ380" i="168" s="1"/>
  <c r="V381" i="168"/>
  <c r="T381" i="168"/>
  <c r="V369" i="168"/>
  <c r="T369" i="168"/>
  <c r="AC371" i="168"/>
  <c r="AQ371" i="168"/>
  <c r="BE371" i="168"/>
  <c r="BS371" i="168"/>
  <c r="AH376" i="168"/>
  <c r="BJ376" i="168"/>
  <c r="BY382" i="168"/>
  <c r="DD383" i="168"/>
  <c r="V380" i="168"/>
  <c r="T380" i="168"/>
  <c r="V374" i="168"/>
  <c r="T374" i="168"/>
  <c r="CO365" i="168"/>
  <c r="CT371" i="168"/>
  <c r="CI371" i="168"/>
  <c r="AA383" i="168"/>
  <c r="V379" i="168"/>
  <c r="T379" i="168"/>
  <c r="V373" i="168"/>
  <c r="T373" i="168"/>
  <c r="A31" i="168"/>
  <c r="CT378" i="168"/>
  <c r="CG378" i="168"/>
  <c r="CZ378" i="168" s="1"/>
  <c r="CO368" i="168"/>
  <c r="CG374" i="168"/>
  <c r="CZ374" i="168" s="1"/>
  <c r="DG365" i="168"/>
  <c r="BY366" i="168"/>
  <c r="CG367" i="168"/>
  <c r="H368" i="168"/>
  <c r="H374" i="168"/>
  <c r="AH374" i="168"/>
  <c r="AV374" i="168"/>
  <c r="BJ374" i="168"/>
  <c r="CI374" i="168"/>
  <c r="AJ377" i="168"/>
  <c r="BL377" i="168"/>
  <c r="AO380" i="168"/>
  <c r="CR380" i="168"/>
  <c r="DI380" i="168" s="1"/>
  <c r="AH381" i="168"/>
  <c r="BJ381" i="168"/>
  <c r="AO386" i="168"/>
  <c r="CT386" i="168"/>
  <c r="AA365" i="168"/>
  <c r="AH368" i="168"/>
  <c r="DG368" i="168"/>
  <c r="AQ369" i="168"/>
  <c r="BS369" i="168"/>
  <c r="CR371" i="168"/>
  <c r="DI371" i="168" s="1"/>
  <c r="AQ373" i="168"/>
  <c r="BS373" i="168"/>
  <c r="AJ374" i="168"/>
  <c r="AX374" i="168"/>
  <c r="BL374" i="168"/>
  <c r="CR374" i="168"/>
  <c r="DI374" i="168" s="1"/>
  <c r="AV378" i="168"/>
  <c r="CR378" i="168"/>
  <c r="DI378" i="168" s="1"/>
  <c r="H380" i="168"/>
  <c r="BJ380" i="168"/>
  <c r="AV386" i="168"/>
  <c r="CV386" i="168"/>
  <c r="BY368" i="168"/>
  <c r="CO369" i="168"/>
  <c r="CO373" i="168"/>
  <c r="CI377" i="168"/>
  <c r="AV380" i="168"/>
  <c r="CI381" i="168"/>
  <c r="BQ386" i="168"/>
  <c r="DD386" i="168"/>
  <c r="AA374" i="168"/>
  <c r="AO374" i="168"/>
  <c r="BC374" i="168"/>
  <c r="BQ374" i="168"/>
  <c r="AC380" i="168"/>
  <c r="BS380" i="168"/>
  <c r="H366" i="168"/>
  <c r="AO367" i="168"/>
  <c r="AC369" i="168"/>
  <c r="BE369" i="168"/>
  <c r="CT369" i="168"/>
  <c r="CG371" i="168"/>
  <c r="CZ371" i="168" s="1"/>
  <c r="AC373" i="168"/>
  <c r="BE373" i="168"/>
  <c r="AC374" i="168"/>
  <c r="AQ374" i="168"/>
  <c r="BE374" i="168"/>
  <c r="BS374" i="168"/>
  <c r="CG376" i="168"/>
  <c r="CZ376" i="168" s="1"/>
  <c r="BL378" i="168"/>
  <c r="CG379" i="168"/>
  <c r="CZ379" i="168" s="1"/>
  <c r="BC380" i="168"/>
  <c r="CA380" i="168"/>
  <c r="DC383" i="168"/>
  <c r="AA386" i="168"/>
  <c r="CG386" i="168"/>
  <c r="BJ361" i="168"/>
  <c r="CW361" i="168"/>
  <c r="CA372" i="168"/>
  <c r="H361" i="168"/>
  <c r="BQ361" i="168"/>
  <c r="DA361" i="168"/>
  <c r="H362" i="168"/>
  <c r="CA369" i="168"/>
  <c r="AC370" i="168"/>
  <c r="AX370" i="168"/>
  <c r="BS370" i="168"/>
  <c r="H372" i="168"/>
  <c r="AH372" i="168"/>
  <c r="AV372" i="168"/>
  <c r="BJ372" i="168"/>
  <c r="CG372" i="168"/>
  <c r="CZ372" i="168" s="1"/>
  <c r="CA373" i="168"/>
  <c r="AA376" i="168"/>
  <c r="AO376" i="168"/>
  <c r="BC376" i="168"/>
  <c r="BQ376" i="168"/>
  <c r="CR376" i="168"/>
  <c r="DI376" i="168" s="1"/>
  <c r="CO377" i="168"/>
  <c r="AH378" i="168"/>
  <c r="AX378" i="168"/>
  <c r="AA379" i="168"/>
  <c r="AO379" i="168"/>
  <c r="BC379" i="168"/>
  <c r="BQ379" i="168"/>
  <c r="CR379" i="168"/>
  <c r="DI379" i="168" s="1"/>
  <c r="AH383" i="168"/>
  <c r="CG383" i="168"/>
  <c r="AA361" i="168"/>
  <c r="BY361" i="168"/>
  <c r="DC361" i="168"/>
  <c r="AH362" i="168"/>
  <c r="CV366" i="168"/>
  <c r="H369" i="168"/>
  <c r="AH369" i="168"/>
  <c r="AV369" i="168"/>
  <c r="BJ369" i="168"/>
  <c r="CG369" i="168"/>
  <c r="CZ369" i="168" s="1"/>
  <c r="CG370" i="168"/>
  <c r="CZ370" i="168" s="1"/>
  <c r="AJ372" i="168"/>
  <c r="AX372" i="168"/>
  <c r="BL372" i="168"/>
  <c r="CI372" i="168"/>
  <c r="H373" i="168"/>
  <c r="AH373" i="168"/>
  <c r="AV373" i="168"/>
  <c r="BJ373" i="168"/>
  <c r="CG373" i="168"/>
  <c r="CZ373" i="168" s="1"/>
  <c r="CA374" i="168"/>
  <c r="AC376" i="168"/>
  <c r="AQ376" i="168"/>
  <c r="BE376" i="168"/>
  <c r="BS376" i="168"/>
  <c r="AA377" i="168"/>
  <c r="AO377" i="168"/>
  <c r="BC377" i="168"/>
  <c r="BQ377" i="168"/>
  <c r="CR377" i="168"/>
  <c r="DI377" i="168" s="1"/>
  <c r="H378" i="168"/>
  <c r="AJ378" i="168"/>
  <c r="BS378" i="168"/>
  <c r="AC379" i="168"/>
  <c r="AQ379" i="168"/>
  <c r="BE379" i="168"/>
  <c r="BS379" i="168"/>
  <c r="AH380" i="168"/>
  <c r="BQ380" i="168"/>
  <c r="AO383" i="168"/>
  <c r="CO383" i="168"/>
  <c r="A96" i="168"/>
  <c r="AH361" i="168"/>
  <c r="CG361" i="168"/>
  <c r="CZ361" i="168" s="1"/>
  <c r="BJ362" i="168"/>
  <c r="AJ369" i="168"/>
  <c r="AX369" i="168"/>
  <c r="BL369" i="168"/>
  <c r="CI369" i="168"/>
  <c r="AJ370" i="168"/>
  <c r="BE370" i="168"/>
  <c r="CI370" i="168"/>
  <c r="CO372" i="168"/>
  <c r="AJ373" i="168"/>
  <c r="AX373" i="168"/>
  <c r="BL373" i="168"/>
  <c r="CI373" i="168"/>
  <c r="CA376" i="168"/>
  <c r="AC377" i="168"/>
  <c r="AQ377" i="168"/>
  <c r="BE377" i="168"/>
  <c r="BS377" i="168"/>
  <c r="BE378" i="168"/>
  <c r="CA378" i="168"/>
  <c r="CA379" i="168"/>
  <c r="CA381" i="168"/>
  <c r="AV383" i="168"/>
  <c r="CV383" i="168"/>
  <c r="AO361" i="168"/>
  <c r="CO361" i="168"/>
  <c r="BY362" i="168"/>
  <c r="CR370" i="168"/>
  <c r="DI370" i="168" s="1"/>
  <c r="AA372" i="168"/>
  <c r="AO372" i="168"/>
  <c r="BC372" i="168"/>
  <c r="BQ372" i="168"/>
  <c r="CR372" i="168"/>
  <c r="DI372" i="168" s="1"/>
  <c r="CA377" i="168"/>
  <c r="BJ383" i="168"/>
  <c r="CW383" i="168"/>
  <c r="AH388" i="168"/>
  <c r="A46" i="168"/>
  <c r="AV361" i="168"/>
  <c r="CV361" i="168"/>
  <c r="CV362" i="168"/>
  <c r="AH366" i="168"/>
  <c r="BJ368" i="168"/>
  <c r="CT368" i="168"/>
  <c r="AA369" i="168"/>
  <c r="AO369" i="168"/>
  <c r="BC369" i="168"/>
  <c r="BQ369" i="168"/>
  <c r="AQ370" i="168"/>
  <c r="BL370" i="168"/>
  <c r="CA371" i="168"/>
  <c r="AC372" i="168"/>
  <c r="AQ372" i="168"/>
  <c r="BE372" i="168"/>
  <c r="BS372" i="168"/>
  <c r="AA373" i="168"/>
  <c r="AO373" i="168"/>
  <c r="BC373" i="168"/>
  <c r="BQ373" i="168"/>
  <c r="CR373" i="168"/>
  <c r="DI373" i="168" s="1"/>
  <c r="CO374" i="168"/>
  <c r="AJ376" i="168"/>
  <c r="AX376" i="168"/>
  <c r="BL376" i="168"/>
  <c r="CI376" i="168"/>
  <c r="H377" i="168"/>
  <c r="AH377" i="168"/>
  <c r="AV377" i="168"/>
  <c r="BJ377" i="168"/>
  <c r="CG377" i="168"/>
  <c r="CZ377" i="168" s="1"/>
  <c r="AC378" i="168"/>
  <c r="BJ378" i="168"/>
  <c r="CI378" i="168"/>
  <c r="AJ379" i="168"/>
  <c r="AX379" i="168"/>
  <c r="BL379" i="168"/>
  <c r="CI379" i="168"/>
  <c r="AA380" i="168"/>
  <c r="AQ380" i="168"/>
  <c r="CI380" i="168"/>
  <c r="H383" i="168"/>
  <c r="BQ383" i="168"/>
  <c r="DA383" i="168"/>
  <c r="BY386" i="168"/>
  <c r="CW386" i="168"/>
  <c r="CV387" i="168"/>
  <c r="BY388" i="168"/>
  <c r="A30" i="168"/>
  <c r="A48" i="168"/>
  <c r="A51" i="168"/>
  <c r="A45" i="168"/>
  <c r="DA355" i="168"/>
  <c r="A57" i="168"/>
  <c r="A35" i="168"/>
  <c r="A39" i="168"/>
  <c r="DS355" i="168"/>
  <c r="A41" i="168"/>
  <c r="A43" i="168"/>
  <c r="A50" i="168"/>
  <c r="A53" i="168"/>
  <c r="A64" i="168"/>
  <c r="A85" i="168"/>
  <c r="A91" i="168"/>
  <c r="CH355" i="168"/>
  <c r="A27" i="168"/>
  <c r="A33" i="168"/>
  <c r="A49" i="168"/>
  <c r="A352" i="168"/>
  <c r="A353" i="168"/>
  <c r="A350" i="168"/>
  <c r="A349" i="168"/>
  <c r="A351" i="168"/>
  <c r="A345" i="168"/>
  <c r="A341" i="168"/>
  <c r="A340" i="168"/>
  <c r="A348" i="168"/>
  <c r="A335" i="168"/>
  <c r="A338" i="168"/>
  <c r="A333" i="168"/>
  <c r="A326" i="168"/>
  <c r="A323" i="168"/>
  <c r="A336" i="168"/>
  <c r="A334" i="168"/>
  <c r="A332" i="168"/>
  <c r="A339" i="168"/>
  <c r="A321" i="168"/>
  <c r="A318" i="168"/>
  <c r="A309" i="168"/>
  <c r="A331" i="168"/>
  <c r="A328" i="168"/>
  <c r="A315" i="168"/>
  <c r="A310" i="168"/>
  <c r="A303" i="168"/>
  <c r="A325" i="168"/>
  <c r="A324" i="168"/>
  <c r="A316" i="168"/>
  <c r="A278" i="168"/>
  <c r="A277" i="168"/>
  <c r="A314" i="168"/>
  <c r="A293" i="168"/>
  <c r="A322" i="168"/>
  <c r="A380" i="168" s="1"/>
  <c r="A286" i="168"/>
  <c r="A251" i="168"/>
  <c r="A248" i="168"/>
  <c r="A289" i="168"/>
  <c r="A287" i="168"/>
  <c r="A283" i="168"/>
  <c r="A267" i="168"/>
  <c r="A252" i="168"/>
  <c r="A249" i="168"/>
  <c r="A240" i="168"/>
  <c r="A234" i="168"/>
  <c r="A276" i="168"/>
  <c r="A264" i="168"/>
  <c r="A253" i="168"/>
  <c r="A243" i="168"/>
  <c r="A241" i="168"/>
  <c r="A260" i="168"/>
  <c r="A255" i="168"/>
  <c r="A244" i="168"/>
  <c r="A242" i="168"/>
  <c r="A259" i="168"/>
  <c r="A245" i="168"/>
  <c r="A262" i="168"/>
  <c r="A258" i="168"/>
  <c r="A257" i="168"/>
  <c r="A256" i="168"/>
  <c r="A247" i="168"/>
  <c r="A237" i="168"/>
  <c r="A226" i="168"/>
  <c r="A212" i="168"/>
  <c r="A208" i="168"/>
  <c r="A250" i="168"/>
  <c r="A246" i="168"/>
  <c r="A200" i="168"/>
  <c r="A238" i="168"/>
  <c r="A236" i="168"/>
  <c r="A235" i="168"/>
  <c r="A205" i="168"/>
  <c r="A233" i="168"/>
  <c r="A232" i="168"/>
  <c r="A231" i="168"/>
  <c r="A227" i="168"/>
  <c r="A228" i="168"/>
  <c r="A219" i="168"/>
  <c r="A213" i="168"/>
  <c r="A188" i="168"/>
  <c r="A239" i="168"/>
  <c r="A229" i="168"/>
  <c r="A221" i="168"/>
  <c r="A220" i="168"/>
  <c r="A214" i="168"/>
  <c r="A182" i="168"/>
  <c r="A179" i="168"/>
  <c r="A170" i="168"/>
  <c r="A149" i="168"/>
  <c r="A225" i="168"/>
  <c r="A222" i="168"/>
  <c r="A177" i="168"/>
  <c r="A150" i="168"/>
  <c r="A185" i="168"/>
  <c r="A174" i="168"/>
  <c r="A173" i="168"/>
  <c r="A159" i="168"/>
  <c r="A183" i="168"/>
  <c r="A181" i="168"/>
  <c r="A163" i="168"/>
  <c r="A141" i="168"/>
  <c r="A122" i="168"/>
  <c r="A191" i="168"/>
  <c r="A187" i="168"/>
  <c r="A184" i="168"/>
  <c r="A190" i="168"/>
  <c r="A135" i="168"/>
  <c r="A133" i="168"/>
  <c r="A156" i="168"/>
  <c r="A151" i="168"/>
  <c r="A142" i="168"/>
  <c r="A131" i="168"/>
  <c r="A164" i="168"/>
  <c r="A165" i="168"/>
  <c r="A155" i="168"/>
  <c r="A106" i="168"/>
  <c r="A102" i="168"/>
  <c r="A89" i="168"/>
  <c r="A172" i="168"/>
  <c r="A137" i="168"/>
  <c r="A132" i="168"/>
  <c r="A123" i="168"/>
  <c r="A114" i="168"/>
  <c r="A372" i="168" s="1"/>
  <c r="A110" i="168"/>
  <c r="A103" i="168"/>
  <c r="A109" i="168"/>
  <c r="A108" i="168"/>
  <c r="A104" i="168"/>
  <c r="A134" i="168"/>
  <c r="A98" i="168"/>
  <c r="CP355" i="168"/>
  <c r="A25" i="168"/>
  <c r="CX355" i="168"/>
  <c r="A28" i="168"/>
  <c r="DD355" i="168"/>
  <c r="A40" i="168"/>
  <c r="A47" i="168"/>
  <c r="A87" i="168"/>
  <c r="A38" i="168"/>
  <c r="A52" i="168"/>
  <c r="A55" i="168"/>
  <c r="BZ355" i="168"/>
  <c r="A26" i="168"/>
  <c r="A29" i="168"/>
  <c r="A32" i="168"/>
  <c r="A34" i="168"/>
  <c r="AE355" i="168"/>
  <c r="DC355" i="168"/>
  <c r="A36" i="168"/>
  <c r="BY355" i="168"/>
  <c r="A81" i="168"/>
  <c r="DG355" i="168"/>
  <c r="A37" i="168"/>
  <c r="A42" i="168"/>
  <c r="A44" i="168"/>
  <c r="A56" i="168"/>
  <c r="A79" i="168"/>
  <c r="A86" i="168"/>
  <c r="CX364" i="168"/>
  <c r="CG364" i="168"/>
  <c r="AV364" i="168"/>
  <c r="CW364" i="168"/>
  <c r="AO364" i="168"/>
  <c r="DG364" i="168"/>
  <c r="CV364" i="168"/>
  <c r="BY364" i="168"/>
  <c r="AH364" i="168"/>
  <c r="DC364" i="168"/>
  <c r="CO364" i="168"/>
  <c r="BJ364" i="168"/>
  <c r="H364" i="168"/>
  <c r="CT364" i="168"/>
  <c r="AA364" i="168"/>
  <c r="DA364" i="168"/>
  <c r="CW367" i="168"/>
  <c r="BY367" i="168"/>
  <c r="AH367" i="168"/>
  <c r="CV367" i="168"/>
  <c r="BQ367" i="168"/>
  <c r="AA367" i="168"/>
  <c r="CT367" i="168"/>
  <c r="BJ367" i="168"/>
  <c r="H367" i="168"/>
  <c r="DC367" i="168"/>
  <c r="AV367" i="168"/>
  <c r="DA367" i="168"/>
  <c r="BC364" i="168"/>
  <c r="DD364" i="168"/>
  <c r="CR382" i="168"/>
  <c r="DI382" i="168" s="1"/>
  <c r="BS382" i="168"/>
  <c r="BE382" i="168"/>
  <c r="AQ382" i="168"/>
  <c r="AC382" i="168"/>
  <c r="CO382" i="168"/>
  <c r="BQ382" i="168"/>
  <c r="BC382" i="168"/>
  <c r="AO382" i="168"/>
  <c r="AA382" i="168"/>
  <c r="CI382" i="168"/>
  <c r="CG382" i="168"/>
  <c r="CZ382" i="168" s="1"/>
  <c r="BL382" i="168"/>
  <c r="AX382" i="168"/>
  <c r="AJ382" i="168"/>
  <c r="CA382" i="168"/>
  <c r="BJ382" i="168"/>
  <c r="AV382" i="168"/>
  <c r="AH382" i="168"/>
  <c r="H382" i="168"/>
  <c r="BQ364" i="168"/>
  <c r="DA365" i="168"/>
  <c r="AV365" i="168"/>
  <c r="CX365" i="168"/>
  <c r="CG365" i="168"/>
  <c r="AO365" i="168"/>
  <c r="CW365" i="168"/>
  <c r="BY365" i="168"/>
  <c r="AH365" i="168"/>
  <c r="DD365" i="168"/>
  <c r="CT365" i="168"/>
  <c r="BJ365" i="168"/>
  <c r="H365" i="168"/>
  <c r="CV365" i="168"/>
  <c r="CT382" i="168"/>
  <c r="H384" i="168"/>
  <c r="BJ384" i="168"/>
  <c r="CV384" i="168"/>
  <c r="BC386" i="168"/>
  <c r="DA386" i="168"/>
  <c r="DC387" i="168"/>
  <c r="H388" i="168"/>
  <c r="BJ388" i="168"/>
  <c r="CV388" i="168"/>
  <c r="BC361" i="168"/>
  <c r="CT361" i="168"/>
  <c r="AA362" i="168"/>
  <c r="BQ362" i="168"/>
  <c r="CW362" i="168"/>
  <c r="AA366" i="168"/>
  <c r="BQ366" i="168"/>
  <c r="CW366" i="168"/>
  <c r="AA368" i="168"/>
  <c r="BQ368" i="168"/>
  <c r="BY369" i="168"/>
  <c r="AA370" i="168"/>
  <c r="AO370" i="168"/>
  <c r="BC370" i="168"/>
  <c r="BQ370" i="168"/>
  <c r="CO370" i="168"/>
  <c r="BY371" i="168"/>
  <c r="BY372" i="168"/>
  <c r="BY373" i="168"/>
  <c r="BY374" i="168"/>
  <c r="BY376" i="168"/>
  <c r="BY377" i="168"/>
  <c r="AA378" i="168"/>
  <c r="AO378" i="168"/>
  <c r="BC378" i="168"/>
  <c r="BQ378" i="168"/>
  <c r="CO378" i="168"/>
  <c r="BY380" i="168"/>
  <c r="CT380" i="168"/>
  <c r="AJ381" i="168"/>
  <c r="AX381" i="168"/>
  <c r="BL381" i="168"/>
  <c r="CG381" i="168"/>
  <c r="CZ381" i="168" s="1"/>
  <c r="BC383" i="168"/>
  <c r="CT383" i="168"/>
  <c r="AA384" i="168"/>
  <c r="BQ384" i="168"/>
  <c r="CW384" i="168"/>
  <c r="H386" i="168"/>
  <c r="BJ386" i="168"/>
  <c r="CO386" i="168"/>
  <c r="CT387" i="168"/>
  <c r="DD387" i="168"/>
  <c r="AA388" i="168"/>
  <c r="BQ388" i="168"/>
  <c r="CW388" i="168"/>
  <c r="AH384" i="168"/>
  <c r="BY384" i="168"/>
  <c r="AO362" i="168"/>
  <c r="CG362" i="168"/>
  <c r="DA362" i="168"/>
  <c r="AO366" i="168"/>
  <c r="CG366" i="168"/>
  <c r="DA366" i="168"/>
  <c r="AO368" i="168"/>
  <c r="CV368" i="168"/>
  <c r="BY370" i="168"/>
  <c r="CT370" i="168"/>
  <c r="BY378" i="168"/>
  <c r="BY379" i="168"/>
  <c r="AJ380" i="168"/>
  <c r="AX380" i="168"/>
  <c r="BL380" i="168"/>
  <c r="AA381" i="168"/>
  <c r="AO381" i="168"/>
  <c r="BC381" i="168"/>
  <c r="BQ381" i="168"/>
  <c r="CO381" i="168"/>
  <c r="AO384" i="168"/>
  <c r="CG384" i="168"/>
  <c r="DA384" i="168"/>
  <c r="CW387" i="168"/>
  <c r="CZ387" i="168" s="1"/>
  <c r="AO388" i="168"/>
  <c r="CG388" i="168"/>
  <c r="DA388" i="168"/>
  <c r="AV362" i="168"/>
  <c r="CO362" i="168"/>
  <c r="DC362" i="168"/>
  <c r="AV366" i="168"/>
  <c r="CO366" i="168"/>
  <c r="DC366" i="168"/>
  <c r="AV368" i="168"/>
  <c r="CG368" i="168"/>
  <c r="CW368" i="168"/>
  <c r="H370" i="168"/>
  <c r="AH370" i="168"/>
  <c r="AV370" i="168"/>
  <c r="BJ370" i="168"/>
  <c r="AC381" i="168"/>
  <c r="AQ381" i="168"/>
  <c r="BE381" i="168"/>
  <c r="BS381" i="168"/>
  <c r="CR381" i="168"/>
  <c r="DI381" i="168" s="1"/>
  <c r="AV384" i="168"/>
  <c r="CO384" i="168"/>
  <c r="DC384" i="168"/>
  <c r="AV388" i="168"/>
  <c r="CO388" i="168"/>
  <c r="DC388" i="168"/>
  <c r="BC362" i="168"/>
  <c r="CT362" i="168"/>
  <c r="BC366" i="168"/>
  <c r="CT366" i="168"/>
  <c r="BC368" i="168"/>
  <c r="BY381" i="168"/>
  <c r="BC384" i="168"/>
  <c r="CT384" i="168"/>
  <c r="BC388" i="168"/>
  <c r="CT388" i="168"/>
  <c r="H36" i="142"/>
  <c r="J36" i="142"/>
  <c r="L36" i="142"/>
  <c r="O36" i="142"/>
  <c r="Q36" i="142"/>
  <c r="S36" i="142"/>
  <c r="V36" i="142"/>
  <c r="X36" i="142"/>
  <c r="Z36" i="142"/>
  <c r="AC36" i="142"/>
  <c r="AE36" i="142"/>
  <c r="AG36" i="142"/>
  <c r="AJ36" i="142"/>
  <c r="AL36" i="142"/>
  <c r="AN36" i="142"/>
  <c r="H48" i="142"/>
  <c r="J48" i="142"/>
  <c r="L48" i="142"/>
  <c r="O48" i="142"/>
  <c r="Q48" i="142"/>
  <c r="S48" i="142"/>
  <c r="V48" i="142"/>
  <c r="X48" i="142"/>
  <c r="Z48" i="142"/>
  <c r="AC48" i="142"/>
  <c r="AE48" i="142"/>
  <c r="AG48" i="142"/>
  <c r="AJ48" i="142"/>
  <c r="AL48" i="142"/>
  <c r="AN48" i="142"/>
  <c r="H75" i="142"/>
  <c r="J75" i="142"/>
  <c r="L75" i="142"/>
  <c r="O75" i="142"/>
  <c r="Q75" i="142"/>
  <c r="S75" i="142"/>
  <c r="V75" i="142"/>
  <c r="X75" i="142"/>
  <c r="Z75" i="142"/>
  <c r="AC75" i="142"/>
  <c r="AE75" i="142"/>
  <c r="AG75" i="142"/>
  <c r="AJ75" i="142"/>
  <c r="AL75" i="142"/>
  <c r="AN75" i="142"/>
  <c r="H76" i="142"/>
  <c r="J76" i="142"/>
  <c r="L76" i="142"/>
  <c r="O76" i="142"/>
  <c r="Q76" i="142"/>
  <c r="S76" i="142"/>
  <c r="V76" i="142"/>
  <c r="X76" i="142"/>
  <c r="Z76" i="142"/>
  <c r="AC76" i="142"/>
  <c r="AE76" i="142"/>
  <c r="AG76" i="142"/>
  <c r="AJ76" i="142"/>
  <c r="AL76" i="142"/>
  <c r="AN76" i="142"/>
  <c r="H93" i="142"/>
  <c r="J93" i="142"/>
  <c r="L93" i="142"/>
  <c r="O93" i="142"/>
  <c r="Q93" i="142"/>
  <c r="S93" i="142"/>
  <c r="V93" i="142"/>
  <c r="X93" i="142"/>
  <c r="Z93" i="142"/>
  <c r="AC93" i="142"/>
  <c r="AE93" i="142"/>
  <c r="AG93" i="142"/>
  <c r="AJ93" i="142"/>
  <c r="AL93" i="142"/>
  <c r="AN93" i="142"/>
  <c r="H103" i="142"/>
  <c r="J103" i="142"/>
  <c r="L103" i="142"/>
  <c r="O103" i="142"/>
  <c r="Q103" i="142"/>
  <c r="S103" i="142"/>
  <c r="V103" i="142"/>
  <c r="X103" i="142"/>
  <c r="Z103" i="142"/>
  <c r="AC103" i="142"/>
  <c r="AE103" i="142"/>
  <c r="AG103" i="142"/>
  <c r="AJ103" i="142"/>
  <c r="AL103" i="142"/>
  <c r="AN103" i="142"/>
  <c r="H108" i="142"/>
  <c r="J108" i="142"/>
  <c r="L108" i="142"/>
  <c r="O108" i="142"/>
  <c r="Q108" i="142"/>
  <c r="S108" i="142"/>
  <c r="V108" i="142"/>
  <c r="X108" i="142"/>
  <c r="Z108" i="142"/>
  <c r="AC108" i="142"/>
  <c r="AE108" i="142"/>
  <c r="AG108" i="142"/>
  <c r="AJ108" i="142"/>
  <c r="AL108" i="142"/>
  <c r="AN108" i="142"/>
  <c r="H129" i="142"/>
  <c r="J129" i="142"/>
  <c r="L129" i="142"/>
  <c r="O129" i="142"/>
  <c r="Q129" i="142"/>
  <c r="S129" i="142"/>
  <c r="V129" i="142"/>
  <c r="X129" i="142"/>
  <c r="Z129" i="142"/>
  <c r="AC129" i="142"/>
  <c r="AE129" i="142"/>
  <c r="AG129" i="142"/>
  <c r="AJ129" i="142"/>
  <c r="AL129" i="142"/>
  <c r="AN129" i="142"/>
  <c r="H130" i="142"/>
  <c r="J130" i="142"/>
  <c r="L130" i="142"/>
  <c r="O130" i="142"/>
  <c r="Q130" i="142"/>
  <c r="S130" i="142"/>
  <c r="V130" i="142"/>
  <c r="X130" i="142"/>
  <c r="Z130" i="142"/>
  <c r="AC130" i="142"/>
  <c r="AE130" i="142"/>
  <c r="AG130" i="142"/>
  <c r="AJ130" i="142"/>
  <c r="AL130" i="142"/>
  <c r="AN130" i="142"/>
  <c r="H132" i="142"/>
  <c r="J132" i="142"/>
  <c r="L132" i="142"/>
  <c r="O132" i="142"/>
  <c r="Q132" i="142"/>
  <c r="S132" i="142"/>
  <c r="V132" i="142"/>
  <c r="X132" i="142"/>
  <c r="Z132" i="142"/>
  <c r="AC132" i="142"/>
  <c r="AE132" i="142"/>
  <c r="AG132" i="142"/>
  <c r="AJ132" i="142"/>
  <c r="AL132" i="142"/>
  <c r="AN132" i="142"/>
  <c r="H133" i="142"/>
  <c r="J133" i="142"/>
  <c r="L133" i="142"/>
  <c r="O133" i="142"/>
  <c r="Q133" i="142"/>
  <c r="S133" i="142"/>
  <c r="V133" i="142"/>
  <c r="X133" i="142"/>
  <c r="Z133" i="142"/>
  <c r="AC133" i="142"/>
  <c r="AE133" i="142"/>
  <c r="AG133" i="142"/>
  <c r="AJ133" i="142"/>
  <c r="AL133" i="142"/>
  <c r="AN133" i="142"/>
  <c r="H166" i="142"/>
  <c r="J166" i="142"/>
  <c r="L166" i="142"/>
  <c r="O166" i="142"/>
  <c r="Q166" i="142"/>
  <c r="S166" i="142"/>
  <c r="V166" i="142"/>
  <c r="X166" i="142"/>
  <c r="Z166" i="142"/>
  <c r="AC166" i="142"/>
  <c r="AE166" i="142"/>
  <c r="AG166" i="142"/>
  <c r="AJ166" i="142"/>
  <c r="AL166" i="142"/>
  <c r="AN166" i="142"/>
  <c r="H167" i="142"/>
  <c r="J167" i="142"/>
  <c r="L167" i="142"/>
  <c r="O167" i="142"/>
  <c r="Q167" i="142"/>
  <c r="S167" i="142"/>
  <c r="V167" i="142"/>
  <c r="X167" i="142"/>
  <c r="Z167" i="142"/>
  <c r="AC167" i="142"/>
  <c r="AE167" i="142"/>
  <c r="AG167" i="142"/>
  <c r="AJ167" i="142"/>
  <c r="AL167" i="142"/>
  <c r="AN167" i="142"/>
  <c r="H168" i="142"/>
  <c r="J168" i="142"/>
  <c r="L168" i="142"/>
  <c r="O168" i="142"/>
  <c r="Q168" i="142"/>
  <c r="S168" i="142"/>
  <c r="V168" i="142"/>
  <c r="X168" i="142"/>
  <c r="Z168" i="142"/>
  <c r="AC168" i="142"/>
  <c r="AE168" i="142"/>
  <c r="AG168" i="142"/>
  <c r="AJ168" i="142"/>
  <c r="AL168" i="142"/>
  <c r="AN168" i="142"/>
  <c r="H190" i="142"/>
  <c r="J190" i="142"/>
  <c r="L190" i="142"/>
  <c r="O190" i="142"/>
  <c r="Q190" i="142"/>
  <c r="S190" i="142"/>
  <c r="V190" i="142"/>
  <c r="X190" i="142"/>
  <c r="Z190" i="142"/>
  <c r="AC190" i="142"/>
  <c r="AE190" i="142"/>
  <c r="AG190" i="142"/>
  <c r="AJ190" i="142"/>
  <c r="AL190" i="142"/>
  <c r="AN190" i="142"/>
  <c r="H198" i="142"/>
  <c r="J198" i="142"/>
  <c r="L198" i="142"/>
  <c r="O198" i="142"/>
  <c r="Q198" i="142"/>
  <c r="S198" i="142"/>
  <c r="V198" i="142"/>
  <c r="X198" i="142"/>
  <c r="Z198" i="142"/>
  <c r="AC198" i="142"/>
  <c r="AE198" i="142"/>
  <c r="AG198" i="142"/>
  <c r="AJ198" i="142"/>
  <c r="AL198" i="142"/>
  <c r="AN198" i="142"/>
  <c r="H211" i="142"/>
  <c r="J211" i="142"/>
  <c r="L211" i="142"/>
  <c r="O211" i="142"/>
  <c r="Q211" i="142"/>
  <c r="S211" i="142"/>
  <c r="V211" i="142"/>
  <c r="X211" i="142"/>
  <c r="Z211" i="142"/>
  <c r="AC211" i="142"/>
  <c r="AE211" i="142"/>
  <c r="AG211" i="142"/>
  <c r="AJ211" i="142"/>
  <c r="AL211" i="142"/>
  <c r="AN211" i="142"/>
  <c r="H231" i="142"/>
  <c r="J231" i="142"/>
  <c r="L231" i="142"/>
  <c r="O231" i="142"/>
  <c r="Q231" i="142"/>
  <c r="S231" i="142"/>
  <c r="V231" i="142"/>
  <c r="X231" i="142"/>
  <c r="Z231" i="142"/>
  <c r="AC231" i="142"/>
  <c r="AE231" i="142"/>
  <c r="AG231" i="142"/>
  <c r="AJ231" i="142"/>
  <c r="AL231" i="142"/>
  <c r="AN231" i="142"/>
  <c r="H232" i="142"/>
  <c r="J232" i="142"/>
  <c r="L232" i="142"/>
  <c r="O232" i="142"/>
  <c r="Q232" i="142"/>
  <c r="S232" i="142"/>
  <c r="V232" i="142"/>
  <c r="X232" i="142"/>
  <c r="Z232" i="142"/>
  <c r="AC232" i="142"/>
  <c r="AE232" i="142"/>
  <c r="AG232" i="142"/>
  <c r="AJ232" i="142"/>
  <c r="AL232" i="142"/>
  <c r="AN232" i="142"/>
  <c r="H256" i="142"/>
  <c r="J256" i="142"/>
  <c r="L256" i="142"/>
  <c r="O256" i="142"/>
  <c r="Q256" i="142"/>
  <c r="S256" i="142"/>
  <c r="V256" i="142"/>
  <c r="X256" i="142"/>
  <c r="Z256" i="142"/>
  <c r="AC256" i="142"/>
  <c r="AE256" i="142"/>
  <c r="AG256" i="142"/>
  <c r="AJ256" i="142"/>
  <c r="AL256" i="142"/>
  <c r="AN256" i="142"/>
  <c r="H257" i="142"/>
  <c r="J257" i="142"/>
  <c r="L257" i="142"/>
  <c r="O257" i="142"/>
  <c r="Q257" i="142"/>
  <c r="S257" i="142"/>
  <c r="V257" i="142"/>
  <c r="X257" i="142"/>
  <c r="Z257" i="142"/>
  <c r="AC257" i="142"/>
  <c r="AE257" i="142"/>
  <c r="AG257" i="142"/>
  <c r="AJ257" i="142"/>
  <c r="AL257" i="142"/>
  <c r="AN257" i="142"/>
  <c r="H287" i="142"/>
  <c r="J287" i="142"/>
  <c r="L287" i="142"/>
  <c r="O287" i="142"/>
  <c r="Q287" i="142"/>
  <c r="S287" i="142"/>
  <c r="V287" i="142"/>
  <c r="X287" i="142"/>
  <c r="Z287" i="142"/>
  <c r="AC287" i="142"/>
  <c r="AE287" i="142"/>
  <c r="AG287" i="142"/>
  <c r="AJ287" i="142"/>
  <c r="AL287" i="142"/>
  <c r="AN287" i="142"/>
  <c r="H288" i="142"/>
  <c r="J288" i="142"/>
  <c r="L288" i="142"/>
  <c r="O288" i="142"/>
  <c r="Q288" i="142"/>
  <c r="S288" i="142"/>
  <c r="V288" i="142"/>
  <c r="X288" i="142"/>
  <c r="Z288" i="142"/>
  <c r="AC288" i="142"/>
  <c r="AE288" i="142"/>
  <c r="AG288" i="142"/>
  <c r="AJ288" i="142"/>
  <c r="AL288" i="142"/>
  <c r="AN288" i="142"/>
  <c r="H318" i="142"/>
  <c r="J318" i="142"/>
  <c r="L318" i="142"/>
  <c r="O318" i="142"/>
  <c r="Q318" i="142"/>
  <c r="S318" i="142"/>
  <c r="V318" i="142"/>
  <c r="X318" i="142"/>
  <c r="Z318" i="142"/>
  <c r="AC318" i="142"/>
  <c r="AE318" i="142"/>
  <c r="AG318" i="142"/>
  <c r="AJ318" i="142"/>
  <c r="AL318" i="142"/>
  <c r="AN318" i="142"/>
  <c r="H319" i="142"/>
  <c r="J319" i="142"/>
  <c r="L319" i="142"/>
  <c r="O319" i="142"/>
  <c r="Q319" i="142"/>
  <c r="S319" i="142"/>
  <c r="V319" i="142"/>
  <c r="X319" i="142"/>
  <c r="Z319" i="142"/>
  <c r="AC319" i="142"/>
  <c r="AE319" i="142"/>
  <c r="AG319" i="142"/>
  <c r="AJ319" i="142"/>
  <c r="AL319" i="142"/>
  <c r="AN319" i="142"/>
  <c r="H320" i="142"/>
  <c r="J320" i="142"/>
  <c r="L320" i="142"/>
  <c r="O320" i="142"/>
  <c r="Q320" i="142"/>
  <c r="S320" i="142"/>
  <c r="V320" i="142"/>
  <c r="X320" i="142"/>
  <c r="Z320" i="142"/>
  <c r="AC320" i="142"/>
  <c r="AE320" i="142"/>
  <c r="AG320" i="142"/>
  <c r="AJ320" i="142"/>
  <c r="AL320" i="142"/>
  <c r="AN320" i="142"/>
  <c r="H325" i="142"/>
  <c r="J325" i="142"/>
  <c r="L325" i="142"/>
  <c r="O325" i="142"/>
  <c r="Q325" i="142"/>
  <c r="S325" i="142"/>
  <c r="V325" i="142"/>
  <c r="X325" i="142"/>
  <c r="Z325" i="142"/>
  <c r="AC325" i="142"/>
  <c r="AE325" i="142"/>
  <c r="AG325" i="142"/>
  <c r="AJ325" i="142"/>
  <c r="AL325" i="142"/>
  <c r="AN325" i="142"/>
  <c r="H344" i="142"/>
  <c r="J344" i="142"/>
  <c r="L344" i="142"/>
  <c r="O344" i="142"/>
  <c r="Q344" i="142"/>
  <c r="S344" i="142"/>
  <c r="V344" i="142"/>
  <c r="X344" i="142"/>
  <c r="Z344" i="142"/>
  <c r="AC344" i="142"/>
  <c r="AE344" i="142"/>
  <c r="AG344" i="142"/>
  <c r="AJ344" i="142"/>
  <c r="AL344" i="142"/>
  <c r="AN344" i="142"/>
  <c r="H353" i="142"/>
  <c r="J353" i="142"/>
  <c r="L353" i="142"/>
  <c r="O353" i="142"/>
  <c r="Q353" i="142"/>
  <c r="S353" i="142"/>
  <c r="V353" i="142"/>
  <c r="X353" i="142"/>
  <c r="Z353" i="142"/>
  <c r="AC353" i="142"/>
  <c r="AE353" i="142"/>
  <c r="AG353" i="142"/>
  <c r="AJ353" i="142"/>
  <c r="AL353" i="142"/>
  <c r="AN353" i="142"/>
  <c r="H354" i="142"/>
  <c r="J354" i="142"/>
  <c r="L354" i="142"/>
  <c r="O354" i="142"/>
  <c r="Q354" i="142"/>
  <c r="S354" i="142"/>
  <c r="V354" i="142"/>
  <c r="X354" i="142"/>
  <c r="Z354" i="142"/>
  <c r="AC354" i="142"/>
  <c r="AE354" i="142"/>
  <c r="AG354" i="142"/>
  <c r="AJ354" i="142"/>
  <c r="AL354" i="142"/>
  <c r="AN354" i="142"/>
  <c r="L382" i="142"/>
  <c r="L381" i="142"/>
  <c r="L380" i="142"/>
  <c r="L379" i="142"/>
  <c r="L378" i="142"/>
  <c r="L377" i="142"/>
  <c r="L376" i="142"/>
  <c r="L375" i="142"/>
  <c r="L374" i="142"/>
  <c r="L373" i="142"/>
  <c r="L372" i="142"/>
  <c r="L371" i="142"/>
  <c r="L370" i="142"/>
  <c r="L369" i="142"/>
  <c r="S382" i="142"/>
  <c r="S381" i="142"/>
  <c r="S380" i="142"/>
  <c r="S379" i="142"/>
  <c r="S378" i="142"/>
  <c r="S377" i="142"/>
  <c r="S376" i="142"/>
  <c r="S375" i="142"/>
  <c r="S374" i="142"/>
  <c r="S373" i="142"/>
  <c r="S372" i="142"/>
  <c r="S371" i="142"/>
  <c r="S370" i="142"/>
  <c r="S369" i="142"/>
  <c r="Z382" i="142"/>
  <c r="Z381" i="142"/>
  <c r="Z380" i="142"/>
  <c r="Z379" i="142"/>
  <c r="Z378" i="142"/>
  <c r="Z377" i="142"/>
  <c r="Z376" i="142"/>
  <c r="Z375" i="142"/>
  <c r="Z374" i="142"/>
  <c r="Z373" i="142"/>
  <c r="Z372" i="142"/>
  <c r="Z371" i="142"/>
  <c r="Z370" i="142"/>
  <c r="Z369" i="142"/>
  <c r="AG382" i="142"/>
  <c r="AG381" i="142"/>
  <c r="AG380" i="142"/>
  <c r="AG379" i="142"/>
  <c r="AG378" i="142"/>
  <c r="AG377" i="142"/>
  <c r="AG376" i="142"/>
  <c r="AG375" i="142"/>
  <c r="AG374" i="142"/>
  <c r="AG373" i="142"/>
  <c r="AG372" i="142"/>
  <c r="AG371" i="142"/>
  <c r="AG370" i="142"/>
  <c r="AG369" i="142"/>
  <c r="AN382" i="142"/>
  <c r="AN381" i="142"/>
  <c r="AN380" i="142"/>
  <c r="AN379" i="142"/>
  <c r="AN378" i="142"/>
  <c r="AN377" i="142"/>
  <c r="AN376" i="142"/>
  <c r="AN375" i="142"/>
  <c r="AN374" i="142"/>
  <c r="AN373" i="142"/>
  <c r="AN372" i="142"/>
  <c r="AN371" i="142"/>
  <c r="AN370" i="142"/>
  <c r="AN369" i="142"/>
  <c r="CZ386" i="168" l="1"/>
  <c r="CZ366" i="168"/>
  <c r="CZ383" i="168"/>
  <c r="BN355" i="168"/>
  <c r="AL355" i="168"/>
  <c r="CW355" i="168"/>
  <c r="K355" i="168"/>
  <c r="CZ388" i="168"/>
  <c r="CG355" i="168"/>
  <c r="AS355" i="168"/>
  <c r="BQ355" i="168"/>
  <c r="CZ362" i="168"/>
  <c r="BG355" i="168"/>
  <c r="CT355" i="168"/>
  <c r="CZ384" i="168"/>
  <c r="AZ355" i="168"/>
  <c r="CZ355" i="168"/>
  <c r="DE355" i="142"/>
  <c r="DJ355" i="142"/>
  <c r="DI355" i="142"/>
  <c r="DH355" i="142"/>
  <c r="DG355" i="142"/>
  <c r="DF350" i="142"/>
  <c r="DF351" i="142"/>
  <c r="DF352" i="142"/>
  <c r="DF353" i="142"/>
  <c r="DF354" i="142"/>
  <c r="DF337" i="142" l="1"/>
  <c r="DF338" i="142"/>
  <c r="DF339" i="142"/>
  <c r="DF340" i="142"/>
  <c r="DF341" i="142"/>
  <c r="DF342" i="142"/>
  <c r="DF343" i="142"/>
  <c r="DF344" i="142"/>
  <c r="DF329" i="142"/>
  <c r="DF330" i="142"/>
  <c r="DF331" i="142"/>
  <c r="DF332" i="142"/>
  <c r="DF333" i="142"/>
  <c r="DF334" i="142"/>
  <c r="DF322" i="142"/>
  <c r="DF323" i="142"/>
  <c r="DF324" i="142"/>
  <c r="DF325" i="142"/>
  <c r="DF326" i="142"/>
  <c r="DF327" i="142"/>
  <c r="DF310" i="142" l="1"/>
  <c r="DF311" i="142"/>
  <c r="DF312" i="142"/>
  <c r="DF313" i="142"/>
  <c r="DF314" i="142"/>
  <c r="DF315" i="142"/>
  <c r="DF316" i="142"/>
  <c r="DF317" i="142"/>
  <c r="DF318" i="142"/>
  <c r="DF319" i="142"/>
  <c r="DF320" i="142"/>
  <c r="DF290" i="142"/>
  <c r="DF291" i="142"/>
  <c r="DF292" i="142"/>
  <c r="DF293" i="142"/>
  <c r="DF294" i="142"/>
  <c r="DF295" i="142"/>
  <c r="DF296" i="142"/>
  <c r="DF289" i="142"/>
  <c r="DF260" i="142"/>
  <c r="DF261" i="142"/>
  <c r="DF263" i="142"/>
  <c r="DF265" i="142"/>
  <c r="DF266" i="142"/>
  <c r="DF268" i="142"/>
  <c r="DF269" i="142"/>
  <c r="DF270" i="142"/>
  <c r="DF271" i="142"/>
  <c r="DF272" i="142"/>
  <c r="DF273" i="142"/>
  <c r="DF274" i="142"/>
  <c r="DF275" i="142"/>
  <c r="DF276" i="142"/>
  <c r="DF278" i="142"/>
  <c r="DF279" i="142"/>
  <c r="DF280" i="142"/>
  <c r="DF281" i="142"/>
  <c r="DF282" i="142"/>
  <c r="DF283" i="142"/>
  <c r="DF284" i="142"/>
  <c r="DF285" i="142"/>
  <c r="DF286" i="142"/>
  <c r="DF287" i="142"/>
  <c r="DF288" i="142"/>
  <c r="DF259" i="142"/>
  <c r="DF235" i="142" l="1"/>
  <c r="DF236" i="142"/>
  <c r="DF237" i="142"/>
  <c r="DF238" i="142"/>
  <c r="DF239" i="142"/>
  <c r="DF240" i="142"/>
  <c r="DF241" i="142"/>
  <c r="DF242" i="142"/>
  <c r="DF243" i="142"/>
  <c r="DF244" i="142"/>
  <c r="DF245" i="142"/>
  <c r="DF246" i="142"/>
  <c r="DF247" i="142"/>
  <c r="DF248" i="142"/>
  <c r="DF249" i="142"/>
  <c r="DF250" i="142"/>
  <c r="DF251" i="142"/>
  <c r="DF252" i="142"/>
  <c r="DF361" i="142"/>
  <c r="DF253" i="142"/>
  <c r="DF254" i="142"/>
  <c r="DF255" i="142"/>
  <c r="DF256" i="142"/>
  <c r="DF257" i="142"/>
  <c r="DF214" i="142"/>
  <c r="DF215" i="142"/>
  <c r="DF216" i="142"/>
  <c r="DF217" i="142"/>
  <c r="DF218" i="142"/>
  <c r="DF219" i="142"/>
  <c r="DF220" i="142"/>
  <c r="DF221" i="142"/>
  <c r="DF222" i="142"/>
  <c r="DC362" i="142"/>
  <c r="DF362" i="142"/>
  <c r="DF223" i="142"/>
  <c r="DF224" i="142"/>
  <c r="DF225" i="142"/>
  <c r="DF226" i="142"/>
  <c r="DF227" i="142"/>
  <c r="DF228" i="142"/>
  <c r="DF229" i="142"/>
  <c r="DF230" i="142"/>
  <c r="DF231" i="142"/>
  <c r="DF232" i="142"/>
  <c r="DF185" i="142"/>
  <c r="DF186" i="142"/>
  <c r="DF187" i="142"/>
  <c r="DF189" i="142"/>
  <c r="DF190" i="142"/>
  <c r="DF191" i="142"/>
  <c r="DF192" i="142"/>
  <c r="DF193" i="142"/>
  <c r="DF194" i="142"/>
  <c r="DF195" i="142"/>
  <c r="DF196" i="142"/>
  <c r="DF197" i="142"/>
  <c r="DF198" i="142"/>
  <c r="DF199" i="142"/>
  <c r="DF200" i="142"/>
  <c r="DF201" i="142"/>
  <c r="DF202" i="142"/>
  <c r="DF203" i="142"/>
  <c r="DF204" i="142"/>
  <c r="DF205" i="142"/>
  <c r="DF206" i="142"/>
  <c r="DF207" i="142"/>
  <c r="DF208" i="142"/>
  <c r="DF209" i="142"/>
  <c r="DF210" i="142"/>
  <c r="DF211" i="142"/>
  <c r="DF170" i="142" l="1"/>
  <c r="DF171" i="142"/>
  <c r="DF172" i="142"/>
  <c r="DF173" i="142"/>
  <c r="DF174" i="142"/>
  <c r="DF175" i="142"/>
  <c r="DF176" i="142"/>
  <c r="DF177" i="142"/>
  <c r="DF178" i="142"/>
  <c r="DF179" i="142"/>
  <c r="DF180" i="142"/>
  <c r="DF181" i="142"/>
  <c r="DF182" i="142"/>
  <c r="DF183" i="142"/>
  <c r="DF169" i="142"/>
  <c r="DF156" i="142"/>
  <c r="DF157" i="142"/>
  <c r="DF158" i="142"/>
  <c r="DF159" i="142"/>
  <c r="DF160" i="142"/>
  <c r="DF161" i="142"/>
  <c r="DF162" i="142"/>
  <c r="DF163" i="142"/>
  <c r="DF164" i="142"/>
  <c r="DF165" i="142"/>
  <c r="DF166" i="142"/>
  <c r="DF167" i="142"/>
  <c r="DF155" i="142"/>
  <c r="DF135" i="142"/>
  <c r="DF136" i="142"/>
  <c r="DF137" i="142"/>
  <c r="DF138" i="142"/>
  <c r="DF139" i="142"/>
  <c r="DF140" i="142"/>
  <c r="DF141" i="142"/>
  <c r="DF142" i="142"/>
  <c r="DF143" i="142"/>
  <c r="DF144" i="142"/>
  <c r="DF145" i="142"/>
  <c r="DF146" i="142"/>
  <c r="DF147" i="142"/>
  <c r="DF148" i="142"/>
  <c r="DF149" i="142"/>
  <c r="DF150" i="142"/>
  <c r="DF151" i="142"/>
  <c r="DF152" i="142"/>
  <c r="DF153" i="142"/>
  <c r="DF154" i="142"/>
  <c r="DF107" i="142" l="1"/>
  <c r="DF108" i="142"/>
  <c r="DF109" i="142"/>
  <c r="DF110" i="142"/>
  <c r="DF111" i="142"/>
  <c r="DF112" i="142"/>
  <c r="DF113" i="142"/>
  <c r="DF114" i="142"/>
  <c r="DF115" i="142"/>
  <c r="DF116" i="142"/>
  <c r="DF117" i="142"/>
  <c r="DF118" i="142"/>
  <c r="DF119" i="142"/>
  <c r="DF120" i="142"/>
  <c r="DF121" i="142"/>
  <c r="DF122" i="142"/>
  <c r="DF123" i="142"/>
  <c r="DF124" i="142"/>
  <c r="DF125" i="142"/>
  <c r="DF126" i="142"/>
  <c r="DF127" i="142"/>
  <c r="DF128" i="142"/>
  <c r="DF129" i="142"/>
  <c r="DF130" i="142"/>
  <c r="DF131" i="142"/>
  <c r="DF104" i="142"/>
  <c r="DF105" i="142"/>
  <c r="DF102" i="142"/>
  <c r="DF81" i="142"/>
  <c r="DF82" i="142"/>
  <c r="DF84" i="142"/>
  <c r="DF85" i="142"/>
  <c r="DF87" i="142"/>
  <c r="DF88" i="142"/>
  <c r="DF89" i="142"/>
  <c r="DF90" i="142"/>
  <c r="DF92" i="142"/>
  <c r="DF93" i="142"/>
  <c r="DF94" i="142"/>
  <c r="DF80" i="142"/>
  <c r="DF39" i="142" l="1"/>
  <c r="DF40" i="142"/>
  <c r="DF41" i="142"/>
  <c r="DF42" i="142"/>
  <c r="DF43" i="142"/>
  <c r="DF44" i="142"/>
  <c r="DF45" i="142"/>
  <c r="DF46" i="142"/>
  <c r="DF47" i="142"/>
  <c r="DF48" i="142"/>
  <c r="DF49" i="142"/>
  <c r="DF50" i="142"/>
  <c r="DF51" i="142"/>
  <c r="DF52" i="142"/>
  <c r="DF355" i="142" l="1"/>
  <c r="CA355" i="142" l="1"/>
  <c r="CZ355" i="142" l="1"/>
  <c r="B353" i="142" l="1"/>
  <c r="B323" i="142"/>
  <c r="B324" i="142"/>
  <c r="B325" i="142"/>
  <c r="B326" i="142"/>
  <c r="B327" i="142"/>
  <c r="B320" i="142"/>
  <c r="A320" i="142"/>
  <c r="B316" i="142"/>
  <c r="B317" i="142"/>
  <c r="B318" i="142"/>
  <c r="B319" i="142"/>
  <c r="B310" i="142"/>
  <c r="B311" i="142"/>
  <c r="B312" i="142"/>
  <c r="B313" i="142"/>
  <c r="B314" i="142"/>
  <c r="B315" i="142"/>
  <c r="B260" i="142"/>
  <c r="B261" i="142"/>
  <c r="B262" i="142"/>
  <c r="B263" i="142"/>
  <c r="B264" i="142"/>
  <c r="B265" i="142"/>
  <c r="B266" i="142"/>
  <c r="B267" i="142"/>
  <c r="B268" i="142"/>
  <c r="B269" i="142"/>
  <c r="B270" i="142"/>
  <c r="B271" i="142"/>
  <c r="B272" i="142"/>
  <c r="B273" i="142"/>
  <c r="B274" i="142"/>
  <c r="B275" i="142"/>
  <c r="B276" i="142"/>
  <c r="B277" i="142"/>
  <c r="B278" i="142"/>
  <c r="B279" i="142"/>
  <c r="B280" i="142"/>
  <c r="B281" i="142"/>
  <c r="B282" i="142"/>
  <c r="B283" i="142"/>
  <c r="B284" i="142"/>
  <c r="B285" i="142"/>
  <c r="B286" i="142"/>
  <c r="B287" i="142"/>
  <c r="B288" i="142"/>
  <c r="B234" i="142"/>
  <c r="B235" i="142"/>
  <c r="B236" i="142"/>
  <c r="B237" i="142"/>
  <c r="B238" i="142"/>
  <c r="B239" i="142"/>
  <c r="B240" i="142"/>
  <c r="B241" i="142"/>
  <c r="B242" i="142"/>
  <c r="B243" i="142"/>
  <c r="B244" i="142"/>
  <c r="B245" i="142"/>
  <c r="B246" i="142"/>
  <c r="B247" i="142"/>
  <c r="B248" i="142"/>
  <c r="B249" i="142"/>
  <c r="B250" i="142"/>
  <c r="B251" i="142"/>
  <c r="B252" i="142"/>
  <c r="B361" i="142"/>
  <c r="B253" i="142"/>
  <c r="B254" i="142"/>
  <c r="B255" i="142"/>
  <c r="B256" i="142"/>
  <c r="B257" i="142"/>
  <c r="B258" i="142"/>
  <c r="B259" i="142"/>
  <c r="B225" i="142"/>
  <c r="B226" i="142"/>
  <c r="B227" i="142"/>
  <c r="B228" i="142"/>
  <c r="B229" i="142"/>
  <c r="B230" i="142"/>
  <c r="B231" i="142"/>
  <c r="B232" i="142"/>
  <c r="B185" i="142"/>
  <c r="B186" i="142"/>
  <c r="B187" i="142"/>
  <c r="B188" i="142"/>
  <c r="B189" i="142"/>
  <c r="B190" i="142"/>
  <c r="B191" i="142"/>
  <c r="B192" i="142"/>
  <c r="B193" i="142"/>
  <c r="B194" i="142"/>
  <c r="B195" i="142"/>
  <c r="B196" i="142"/>
  <c r="B197" i="142"/>
  <c r="B198" i="142"/>
  <c r="B199" i="142"/>
  <c r="B200" i="142"/>
  <c r="B201" i="142"/>
  <c r="B202" i="142"/>
  <c r="B203" i="142"/>
  <c r="B204" i="142"/>
  <c r="B205" i="142"/>
  <c r="B206" i="142"/>
  <c r="B207" i="142"/>
  <c r="B208" i="142"/>
  <c r="B209" i="142"/>
  <c r="B210" i="142"/>
  <c r="B211" i="142"/>
  <c r="B212" i="142"/>
  <c r="B213" i="142"/>
  <c r="B214" i="142"/>
  <c r="B215" i="142"/>
  <c r="B216" i="142"/>
  <c r="B217" i="142"/>
  <c r="B218" i="142"/>
  <c r="B219" i="142"/>
  <c r="B220" i="142"/>
  <c r="B221" i="142"/>
  <c r="B222" i="142"/>
  <c r="B362" i="142"/>
  <c r="B223" i="142"/>
  <c r="B224" i="142"/>
  <c r="B170" i="142"/>
  <c r="B171" i="142"/>
  <c r="B172" i="142"/>
  <c r="B173" i="142"/>
  <c r="B174" i="142"/>
  <c r="B175" i="142"/>
  <c r="B176" i="142"/>
  <c r="B177" i="142"/>
  <c r="B178" i="142"/>
  <c r="B179" i="142"/>
  <c r="B180" i="142"/>
  <c r="B181" i="142"/>
  <c r="B182" i="142"/>
  <c r="B183" i="142"/>
  <c r="B168" i="142"/>
  <c r="A168" i="142"/>
  <c r="B156" i="142"/>
  <c r="B157" i="142"/>
  <c r="B158" i="142"/>
  <c r="B159" i="142"/>
  <c r="B160" i="142"/>
  <c r="B161" i="142"/>
  <c r="B162" i="142"/>
  <c r="B163" i="142"/>
  <c r="B164" i="142"/>
  <c r="B165" i="142"/>
  <c r="B166" i="142"/>
  <c r="B167" i="142"/>
  <c r="B151" i="142"/>
  <c r="B152" i="142"/>
  <c r="B153" i="142"/>
  <c r="B154" i="142"/>
  <c r="B135" i="142"/>
  <c r="B136" i="142"/>
  <c r="B137" i="142"/>
  <c r="B138" i="142"/>
  <c r="B139" i="142"/>
  <c r="B140" i="142"/>
  <c r="B141" i="142"/>
  <c r="B142" i="142"/>
  <c r="B143" i="142"/>
  <c r="B144" i="142"/>
  <c r="B145" i="142"/>
  <c r="B146" i="142"/>
  <c r="B147" i="142"/>
  <c r="B148" i="142"/>
  <c r="B149" i="142"/>
  <c r="B150" i="142"/>
  <c r="B107" i="142"/>
  <c r="B108" i="142"/>
  <c r="B109" i="142"/>
  <c r="B110" i="142"/>
  <c r="B111" i="142"/>
  <c r="B112" i="142"/>
  <c r="B113" i="142"/>
  <c r="B114" i="142"/>
  <c r="B115" i="142"/>
  <c r="B116" i="142"/>
  <c r="B117" i="142"/>
  <c r="B118" i="142"/>
  <c r="B119" i="142"/>
  <c r="B120" i="142"/>
  <c r="B121" i="142"/>
  <c r="B122" i="142"/>
  <c r="B123" i="142"/>
  <c r="B124" i="142"/>
  <c r="B125" i="142"/>
  <c r="B126" i="142"/>
  <c r="B127" i="142"/>
  <c r="B128" i="142"/>
  <c r="B129" i="142"/>
  <c r="B130" i="142"/>
  <c r="B131" i="142"/>
  <c r="B339" i="142"/>
  <c r="B340" i="142"/>
  <c r="B341" i="142"/>
  <c r="B342" i="142"/>
  <c r="B343" i="142"/>
  <c r="B344" i="142"/>
  <c r="B337" i="142"/>
  <c r="B338" i="142"/>
  <c r="B103" i="142"/>
  <c r="B104" i="142"/>
  <c r="B105" i="142"/>
  <c r="B96" i="142"/>
  <c r="B97" i="142"/>
  <c r="B98" i="142"/>
  <c r="B99" i="142"/>
  <c r="B100" i="142"/>
  <c r="B101" i="142"/>
  <c r="B80" i="142"/>
  <c r="B81" i="142"/>
  <c r="B82" i="142"/>
  <c r="B83" i="142"/>
  <c r="B84" i="142"/>
  <c r="B85" i="142"/>
  <c r="B87" i="142"/>
  <c r="B88" i="142"/>
  <c r="B89" i="142"/>
  <c r="B90" i="142"/>
  <c r="B91" i="142"/>
  <c r="B92" i="142"/>
  <c r="B93" i="142"/>
  <c r="B94" i="142"/>
  <c r="B95" i="142"/>
  <c r="B349" i="142"/>
  <c r="B53" i="142"/>
  <c r="B54" i="142"/>
  <c r="B55" i="142"/>
  <c r="B56" i="142"/>
  <c r="B57" i="142"/>
  <c r="B58" i="142"/>
  <c r="B59" i="142"/>
  <c r="B60" i="142"/>
  <c r="B61" i="142"/>
  <c r="B62" i="142"/>
  <c r="B63" i="142"/>
  <c r="B64" i="142"/>
  <c r="B65" i="142"/>
  <c r="B66" i="142"/>
  <c r="B67" i="142"/>
  <c r="B68" i="142"/>
  <c r="B69" i="142"/>
  <c r="B70" i="142"/>
  <c r="B71" i="142"/>
  <c r="B72" i="142"/>
  <c r="B73" i="142"/>
  <c r="B74" i="142"/>
  <c r="B75" i="142"/>
  <c r="B76" i="142"/>
  <c r="B77" i="142"/>
  <c r="B78" i="142"/>
  <c r="B41" i="142"/>
  <c r="B42" i="142"/>
  <c r="B43" i="142"/>
  <c r="B44" i="142"/>
  <c r="B45" i="142"/>
  <c r="B46" i="142"/>
  <c r="B47" i="142"/>
  <c r="B48" i="142"/>
  <c r="B49" i="142"/>
  <c r="B50" i="142"/>
  <c r="B51" i="142"/>
  <c r="B52" i="142"/>
  <c r="B35" i="142"/>
  <c r="B36" i="142"/>
  <c r="B37" i="142"/>
  <c r="B38" i="142"/>
  <c r="B39" i="142"/>
  <c r="B40" i="142"/>
  <c r="B32" i="142"/>
  <c r="B33" i="142"/>
  <c r="B34" i="142"/>
  <c r="B25" i="142"/>
  <c r="B26" i="142"/>
  <c r="B27" i="142"/>
  <c r="B28" i="142"/>
  <c r="B29" i="142"/>
  <c r="B30" i="142"/>
  <c r="B31" i="142"/>
  <c r="A368" i="142" l="1"/>
  <c r="A54" i="142"/>
  <c r="A58" i="142"/>
  <c r="A59" i="142"/>
  <c r="A60" i="142"/>
  <c r="A61" i="142"/>
  <c r="A62" i="142"/>
  <c r="A63" i="142"/>
  <c r="A65" i="142"/>
  <c r="A66" i="142"/>
  <c r="A67" i="142"/>
  <c r="A68" i="142"/>
  <c r="A69" i="142"/>
  <c r="A70" i="142"/>
  <c r="A71" i="142"/>
  <c r="A72" i="142"/>
  <c r="A73" i="142"/>
  <c r="A74" i="142"/>
  <c r="A75" i="142"/>
  <c r="A76" i="142"/>
  <c r="A77" i="142"/>
  <c r="A78" i="142"/>
  <c r="A80" i="142"/>
  <c r="A82" i="142"/>
  <c r="A84" i="142"/>
  <c r="A367" i="142"/>
  <c r="A88" i="142"/>
  <c r="A90" i="142"/>
  <c r="A92" i="142"/>
  <c r="A93" i="142"/>
  <c r="A94" i="142"/>
  <c r="A95" i="142"/>
  <c r="A97" i="142"/>
  <c r="A99" i="142"/>
  <c r="A100" i="142"/>
  <c r="A101" i="142"/>
  <c r="A105" i="142"/>
  <c r="A107" i="142"/>
  <c r="A111" i="142"/>
  <c r="A112" i="142"/>
  <c r="A113" i="142"/>
  <c r="A366" i="142"/>
  <c r="A115" i="142"/>
  <c r="A116" i="142"/>
  <c r="A117" i="142"/>
  <c r="A118" i="142"/>
  <c r="A119" i="142"/>
  <c r="A120" i="142"/>
  <c r="A121" i="142"/>
  <c r="A124" i="142"/>
  <c r="A125" i="142"/>
  <c r="A126" i="142"/>
  <c r="A127" i="142"/>
  <c r="A128" i="142"/>
  <c r="A129" i="142"/>
  <c r="A130" i="142"/>
  <c r="A136" i="142"/>
  <c r="A138" i="142"/>
  <c r="A139" i="142"/>
  <c r="A140" i="142"/>
  <c r="A143" i="142"/>
  <c r="A144" i="142"/>
  <c r="A145" i="142"/>
  <c r="A146" i="142"/>
  <c r="A147" i="142"/>
  <c r="A148" i="142"/>
  <c r="A152" i="142"/>
  <c r="A153" i="142"/>
  <c r="A154" i="142"/>
  <c r="A157" i="142"/>
  <c r="A158" i="142"/>
  <c r="A160" i="142"/>
  <c r="A161" i="142"/>
  <c r="A162" i="142"/>
  <c r="A166" i="142"/>
  <c r="A167" i="142"/>
  <c r="A169" i="142"/>
  <c r="A171" i="142"/>
  <c r="A175" i="142"/>
  <c r="A176" i="142"/>
  <c r="A365" i="142"/>
  <c r="A178" i="142"/>
  <c r="A180" i="142"/>
  <c r="A186" i="142"/>
  <c r="A189" i="142"/>
  <c r="A192" i="142"/>
  <c r="A193" i="142"/>
  <c r="A194" i="142"/>
  <c r="A195" i="142"/>
  <c r="A196" i="142"/>
  <c r="A197" i="142"/>
  <c r="A198" i="142"/>
  <c r="A199" i="142"/>
  <c r="A201" i="142"/>
  <c r="A202" i="142"/>
  <c r="A203" i="142"/>
  <c r="A204" i="142"/>
  <c r="A206" i="142"/>
  <c r="A207" i="142"/>
  <c r="A209" i="142"/>
  <c r="A210" i="142"/>
  <c r="A211" i="142"/>
  <c r="A215" i="142"/>
  <c r="A216" i="142"/>
  <c r="A217" i="142"/>
  <c r="A218" i="142"/>
  <c r="A362" i="142"/>
  <c r="A223" i="142"/>
  <c r="A224" i="142"/>
  <c r="A230" i="142"/>
  <c r="A361" i="142"/>
  <c r="A254" i="142"/>
  <c r="A261" i="142"/>
  <c r="A263" i="142"/>
  <c r="A265" i="142"/>
  <c r="A266" i="142"/>
  <c r="A364" i="142"/>
  <c r="A268" i="142"/>
  <c r="A269" i="142"/>
  <c r="A270" i="142"/>
  <c r="A271" i="142"/>
  <c r="A272" i="142"/>
  <c r="A273" i="142"/>
  <c r="A274" i="142"/>
  <c r="A275" i="142"/>
  <c r="A279" i="142"/>
  <c r="A280" i="142"/>
  <c r="A281" i="142"/>
  <c r="A282" i="142"/>
  <c r="A284" i="142"/>
  <c r="A285" i="142"/>
  <c r="A288" i="142"/>
  <c r="A290" i="142"/>
  <c r="A291" i="142"/>
  <c r="A292" i="142"/>
  <c r="A294" i="142"/>
  <c r="A295" i="142"/>
  <c r="A296" i="142"/>
  <c r="A299" i="142"/>
  <c r="A298" i="142"/>
  <c r="A300" i="142"/>
  <c r="A301" i="142"/>
  <c r="A302" i="142"/>
  <c r="A304" i="142"/>
  <c r="A305" i="142"/>
  <c r="A306" i="142"/>
  <c r="A311" i="142"/>
  <c r="A312" i="142"/>
  <c r="A327" i="142"/>
  <c r="A313" i="142"/>
  <c r="A317" i="142"/>
  <c r="A363" i="142"/>
  <c r="A319" i="142"/>
  <c r="A297" i="142"/>
  <c r="A307" i="142"/>
  <c r="A308" i="142"/>
  <c r="A329" i="142"/>
  <c r="A330" i="142"/>
  <c r="A337" i="142"/>
  <c r="A342" i="142"/>
  <c r="A343" i="142"/>
  <c r="A344" i="142"/>
  <c r="A346" i="142"/>
  <c r="A347" i="142"/>
  <c r="A354" i="142"/>
  <c r="BJ355" i="142" l="1"/>
  <c r="BR355" i="142" l="1"/>
  <c r="BZ355" i="142"/>
  <c r="CQ198" i="142"/>
  <c r="CQ190" i="142"/>
  <c r="CQ129" i="142"/>
  <c r="M411" i="167"/>
  <c r="I411" i="167"/>
  <c r="H411" i="167"/>
  <c r="G411" i="167"/>
  <c r="F411" i="167"/>
  <c r="E411" i="167"/>
  <c r="M410" i="167"/>
  <c r="I410" i="167"/>
  <c r="H410" i="167"/>
  <c r="G410" i="167"/>
  <c r="F410" i="167"/>
  <c r="E410" i="167"/>
  <c r="DA355" i="142" l="1"/>
  <c r="CR198" i="142"/>
  <c r="CR190" i="142"/>
  <c r="CR129" i="142"/>
  <c r="CT386" i="142" l="1"/>
  <c r="CT385" i="142"/>
  <c r="CT387" i="142"/>
  <c r="CT384" i="142"/>
  <c r="CT383" i="142"/>
  <c r="CV355" i="142" l="1"/>
  <c r="CP355" i="142" l="1"/>
  <c r="CI355" i="142"/>
  <c r="CG355" i="142"/>
  <c r="CE355" i="142"/>
  <c r="CB355" i="142"/>
  <c r="BY355" i="142"/>
  <c r="BX355" i="142"/>
  <c r="BS355" i="142"/>
  <c r="BQ355" i="142"/>
  <c r="BP355" i="142"/>
  <c r="BK355" i="142"/>
  <c r="BH355" i="142"/>
  <c r="BF355" i="142"/>
  <c r="BI355" i="142"/>
  <c r="BN24" i="142"/>
  <c r="BN26" i="142"/>
  <c r="BN33" i="142" l="1"/>
  <c r="BN364" i="142"/>
  <c r="BN236" i="142"/>
  <c r="BN213" i="142"/>
  <c r="BN178" i="142"/>
  <c r="BN169" i="142"/>
  <c r="BN107" i="142"/>
  <c r="BN80" i="142"/>
  <c r="BN55" i="142"/>
  <c r="BN38" i="142"/>
  <c r="BN25" i="142"/>
  <c r="BN350" i="142"/>
  <c r="BN335" i="142"/>
  <c r="BN322" i="142"/>
  <c r="BN310" i="142"/>
  <c r="BN267" i="142"/>
  <c r="BN259" i="142"/>
  <c r="BN245" i="142"/>
  <c r="BN239" i="142"/>
  <c r="BN235" i="142"/>
  <c r="BN228" i="142"/>
  <c r="BN221" i="142"/>
  <c r="BN198" i="142"/>
  <c r="BN181" i="142"/>
  <c r="BN177" i="142"/>
  <c r="BN172" i="142"/>
  <c r="BN149" i="142"/>
  <c r="BN340" i="142"/>
  <c r="BN111" i="142"/>
  <c r="BN106" i="142"/>
  <c r="BN100" i="142"/>
  <c r="BN88" i="142"/>
  <c r="BN70" i="142"/>
  <c r="BN62" i="142"/>
  <c r="BN58" i="142"/>
  <c r="BN54" i="142"/>
  <c r="BN50" i="142"/>
  <c r="BN41" i="142"/>
  <c r="BN368" i="142"/>
  <c r="BN32" i="142"/>
  <c r="BN28" i="142"/>
  <c r="BN316" i="142"/>
  <c r="BN260" i="142"/>
  <c r="BN246" i="142"/>
  <c r="BN240" i="142"/>
  <c r="BN229" i="142"/>
  <c r="BN222" i="142"/>
  <c r="BN182" i="142"/>
  <c r="BN173" i="142"/>
  <c r="BN336" i="142"/>
  <c r="BN89" i="142"/>
  <c r="BN63" i="142"/>
  <c r="BN43" i="142"/>
  <c r="BN29" i="142"/>
  <c r="BN348" i="142"/>
  <c r="BN329" i="142"/>
  <c r="BN317" i="142"/>
  <c r="BN309" i="142"/>
  <c r="BN262" i="142"/>
  <c r="BN249" i="142"/>
  <c r="BN242" i="142"/>
  <c r="BN238" i="142"/>
  <c r="BN234" i="142"/>
  <c r="BN227" i="142"/>
  <c r="BN219" i="142"/>
  <c r="BN184" i="142"/>
  <c r="BN180" i="142"/>
  <c r="BN176" i="142"/>
  <c r="BN171" i="142"/>
  <c r="BN141" i="142"/>
  <c r="BN114" i="142"/>
  <c r="BN110" i="142"/>
  <c r="BN104" i="142"/>
  <c r="BN96" i="142"/>
  <c r="BN47" i="142"/>
  <c r="BN69" i="142"/>
  <c r="BN61" i="142"/>
  <c r="BN57" i="142"/>
  <c r="BN53" i="142"/>
  <c r="BN49" i="142"/>
  <c r="BN40" i="142"/>
  <c r="BN386" i="142"/>
  <c r="BN31" i="142"/>
  <c r="BN27" i="142"/>
  <c r="BN346" i="142"/>
  <c r="BN314" i="142"/>
  <c r="BN123" i="142"/>
  <c r="BN101" i="142"/>
  <c r="BN59" i="142"/>
  <c r="BN51" i="142"/>
  <c r="BN79" i="142"/>
  <c r="BN297" i="142"/>
  <c r="BN315" i="142"/>
  <c r="BN276" i="142"/>
  <c r="BN261" i="142"/>
  <c r="BN248" i="142"/>
  <c r="BN241" i="142"/>
  <c r="BN237" i="142"/>
  <c r="BN233" i="142"/>
  <c r="BN226" i="142"/>
  <c r="BN214" i="142"/>
  <c r="BN183" i="142"/>
  <c r="BN179" i="142"/>
  <c r="BN174" i="142"/>
  <c r="BN170" i="142"/>
  <c r="BN134" i="142"/>
  <c r="BN113" i="142"/>
  <c r="BN109" i="142"/>
  <c r="BN102" i="142"/>
  <c r="BN91" i="142"/>
  <c r="BN83" i="142"/>
  <c r="BN64" i="142"/>
  <c r="BN60" i="142"/>
  <c r="BN56" i="142"/>
  <c r="BN52" i="142"/>
  <c r="BN44" i="142"/>
  <c r="BN39" i="142"/>
  <c r="BN37" i="142"/>
  <c r="BN30" i="142"/>
  <c r="BV386" i="142"/>
  <c r="BV25" i="142"/>
  <c r="BV348" i="142"/>
  <c r="BV316" i="142"/>
  <c r="BV292" i="142"/>
  <c r="BV262" i="142"/>
  <c r="BV250" i="142"/>
  <c r="BV242" i="142"/>
  <c r="BV238" i="142"/>
  <c r="BV220" i="142"/>
  <c r="BV204" i="142"/>
  <c r="BV174" i="142"/>
  <c r="BV113" i="142"/>
  <c r="BV109" i="142"/>
  <c r="BV83" i="142"/>
  <c r="BV46" i="142"/>
  <c r="BV40" i="142"/>
  <c r="BV350" i="142"/>
  <c r="BV335" i="142"/>
  <c r="BV297" i="142"/>
  <c r="BV315" i="142"/>
  <c r="BV293" i="142"/>
  <c r="BV277" i="142"/>
  <c r="BV264" i="142"/>
  <c r="BV259" i="142"/>
  <c r="BV247" i="142"/>
  <c r="BV243" i="142"/>
  <c r="BV239" i="142"/>
  <c r="BV235" i="142"/>
  <c r="BV228" i="142"/>
  <c r="BV221" i="142"/>
  <c r="BV208" i="142"/>
  <c r="BV183" i="142"/>
  <c r="BV179" i="142"/>
  <c r="BV176" i="142"/>
  <c r="BV171" i="142"/>
  <c r="BV141" i="142"/>
  <c r="BV114" i="142"/>
  <c r="BV110" i="142"/>
  <c r="BV102" i="142"/>
  <c r="BV89" i="142"/>
  <c r="BV47" i="142"/>
  <c r="BV62" i="142"/>
  <c r="BV53" i="142"/>
  <c r="BV49" i="142"/>
  <c r="BV41" i="142"/>
  <c r="BV368" i="142"/>
  <c r="BV32" i="142"/>
  <c r="BV28" i="142"/>
  <c r="BV27" i="142"/>
  <c r="BV333" i="142"/>
  <c r="BV314" i="142"/>
  <c r="BV276" i="142"/>
  <c r="BV246" i="142"/>
  <c r="BV234" i="142"/>
  <c r="BV182" i="142"/>
  <c r="BV134" i="142"/>
  <c r="BV88" i="142"/>
  <c r="BV52" i="142"/>
  <c r="BV31" i="142"/>
  <c r="BV24" i="142"/>
  <c r="BV79" i="142"/>
  <c r="BV332" i="142"/>
  <c r="BV322" i="142"/>
  <c r="BV324" i="142"/>
  <c r="BV283" i="142"/>
  <c r="BV364" i="142"/>
  <c r="BV261" i="142"/>
  <c r="BV249" i="142"/>
  <c r="BV245" i="142"/>
  <c r="BV241" i="142"/>
  <c r="BV237" i="142"/>
  <c r="BV233" i="142"/>
  <c r="BV226" i="142"/>
  <c r="BV214" i="142"/>
  <c r="BV198" i="142"/>
  <c r="BV181" i="142"/>
  <c r="BV177" i="142"/>
  <c r="BV173" i="142"/>
  <c r="BV169" i="142"/>
  <c r="BV122" i="142"/>
  <c r="BV336" i="142"/>
  <c r="BV107" i="142"/>
  <c r="BV100" i="142"/>
  <c r="BV87" i="142"/>
  <c r="BV80" i="142"/>
  <c r="BV56" i="142"/>
  <c r="BV51" i="142"/>
  <c r="BV44" i="142"/>
  <c r="BV39" i="142"/>
  <c r="BV37" i="142"/>
  <c r="BV30" i="142"/>
  <c r="BV26" i="142"/>
  <c r="BV227" i="142"/>
  <c r="BV178" i="142"/>
  <c r="BV170" i="142"/>
  <c r="BV101" i="142"/>
  <c r="BV58" i="142"/>
  <c r="BV351" i="142"/>
  <c r="BV345" i="142"/>
  <c r="BV328" i="142"/>
  <c r="BV317" i="142"/>
  <c r="BV309" i="142"/>
  <c r="BV278" i="142"/>
  <c r="BV267" i="142"/>
  <c r="BV260" i="142"/>
  <c r="BV248" i="142"/>
  <c r="BV244" i="142"/>
  <c r="BV240" i="142"/>
  <c r="BV236" i="142"/>
  <c r="BV229" i="142"/>
  <c r="BV222" i="142"/>
  <c r="BV213" i="142"/>
  <c r="BV184" i="142"/>
  <c r="BV180" i="142"/>
  <c r="BV365" i="142"/>
  <c r="BV172" i="142"/>
  <c r="BV149" i="142"/>
  <c r="BV340" i="142"/>
  <c r="BV111" i="142"/>
  <c r="BV106" i="142"/>
  <c r="BV96" i="142"/>
  <c r="BV367" i="142"/>
  <c r="BV63" i="142"/>
  <c r="BV55" i="142"/>
  <c r="BV50" i="142"/>
  <c r="BV43" i="142"/>
  <c r="BV38" i="142"/>
  <c r="BV33" i="142"/>
  <c r="BV29" i="142"/>
  <c r="B383" i="142"/>
  <c r="B321" i="142"/>
  <c r="B322" i="142"/>
  <c r="B384" i="142"/>
  <c r="B363" i="142"/>
  <c r="AU382" i="142"/>
  <c r="AU381" i="142"/>
  <c r="AU380" i="142"/>
  <c r="AU379" i="142"/>
  <c r="AU378" i="142"/>
  <c r="AU377" i="142"/>
  <c r="AU376" i="142"/>
  <c r="AU375" i="142"/>
  <c r="AU374" i="142"/>
  <c r="AU373" i="142"/>
  <c r="AU372" i="142"/>
  <c r="AU371" i="142"/>
  <c r="AU370" i="142"/>
  <c r="AU369" i="142"/>
  <c r="BB382" i="142"/>
  <c r="BB381" i="142"/>
  <c r="BB380" i="142"/>
  <c r="BB379" i="142"/>
  <c r="BB378" i="142"/>
  <c r="BB377" i="142"/>
  <c r="BB376" i="142"/>
  <c r="BB375" i="142"/>
  <c r="BB374" i="142"/>
  <c r="BB373" i="142"/>
  <c r="BB372" i="142"/>
  <c r="BB371" i="142"/>
  <c r="BB370" i="142"/>
  <c r="BB369" i="142"/>
  <c r="BN355" i="142" l="1"/>
  <c r="BV355" i="142"/>
  <c r="CX355" i="142" l="1"/>
  <c r="CY355" i="142"/>
  <c r="CW355" i="142"/>
  <c r="CT382" i="142"/>
  <c r="CT381" i="142"/>
  <c r="CT378" i="142"/>
  <c r="CV377" i="142"/>
  <c r="CT377" i="142"/>
  <c r="CT376" i="142"/>
  <c r="CW375" i="142"/>
  <c r="CT374" i="142"/>
  <c r="CT373" i="142"/>
  <c r="CT372" i="142"/>
  <c r="CT371" i="142"/>
  <c r="CV369" i="142"/>
  <c r="CJ36" i="142" l="1"/>
  <c r="CJ129" i="142"/>
  <c r="CJ198" i="142"/>
  <c r="B366" i="142" l="1"/>
  <c r="B388" i="142"/>
  <c r="B387" i="142"/>
  <c r="B134" i="142"/>
  <c r="B155" i="142"/>
  <c r="B382" i="142"/>
  <c r="B169" i="142"/>
  <c r="B365" i="142"/>
  <c r="B184" i="142"/>
  <c r="B233" i="142"/>
  <c r="B364" i="142"/>
  <c r="B289" i="142"/>
  <c r="B290" i="142"/>
  <c r="B291" i="142"/>
  <c r="B292" i="142"/>
  <c r="B293" i="142"/>
  <c r="B294" i="142"/>
  <c r="B295" i="142"/>
  <c r="B296" i="142"/>
  <c r="B299" i="142"/>
  <c r="B298" i="142"/>
  <c r="B300" i="142"/>
  <c r="B301" i="142"/>
  <c r="B302" i="142"/>
  <c r="B303" i="142"/>
  <c r="B304" i="142"/>
  <c r="B305" i="142"/>
  <c r="B306" i="142"/>
  <c r="B309" i="142"/>
  <c r="B297" i="142"/>
  <c r="B307" i="142"/>
  <c r="B308" i="142"/>
  <c r="B328" i="142"/>
  <c r="B329" i="142"/>
  <c r="B330" i="142"/>
  <c r="B331" i="142"/>
  <c r="B332" i="142"/>
  <c r="B333" i="142"/>
  <c r="B334" i="142"/>
  <c r="B335" i="142"/>
  <c r="B345" i="142"/>
  <c r="B346" i="142"/>
  <c r="B347" i="142"/>
  <c r="B79" i="142"/>
  <c r="B86" i="142"/>
  <c r="B348" i="142"/>
  <c r="B350" i="142"/>
  <c r="B351" i="142"/>
  <c r="B352" i="142"/>
  <c r="B354" i="142"/>
  <c r="B102" i="142"/>
  <c r="B385" i="142"/>
  <c r="B106" i="142"/>
  <c r="B336" i="142"/>
  <c r="B367" i="142"/>
  <c r="B386" i="142"/>
  <c r="B368" i="142"/>
  <c r="B24" i="142"/>
  <c r="A386" i="142" l="1"/>
  <c r="A385" i="142"/>
  <c r="A388" i="142"/>
  <c r="A381" i="142"/>
  <c r="A387" i="142"/>
  <c r="A382" i="142"/>
  <c r="A383" i="142"/>
  <c r="A384" i="142"/>
  <c r="D27" i="142" l="1"/>
  <c r="D31" i="142"/>
  <c r="D32" i="142"/>
  <c r="D35" i="142"/>
  <c r="D368" i="142"/>
  <c r="H368" i="142" s="1"/>
  <c r="D39" i="142"/>
  <c r="D42" i="142"/>
  <c r="D43" i="142"/>
  <c r="D46" i="142"/>
  <c r="D49" i="142"/>
  <c r="D52" i="142"/>
  <c r="D55" i="142"/>
  <c r="D56" i="142"/>
  <c r="D59" i="142"/>
  <c r="D60" i="142"/>
  <c r="D63" i="142"/>
  <c r="D64" i="142"/>
  <c r="D65" i="142"/>
  <c r="D67" i="142"/>
  <c r="D70" i="142"/>
  <c r="D71" i="142"/>
  <c r="D73" i="142"/>
  <c r="D74" i="142"/>
  <c r="D80" i="142"/>
  <c r="D371" i="142"/>
  <c r="D82" i="142"/>
  <c r="D83" i="142"/>
  <c r="D85" i="142"/>
  <c r="D367" i="142"/>
  <c r="H367" i="142" s="1"/>
  <c r="D88" i="142"/>
  <c r="D90" i="142"/>
  <c r="D95" i="142"/>
  <c r="D96" i="142"/>
  <c r="D98" i="142"/>
  <c r="D99" i="142"/>
  <c r="D37" i="142"/>
  <c r="D104" i="142"/>
  <c r="D107" i="142"/>
  <c r="D109" i="142"/>
  <c r="D112" i="142"/>
  <c r="D336" i="142"/>
  <c r="D339" i="142"/>
  <c r="D114" i="142"/>
  <c r="D340" i="142"/>
  <c r="D116" i="142"/>
  <c r="D388" i="142"/>
  <c r="H388" i="142" s="1"/>
  <c r="D119" i="142"/>
  <c r="D122" i="142"/>
  <c r="D123" i="142"/>
  <c r="D125" i="142"/>
  <c r="D126" i="142"/>
  <c r="D127" i="142"/>
  <c r="D128" i="142"/>
  <c r="D135" i="142"/>
  <c r="D136" i="142"/>
  <c r="D139" i="142"/>
  <c r="D140" i="142"/>
  <c r="D143" i="142"/>
  <c r="D144" i="142"/>
  <c r="D157" i="142"/>
  <c r="D158" i="142"/>
  <c r="D161" i="142"/>
  <c r="D162" i="142"/>
  <c r="D165" i="142"/>
  <c r="D145" i="142"/>
  <c r="D148" i="142"/>
  <c r="D149" i="142"/>
  <c r="D151" i="142"/>
  <c r="D152" i="142"/>
  <c r="D170" i="142"/>
  <c r="D169" i="142"/>
  <c r="D173" i="142"/>
  <c r="D174" i="142"/>
  <c r="D365" i="142"/>
  <c r="H365" i="142" s="1"/>
  <c r="D177" i="142"/>
  <c r="D181" i="142"/>
  <c r="D184" i="142"/>
  <c r="D185" i="142"/>
  <c r="D188" i="142"/>
  <c r="D189" i="142"/>
  <c r="D192" i="142"/>
  <c r="D193" i="142"/>
  <c r="D196" i="142"/>
  <c r="D197" i="142"/>
  <c r="D200" i="142"/>
  <c r="D201" i="142"/>
  <c r="D204" i="142"/>
  <c r="D205" i="142"/>
  <c r="D208" i="142"/>
  <c r="D209" i="142"/>
  <c r="D215" i="142"/>
  <c r="D373" i="142"/>
  <c r="D217" i="142"/>
  <c r="D218" i="142"/>
  <c r="D219" i="142"/>
  <c r="D220" i="142"/>
  <c r="D362" i="142"/>
  <c r="H362" i="142" s="1"/>
  <c r="D223" i="142"/>
  <c r="D226" i="142"/>
  <c r="D227" i="142"/>
  <c r="D230" i="142"/>
  <c r="D233" i="142"/>
  <c r="D236" i="142"/>
  <c r="D237" i="142"/>
  <c r="D240" i="142"/>
  <c r="D241" i="142"/>
  <c r="D244" i="142"/>
  <c r="D245" i="142"/>
  <c r="D248" i="142"/>
  <c r="D249" i="142"/>
  <c r="D252" i="142"/>
  <c r="D255" i="142"/>
  <c r="D261" i="142"/>
  <c r="D374" i="142"/>
  <c r="D263" i="142"/>
  <c r="D264" i="142"/>
  <c r="D267" i="142"/>
  <c r="D364" i="142"/>
  <c r="H364" i="142" s="1"/>
  <c r="D270" i="142"/>
  <c r="D271" i="142"/>
  <c r="D273" i="142"/>
  <c r="D274" i="142"/>
  <c r="D277" i="142"/>
  <c r="D278" i="142"/>
  <c r="D281" i="142"/>
  <c r="D282" i="142"/>
  <c r="D285" i="142"/>
  <c r="D289" i="142"/>
  <c r="D292" i="142"/>
  <c r="D293" i="142"/>
  <c r="D296" i="142"/>
  <c r="D323" i="142"/>
  <c r="D300" i="142"/>
  <c r="D301" i="142"/>
  <c r="D304" i="142"/>
  <c r="D305" i="142"/>
  <c r="D321" i="142"/>
  <c r="D311" i="142"/>
  <c r="D310" i="142"/>
  <c r="D326" i="142"/>
  <c r="D314" i="142"/>
  <c r="D315" i="142"/>
  <c r="D322" i="142"/>
  <c r="D308" i="142"/>
  <c r="D309" i="142"/>
  <c r="D331" i="142"/>
  <c r="D332" i="142"/>
  <c r="D337" i="142"/>
  <c r="D342" i="142"/>
  <c r="D346" i="142"/>
  <c r="D347" i="142"/>
  <c r="D348" i="142"/>
  <c r="D350" i="142"/>
  <c r="D352" i="142"/>
  <c r="D24" i="142"/>
  <c r="D25" i="142"/>
  <c r="D26" i="142"/>
  <c r="D28" i="142"/>
  <c r="D29" i="142"/>
  <c r="D30" i="142"/>
  <c r="D33" i="142"/>
  <c r="D34" i="142"/>
  <c r="D369" i="142"/>
  <c r="D386" i="142"/>
  <c r="H386" i="142" s="1"/>
  <c r="D335" i="142"/>
  <c r="D40" i="142"/>
  <c r="D41" i="142"/>
  <c r="D44" i="142"/>
  <c r="D45" i="142"/>
  <c r="D50" i="142"/>
  <c r="D51" i="142"/>
  <c r="D53" i="142"/>
  <c r="D54" i="142"/>
  <c r="D57" i="142"/>
  <c r="D58" i="142"/>
  <c r="D61" i="142"/>
  <c r="D62" i="142"/>
  <c r="D66" i="142"/>
  <c r="D68" i="142"/>
  <c r="D69" i="142"/>
  <c r="D72" i="142"/>
  <c r="D131" i="142"/>
  <c r="D77" i="142"/>
  <c r="D78" i="142"/>
  <c r="D94" i="142"/>
  <c r="D212" i="142"/>
  <c r="D81" i="142"/>
  <c r="D84" i="142"/>
  <c r="D47" i="142"/>
  <c r="D87" i="142"/>
  <c r="D89" i="142"/>
  <c r="D91" i="142"/>
  <c r="D349" i="142"/>
  <c r="D97" i="142"/>
  <c r="D100" i="142"/>
  <c r="D101" i="142"/>
  <c r="D106" i="142"/>
  <c r="D110" i="142"/>
  <c r="D111" i="142"/>
  <c r="D113" i="142"/>
  <c r="D338" i="142"/>
  <c r="D372" i="142"/>
  <c r="D366" i="142"/>
  <c r="H366" i="142" s="1"/>
  <c r="D115" i="142"/>
  <c r="D117" i="142"/>
  <c r="D92" i="142"/>
  <c r="D118" i="142"/>
  <c r="D120" i="142"/>
  <c r="D121" i="142"/>
  <c r="D341" i="142"/>
  <c r="D124" i="142"/>
  <c r="D381" i="142"/>
  <c r="D387" i="142"/>
  <c r="D137" i="142"/>
  <c r="D138" i="142"/>
  <c r="D141" i="142"/>
  <c r="D142" i="142"/>
  <c r="D134" i="142"/>
  <c r="D155" i="142"/>
  <c r="D156" i="142"/>
  <c r="D159" i="142"/>
  <c r="D160" i="142"/>
  <c r="D163" i="142"/>
  <c r="D164" i="142"/>
  <c r="D146" i="142"/>
  <c r="D147" i="142"/>
  <c r="D382" i="142"/>
  <c r="D150" i="142"/>
  <c r="D153" i="142"/>
  <c r="D154" i="142"/>
  <c r="D171" i="142"/>
  <c r="D172" i="142"/>
  <c r="D175" i="142"/>
  <c r="D176" i="142"/>
  <c r="D178" i="142"/>
  <c r="D179" i="142"/>
  <c r="D180" i="142"/>
  <c r="D182" i="142"/>
  <c r="D183" i="142"/>
  <c r="D186" i="142"/>
  <c r="D187" i="142"/>
  <c r="D191" i="142"/>
  <c r="D194" i="142"/>
  <c r="D195" i="142"/>
  <c r="D199" i="142"/>
  <c r="D202" i="142"/>
  <c r="D203" i="142"/>
  <c r="D206" i="142"/>
  <c r="D207" i="142"/>
  <c r="D210" i="142"/>
  <c r="D328" i="142"/>
  <c r="D216" i="142"/>
  <c r="D214" i="142"/>
  <c r="D377" i="142"/>
  <c r="D378" i="142"/>
  <c r="D213" i="142"/>
  <c r="D221" i="142"/>
  <c r="D222" i="142"/>
  <c r="D224" i="142"/>
  <c r="D225" i="142"/>
  <c r="D228" i="142"/>
  <c r="D229" i="142"/>
  <c r="D234" i="142"/>
  <c r="D235" i="142"/>
  <c r="D238" i="142"/>
  <c r="D239" i="142"/>
  <c r="D242" i="142"/>
  <c r="D243" i="142"/>
  <c r="D246" i="142"/>
  <c r="D247" i="142"/>
  <c r="D250" i="142"/>
  <c r="D251" i="142"/>
  <c r="D361" i="142"/>
  <c r="H361" i="142" s="1"/>
  <c r="D253" i="142"/>
  <c r="D254" i="142"/>
  <c r="D258" i="142"/>
  <c r="D259" i="142"/>
  <c r="D260" i="142"/>
  <c r="D38" i="142"/>
  <c r="D262" i="142"/>
  <c r="D265" i="142"/>
  <c r="D266" i="142"/>
  <c r="D268" i="142"/>
  <c r="D269" i="142"/>
  <c r="D272" i="142"/>
  <c r="D275" i="142"/>
  <c r="D276" i="142"/>
  <c r="D279" i="142"/>
  <c r="D280" i="142"/>
  <c r="D283" i="142"/>
  <c r="D284" i="142"/>
  <c r="D286" i="142"/>
  <c r="D290" i="142"/>
  <c r="D291" i="142"/>
  <c r="D294" i="142"/>
  <c r="D295" i="142"/>
  <c r="D299" i="142"/>
  <c r="D298" i="142"/>
  <c r="D302" i="142"/>
  <c r="D303" i="142"/>
  <c r="D306" i="142"/>
  <c r="D102" i="142"/>
  <c r="D312" i="142"/>
  <c r="D379" i="142"/>
  <c r="D313" i="142"/>
  <c r="D324" i="142"/>
  <c r="D317" i="142"/>
  <c r="D383" i="142"/>
  <c r="H383" i="142" s="1"/>
  <c r="D380" i="142"/>
  <c r="D375" i="142"/>
  <c r="CH375" i="142" s="1"/>
  <c r="D327" i="142"/>
  <c r="D297" i="142"/>
  <c r="D376" i="142"/>
  <c r="D307" i="142"/>
  <c r="D370" i="142"/>
  <c r="D329" i="142"/>
  <c r="D330" i="142"/>
  <c r="D333" i="142"/>
  <c r="D334" i="142"/>
  <c r="D343" i="142"/>
  <c r="D345" i="142"/>
  <c r="D79" i="142"/>
  <c r="D86" i="142"/>
  <c r="D351" i="142"/>
  <c r="D316" i="142"/>
  <c r="D105" i="142"/>
  <c r="CM377" i="142"/>
  <c r="CM369" i="142"/>
  <c r="CK369" i="142"/>
  <c r="CK371" i="142"/>
  <c r="CK372" i="142"/>
  <c r="CK381" i="142"/>
  <c r="CK382" i="142"/>
  <c r="CK373" i="142"/>
  <c r="CK377" i="142"/>
  <c r="CK378" i="142"/>
  <c r="CK374" i="142"/>
  <c r="CN375" i="142"/>
  <c r="CK376" i="142"/>
  <c r="CD25" i="142"/>
  <c r="CD26" i="142"/>
  <c r="CD27" i="142"/>
  <c r="CD28" i="142"/>
  <c r="CD30" i="142"/>
  <c r="CD369" i="142"/>
  <c r="CD335" i="142"/>
  <c r="CD368" i="142"/>
  <c r="CD53" i="142"/>
  <c r="CD54" i="142"/>
  <c r="CD55" i="142"/>
  <c r="CD57" i="142"/>
  <c r="CD81" i="142"/>
  <c r="CD83" i="142"/>
  <c r="CD349" i="142"/>
  <c r="CD106" i="142"/>
  <c r="CD107" i="142"/>
  <c r="CD110" i="142"/>
  <c r="CD336" i="142"/>
  <c r="CD134" i="142"/>
  <c r="CD170" i="142"/>
  <c r="CD169" i="142"/>
  <c r="CD184" i="142"/>
  <c r="CD188" i="142"/>
  <c r="CD214" i="142"/>
  <c r="CD220" i="142"/>
  <c r="CD233" i="142"/>
  <c r="CD235" i="142"/>
  <c r="CD244" i="142"/>
  <c r="CD260" i="142"/>
  <c r="CD261" i="142"/>
  <c r="CD262" i="142"/>
  <c r="CD267" i="142"/>
  <c r="CD283" i="142"/>
  <c r="CD294" i="142"/>
  <c r="CD295" i="142"/>
  <c r="CD298" i="142"/>
  <c r="CD102" i="142"/>
  <c r="CD315" i="142"/>
  <c r="CD297" i="142"/>
  <c r="CD309" i="142"/>
  <c r="CD345" i="142"/>
  <c r="CD79" i="142"/>
  <c r="CD348" i="142"/>
  <c r="CD24" i="142"/>
  <c r="A371" i="142"/>
  <c r="A373" i="142"/>
  <c r="A377" i="142" s="1"/>
  <c r="A378" i="142" s="1"/>
  <c r="A374" i="142"/>
  <c r="A379" i="142"/>
  <c r="A376" i="142"/>
  <c r="A370" i="142" s="1"/>
  <c r="D384" i="142"/>
  <c r="H384" i="142" s="1"/>
  <c r="J329" i="142" l="1"/>
  <c r="S329" i="142"/>
  <c r="AC329" i="142"/>
  <c r="AL329" i="142"/>
  <c r="L329" i="142"/>
  <c r="V329" i="142"/>
  <c r="AE329" i="142"/>
  <c r="AN329" i="142"/>
  <c r="O329" i="142"/>
  <c r="X329" i="142"/>
  <c r="AG329" i="142"/>
  <c r="H329" i="142"/>
  <c r="Q329" i="142"/>
  <c r="Z329" i="142"/>
  <c r="AJ329" i="142"/>
  <c r="J297" i="142"/>
  <c r="S297" i="142"/>
  <c r="AC297" i="142"/>
  <c r="AL297" i="142"/>
  <c r="L297" i="142"/>
  <c r="V297" i="142"/>
  <c r="AE297" i="142"/>
  <c r="AN297" i="142"/>
  <c r="O297" i="142"/>
  <c r="X297" i="142"/>
  <c r="AG297" i="142"/>
  <c r="H297" i="142"/>
  <c r="Q297" i="142"/>
  <c r="Z297" i="142"/>
  <c r="AJ297" i="142"/>
  <c r="O303" i="142"/>
  <c r="X303" i="142"/>
  <c r="AG303" i="142"/>
  <c r="H303" i="142"/>
  <c r="Q303" i="142"/>
  <c r="Z303" i="142"/>
  <c r="AJ303" i="142"/>
  <c r="J303" i="142"/>
  <c r="S303" i="142"/>
  <c r="AC303" i="142"/>
  <c r="AL303" i="142"/>
  <c r="L303" i="142"/>
  <c r="V303" i="142"/>
  <c r="AE303" i="142"/>
  <c r="AN303" i="142"/>
  <c r="O295" i="142"/>
  <c r="X295" i="142"/>
  <c r="AG295" i="142"/>
  <c r="H295" i="142"/>
  <c r="Q295" i="142"/>
  <c r="Z295" i="142"/>
  <c r="AJ295" i="142"/>
  <c r="J295" i="142"/>
  <c r="S295" i="142"/>
  <c r="AC295" i="142"/>
  <c r="AL295" i="142"/>
  <c r="L295" i="142"/>
  <c r="V295" i="142"/>
  <c r="AE295" i="142"/>
  <c r="AN295" i="142"/>
  <c r="L286" i="142"/>
  <c r="V286" i="142"/>
  <c r="AE286" i="142"/>
  <c r="AN286" i="142"/>
  <c r="O286" i="142"/>
  <c r="X286" i="142"/>
  <c r="AG286" i="142"/>
  <c r="H286" i="142"/>
  <c r="Q286" i="142"/>
  <c r="Z286" i="142"/>
  <c r="AJ286" i="142"/>
  <c r="J286" i="142"/>
  <c r="S286" i="142"/>
  <c r="AC286" i="142"/>
  <c r="AL286" i="142"/>
  <c r="O279" i="142"/>
  <c r="X279" i="142"/>
  <c r="AG279" i="142"/>
  <c r="H279" i="142"/>
  <c r="Q279" i="142"/>
  <c r="Z279" i="142"/>
  <c r="AJ279" i="142"/>
  <c r="J279" i="142"/>
  <c r="S279" i="142"/>
  <c r="AC279" i="142"/>
  <c r="AL279" i="142"/>
  <c r="L279" i="142"/>
  <c r="V279" i="142"/>
  <c r="AE279" i="142"/>
  <c r="AN279" i="142"/>
  <c r="J269" i="142"/>
  <c r="S269" i="142"/>
  <c r="AC269" i="142"/>
  <c r="AL269" i="142"/>
  <c r="L269" i="142"/>
  <c r="V269" i="142"/>
  <c r="AE269" i="142"/>
  <c r="AN269" i="142"/>
  <c r="O269" i="142"/>
  <c r="X269" i="142"/>
  <c r="AG269" i="142"/>
  <c r="H269" i="142"/>
  <c r="Q269" i="142"/>
  <c r="Z269" i="142"/>
  <c r="AJ269" i="142"/>
  <c r="L262" i="142"/>
  <c r="V262" i="142"/>
  <c r="AE262" i="142"/>
  <c r="AN262" i="142"/>
  <c r="O262" i="142"/>
  <c r="X262" i="142"/>
  <c r="AG262" i="142"/>
  <c r="H262" i="142"/>
  <c r="Q262" i="142"/>
  <c r="Z262" i="142"/>
  <c r="AJ262" i="142"/>
  <c r="J262" i="142"/>
  <c r="S262" i="142"/>
  <c r="AC262" i="142"/>
  <c r="AL262" i="142"/>
  <c r="L258" i="142"/>
  <c r="V258" i="142"/>
  <c r="AE258" i="142"/>
  <c r="AN258" i="142"/>
  <c r="O258" i="142"/>
  <c r="X258" i="142"/>
  <c r="AG258" i="142"/>
  <c r="H258" i="142"/>
  <c r="Q258" i="142"/>
  <c r="Z258" i="142"/>
  <c r="AJ258" i="142"/>
  <c r="J258" i="142"/>
  <c r="S258" i="142"/>
  <c r="AC258" i="142"/>
  <c r="AL258" i="142"/>
  <c r="O251" i="142"/>
  <c r="X251" i="142"/>
  <c r="AG251" i="142"/>
  <c r="L251" i="142"/>
  <c r="Z251" i="142"/>
  <c r="AL251" i="142"/>
  <c r="Q251" i="142"/>
  <c r="AC251" i="142"/>
  <c r="AN251" i="142"/>
  <c r="H251" i="142"/>
  <c r="S251" i="142"/>
  <c r="AE251" i="142"/>
  <c r="J251" i="142"/>
  <c r="V251" i="142"/>
  <c r="AJ251" i="142"/>
  <c r="O243" i="142"/>
  <c r="X243" i="142"/>
  <c r="AG243" i="142"/>
  <c r="H243" i="142"/>
  <c r="S243" i="142"/>
  <c r="AE243" i="142"/>
  <c r="J243" i="142"/>
  <c r="V243" i="142"/>
  <c r="AJ243" i="142"/>
  <c r="L243" i="142"/>
  <c r="Z243" i="142"/>
  <c r="AL243" i="142"/>
  <c r="Q243" i="142"/>
  <c r="AC243" i="142"/>
  <c r="AN243" i="142"/>
  <c r="O235" i="142"/>
  <c r="X235" i="142"/>
  <c r="AG235" i="142"/>
  <c r="L235" i="142"/>
  <c r="Z235" i="142"/>
  <c r="AL235" i="142"/>
  <c r="Q235" i="142"/>
  <c r="AC235" i="142"/>
  <c r="AN235" i="142"/>
  <c r="H235" i="142"/>
  <c r="S235" i="142"/>
  <c r="AE235" i="142"/>
  <c r="J235" i="142"/>
  <c r="V235" i="142"/>
  <c r="AJ235" i="142"/>
  <c r="J225" i="142"/>
  <c r="S225" i="142"/>
  <c r="AC225" i="142"/>
  <c r="AL225" i="142"/>
  <c r="L225" i="142"/>
  <c r="V225" i="142"/>
  <c r="AE225" i="142"/>
  <c r="AN225" i="142"/>
  <c r="H225" i="142"/>
  <c r="Z225" i="142"/>
  <c r="AG225" i="142"/>
  <c r="O225" i="142"/>
  <c r="AJ225" i="142"/>
  <c r="Q225" i="142"/>
  <c r="X225" i="142"/>
  <c r="J213" i="142"/>
  <c r="S213" i="142"/>
  <c r="AC213" i="142"/>
  <c r="AL213" i="142"/>
  <c r="L213" i="142"/>
  <c r="V213" i="142"/>
  <c r="AE213" i="142"/>
  <c r="AN213" i="142"/>
  <c r="Q213" i="142"/>
  <c r="AJ213" i="142"/>
  <c r="Z213" i="142"/>
  <c r="H213" i="142"/>
  <c r="AG213" i="142"/>
  <c r="O213" i="142"/>
  <c r="X213" i="142"/>
  <c r="H216" i="142"/>
  <c r="Q216" i="142"/>
  <c r="Z216" i="142"/>
  <c r="AJ216" i="142"/>
  <c r="J216" i="142"/>
  <c r="S216" i="142"/>
  <c r="AC216" i="142"/>
  <c r="AL216" i="142"/>
  <c r="X216" i="142"/>
  <c r="V216" i="142"/>
  <c r="AE216" i="142"/>
  <c r="L216" i="142"/>
  <c r="AG216" i="142"/>
  <c r="O216" i="142"/>
  <c r="AN216" i="142"/>
  <c r="L206" i="142"/>
  <c r="V206" i="142"/>
  <c r="AE206" i="142"/>
  <c r="AN206" i="142"/>
  <c r="O206" i="142"/>
  <c r="X206" i="142"/>
  <c r="AG206" i="142"/>
  <c r="S206" i="142"/>
  <c r="AL206" i="142"/>
  <c r="H206" i="142"/>
  <c r="Z206" i="142"/>
  <c r="Q206" i="142"/>
  <c r="AJ206" i="142"/>
  <c r="AC206" i="142"/>
  <c r="J206" i="142"/>
  <c r="O195" i="142"/>
  <c r="X195" i="142"/>
  <c r="AG195" i="142"/>
  <c r="H195" i="142"/>
  <c r="Q195" i="142"/>
  <c r="Z195" i="142"/>
  <c r="AJ195" i="142"/>
  <c r="J195" i="142"/>
  <c r="S195" i="142"/>
  <c r="AC195" i="142"/>
  <c r="AL195" i="142"/>
  <c r="V195" i="142"/>
  <c r="AE195" i="142"/>
  <c r="L195" i="142"/>
  <c r="AN195" i="142"/>
  <c r="L186" i="142"/>
  <c r="V186" i="142"/>
  <c r="AE186" i="142"/>
  <c r="AN186" i="142"/>
  <c r="O186" i="142"/>
  <c r="X186" i="142"/>
  <c r="AG186" i="142"/>
  <c r="H186" i="142"/>
  <c r="Q186" i="142"/>
  <c r="Z186" i="142"/>
  <c r="AJ186" i="142"/>
  <c r="AC186" i="142"/>
  <c r="AL186" i="142"/>
  <c r="S186" i="142"/>
  <c r="J186" i="142"/>
  <c r="O179" i="142"/>
  <c r="X179" i="142"/>
  <c r="AG179" i="142"/>
  <c r="H179" i="142"/>
  <c r="Q179" i="142"/>
  <c r="Z179" i="142"/>
  <c r="AJ179" i="142"/>
  <c r="J179" i="142"/>
  <c r="S179" i="142"/>
  <c r="AC179" i="142"/>
  <c r="AL179" i="142"/>
  <c r="L179" i="142"/>
  <c r="V179" i="142"/>
  <c r="AN179" i="142"/>
  <c r="AE179" i="142"/>
  <c r="H172" i="142"/>
  <c r="Q172" i="142"/>
  <c r="Z172" i="142"/>
  <c r="AJ172" i="142"/>
  <c r="J172" i="142"/>
  <c r="S172" i="142"/>
  <c r="AC172" i="142"/>
  <c r="AL172" i="142"/>
  <c r="L172" i="142"/>
  <c r="V172" i="142"/>
  <c r="AE172" i="142"/>
  <c r="AN172" i="142"/>
  <c r="AG172" i="142"/>
  <c r="X172" i="142"/>
  <c r="O172" i="142"/>
  <c r="H150" i="142"/>
  <c r="Q150" i="142"/>
  <c r="Z150" i="142"/>
  <c r="AJ150" i="142"/>
  <c r="O150" i="142"/>
  <c r="AC150" i="142"/>
  <c r="AN150" i="142"/>
  <c r="S150" i="142"/>
  <c r="AE150" i="142"/>
  <c r="J150" i="142"/>
  <c r="V150" i="142"/>
  <c r="AG150" i="142"/>
  <c r="L150" i="142"/>
  <c r="X150" i="142"/>
  <c r="AL150" i="142"/>
  <c r="H164" i="142"/>
  <c r="Q164" i="142"/>
  <c r="Z164" i="142"/>
  <c r="AJ164" i="142"/>
  <c r="J164" i="142"/>
  <c r="S164" i="142"/>
  <c r="AC164" i="142"/>
  <c r="AL164" i="142"/>
  <c r="L164" i="142"/>
  <c r="V164" i="142"/>
  <c r="AE164" i="142"/>
  <c r="AN164" i="142"/>
  <c r="AG164" i="142"/>
  <c r="O164" i="142"/>
  <c r="X164" i="142"/>
  <c r="L156" i="142"/>
  <c r="V156" i="142"/>
  <c r="AE156" i="142"/>
  <c r="AN156" i="142"/>
  <c r="Q156" i="142"/>
  <c r="AC156" i="142"/>
  <c r="H156" i="142"/>
  <c r="S156" i="142"/>
  <c r="AG156" i="142"/>
  <c r="J156" i="142"/>
  <c r="X156" i="142"/>
  <c r="AJ156" i="142"/>
  <c r="O156" i="142"/>
  <c r="Z156" i="142"/>
  <c r="AL156" i="142"/>
  <c r="L141" i="142"/>
  <c r="V141" i="142"/>
  <c r="AE141" i="142"/>
  <c r="AN141" i="142"/>
  <c r="H141" i="142"/>
  <c r="S141" i="142"/>
  <c r="AG141" i="142"/>
  <c r="X141" i="142"/>
  <c r="AL141" i="142"/>
  <c r="J141" i="142"/>
  <c r="Z141" i="142"/>
  <c r="O141" i="142"/>
  <c r="AC141" i="142"/>
  <c r="Q141" i="142"/>
  <c r="AJ141" i="142"/>
  <c r="O120" i="142"/>
  <c r="X120" i="142"/>
  <c r="AG120" i="142"/>
  <c r="L120" i="142"/>
  <c r="Z120" i="142"/>
  <c r="AL120" i="142"/>
  <c r="Q120" i="142"/>
  <c r="AC120" i="142"/>
  <c r="AN120" i="142"/>
  <c r="H120" i="142"/>
  <c r="AE120" i="142"/>
  <c r="J120" i="142"/>
  <c r="AJ120" i="142"/>
  <c r="S120" i="142"/>
  <c r="V120" i="142"/>
  <c r="L115" i="142"/>
  <c r="V115" i="142"/>
  <c r="AE115" i="142"/>
  <c r="AN115" i="142"/>
  <c r="O115" i="142"/>
  <c r="Z115" i="142"/>
  <c r="AL115" i="142"/>
  <c r="Q115" i="142"/>
  <c r="AC115" i="142"/>
  <c r="H115" i="142"/>
  <c r="AG115" i="142"/>
  <c r="J115" i="142"/>
  <c r="AJ115" i="142"/>
  <c r="S115" i="142"/>
  <c r="X115" i="142"/>
  <c r="H113" i="142"/>
  <c r="Q113" i="142"/>
  <c r="Z113" i="142"/>
  <c r="AJ113" i="142"/>
  <c r="J113" i="142"/>
  <c r="V113" i="142"/>
  <c r="AG113" i="142"/>
  <c r="L113" i="142"/>
  <c r="X113" i="142"/>
  <c r="AL113" i="142"/>
  <c r="AC113" i="142"/>
  <c r="AE113" i="142"/>
  <c r="O113" i="142"/>
  <c r="AN113" i="142"/>
  <c r="S113" i="142"/>
  <c r="H101" i="142"/>
  <c r="Q101" i="142"/>
  <c r="Z101" i="142"/>
  <c r="AJ101" i="142"/>
  <c r="O101" i="142"/>
  <c r="AC101" i="142"/>
  <c r="AN101" i="142"/>
  <c r="S101" i="142"/>
  <c r="AE101" i="142"/>
  <c r="V101" i="142"/>
  <c r="X101" i="142"/>
  <c r="J101" i="142"/>
  <c r="AG101" i="142"/>
  <c r="L101" i="142"/>
  <c r="AL101" i="142"/>
  <c r="J91" i="142"/>
  <c r="S91" i="142"/>
  <c r="AC91" i="142"/>
  <c r="AL91" i="142"/>
  <c r="L91" i="142"/>
  <c r="V91" i="142"/>
  <c r="AE91" i="142"/>
  <c r="AN91" i="142"/>
  <c r="X91" i="142"/>
  <c r="H91" i="142"/>
  <c r="Z91" i="142"/>
  <c r="O91" i="142"/>
  <c r="Q91" i="142"/>
  <c r="AG91" i="142"/>
  <c r="AJ91" i="142"/>
  <c r="H84" i="142"/>
  <c r="Q84" i="142"/>
  <c r="Z84" i="142"/>
  <c r="AJ84" i="142"/>
  <c r="L84" i="142"/>
  <c r="X84" i="142"/>
  <c r="AL84" i="142"/>
  <c r="O84" i="142"/>
  <c r="AC84" i="142"/>
  <c r="AN84" i="142"/>
  <c r="S84" i="142"/>
  <c r="V84" i="142"/>
  <c r="J84" i="142"/>
  <c r="AE84" i="142"/>
  <c r="AG84" i="142"/>
  <c r="L78" i="142"/>
  <c r="V78" i="142"/>
  <c r="AE78" i="142"/>
  <c r="AN78" i="142"/>
  <c r="J78" i="142"/>
  <c r="X78" i="142"/>
  <c r="AJ78" i="142"/>
  <c r="O78" i="142"/>
  <c r="Z78" i="142"/>
  <c r="AL78" i="142"/>
  <c r="AC78" i="142"/>
  <c r="H78" i="142"/>
  <c r="AG78" i="142"/>
  <c r="Q78" i="142"/>
  <c r="S78" i="142"/>
  <c r="J69" i="142"/>
  <c r="S69" i="142"/>
  <c r="AC69" i="142"/>
  <c r="AL69" i="142"/>
  <c r="H69" i="142"/>
  <c r="V69" i="142"/>
  <c r="AG69" i="142"/>
  <c r="O69" i="142"/>
  <c r="Z69" i="142"/>
  <c r="AN69" i="142"/>
  <c r="AE69" i="142"/>
  <c r="L69" i="142"/>
  <c r="AJ69" i="142"/>
  <c r="Q69" i="142"/>
  <c r="X69" i="142"/>
  <c r="J61" i="142"/>
  <c r="S61" i="142"/>
  <c r="AC61" i="142"/>
  <c r="AL61" i="142"/>
  <c r="L61" i="142"/>
  <c r="V61" i="142"/>
  <c r="AE61" i="142"/>
  <c r="AN61" i="142"/>
  <c r="O61" i="142"/>
  <c r="X61" i="142"/>
  <c r="AG61" i="142"/>
  <c r="Z61" i="142"/>
  <c r="H61" i="142"/>
  <c r="Q61" i="142"/>
  <c r="AJ61" i="142"/>
  <c r="J53" i="142"/>
  <c r="S53" i="142"/>
  <c r="AC53" i="142"/>
  <c r="AL53" i="142"/>
  <c r="L53" i="142"/>
  <c r="V53" i="142"/>
  <c r="AE53" i="142"/>
  <c r="AN53" i="142"/>
  <c r="O53" i="142"/>
  <c r="X53" i="142"/>
  <c r="AG53" i="142"/>
  <c r="H53" i="142"/>
  <c r="Z53" i="142"/>
  <c r="Q53" i="142"/>
  <c r="AJ53" i="142"/>
  <c r="O44" i="142"/>
  <c r="X44" i="142"/>
  <c r="AG44" i="142"/>
  <c r="H44" i="142"/>
  <c r="Q44" i="142"/>
  <c r="Z44" i="142"/>
  <c r="AJ44" i="142"/>
  <c r="J44" i="142"/>
  <c r="S44" i="142"/>
  <c r="AC44" i="142"/>
  <c r="AL44" i="142"/>
  <c r="AE44" i="142"/>
  <c r="AN44" i="142"/>
  <c r="L44" i="142"/>
  <c r="V44" i="142"/>
  <c r="J30" i="142"/>
  <c r="S30" i="142"/>
  <c r="AC30" i="142"/>
  <c r="AL30" i="142"/>
  <c r="L30" i="142"/>
  <c r="V30" i="142"/>
  <c r="AE30" i="142"/>
  <c r="AN30" i="142"/>
  <c r="O30" i="142"/>
  <c r="X30" i="142"/>
  <c r="AG30" i="142"/>
  <c r="Z30" i="142"/>
  <c r="AJ30" i="142"/>
  <c r="H30" i="142"/>
  <c r="Q30" i="142"/>
  <c r="H25" i="142"/>
  <c r="Q25" i="142"/>
  <c r="Z25" i="142"/>
  <c r="AJ25" i="142"/>
  <c r="J25" i="142"/>
  <c r="S25" i="142"/>
  <c r="AC25" i="142"/>
  <c r="AL25" i="142"/>
  <c r="L25" i="142"/>
  <c r="V25" i="142"/>
  <c r="AE25" i="142"/>
  <c r="AN25" i="142"/>
  <c r="O25" i="142"/>
  <c r="X25" i="142"/>
  <c r="AG25" i="142"/>
  <c r="H348" i="142"/>
  <c r="Q348" i="142"/>
  <c r="Z348" i="142"/>
  <c r="AJ348" i="142"/>
  <c r="O348" i="142"/>
  <c r="X348" i="142"/>
  <c r="AG348" i="142"/>
  <c r="J348" i="142"/>
  <c r="S348" i="142"/>
  <c r="AC348" i="142"/>
  <c r="AL348" i="142"/>
  <c r="L348" i="142"/>
  <c r="V348" i="142"/>
  <c r="AE348" i="142"/>
  <c r="AN348" i="142"/>
  <c r="J337" i="142"/>
  <c r="S337" i="142"/>
  <c r="AC337" i="142"/>
  <c r="AL337" i="142"/>
  <c r="L337" i="142"/>
  <c r="V337" i="142"/>
  <c r="AE337" i="142"/>
  <c r="AN337" i="142"/>
  <c r="O337" i="142"/>
  <c r="X337" i="142"/>
  <c r="AG337" i="142"/>
  <c r="H337" i="142"/>
  <c r="Q337" i="142"/>
  <c r="Z337" i="142"/>
  <c r="AJ337" i="142"/>
  <c r="H308" i="142"/>
  <c r="Q308" i="142"/>
  <c r="Z308" i="142"/>
  <c r="AJ308" i="142"/>
  <c r="J308" i="142"/>
  <c r="S308" i="142"/>
  <c r="AC308" i="142"/>
  <c r="AL308" i="142"/>
  <c r="L308" i="142"/>
  <c r="V308" i="142"/>
  <c r="AE308" i="142"/>
  <c r="AN308" i="142"/>
  <c r="O308" i="142"/>
  <c r="X308" i="142"/>
  <c r="AG308" i="142"/>
  <c r="O326" i="142"/>
  <c r="X326" i="142"/>
  <c r="AG326" i="142"/>
  <c r="L326" i="142"/>
  <c r="Z326" i="142"/>
  <c r="AL326" i="142"/>
  <c r="Q326" i="142"/>
  <c r="AC326" i="142"/>
  <c r="AN326" i="142"/>
  <c r="H326" i="142"/>
  <c r="S326" i="142"/>
  <c r="AE326" i="142"/>
  <c r="J326" i="142"/>
  <c r="V326" i="142"/>
  <c r="AJ326" i="142"/>
  <c r="J305" i="142"/>
  <c r="S305" i="142"/>
  <c r="AC305" i="142"/>
  <c r="AL305" i="142"/>
  <c r="L305" i="142"/>
  <c r="V305" i="142"/>
  <c r="AE305" i="142"/>
  <c r="AN305" i="142"/>
  <c r="O305" i="142"/>
  <c r="X305" i="142"/>
  <c r="AG305" i="142"/>
  <c r="H305" i="142"/>
  <c r="Q305" i="142"/>
  <c r="Z305" i="142"/>
  <c r="AJ305" i="142"/>
  <c r="H323" i="142"/>
  <c r="Q323" i="142"/>
  <c r="Z323" i="142"/>
  <c r="AJ323" i="142"/>
  <c r="S323" i="142"/>
  <c r="AE323" i="142"/>
  <c r="J323" i="142"/>
  <c r="V323" i="142"/>
  <c r="AG323" i="142"/>
  <c r="L323" i="142"/>
  <c r="X323" i="142"/>
  <c r="AL323" i="142"/>
  <c r="O323" i="142"/>
  <c r="AC323" i="142"/>
  <c r="AN323" i="142"/>
  <c r="J289" i="142"/>
  <c r="S289" i="142"/>
  <c r="AC289" i="142"/>
  <c r="AL289" i="142"/>
  <c r="L289" i="142"/>
  <c r="V289" i="142"/>
  <c r="AE289" i="142"/>
  <c r="AN289" i="142"/>
  <c r="O289" i="142"/>
  <c r="X289" i="142"/>
  <c r="AG289" i="142"/>
  <c r="H289" i="142"/>
  <c r="Q289" i="142"/>
  <c r="Z289" i="142"/>
  <c r="AJ289" i="142"/>
  <c r="L278" i="142"/>
  <c r="V278" i="142"/>
  <c r="AE278" i="142"/>
  <c r="AN278" i="142"/>
  <c r="O278" i="142"/>
  <c r="X278" i="142"/>
  <c r="AG278" i="142"/>
  <c r="H278" i="142"/>
  <c r="Q278" i="142"/>
  <c r="Z278" i="142"/>
  <c r="AJ278" i="142"/>
  <c r="J278" i="142"/>
  <c r="S278" i="142"/>
  <c r="AC278" i="142"/>
  <c r="AL278" i="142"/>
  <c r="O271" i="142"/>
  <c r="X271" i="142"/>
  <c r="AG271" i="142"/>
  <c r="H271" i="142"/>
  <c r="Q271" i="142"/>
  <c r="Z271" i="142"/>
  <c r="AJ271" i="142"/>
  <c r="J271" i="142"/>
  <c r="S271" i="142"/>
  <c r="AC271" i="142"/>
  <c r="AL271" i="142"/>
  <c r="L271" i="142"/>
  <c r="V271" i="142"/>
  <c r="AE271" i="142"/>
  <c r="AN271" i="142"/>
  <c r="H264" i="142"/>
  <c r="Q264" i="142"/>
  <c r="AJ264" i="142"/>
  <c r="J264" i="142"/>
  <c r="S264" i="142"/>
  <c r="AC264" i="142"/>
  <c r="AL264" i="142"/>
  <c r="L264" i="142"/>
  <c r="V264" i="142"/>
  <c r="AE264" i="142"/>
  <c r="AN264" i="142"/>
  <c r="O264" i="142"/>
  <c r="X264" i="142"/>
  <c r="AG264" i="142"/>
  <c r="O255" i="142"/>
  <c r="X255" i="142"/>
  <c r="AG255" i="142"/>
  <c r="H255" i="142"/>
  <c r="Q255" i="142"/>
  <c r="Z255" i="142"/>
  <c r="AJ255" i="142"/>
  <c r="J255" i="142"/>
  <c r="S255" i="142"/>
  <c r="AC255" i="142"/>
  <c r="AL255" i="142"/>
  <c r="L255" i="142"/>
  <c r="V255" i="142"/>
  <c r="AE255" i="142"/>
  <c r="AN255" i="142"/>
  <c r="J245" i="142"/>
  <c r="S245" i="142"/>
  <c r="AC245" i="142"/>
  <c r="AL245" i="142"/>
  <c r="L245" i="142"/>
  <c r="X245" i="142"/>
  <c r="AJ245" i="142"/>
  <c r="O245" i="142"/>
  <c r="Z245" i="142"/>
  <c r="AN245" i="142"/>
  <c r="Q245" i="142"/>
  <c r="AE245" i="142"/>
  <c r="H245" i="142"/>
  <c r="V245" i="142"/>
  <c r="AG245" i="142"/>
  <c r="J237" i="142"/>
  <c r="S237" i="142"/>
  <c r="AC237" i="142"/>
  <c r="AL237" i="142"/>
  <c r="Q237" i="142"/>
  <c r="AE237" i="142"/>
  <c r="H237" i="142"/>
  <c r="V237" i="142"/>
  <c r="AG237" i="142"/>
  <c r="L237" i="142"/>
  <c r="X237" i="142"/>
  <c r="AJ237" i="142"/>
  <c r="O237" i="142"/>
  <c r="Z237" i="142"/>
  <c r="AN237" i="142"/>
  <c r="O227" i="142"/>
  <c r="X227" i="142"/>
  <c r="AG227" i="142"/>
  <c r="H227" i="142"/>
  <c r="Q227" i="142"/>
  <c r="Z227" i="142"/>
  <c r="AJ227" i="142"/>
  <c r="L227" i="142"/>
  <c r="AE227" i="142"/>
  <c r="J227" i="142"/>
  <c r="AL227" i="142"/>
  <c r="S227" i="142"/>
  <c r="AN227" i="142"/>
  <c r="V227" i="142"/>
  <c r="AC227" i="142"/>
  <c r="H220" i="142"/>
  <c r="Q220" i="142"/>
  <c r="Z220" i="142"/>
  <c r="AJ220" i="142"/>
  <c r="J220" i="142"/>
  <c r="S220" i="142"/>
  <c r="AC220" i="142"/>
  <c r="AL220" i="142"/>
  <c r="O220" i="142"/>
  <c r="AG220" i="142"/>
  <c r="AE220" i="142"/>
  <c r="L220" i="142"/>
  <c r="AN220" i="142"/>
  <c r="V220" i="142"/>
  <c r="X220" i="142"/>
  <c r="J205" i="142"/>
  <c r="S205" i="142"/>
  <c r="AC205" i="142"/>
  <c r="AL205" i="142"/>
  <c r="L205" i="142"/>
  <c r="V205" i="142"/>
  <c r="AE205" i="142"/>
  <c r="AN205" i="142"/>
  <c r="Q205" i="142"/>
  <c r="AJ205" i="142"/>
  <c r="X205" i="142"/>
  <c r="O205" i="142"/>
  <c r="AG205" i="142"/>
  <c r="H205" i="142"/>
  <c r="Z205" i="142"/>
  <c r="J197" i="142"/>
  <c r="S197" i="142"/>
  <c r="AC197" i="142"/>
  <c r="AL197" i="142"/>
  <c r="L197" i="142"/>
  <c r="V197" i="142"/>
  <c r="AE197" i="142"/>
  <c r="AN197" i="142"/>
  <c r="O197" i="142"/>
  <c r="X197" i="142"/>
  <c r="AG197" i="142"/>
  <c r="Z197" i="142"/>
  <c r="AJ197" i="142"/>
  <c r="Q197" i="142"/>
  <c r="H197" i="142"/>
  <c r="J189" i="142"/>
  <c r="S189" i="142"/>
  <c r="AC189" i="142"/>
  <c r="AL189" i="142"/>
  <c r="L189" i="142"/>
  <c r="V189" i="142"/>
  <c r="AE189" i="142"/>
  <c r="AN189" i="142"/>
  <c r="O189" i="142"/>
  <c r="X189" i="142"/>
  <c r="AG189" i="142"/>
  <c r="AJ189" i="142"/>
  <c r="H189" i="142"/>
  <c r="Z189" i="142"/>
  <c r="Q189" i="142"/>
  <c r="J181" i="142"/>
  <c r="S181" i="142"/>
  <c r="AC181" i="142"/>
  <c r="AL181" i="142"/>
  <c r="L181" i="142"/>
  <c r="V181" i="142"/>
  <c r="AE181" i="142"/>
  <c r="AN181" i="142"/>
  <c r="O181" i="142"/>
  <c r="X181" i="142"/>
  <c r="AG181" i="142"/>
  <c r="Q181" i="142"/>
  <c r="Z181" i="142"/>
  <c r="H181" i="142"/>
  <c r="AJ181" i="142"/>
  <c r="J173" i="142"/>
  <c r="S173" i="142"/>
  <c r="AC173" i="142"/>
  <c r="AL173" i="142"/>
  <c r="L173" i="142"/>
  <c r="V173" i="142"/>
  <c r="AE173" i="142"/>
  <c r="AN173" i="142"/>
  <c r="O173" i="142"/>
  <c r="X173" i="142"/>
  <c r="AG173" i="142"/>
  <c r="AJ173" i="142"/>
  <c r="H173" i="142"/>
  <c r="Z173" i="142"/>
  <c r="Q173" i="142"/>
  <c r="J151" i="142"/>
  <c r="S151" i="142"/>
  <c r="AC151" i="142"/>
  <c r="AL151" i="142"/>
  <c r="Q151" i="142"/>
  <c r="AE151" i="142"/>
  <c r="H151" i="142"/>
  <c r="V151" i="142"/>
  <c r="AG151" i="142"/>
  <c r="L151" i="142"/>
  <c r="X151" i="142"/>
  <c r="AJ151" i="142"/>
  <c r="O151" i="142"/>
  <c r="Z151" i="142"/>
  <c r="AN151" i="142"/>
  <c r="J165" i="142"/>
  <c r="S165" i="142"/>
  <c r="AC165" i="142"/>
  <c r="AL165" i="142"/>
  <c r="L165" i="142"/>
  <c r="V165" i="142"/>
  <c r="AE165" i="142"/>
  <c r="AN165" i="142"/>
  <c r="O165" i="142"/>
  <c r="X165" i="142"/>
  <c r="AG165" i="142"/>
  <c r="AJ165" i="142"/>
  <c r="H165" i="142"/>
  <c r="Q165" i="142"/>
  <c r="Z165" i="142"/>
  <c r="O157" i="142"/>
  <c r="X157" i="142"/>
  <c r="AG157" i="142"/>
  <c r="H157" i="142"/>
  <c r="S157" i="142"/>
  <c r="AE157" i="142"/>
  <c r="J157" i="142"/>
  <c r="V157" i="142"/>
  <c r="AJ157" i="142"/>
  <c r="L157" i="142"/>
  <c r="Z157" i="142"/>
  <c r="AL157" i="142"/>
  <c r="Q157" i="142"/>
  <c r="AC157" i="142"/>
  <c r="AN157" i="142"/>
  <c r="H139" i="142"/>
  <c r="Q139" i="142"/>
  <c r="Z139" i="142"/>
  <c r="AJ139" i="142"/>
  <c r="O139" i="142"/>
  <c r="AC139" i="142"/>
  <c r="AN139" i="142"/>
  <c r="J139" i="142"/>
  <c r="X139" i="142"/>
  <c r="L139" i="142"/>
  <c r="AE139" i="142"/>
  <c r="S139" i="142"/>
  <c r="AG139" i="142"/>
  <c r="V139" i="142"/>
  <c r="AL139" i="142"/>
  <c r="H127" i="142"/>
  <c r="Q127" i="142"/>
  <c r="Z127" i="142"/>
  <c r="AJ127" i="142"/>
  <c r="J127" i="142"/>
  <c r="S127" i="142"/>
  <c r="AC127" i="142"/>
  <c r="AL127" i="142"/>
  <c r="V127" i="142"/>
  <c r="AN127" i="142"/>
  <c r="X127" i="142"/>
  <c r="L127" i="142"/>
  <c r="AE127" i="142"/>
  <c r="O127" i="142"/>
  <c r="AG127" i="142"/>
  <c r="O122" i="142"/>
  <c r="X122" i="142"/>
  <c r="AG122" i="142"/>
  <c r="H122" i="142"/>
  <c r="Q122" i="142"/>
  <c r="Z122" i="142"/>
  <c r="AJ122" i="142"/>
  <c r="J122" i="142"/>
  <c r="AC122" i="142"/>
  <c r="L122" i="142"/>
  <c r="AE122" i="142"/>
  <c r="S122" i="142"/>
  <c r="AL122" i="142"/>
  <c r="AN122" i="142"/>
  <c r="V122" i="142"/>
  <c r="H340" i="142"/>
  <c r="Q340" i="142"/>
  <c r="Z340" i="142"/>
  <c r="AJ340" i="142"/>
  <c r="J340" i="142"/>
  <c r="S340" i="142"/>
  <c r="AC340" i="142"/>
  <c r="AL340" i="142"/>
  <c r="L340" i="142"/>
  <c r="V340" i="142"/>
  <c r="AE340" i="142"/>
  <c r="AN340" i="142"/>
  <c r="O340" i="142"/>
  <c r="X340" i="142"/>
  <c r="AG340" i="142"/>
  <c r="O112" i="142"/>
  <c r="X112" i="142"/>
  <c r="AG112" i="142"/>
  <c r="H112" i="142"/>
  <c r="S112" i="142"/>
  <c r="AE112" i="142"/>
  <c r="J112" i="142"/>
  <c r="V112" i="142"/>
  <c r="AJ112" i="142"/>
  <c r="L112" i="142"/>
  <c r="AL112" i="142"/>
  <c r="Q112" i="142"/>
  <c r="AN112" i="142"/>
  <c r="Z112" i="142"/>
  <c r="AC112" i="142"/>
  <c r="H37" i="142"/>
  <c r="Q37" i="142"/>
  <c r="Z37" i="142"/>
  <c r="AJ37" i="142"/>
  <c r="J37" i="142"/>
  <c r="S37" i="142"/>
  <c r="AC37" i="142"/>
  <c r="AL37" i="142"/>
  <c r="L37" i="142"/>
  <c r="V37" i="142"/>
  <c r="AE37" i="142"/>
  <c r="AN37" i="142"/>
  <c r="O37" i="142"/>
  <c r="X37" i="142"/>
  <c r="AG37" i="142"/>
  <c r="L95" i="142"/>
  <c r="V95" i="142"/>
  <c r="AE95" i="142"/>
  <c r="AN95" i="142"/>
  <c r="O95" i="142"/>
  <c r="Z95" i="142"/>
  <c r="AL95" i="142"/>
  <c r="Q95" i="142"/>
  <c r="AC95" i="142"/>
  <c r="H95" i="142"/>
  <c r="AG95" i="142"/>
  <c r="J95" i="142"/>
  <c r="AJ95" i="142"/>
  <c r="S95" i="142"/>
  <c r="X95" i="142"/>
  <c r="J85" i="142"/>
  <c r="S85" i="142"/>
  <c r="AC85" i="142"/>
  <c r="AL85" i="142"/>
  <c r="O85" i="142"/>
  <c r="Z85" i="142"/>
  <c r="AN85" i="142"/>
  <c r="Q85" i="142"/>
  <c r="AE85" i="142"/>
  <c r="H85" i="142"/>
  <c r="AG85" i="142"/>
  <c r="L85" i="142"/>
  <c r="AJ85" i="142"/>
  <c r="V85" i="142"/>
  <c r="X85" i="142"/>
  <c r="H80" i="142"/>
  <c r="Q80" i="142"/>
  <c r="Z80" i="142"/>
  <c r="AJ80" i="142"/>
  <c r="O80" i="142"/>
  <c r="AC80" i="142"/>
  <c r="AN80" i="142"/>
  <c r="S80" i="142"/>
  <c r="AE80" i="142"/>
  <c r="J80" i="142"/>
  <c r="AG80" i="142"/>
  <c r="L80" i="142"/>
  <c r="AL80" i="142"/>
  <c r="V80" i="142"/>
  <c r="X80" i="142"/>
  <c r="L70" i="142"/>
  <c r="V70" i="142"/>
  <c r="AE70" i="142"/>
  <c r="AN70" i="142"/>
  <c r="J70" i="142"/>
  <c r="X70" i="142"/>
  <c r="AJ70" i="142"/>
  <c r="Q70" i="142"/>
  <c r="AC70" i="142"/>
  <c r="S70" i="142"/>
  <c r="Z70" i="142"/>
  <c r="H70" i="142"/>
  <c r="AG70" i="142"/>
  <c r="AL70" i="142"/>
  <c r="O70" i="142"/>
  <c r="O63" i="142"/>
  <c r="X63" i="142"/>
  <c r="AG63" i="142"/>
  <c r="H63" i="142"/>
  <c r="Q63" i="142"/>
  <c r="Z63" i="142"/>
  <c r="AJ63" i="142"/>
  <c r="J63" i="142"/>
  <c r="S63" i="142"/>
  <c r="AC63" i="142"/>
  <c r="AL63" i="142"/>
  <c r="AE63" i="142"/>
  <c r="L63" i="142"/>
  <c r="V63" i="142"/>
  <c r="AN63" i="142"/>
  <c r="O55" i="142"/>
  <c r="X55" i="142"/>
  <c r="AG55" i="142"/>
  <c r="H55" i="142"/>
  <c r="Q55" i="142"/>
  <c r="Z55" i="142"/>
  <c r="AJ55" i="142"/>
  <c r="J55" i="142"/>
  <c r="S55" i="142"/>
  <c r="AC55" i="142"/>
  <c r="AL55" i="142"/>
  <c r="L55" i="142"/>
  <c r="AE55" i="142"/>
  <c r="V55" i="142"/>
  <c r="AN55" i="142"/>
  <c r="L43" i="142"/>
  <c r="V43" i="142"/>
  <c r="AE43" i="142"/>
  <c r="AN43" i="142"/>
  <c r="O43" i="142"/>
  <c r="X43" i="142"/>
  <c r="AG43" i="142"/>
  <c r="H43" i="142"/>
  <c r="Q43" i="142"/>
  <c r="Z43" i="142"/>
  <c r="AJ43" i="142"/>
  <c r="AC43" i="142"/>
  <c r="AL43" i="142"/>
  <c r="J43" i="142"/>
  <c r="S43" i="142"/>
  <c r="L35" i="142"/>
  <c r="V35" i="142"/>
  <c r="AE35" i="142"/>
  <c r="AN35" i="142"/>
  <c r="O35" i="142"/>
  <c r="X35" i="142"/>
  <c r="AG35" i="142"/>
  <c r="H35" i="142"/>
  <c r="Q35" i="142"/>
  <c r="Z35" i="142"/>
  <c r="AJ35" i="142"/>
  <c r="AL35" i="142"/>
  <c r="J35" i="142"/>
  <c r="S35" i="142"/>
  <c r="AC35" i="142"/>
  <c r="L86" i="142"/>
  <c r="V86" i="142"/>
  <c r="AE86" i="142"/>
  <c r="AN86" i="142"/>
  <c r="Q86" i="142"/>
  <c r="AC86" i="142"/>
  <c r="H86" i="142"/>
  <c r="S86" i="142"/>
  <c r="AG86" i="142"/>
  <c r="X86" i="142"/>
  <c r="Z86" i="142"/>
  <c r="AJ86" i="142"/>
  <c r="AL86" i="142"/>
  <c r="J86" i="142"/>
  <c r="O86" i="142"/>
  <c r="L334" i="142"/>
  <c r="V334" i="142"/>
  <c r="AE334" i="142"/>
  <c r="AN334" i="142"/>
  <c r="O334" i="142"/>
  <c r="X334" i="142"/>
  <c r="AG334" i="142"/>
  <c r="H334" i="142"/>
  <c r="Q334" i="142"/>
  <c r="Z334" i="142"/>
  <c r="AJ334" i="142"/>
  <c r="J334" i="142"/>
  <c r="S334" i="142"/>
  <c r="AC334" i="142"/>
  <c r="AL334" i="142"/>
  <c r="H327" i="142"/>
  <c r="O327" i="142"/>
  <c r="X327" i="142"/>
  <c r="AG327" i="142"/>
  <c r="Q327" i="142"/>
  <c r="Z327" i="142"/>
  <c r="AJ327" i="142"/>
  <c r="J327" i="142"/>
  <c r="S327" i="142"/>
  <c r="AC327" i="142"/>
  <c r="AL327" i="142"/>
  <c r="L327" i="142"/>
  <c r="V327" i="142"/>
  <c r="AE327" i="142"/>
  <c r="AN327" i="142"/>
  <c r="J317" i="142"/>
  <c r="S317" i="142"/>
  <c r="AC317" i="142"/>
  <c r="AL317" i="142"/>
  <c r="L317" i="142"/>
  <c r="V317" i="142"/>
  <c r="AE317" i="142"/>
  <c r="AN317" i="142"/>
  <c r="O317" i="142"/>
  <c r="X317" i="142"/>
  <c r="AG317" i="142"/>
  <c r="H317" i="142"/>
  <c r="Q317" i="142"/>
  <c r="Z317" i="142"/>
  <c r="AJ317" i="142"/>
  <c r="H312" i="142"/>
  <c r="Q312" i="142"/>
  <c r="Z312" i="142"/>
  <c r="AJ312" i="142"/>
  <c r="J312" i="142"/>
  <c r="S312" i="142"/>
  <c r="AC312" i="142"/>
  <c r="AL312" i="142"/>
  <c r="L312" i="142"/>
  <c r="V312" i="142"/>
  <c r="AE312" i="142"/>
  <c r="AN312" i="142"/>
  <c r="O312" i="142"/>
  <c r="X312" i="142"/>
  <c r="AG312" i="142"/>
  <c r="L302" i="142"/>
  <c r="V302" i="142"/>
  <c r="AE302" i="142"/>
  <c r="AN302" i="142"/>
  <c r="O302" i="142"/>
  <c r="X302" i="142"/>
  <c r="AG302" i="142"/>
  <c r="H302" i="142"/>
  <c r="Q302" i="142"/>
  <c r="Z302" i="142"/>
  <c r="AJ302" i="142"/>
  <c r="J302" i="142"/>
  <c r="S302" i="142"/>
  <c r="AC302" i="142"/>
  <c r="AL302" i="142"/>
  <c r="L294" i="142"/>
  <c r="V294" i="142"/>
  <c r="AE294" i="142"/>
  <c r="AN294" i="142"/>
  <c r="O294" i="142"/>
  <c r="X294" i="142"/>
  <c r="AG294" i="142"/>
  <c r="H294" i="142"/>
  <c r="Q294" i="142"/>
  <c r="Z294" i="142"/>
  <c r="AJ294" i="142"/>
  <c r="J294" i="142"/>
  <c r="S294" i="142"/>
  <c r="AC294" i="142"/>
  <c r="AL294" i="142"/>
  <c r="H284" i="142"/>
  <c r="Q284" i="142"/>
  <c r="Z284" i="142"/>
  <c r="AJ284" i="142"/>
  <c r="J284" i="142"/>
  <c r="S284" i="142"/>
  <c r="AC284" i="142"/>
  <c r="AL284" i="142"/>
  <c r="L284" i="142"/>
  <c r="V284" i="142"/>
  <c r="AE284" i="142"/>
  <c r="AN284" i="142"/>
  <c r="O284" i="142"/>
  <c r="X284" i="142"/>
  <c r="AG284" i="142"/>
  <c r="H276" i="142"/>
  <c r="Q276" i="142"/>
  <c r="Z276" i="142"/>
  <c r="AJ276" i="142"/>
  <c r="J276" i="142"/>
  <c r="S276" i="142"/>
  <c r="AC276" i="142"/>
  <c r="AL276" i="142"/>
  <c r="L276" i="142"/>
  <c r="V276" i="142"/>
  <c r="AE276" i="142"/>
  <c r="AN276" i="142"/>
  <c r="O276" i="142"/>
  <c r="X276" i="142"/>
  <c r="AG276" i="142"/>
  <c r="H268" i="142"/>
  <c r="Q268" i="142"/>
  <c r="Z268" i="142"/>
  <c r="AJ268" i="142"/>
  <c r="J268" i="142"/>
  <c r="S268" i="142"/>
  <c r="AC268" i="142"/>
  <c r="AL268" i="142"/>
  <c r="L268" i="142"/>
  <c r="V268" i="142"/>
  <c r="AE268" i="142"/>
  <c r="AN268" i="142"/>
  <c r="O268" i="142"/>
  <c r="X268" i="142"/>
  <c r="AG268" i="142"/>
  <c r="J38" i="142"/>
  <c r="S38" i="142"/>
  <c r="AC38" i="142"/>
  <c r="AL38" i="142"/>
  <c r="L38" i="142"/>
  <c r="V38" i="142"/>
  <c r="AE38" i="142"/>
  <c r="AN38" i="142"/>
  <c r="O38" i="142"/>
  <c r="X38" i="142"/>
  <c r="AG38" i="142"/>
  <c r="Q38" i="142"/>
  <c r="Z38" i="142"/>
  <c r="AJ38" i="142"/>
  <c r="H38" i="142"/>
  <c r="L254" i="142"/>
  <c r="V254" i="142"/>
  <c r="H254" i="142"/>
  <c r="S254" i="142"/>
  <c r="AE254" i="142"/>
  <c r="AN254" i="142"/>
  <c r="J254" i="142"/>
  <c r="X254" i="142"/>
  <c r="AG254" i="142"/>
  <c r="O254" i="142"/>
  <c r="Z254" i="142"/>
  <c r="AJ254" i="142"/>
  <c r="Q254" i="142"/>
  <c r="AC254" i="142"/>
  <c r="AL254" i="142"/>
  <c r="L250" i="142"/>
  <c r="V250" i="142"/>
  <c r="AE250" i="142"/>
  <c r="AN250" i="142"/>
  <c r="J250" i="142"/>
  <c r="X250" i="142"/>
  <c r="AJ250" i="142"/>
  <c r="O250" i="142"/>
  <c r="Z250" i="142"/>
  <c r="AL250" i="142"/>
  <c r="Q250" i="142"/>
  <c r="AC250" i="142"/>
  <c r="H250" i="142"/>
  <c r="S250" i="142"/>
  <c r="AG250" i="142"/>
  <c r="L242" i="142"/>
  <c r="V242" i="142"/>
  <c r="AE242" i="142"/>
  <c r="AN242" i="142"/>
  <c r="Q242" i="142"/>
  <c r="AC242" i="142"/>
  <c r="H242" i="142"/>
  <c r="S242" i="142"/>
  <c r="AG242" i="142"/>
  <c r="J242" i="142"/>
  <c r="X242" i="142"/>
  <c r="AJ242" i="142"/>
  <c r="O242" i="142"/>
  <c r="Z242" i="142"/>
  <c r="AL242" i="142"/>
  <c r="L234" i="142"/>
  <c r="V234" i="142"/>
  <c r="AE234" i="142"/>
  <c r="AN234" i="142"/>
  <c r="J234" i="142"/>
  <c r="X234" i="142"/>
  <c r="AJ234" i="142"/>
  <c r="O234" i="142"/>
  <c r="Z234" i="142"/>
  <c r="AL234" i="142"/>
  <c r="Q234" i="142"/>
  <c r="AC234" i="142"/>
  <c r="H234" i="142"/>
  <c r="S234" i="142"/>
  <c r="AG234" i="142"/>
  <c r="H224" i="142"/>
  <c r="Q224" i="142"/>
  <c r="Z224" i="142"/>
  <c r="AJ224" i="142"/>
  <c r="J224" i="142"/>
  <c r="S224" i="142"/>
  <c r="AC224" i="142"/>
  <c r="AL224" i="142"/>
  <c r="X224" i="142"/>
  <c r="O224" i="142"/>
  <c r="AN224" i="142"/>
  <c r="V224" i="142"/>
  <c r="AE224" i="142"/>
  <c r="L224" i="142"/>
  <c r="AG224" i="142"/>
  <c r="H328" i="142"/>
  <c r="Q328" i="142"/>
  <c r="Z328" i="142"/>
  <c r="AJ328" i="142"/>
  <c r="J328" i="142"/>
  <c r="S328" i="142"/>
  <c r="AC328" i="142"/>
  <c r="AL328" i="142"/>
  <c r="L328" i="142"/>
  <c r="V328" i="142"/>
  <c r="AE328" i="142"/>
  <c r="AN328" i="142"/>
  <c r="O328" i="142"/>
  <c r="X328" i="142"/>
  <c r="AG328" i="142"/>
  <c r="O203" i="142"/>
  <c r="X203" i="142"/>
  <c r="AG203" i="142"/>
  <c r="H203" i="142"/>
  <c r="Q203" i="142"/>
  <c r="Z203" i="142"/>
  <c r="AJ203" i="142"/>
  <c r="L203" i="142"/>
  <c r="AE203" i="142"/>
  <c r="S203" i="142"/>
  <c r="AL203" i="142"/>
  <c r="J203" i="142"/>
  <c r="AC203" i="142"/>
  <c r="V203" i="142"/>
  <c r="AN203" i="142"/>
  <c r="L194" i="142"/>
  <c r="V194" i="142"/>
  <c r="AE194" i="142"/>
  <c r="AN194" i="142"/>
  <c r="O194" i="142"/>
  <c r="X194" i="142"/>
  <c r="AG194" i="142"/>
  <c r="H194" i="142"/>
  <c r="Q194" i="142"/>
  <c r="Z194" i="142"/>
  <c r="AJ194" i="142"/>
  <c r="S194" i="142"/>
  <c r="AC194" i="142"/>
  <c r="J194" i="142"/>
  <c r="AL194" i="142"/>
  <c r="O183" i="142"/>
  <c r="X183" i="142"/>
  <c r="AG183" i="142"/>
  <c r="H183" i="142"/>
  <c r="Q183" i="142"/>
  <c r="Z183" i="142"/>
  <c r="AJ183" i="142"/>
  <c r="J183" i="142"/>
  <c r="S183" i="142"/>
  <c r="AC183" i="142"/>
  <c r="AL183" i="142"/>
  <c r="V183" i="142"/>
  <c r="AE183" i="142"/>
  <c r="L183" i="142"/>
  <c r="AN183" i="142"/>
  <c r="L178" i="142"/>
  <c r="V178" i="142"/>
  <c r="AE178" i="142"/>
  <c r="AN178" i="142"/>
  <c r="O178" i="142"/>
  <c r="X178" i="142"/>
  <c r="AG178" i="142"/>
  <c r="H178" i="142"/>
  <c r="Q178" i="142"/>
  <c r="Z178" i="142"/>
  <c r="AJ178" i="142"/>
  <c r="J178" i="142"/>
  <c r="S178" i="142"/>
  <c r="AL178" i="142"/>
  <c r="AC178" i="142"/>
  <c r="O171" i="142"/>
  <c r="X171" i="142"/>
  <c r="AG171" i="142"/>
  <c r="H171" i="142"/>
  <c r="Q171" i="142"/>
  <c r="Z171" i="142"/>
  <c r="AJ171" i="142"/>
  <c r="J171" i="142"/>
  <c r="S171" i="142"/>
  <c r="AC171" i="142"/>
  <c r="AL171" i="142"/>
  <c r="AE171" i="142"/>
  <c r="AN171" i="142"/>
  <c r="V171" i="142"/>
  <c r="L171" i="142"/>
  <c r="J163" i="142"/>
  <c r="S163" i="142"/>
  <c r="AC163" i="142"/>
  <c r="H163" i="142"/>
  <c r="V163" i="142"/>
  <c r="AG163" i="142"/>
  <c r="L163" i="142"/>
  <c r="X163" i="142"/>
  <c r="AJ163" i="142"/>
  <c r="O163" i="142"/>
  <c r="Z163" i="142"/>
  <c r="AL163" i="142"/>
  <c r="AE163" i="142"/>
  <c r="AN163" i="142"/>
  <c r="Q163" i="142"/>
  <c r="J155" i="142"/>
  <c r="S155" i="142"/>
  <c r="AC155" i="142"/>
  <c r="AL155" i="142"/>
  <c r="O155" i="142"/>
  <c r="Z155" i="142"/>
  <c r="AN155" i="142"/>
  <c r="Q155" i="142"/>
  <c r="AE155" i="142"/>
  <c r="H155" i="142"/>
  <c r="V155" i="142"/>
  <c r="AG155" i="142"/>
  <c r="L155" i="142"/>
  <c r="X155" i="142"/>
  <c r="AJ155" i="142"/>
  <c r="O138" i="142"/>
  <c r="X138" i="142"/>
  <c r="AG138" i="142"/>
  <c r="L138" i="142"/>
  <c r="Z138" i="142"/>
  <c r="AL138" i="142"/>
  <c r="J138" i="142"/>
  <c r="AC138" i="142"/>
  <c r="Q138" i="142"/>
  <c r="AE138" i="142"/>
  <c r="S138" i="142"/>
  <c r="AJ138" i="142"/>
  <c r="H138" i="142"/>
  <c r="V138" i="142"/>
  <c r="AN138" i="142"/>
  <c r="J124" i="142"/>
  <c r="S124" i="142"/>
  <c r="AC124" i="142"/>
  <c r="AL124" i="142"/>
  <c r="L124" i="142"/>
  <c r="V124" i="142"/>
  <c r="AE124" i="142"/>
  <c r="AN124" i="142"/>
  <c r="O124" i="142"/>
  <c r="AG124" i="142"/>
  <c r="Q124" i="142"/>
  <c r="AJ124" i="142"/>
  <c r="X124" i="142"/>
  <c r="H124" i="142"/>
  <c r="Z124" i="142"/>
  <c r="J118" i="142"/>
  <c r="S118" i="142"/>
  <c r="AC118" i="142"/>
  <c r="AL118" i="142"/>
  <c r="H118" i="142"/>
  <c r="V118" i="142"/>
  <c r="AG118" i="142"/>
  <c r="L118" i="142"/>
  <c r="X118" i="142"/>
  <c r="AJ118" i="142"/>
  <c r="Z118" i="142"/>
  <c r="AE118" i="142"/>
  <c r="O118" i="142"/>
  <c r="AN118" i="142"/>
  <c r="Q118" i="142"/>
  <c r="L111" i="142"/>
  <c r="V111" i="142"/>
  <c r="AE111" i="142"/>
  <c r="AN111" i="142"/>
  <c r="Q111" i="142"/>
  <c r="AC111" i="142"/>
  <c r="H111" i="142"/>
  <c r="S111" i="142"/>
  <c r="AG111" i="142"/>
  <c r="X111" i="142"/>
  <c r="Z111" i="142"/>
  <c r="J111" i="142"/>
  <c r="AJ111" i="142"/>
  <c r="AL111" i="142"/>
  <c r="O111" i="142"/>
  <c r="O100" i="142"/>
  <c r="X100" i="142"/>
  <c r="AG100" i="142"/>
  <c r="L100" i="142"/>
  <c r="Z100" i="142"/>
  <c r="AL100" i="142"/>
  <c r="Q100" i="142"/>
  <c r="AC100" i="142"/>
  <c r="AN100" i="142"/>
  <c r="H100" i="142"/>
  <c r="AE100" i="142"/>
  <c r="J100" i="142"/>
  <c r="AJ100" i="142"/>
  <c r="S100" i="142"/>
  <c r="V100" i="142"/>
  <c r="O89" i="142"/>
  <c r="X89" i="142"/>
  <c r="AG89" i="142"/>
  <c r="H89" i="142"/>
  <c r="Q89" i="142"/>
  <c r="Z89" i="142"/>
  <c r="AJ89" i="142"/>
  <c r="S89" i="142"/>
  <c r="AL89" i="142"/>
  <c r="V89" i="142"/>
  <c r="AN89" i="142"/>
  <c r="J89" i="142"/>
  <c r="L89" i="142"/>
  <c r="AC89" i="142"/>
  <c r="AE89" i="142"/>
  <c r="J81" i="142"/>
  <c r="S81" i="142"/>
  <c r="AC81" i="142"/>
  <c r="AL81" i="142"/>
  <c r="Q81" i="142"/>
  <c r="AE81" i="142"/>
  <c r="H81" i="142"/>
  <c r="V81" i="142"/>
  <c r="AG81" i="142"/>
  <c r="X81" i="142"/>
  <c r="Z81" i="142"/>
  <c r="L81" i="142"/>
  <c r="O81" i="142"/>
  <c r="AJ81" i="142"/>
  <c r="AN81" i="142"/>
  <c r="J77" i="142"/>
  <c r="S77" i="142"/>
  <c r="AC77" i="142"/>
  <c r="AL77" i="142"/>
  <c r="H77" i="142"/>
  <c r="V77" i="142"/>
  <c r="AG77" i="142"/>
  <c r="L77" i="142"/>
  <c r="X77" i="142"/>
  <c r="AJ77" i="142"/>
  <c r="O77" i="142"/>
  <c r="AN77" i="142"/>
  <c r="Q77" i="142"/>
  <c r="Z77" i="142"/>
  <c r="AE77" i="142"/>
  <c r="H68" i="142"/>
  <c r="Q68" i="142"/>
  <c r="Z68" i="142"/>
  <c r="AJ68" i="142"/>
  <c r="S68" i="142"/>
  <c r="AE68" i="142"/>
  <c r="L68" i="142"/>
  <c r="X68" i="142"/>
  <c r="AL68" i="142"/>
  <c r="O68" i="142"/>
  <c r="AN68" i="142"/>
  <c r="V68" i="142"/>
  <c r="AC68" i="142"/>
  <c r="J68" i="142"/>
  <c r="AG68" i="142"/>
  <c r="L58" i="142"/>
  <c r="V58" i="142"/>
  <c r="AE58" i="142"/>
  <c r="AN58" i="142"/>
  <c r="O58" i="142"/>
  <c r="X58" i="142"/>
  <c r="AG58" i="142"/>
  <c r="H58" i="142"/>
  <c r="Q58" i="142"/>
  <c r="Z58" i="142"/>
  <c r="AJ58" i="142"/>
  <c r="S58" i="142"/>
  <c r="AL58" i="142"/>
  <c r="J58" i="142"/>
  <c r="AC58" i="142"/>
  <c r="O51" i="142"/>
  <c r="X51" i="142"/>
  <c r="AG51" i="142"/>
  <c r="H51" i="142"/>
  <c r="Q51" i="142"/>
  <c r="Z51" i="142"/>
  <c r="AJ51" i="142"/>
  <c r="J51" i="142"/>
  <c r="S51" i="142"/>
  <c r="AC51" i="142"/>
  <c r="AL51" i="142"/>
  <c r="AN51" i="142"/>
  <c r="V51" i="142"/>
  <c r="L51" i="142"/>
  <c r="AE51" i="142"/>
  <c r="H41" i="142"/>
  <c r="Q41" i="142"/>
  <c r="Z41" i="142"/>
  <c r="AJ41" i="142"/>
  <c r="J41" i="142"/>
  <c r="S41" i="142"/>
  <c r="AC41" i="142"/>
  <c r="AL41" i="142"/>
  <c r="L41" i="142"/>
  <c r="V41" i="142"/>
  <c r="AE41" i="142"/>
  <c r="AN41" i="142"/>
  <c r="X41" i="142"/>
  <c r="AG41" i="142"/>
  <c r="O41" i="142"/>
  <c r="H29" i="142"/>
  <c r="Q29" i="142"/>
  <c r="Z29" i="142"/>
  <c r="AJ29" i="142"/>
  <c r="J29" i="142"/>
  <c r="S29" i="142"/>
  <c r="AC29" i="142"/>
  <c r="AL29" i="142"/>
  <c r="L29" i="142"/>
  <c r="V29" i="142"/>
  <c r="AE29" i="142"/>
  <c r="AN29" i="142"/>
  <c r="X29" i="142"/>
  <c r="AG29" i="142"/>
  <c r="O29" i="142"/>
  <c r="AG24" i="142"/>
  <c r="X24" i="142"/>
  <c r="O24" i="142"/>
  <c r="AL24" i="142"/>
  <c r="AC24" i="142"/>
  <c r="S24" i="142"/>
  <c r="L24" i="142"/>
  <c r="AJ24" i="142"/>
  <c r="Z24" i="142"/>
  <c r="Q24" i="142"/>
  <c r="H24" i="142"/>
  <c r="AN24" i="142"/>
  <c r="AE24" i="142"/>
  <c r="V24" i="142"/>
  <c r="J24" i="142"/>
  <c r="O347" i="142"/>
  <c r="X347" i="142"/>
  <c r="AG347" i="142"/>
  <c r="L347" i="142"/>
  <c r="V347" i="142"/>
  <c r="AE347" i="142"/>
  <c r="AN347" i="142"/>
  <c r="H347" i="142"/>
  <c r="Q347" i="142"/>
  <c r="Z347" i="142"/>
  <c r="AJ347" i="142"/>
  <c r="J347" i="142"/>
  <c r="S347" i="142"/>
  <c r="AC347" i="142"/>
  <c r="AL347" i="142"/>
  <c r="H332" i="142"/>
  <c r="Q332" i="142"/>
  <c r="Z332" i="142"/>
  <c r="AJ332" i="142"/>
  <c r="J332" i="142"/>
  <c r="S332" i="142"/>
  <c r="AC332" i="142"/>
  <c r="AL332" i="142"/>
  <c r="L332" i="142"/>
  <c r="V332" i="142"/>
  <c r="AE332" i="142"/>
  <c r="AN332" i="142"/>
  <c r="O332" i="142"/>
  <c r="X332" i="142"/>
  <c r="AG332" i="142"/>
  <c r="O322" i="142"/>
  <c r="X322" i="142"/>
  <c r="AG322" i="142"/>
  <c r="Q322" i="142"/>
  <c r="AC322" i="142"/>
  <c r="AN322" i="142"/>
  <c r="H322" i="142"/>
  <c r="S322" i="142"/>
  <c r="AE322" i="142"/>
  <c r="J322" i="142"/>
  <c r="V322" i="142"/>
  <c r="AJ322" i="142"/>
  <c r="L322" i="142"/>
  <c r="Z322" i="142"/>
  <c r="AL322" i="142"/>
  <c r="L310" i="142"/>
  <c r="V310" i="142"/>
  <c r="AE310" i="142"/>
  <c r="AN310" i="142"/>
  <c r="O310" i="142"/>
  <c r="X310" i="142"/>
  <c r="AG310" i="142"/>
  <c r="H310" i="142"/>
  <c r="Q310" i="142"/>
  <c r="Z310" i="142"/>
  <c r="AJ310" i="142"/>
  <c r="J310" i="142"/>
  <c r="S310" i="142"/>
  <c r="AC310" i="142"/>
  <c r="AL310" i="142"/>
  <c r="H304" i="142"/>
  <c r="Q304" i="142"/>
  <c r="Z304" i="142"/>
  <c r="AJ304" i="142"/>
  <c r="J304" i="142"/>
  <c r="S304" i="142"/>
  <c r="AC304" i="142"/>
  <c r="AL304" i="142"/>
  <c r="L304" i="142"/>
  <c r="V304" i="142"/>
  <c r="AE304" i="142"/>
  <c r="AN304" i="142"/>
  <c r="O304" i="142"/>
  <c r="X304" i="142"/>
  <c r="AG304" i="142"/>
  <c r="H296" i="142"/>
  <c r="Q296" i="142"/>
  <c r="Z296" i="142"/>
  <c r="AJ296" i="142"/>
  <c r="J296" i="142"/>
  <c r="S296" i="142"/>
  <c r="AC296" i="142"/>
  <c r="AL296" i="142"/>
  <c r="L296" i="142"/>
  <c r="V296" i="142"/>
  <c r="AE296" i="142"/>
  <c r="AN296" i="142"/>
  <c r="O296" i="142"/>
  <c r="X296" i="142"/>
  <c r="AG296" i="142"/>
  <c r="J285" i="142"/>
  <c r="S285" i="142"/>
  <c r="AC285" i="142"/>
  <c r="AL285" i="142"/>
  <c r="L285" i="142"/>
  <c r="V285" i="142"/>
  <c r="AE285" i="142"/>
  <c r="AN285" i="142"/>
  <c r="O285" i="142"/>
  <c r="X285" i="142"/>
  <c r="AG285" i="142"/>
  <c r="H285" i="142"/>
  <c r="Q285" i="142"/>
  <c r="Z285" i="142"/>
  <c r="AJ285" i="142"/>
  <c r="J277" i="142"/>
  <c r="S277" i="142"/>
  <c r="AC277" i="142"/>
  <c r="AL277" i="142"/>
  <c r="L277" i="142"/>
  <c r="V277" i="142"/>
  <c r="AE277" i="142"/>
  <c r="AN277" i="142"/>
  <c r="O277" i="142"/>
  <c r="X277" i="142"/>
  <c r="AG277" i="142"/>
  <c r="H277" i="142"/>
  <c r="Q277" i="142"/>
  <c r="AJ277" i="142"/>
  <c r="L270" i="142"/>
  <c r="V270" i="142"/>
  <c r="AE270" i="142"/>
  <c r="AN270" i="142"/>
  <c r="O270" i="142"/>
  <c r="X270" i="142"/>
  <c r="AG270" i="142"/>
  <c r="H270" i="142"/>
  <c r="Q270" i="142"/>
  <c r="Z270" i="142"/>
  <c r="AJ270" i="142"/>
  <c r="J270" i="142"/>
  <c r="S270" i="142"/>
  <c r="AC270" i="142"/>
  <c r="AL270" i="142"/>
  <c r="O263" i="142"/>
  <c r="X263" i="142"/>
  <c r="AG263" i="142"/>
  <c r="H263" i="142"/>
  <c r="Q263" i="142"/>
  <c r="Z263" i="142"/>
  <c r="AJ263" i="142"/>
  <c r="J263" i="142"/>
  <c r="S263" i="142"/>
  <c r="AC263" i="142"/>
  <c r="AL263" i="142"/>
  <c r="L263" i="142"/>
  <c r="V263" i="142"/>
  <c r="AE263" i="142"/>
  <c r="AN263" i="142"/>
  <c r="H252" i="142"/>
  <c r="Q252" i="142"/>
  <c r="Z252" i="142"/>
  <c r="AJ252" i="142"/>
  <c r="O252" i="142"/>
  <c r="AC252" i="142"/>
  <c r="AN252" i="142"/>
  <c r="S252" i="142"/>
  <c r="AE252" i="142"/>
  <c r="J252" i="142"/>
  <c r="V252" i="142"/>
  <c r="AG252" i="142"/>
  <c r="L252" i="142"/>
  <c r="X252" i="142"/>
  <c r="AL252" i="142"/>
  <c r="H244" i="142"/>
  <c r="Q244" i="142"/>
  <c r="Z244" i="142"/>
  <c r="AJ244" i="142"/>
  <c r="J244" i="142"/>
  <c r="V244" i="142"/>
  <c r="AG244" i="142"/>
  <c r="L244" i="142"/>
  <c r="X244" i="142"/>
  <c r="AL244" i="142"/>
  <c r="O244" i="142"/>
  <c r="AC244" i="142"/>
  <c r="AN244" i="142"/>
  <c r="S244" i="142"/>
  <c r="AE244" i="142"/>
  <c r="H236" i="142"/>
  <c r="Q236" i="142"/>
  <c r="Z236" i="142"/>
  <c r="AJ236" i="142"/>
  <c r="O236" i="142"/>
  <c r="AC236" i="142"/>
  <c r="AN236" i="142"/>
  <c r="S236" i="142"/>
  <c r="AE236" i="142"/>
  <c r="J236" i="142"/>
  <c r="V236" i="142"/>
  <c r="AG236" i="142"/>
  <c r="L236" i="142"/>
  <c r="X236" i="142"/>
  <c r="AL236" i="142"/>
  <c r="L226" i="142"/>
  <c r="V226" i="142"/>
  <c r="AE226" i="142"/>
  <c r="AN226" i="142"/>
  <c r="O226" i="142"/>
  <c r="X226" i="142"/>
  <c r="AG226" i="142"/>
  <c r="J226" i="142"/>
  <c r="AC226" i="142"/>
  <c r="S226" i="142"/>
  <c r="Z226" i="142"/>
  <c r="H226" i="142"/>
  <c r="AJ226" i="142"/>
  <c r="Q226" i="142"/>
  <c r="AL226" i="142"/>
  <c r="O219" i="142"/>
  <c r="X219" i="142"/>
  <c r="AG219" i="142"/>
  <c r="H219" i="142"/>
  <c r="Q219" i="142"/>
  <c r="Z219" i="142"/>
  <c r="AJ219" i="142"/>
  <c r="L219" i="142"/>
  <c r="AE219" i="142"/>
  <c r="S219" i="142"/>
  <c r="AN219" i="142"/>
  <c r="V219" i="142"/>
  <c r="AC219" i="142"/>
  <c r="J219" i="142"/>
  <c r="AL219" i="142"/>
  <c r="O215" i="142"/>
  <c r="X215" i="142"/>
  <c r="AG215" i="142"/>
  <c r="H215" i="142"/>
  <c r="Q215" i="142"/>
  <c r="Z215" i="142"/>
  <c r="AJ215" i="142"/>
  <c r="V215" i="142"/>
  <c r="AN215" i="142"/>
  <c r="J215" i="142"/>
  <c r="AE215" i="142"/>
  <c r="L215" i="142"/>
  <c r="AL215" i="142"/>
  <c r="S215" i="142"/>
  <c r="AC215" i="142"/>
  <c r="H204" i="142"/>
  <c r="Q204" i="142"/>
  <c r="Z204" i="142"/>
  <c r="AJ204" i="142"/>
  <c r="J204" i="142"/>
  <c r="S204" i="142"/>
  <c r="AC204" i="142"/>
  <c r="AL204" i="142"/>
  <c r="O204" i="142"/>
  <c r="AG204" i="142"/>
  <c r="V204" i="142"/>
  <c r="AN204" i="142"/>
  <c r="L204" i="142"/>
  <c r="AE204" i="142"/>
  <c r="X204" i="142"/>
  <c r="H196" i="142"/>
  <c r="Q196" i="142"/>
  <c r="Z196" i="142"/>
  <c r="AJ196" i="142"/>
  <c r="J196" i="142"/>
  <c r="S196" i="142"/>
  <c r="AC196" i="142"/>
  <c r="AL196" i="142"/>
  <c r="L196" i="142"/>
  <c r="V196" i="142"/>
  <c r="AE196" i="142"/>
  <c r="AN196" i="142"/>
  <c r="X196" i="142"/>
  <c r="AG196" i="142"/>
  <c r="O196" i="142"/>
  <c r="H188" i="142"/>
  <c r="Q188" i="142"/>
  <c r="Z188" i="142"/>
  <c r="AJ188" i="142"/>
  <c r="J188" i="142"/>
  <c r="S188" i="142"/>
  <c r="AC188" i="142"/>
  <c r="AL188" i="142"/>
  <c r="L188" i="142"/>
  <c r="V188" i="142"/>
  <c r="AE188" i="142"/>
  <c r="AN188" i="142"/>
  <c r="AG188" i="142"/>
  <c r="X188" i="142"/>
  <c r="O188" i="142"/>
  <c r="J177" i="142"/>
  <c r="S177" i="142"/>
  <c r="AC177" i="142"/>
  <c r="AL177" i="142"/>
  <c r="L177" i="142"/>
  <c r="V177" i="142"/>
  <c r="AE177" i="142"/>
  <c r="AN177" i="142"/>
  <c r="O177" i="142"/>
  <c r="X177" i="142"/>
  <c r="AG177" i="142"/>
  <c r="H177" i="142"/>
  <c r="Q177" i="142"/>
  <c r="AJ177" i="142"/>
  <c r="Z177" i="142"/>
  <c r="J169" i="142"/>
  <c r="S169" i="142"/>
  <c r="AC169" i="142"/>
  <c r="AL169" i="142"/>
  <c r="L169" i="142"/>
  <c r="V169" i="142"/>
  <c r="AE169" i="142"/>
  <c r="AN169" i="142"/>
  <c r="O169" i="142"/>
  <c r="X169" i="142"/>
  <c r="AG169" i="142"/>
  <c r="Z169" i="142"/>
  <c r="AJ169" i="142"/>
  <c r="Q169" i="142"/>
  <c r="H169" i="142"/>
  <c r="O149" i="142"/>
  <c r="X149" i="142"/>
  <c r="AG149" i="142"/>
  <c r="L149" i="142"/>
  <c r="Z149" i="142"/>
  <c r="AL149" i="142"/>
  <c r="Q149" i="142"/>
  <c r="AC149" i="142"/>
  <c r="AN149" i="142"/>
  <c r="H149" i="142"/>
  <c r="S149" i="142"/>
  <c r="AE149" i="142"/>
  <c r="J149" i="142"/>
  <c r="V149" i="142"/>
  <c r="AJ149" i="142"/>
  <c r="H162" i="142"/>
  <c r="Q162" i="142"/>
  <c r="Z162" i="142"/>
  <c r="AJ162" i="142"/>
  <c r="S162" i="142"/>
  <c r="AE162" i="142"/>
  <c r="J162" i="142"/>
  <c r="V162" i="142"/>
  <c r="AG162" i="142"/>
  <c r="L162" i="142"/>
  <c r="X162" i="142"/>
  <c r="AL162" i="142"/>
  <c r="O162" i="142"/>
  <c r="AC162" i="142"/>
  <c r="AN162" i="142"/>
  <c r="L144" i="142"/>
  <c r="V144" i="142"/>
  <c r="AE144" i="142"/>
  <c r="AN144" i="142"/>
  <c r="O144" i="142"/>
  <c r="Z144" i="142"/>
  <c r="AL144" i="142"/>
  <c r="Q144" i="142"/>
  <c r="AC144" i="142"/>
  <c r="H144" i="142"/>
  <c r="S144" i="142"/>
  <c r="AG144" i="142"/>
  <c r="J144" i="142"/>
  <c r="X144" i="142"/>
  <c r="AJ144" i="142"/>
  <c r="J136" i="142"/>
  <c r="S136" i="142"/>
  <c r="AC136" i="142"/>
  <c r="AL136" i="142"/>
  <c r="H136" i="142"/>
  <c r="V136" i="142"/>
  <c r="AG136" i="142"/>
  <c r="O136" i="142"/>
  <c r="AE136" i="142"/>
  <c r="Q136" i="142"/>
  <c r="AJ136" i="142"/>
  <c r="X136" i="142"/>
  <c r="AN136" i="142"/>
  <c r="L136" i="142"/>
  <c r="Z136" i="142"/>
  <c r="O126" i="142"/>
  <c r="X126" i="142"/>
  <c r="AG126" i="142"/>
  <c r="H126" i="142"/>
  <c r="Q126" i="142"/>
  <c r="Z126" i="142"/>
  <c r="AJ126" i="142"/>
  <c r="S126" i="142"/>
  <c r="AL126" i="142"/>
  <c r="V126" i="142"/>
  <c r="AN126" i="142"/>
  <c r="J126" i="142"/>
  <c r="AC126" i="142"/>
  <c r="L126" i="142"/>
  <c r="AE126" i="142"/>
  <c r="L119" i="142"/>
  <c r="V119" i="142"/>
  <c r="AE119" i="142"/>
  <c r="AN119" i="142"/>
  <c r="J119" i="142"/>
  <c r="X119" i="142"/>
  <c r="AJ119" i="142"/>
  <c r="O119" i="142"/>
  <c r="Z119" i="142"/>
  <c r="AL119" i="142"/>
  <c r="Q119" i="142"/>
  <c r="S119" i="142"/>
  <c r="AC119" i="142"/>
  <c r="H119" i="142"/>
  <c r="AG119" i="142"/>
  <c r="J114" i="142"/>
  <c r="S114" i="142"/>
  <c r="AC114" i="142"/>
  <c r="AL114" i="142"/>
  <c r="L114" i="142"/>
  <c r="X114" i="142"/>
  <c r="AJ114" i="142"/>
  <c r="O114" i="142"/>
  <c r="Z114" i="142"/>
  <c r="AN114" i="142"/>
  <c r="Q114" i="142"/>
  <c r="V114" i="142"/>
  <c r="AE114" i="142"/>
  <c r="AG114" i="142"/>
  <c r="H114" i="142"/>
  <c r="H109" i="142"/>
  <c r="Q109" i="142"/>
  <c r="Z109" i="142"/>
  <c r="AJ109" i="142"/>
  <c r="L109" i="142"/>
  <c r="X109" i="142"/>
  <c r="AL109" i="142"/>
  <c r="O109" i="142"/>
  <c r="AC109" i="142"/>
  <c r="AN109" i="142"/>
  <c r="S109" i="142"/>
  <c r="V109" i="142"/>
  <c r="AE109" i="142"/>
  <c r="J109" i="142"/>
  <c r="AG109" i="142"/>
  <c r="L99" i="142"/>
  <c r="V99" i="142"/>
  <c r="AE99" i="142"/>
  <c r="AN99" i="142"/>
  <c r="J99" i="142"/>
  <c r="X99" i="142"/>
  <c r="AJ99" i="142"/>
  <c r="O99" i="142"/>
  <c r="Z99" i="142"/>
  <c r="AL99" i="142"/>
  <c r="Q99" i="142"/>
  <c r="S99" i="142"/>
  <c r="AC99" i="142"/>
  <c r="H99" i="142"/>
  <c r="AG99" i="142"/>
  <c r="H90" i="142"/>
  <c r="Q90" i="142"/>
  <c r="Z90" i="142"/>
  <c r="AJ90" i="142"/>
  <c r="J90" i="142"/>
  <c r="S90" i="142"/>
  <c r="AC90" i="142"/>
  <c r="AL90" i="142"/>
  <c r="V90" i="142"/>
  <c r="AN90" i="142"/>
  <c r="X90" i="142"/>
  <c r="L90" i="142"/>
  <c r="O90" i="142"/>
  <c r="AE90" i="142"/>
  <c r="AG90" i="142"/>
  <c r="O83" i="142"/>
  <c r="X83" i="142"/>
  <c r="AG83" i="142"/>
  <c r="J83" i="142"/>
  <c r="V83" i="142"/>
  <c r="AJ83" i="142"/>
  <c r="L83" i="142"/>
  <c r="Z83" i="142"/>
  <c r="AL83" i="142"/>
  <c r="AC83" i="142"/>
  <c r="H83" i="142"/>
  <c r="AE83" i="142"/>
  <c r="AN83" i="142"/>
  <c r="Q83" i="142"/>
  <c r="S83" i="142"/>
  <c r="L74" i="142"/>
  <c r="V74" i="142"/>
  <c r="AE74" i="142"/>
  <c r="AN74" i="142"/>
  <c r="H74" i="142"/>
  <c r="S74" i="142"/>
  <c r="AG74" i="142"/>
  <c r="O74" i="142"/>
  <c r="Z74" i="142"/>
  <c r="AL74" i="142"/>
  <c r="AC74" i="142"/>
  <c r="J74" i="142"/>
  <c r="AJ74" i="142"/>
  <c r="Q74" i="142"/>
  <c r="X74" i="142"/>
  <c r="O67" i="142"/>
  <c r="X67" i="142"/>
  <c r="AG67" i="142"/>
  <c r="Q67" i="142"/>
  <c r="AC67" i="142"/>
  <c r="AN67" i="142"/>
  <c r="J67" i="142"/>
  <c r="V67" i="142"/>
  <c r="AJ67" i="142"/>
  <c r="Z67" i="142"/>
  <c r="H67" i="142"/>
  <c r="AE67" i="142"/>
  <c r="L67" i="142"/>
  <c r="AL67" i="142"/>
  <c r="S67" i="142"/>
  <c r="H60" i="142"/>
  <c r="Q60" i="142"/>
  <c r="Z60" i="142"/>
  <c r="AJ60" i="142"/>
  <c r="J60" i="142"/>
  <c r="S60" i="142"/>
  <c r="AC60" i="142"/>
  <c r="AL60" i="142"/>
  <c r="L60" i="142"/>
  <c r="V60" i="142"/>
  <c r="AE60" i="142"/>
  <c r="AN60" i="142"/>
  <c r="X60" i="142"/>
  <c r="O60" i="142"/>
  <c r="AG60" i="142"/>
  <c r="H52" i="142"/>
  <c r="Q52" i="142"/>
  <c r="Z52" i="142"/>
  <c r="AJ52" i="142"/>
  <c r="J52" i="142"/>
  <c r="S52" i="142"/>
  <c r="AC52" i="142"/>
  <c r="AL52" i="142"/>
  <c r="L52" i="142"/>
  <c r="V52" i="142"/>
  <c r="AE52" i="142"/>
  <c r="AN52" i="142"/>
  <c r="X52" i="142"/>
  <c r="AG52" i="142"/>
  <c r="O52" i="142"/>
  <c r="J42" i="142"/>
  <c r="S42" i="142"/>
  <c r="AC42" i="142"/>
  <c r="AL42" i="142"/>
  <c r="L42" i="142"/>
  <c r="V42" i="142"/>
  <c r="AE42" i="142"/>
  <c r="AN42" i="142"/>
  <c r="O42" i="142"/>
  <c r="X42" i="142"/>
  <c r="AG42" i="142"/>
  <c r="Z42" i="142"/>
  <c r="AJ42" i="142"/>
  <c r="H42" i="142"/>
  <c r="Q42" i="142"/>
  <c r="O32" i="142"/>
  <c r="X32" i="142"/>
  <c r="AG32" i="142"/>
  <c r="H32" i="142"/>
  <c r="Q32" i="142"/>
  <c r="Z32" i="142"/>
  <c r="AJ32" i="142"/>
  <c r="J32" i="142"/>
  <c r="S32" i="142"/>
  <c r="AC32" i="142"/>
  <c r="AL32" i="142"/>
  <c r="AE32" i="142"/>
  <c r="AN32" i="142"/>
  <c r="L32" i="142"/>
  <c r="V32" i="142"/>
  <c r="O343" i="142"/>
  <c r="X343" i="142"/>
  <c r="AG343" i="142"/>
  <c r="H343" i="142"/>
  <c r="Q343" i="142"/>
  <c r="Z343" i="142"/>
  <c r="AJ343" i="142"/>
  <c r="J343" i="142"/>
  <c r="S343" i="142"/>
  <c r="AC343" i="142"/>
  <c r="AL343" i="142"/>
  <c r="L343" i="142"/>
  <c r="V343" i="142"/>
  <c r="AE343" i="142"/>
  <c r="AN343" i="142"/>
  <c r="H105" i="142"/>
  <c r="Q105" i="142"/>
  <c r="Z105" i="142"/>
  <c r="AJ105" i="142"/>
  <c r="L105" i="142"/>
  <c r="X105" i="142"/>
  <c r="AL105" i="142"/>
  <c r="O105" i="142"/>
  <c r="AC105" i="142"/>
  <c r="AN105" i="142"/>
  <c r="S105" i="142"/>
  <c r="V105" i="142"/>
  <c r="AE105" i="142"/>
  <c r="J105" i="142"/>
  <c r="AG105" i="142"/>
  <c r="O79" i="142"/>
  <c r="X79" i="142"/>
  <c r="AG79" i="142"/>
  <c r="L79" i="142"/>
  <c r="Z79" i="142"/>
  <c r="AL79" i="142"/>
  <c r="Q79" i="142"/>
  <c r="AC79" i="142"/>
  <c r="AN79" i="142"/>
  <c r="S79" i="142"/>
  <c r="V79" i="142"/>
  <c r="AE79" i="142"/>
  <c r="AJ79" i="142"/>
  <c r="H79" i="142"/>
  <c r="J79" i="142"/>
  <c r="J333" i="142"/>
  <c r="S333" i="142"/>
  <c r="AC333" i="142"/>
  <c r="AL333" i="142"/>
  <c r="L333" i="142"/>
  <c r="V333" i="142"/>
  <c r="AE333" i="142"/>
  <c r="AN333" i="142"/>
  <c r="O333" i="142"/>
  <c r="X333" i="142"/>
  <c r="AG333" i="142"/>
  <c r="H333" i="142"/>
  <c r="Q333" i="142"/>
  <c r="Z333" i="142"/>
  <c r="AJ333" i="142"/>
  <c r="O307" i="142"/>
  <c r="X307" i="142"/>
  <c r="AG307" i="142"/>
  <c r="H307" i="142"/>
  <c r="Q307" i="142"/>
  <c r="Z307" i="142"/>
  <c r="AJ307" i="142"/>
  <c r="J307" i="142"/>
  <c r="S307" i="142"/>
  <c r="AC307" i="142"/>
  <c r="AL307" i="142"/>
  <c r="L307" i="142"/>
  <c r="V307" i="142"/>
  <c r="AE307" i="142"/>
  <c r="AN307" i="142"/>
  <c r="J324" i="142"/>
  <c r="S324" i="142"/>
  <c r="AC324" i="142"/>
  <c r="AL324" i="142"/>
  <c r="H324" i="142"/>
  <c r="V324" i="142"/>
  <c r="AG324" i="142"/>
  <c r="L324" i="142"/>
  <c r="X324" i="142"/>
  <c r="AJ324" i="142"/>
  <c r="O324" i="142"/>
  <c r="Z324" i="142"/>
  <c r="AN324" i="142"/>
  <c r="Q324" i="142"/>
  <c r="AE324" i="142"/>
  <c r="J102" i="142"/>
  <c r="S102" i="142"/>
  <c r="AC102" i="142"/>
  <c r="AL102" i="142"/>
  <c r="Q102" i="142"/>
  <c r="AE102" i="142"/>
  <c r="H102" i="142"/>
  <c r="V102" i="142"/>
  <c r="AG102" i="142"/>
  <c r="L102" i="142"/>
  <c r="AJ102" i="142"/>
  <c r="O102" i="142"/>
  <c r="AN102" i="142"/>
  <c r="X102" i="142"/>
  <c r="Z102" i="142"/>
  <c r="L298" i="142"/>
  <c r="V298" i="142"/>
  <c r="AE298" i="142"/>
  <c r="AN298" i="142"/>
  <c r="O298" i="142"/>
  <c r="X298" i="142"/>
  <c r="AG298" i="142"/>
  <c r="H298" i="142"/>
  <c r="Q298" i="142"/>
  <c r="Z298" i="142"/>
  <c r="AJ298" i="142"/>
  <c r="J298" i="142"/>
  <c r="S298" i="142"/>
  <c r="AC298" i="142"/>
  <c r="AL298" i="142"/>
  <c r="O291" i="142"/>
  <c r="X291" i="142"/>
  <c r="AG291" i="142"/>
  <c r="H291" i="142"/>
  <c r="Q291" i="142"/>
  <c r="Z291" i="142"/>
  <c r="AJ291" i="142"/>
  <c r="J291" i="142"/>
  <c r="S291" i="142"/>
  <c r="AC291" i="142"/>
  <c r="AL291" i="142"/>
  <c r="L291" i="142"/>
  <c r="V291" i="142"/>
  <c r="AE291" i="142"/>
  <c r="AN291" i="142"/>
  <c r="O283" i="142"/>
  <c r="X283" i="142"/>
  <c r="AG283" i="142"/>
  <c r="H283" i="142"/>
  <c r="Q283" i="142"/>
  <c r="AJ283" i="142"/>
  <c r="J283" i="142"/>
  <c r="S283" i="142"/>
  <c r="AC283" i="142"/>
  <c r="AL283" i="142"/>
  <c r="L283" i="142"/>
  <c r="V283" i="142"/>
  <c r="AE283" i="142"/>
  <c r="AN283" i="142"/>
  <c r="O275" i="142"/>
  <c r="X275" i="142"/>
  <c r="AG275" i="142"/>
  <c r="H275" i="142"/>
  <c r="Q275" i="142"/>
  <c r="Z275" i="142"/>
  <c r="AJ275" i="142"/>
  <c r="J275" i="142"/>
  <c r="S275" i="142"/>
  <c r="AC275" i="142"/>
  <c r="AL275" i="142"/>
  <c r="L275" i="142"/>
  <c r="V275" i="142"/>
  <c r="AE275" i="142"/>
  <c r="AN275" i="142"/>
  <c r="L266" i="142"/>
  <c r="V266" i="142"/>
  <c r="AE266" i="142"/>
  <c r="AN266" i="142"/>
  <c r="O266" i="142"/>
  <c r="X266" i="142"/>
  <c r="AG266" i="142"/>
  <c r="H266" i="142"/>
  <c r="Q266" i="142"/>
  <c r="Z266" i="142"/>
  <c r="AJ266" i="142"/>
  <c r="J266" i="142"/>
  <c r="S266" i="142"/>
  <c r="AC266" i="142"/>
  <c r="AL266" i="142"/>
  <c r="H260" i="142"/>
  <c r="Q260" i="142"/>
  <c r="Z260" i="142"/>
  <c r="AJ260" i="142"/>
  <c r="J260" i="142"/>
  <c r="S260" i="142"/>
  <c r="AC260" i="142"/>
  <c r="AL260" i="142"/>
  <c r="L260" i="142"/>
  <c r="V260" i="142"/>
  <c r="AE260" i="142"/>
  <c r="AN260" i="142"/>
  <c r="O260" i="142"/>
  <c r="X260" i="142"/>
  <c r="AG260" i="142"/>
  <c r="J253" i="142"/>
  <c r="S253" i="142"/>
  <c r="AC253" i="142"/>
  <c r="AL253" i="142"/>
  <c r="Q253" i="142"/>
  <c r="AE253" i="142"/>
  <c r="H253" i="142"/>
  <c r="V253" i="142"/>
  <c r="AG253" i="142"/>
  <c r="L253" i="142"/>
  <c r="X253" i="142"/>
  <c r="AJ253" i="142"/>
  <c r="O253" i="142"/>
  <c r="Z253" i="142"/>
  <c r="AN253" i="142"/>
  <c r="O247" i="142"/>
  <c r="X247" i="142"/>
  <c r="AG247" i="142"/>
  <c r="Q247" i="142"/>
  <c r="AC247" i="142"/>
  <c r="AN247" i="142"/>
  <c r="H247" i="142"/>
  <c r="S247" i="142"/>
  <c r="AE247" i="142"/>
  <c r="J247" i="142"/>
  <c r="V247" i="142"/>
  <c r="AJ247" i="142"/>
  <c r="L247" i="142"/>
  <c r="Z247" i="142"/>
  <c r="AL247" i="142"/>
  <c r="O239" i="142"/>
  <c r="X239" i="142"/>
  <c r="AG239" i="142"/>
  <c r="J239" i="142"/>
  <c r="V239" i="142"/>
  <c r="AJ239" i="142"/>
  <c r="L239" i="142"/>
  <c r="Z239" i="142"/>
  <c r="AL239" i="142"/>
  <c r="Q239" i="142"/>
  <c r="AC239" i="142"/>
  <c r="AN239" i="142"/>
  <c r="H239" i="142"/>
  <c r="S239" i="142"/>
  <c r="AE239" i="142"/>
  <c r="J229" i="142"/>
  <c r="S229" i="142"/>
  <c r="AC229" i="142"/>
  <c r="AL229" i="142"/>
  <c r="L229" i="142"/>
  <c r="V229" i="142"/>
  <c r="AE229" i="142"/>
  <c r="AN229" i="142"/>
  <c r="Q229" i="142"/>
  <c r="AJ229" i="142"/>
  <c r="O229" i="142"/>
  <c r="X229" i="142"/>
  <c r="Z229" i="142"/>
  <c r="H229" i="142"/>
  <c r="AG229" i="142"/>
  <c r="L222" i="142"/>
  <c r="V222" i="142"/>
  <c r="AE222" i="142"/>
  <c r="AN222" i="142"/>
  <c r="O222" i="142"/>
  <c r="X222" i="142"/>
  <c r="AG222" i="142"/>
  <c r="S222" i="142"/>
  <c r="AL222" i="142"/>
  <c r="J222" i="142"/>
  <c r="AJ222" i="142"/>
  <c r="Q222" i="142"/>
  <c r="Z222" i="142"/>
  <c r="H222" i="142"/>
  <c r="AC222" i="142"/>
  <c r="L210" i="142"/>
  <c r="V210" i="142"/>
  <c r="AE210" i="142"/>
  <c r="AN210" i="142"/>
  <c r="O210" i="142"/>
  <c r="X210" i="142"/>
  <c r="AG210" i="142"/>
  <c r="J210" i="142"/>
  <c r="AC210" i="142"/>
  <c r="Q210" i="142"/>
  <c r="AJ210" i="142"/>
  <c r="H210" i="142"/>
  <c r="Z210" i="142"/>
  <c r="AL210" i="142"/>
  <c r="S210" i="142"/>
  <c r="L202" i="142"/>
  <c r="V202" i="142"/>
  <c r="AE202" i="142"/>
  <c r="AN202" i="142"/>
  <c r="O202" i="142"/>
  <c r="X202" i="142"/>
  <c r="AG202" i="142"/>
  <c r="J202" i="142"/>
  <c r="AC202" i="142"/>
  <c r="Q202" i="142"/>
  <c r="AJ202" i="142"/>
  <c r="H202" i="142"/>
  <c r="Z202" i="142"/>
  <c r="S202" i="142"/>
  <c r="AL202" i="142"/>
  <c r="O191" i="142"/>
  <c r="X191" i="142"/>
  <c r="AG191" i="142"/>
  <c r="H191" i="142"/>
  <c r="Q191" i="142"/>
  <c r="Z191" i="142"/>
  <c r="AJ191" i="142"/>
  <c r="J191" i="142"/>
  <c r="S191" i="142"/>
  <c r="AC191" i="142"/>
  <c r="AL191" i="142"/>
  <c r="L191" i="142"/>
  <c r="V191" i="142"/>
  <c r="AN191" i="142"/>
  <c r="AE191" i="142"/>
  <c r="L182" i="142"/>
  <c r="V182" i="142"/>
  <c r="AE182" i="142"/>
  <c r="AN182" i="142"/>
  <c r="O182" i="142"/>
  <c r="X182" i="142"/>
  <c r="AG182" i="142"/>
  <c r="H182" i="142"/>
  <c r="Q182" i="142"/>
  <c r="Z182" i="142"/>
  <c r="AJ182" i="142"/>
  <c r="S182" i="142"/>
  <c r="AC182" i="142"/>
  <c r="J182" i="142"/>
  <c r="AL182" i="142"/>
  <c r="H176" i="142"/>
  <c r="Q176" i="142"/>
  <c r="Z176" i="142"/>
  <c r="AJ176" i="142"/>
  <c r="J176" i="142"/>
  <c r="S176" i="142"/>
  <c r="AC176" i="142"/>
  <c r="AL176" i="142"/>
  <c r="L176" i="142"/>
  <c r="V176" i="142"/>
  <c r="AE176" i="142"/>
  <c r="AN176" i="142"/>
  <c r="O176" i="142"/>
  <c r="AG176" i="142"/>
  <c r="X176" i="142"/>
  <c r="H154" i="142"/>
  <c r="Q154" i="142"/>
  <c r="Z154" i="142"/>
  <c r="AJ154" i="142"/>
  <c r="L154" i="142"/>
  <c r="X154" i="142"/>
  <c r="AL154" i="142"/>
  <c r="O154" i="142"/>
  <c r="AC154" i="142"/>
  <c r="AN154" i="142"/>
  <c r="S154" i="142"/>
  <c r="AE154" i="142"/>
  <c r="J154" i="142"/>
  <c r="V154" i="142"/>
  <c r="AG154" i="142"/>
  <c r="J147" i="142"/>
  <c r="S147" i="142"/>
  <c r="AC147" i="142"/>
  <c r="AL147" i="142"/>
  <c r="H147" i="142"/>
  <c r="V147" i="142"/>
  <c r="AG147" i="142"/>
  <c r="L147" i="142"/>
  <c r="X147" i="142"/>
  <c r="AJ147" i="142"/>
  <c r="O147" i="142"/>
  <c r="Z147" i="142"/>
  <c r="AN147" i="142"/>
  <c r="Q147" i="142"/>
  <c r="AE147" i="142"/>
  <c r="L160" i="142"/>
  <c r="V160" i="142"/>
  <c r="AE160" i="142"/>
  <c r="AN160" i="142"/>
  <c r="O160" i="142"/>
  <c r="Z160" i="142"/>
  <c r="AL160" i="142"/>
  <c r="Q160" i="142"/>
  <c r="AC160" i="142"/>
  <c r="H160" i="142"/>
  <c r="S160" i="142"/>
  <c r="AG160" i="142"/>
  <c r="AJ160" i="142"/>
  <c r="J160" i="142"/>
  <c r="X160" i="142"/>
  <c r="O134" i="142"/>
  <c r="X134" i="142"/>
  <c r="AG134" i="142"/>
  <c r="Q134" i="142"/>
  <c r="AC134" i="142"/>
  <c r="AN134" i="142"/>
  <c r="S134" i="142"/>
  <c r="AJ134" i="142"/>
  <c r="H134" i="142"/>
  <c r="V134" i="142"/>
  <c r="AL134" i="142"/>
  <c r="J134" i="142"/>
  <c r="Z134" i="142"/>
  <c r="L134" i="142"/>
  <c r="AE134" i="142"/>
  <c r="L137" i="142"/>
  <c r="V137" i="142"/>
  <c r="AE137" i="142"/>
  <c r="AN137" i="142"/>
  <c r="J137" i="142"/>
  <c r="X137" i="142"/>
  <c r="AJ137" i="142"/>
  <c r="O137" i="142"/>
  <c r="AC137" i="142"/>
  <c r="Q137" i="142"/>
  <c r="AG137" i="142"/>
  <c r="S137" i="142"/>
  <c r="AL137" i="142"/>
  <c r="H137" i="142"/>
  <c r="Z137" i="142"/>
  <c r="J341" i="142"/>
  <c r="S341" i="142"/>
  <c r="AC341" i="142"/>
  <c r="AL341" i="142"/>
  <c r="L341" i="142"/>
  <c r="V341" i="142"/>
  <c r="AE341" i="142"/>
  <c r="AN341" i="142"/>
  <c r="O341" i="142"/>
  <c r="X341" i="142"/>
  <c r="AG341" i="142"/>
  <c r="H341" i="142"/>
  <c r="Q341" i="142"/>
  <c r="Z341" i="142"/>
  <c r="AJ341" i="142"/>
  <c r="L92" i="142"/>
  <c r="V92" i="142"/>
  <c r="AE92" i="142"/>
  <c r="AN92" i="142"/>
  <c r="O92" i="142"/>
  <c r="X92" i="142"/>
  <c r="AG92" i="142"/>
  <c r="H92" i="142"/>
  <c r="Z92" i="142"/>
  <c r="J92" i="142"/>
  <c r="AC92" i="142"/>
  <c r="Q92" i="142"/>
  <c r="S92" i="142"/>
  <c r="AJ92" i="142"/>
  <c r="AL92" i="142"/>
  <c r="J110" i="142"/>
  <c r="S110" i="142"/>
  <c r="AC110" i="142"/>
  <c r="AL110" i="142"/>
  <c r="O110" i="142"/>
  <c r="Z110" i="142"/>
  <c r="AN110" i="142"/>
  <c r="Q110" i="142"/>
  <c r="AE110" i="142"/>
  <c r="H110" i="142"/>
  <c r="AG110" i="142"/>
  <c r="L110" i="142"/>
  <c r="AJ110" i="142"/>
  <c r="V110" i="142"/>
  <c r="X110" i="142"/>
  <c r="H97" i="142"/>
  <c r="Q97" i="142"/>
  <c r="Z97" i="142"/>
  <c r="AJ97" i="142"/>
  <c r="S97" i="142"/>
  <c r="AE97" i="142"/>
  <c r="J97" i="142"/>
  <c r="V97" i="142"/>
  <c r="AG97" i="142"/>
  <c r="L97" i="142"/>
  <c r="AL97" i="142"/>
  <c r="O97" i="142"/>
  <c r="AN97" i="142"/>
  <c r="X97" i="142"/>
  <c r="AC97" i="142"/>
  <c r="O87" i="142"/>
  <c r="H87" i="142"/>
  <c r="S87" i="142"/>
  <c r="AC87" i="142"/>
  <c r="AL87" i="142"/>
  <c r="J87" i="142"/>
  <c r="V87" i="142"/>
  <c r="AE87" i="142"/>
  <c r="AN87" i="142"/>
  <c r="L87" i="142"/>
  <c r="AG87" i="142"/>
  <c r="Q87" i="142"/>
  <c r="AJ87" i="142"/>
  <c r="X87" i="142"/>
  <c r="Z87" i="142"/>
  <c r="H212" i="142"/>
  <c r="Q212" i="142"/>
  <c r="Z212" i="142"/>
  <c r="AJ212" i="142"/>
  <c r="J212" i="142"/>
  <c r="S212" i="142"/>
  <c r="AC212" i="142"/>
  <c r="AL212" i="142"/>
  <c r="O212" i="142"/>
  <c r="AG212" i="142"/>
  <c r="L212" i="142"/>
  <c r="AN212" i="142"/>
  <c r="V212" i="142"/>
  <c r="X212" i="142"/>
  <c r="AE212" i="142"/>
  <c r="H131" i="142"/>
  <c r="Q131" i="142"/>
  <c r="Z131" i="142"/>
  <c r="AJ131" i="142"/>
  <c r="O131" i="142"/>
  <c r="AC131" i="142"/>
  <c r="AN131" i="142"/>
  <c r="J131" i="142"/>
  <c r="V131" i="142"/>
  <c r="AG131" i="142"/>
  <c r="X131" i="142"/>
  <c r="AE131" i="142"/>
  <c r="L131" i="142"/>
  <c r="AL131" i="142"/>
  <c r="S131" i="142"/>
  <c r="L66" i="142"/>
  <c r="V66" i="142"/>
  <c r="AE66" i="142"/>
  <c r="AN66" i="142"/>
  <c r="O66" i="142"/>
  <c r="H66" i="142"/>
  <c r="Q66" i="142"/>
  <c r="Z66" i="142"/>
  <c r="AL66" i="142"/>
  <c r="S66" i="142"/>
  <c r="AG66" i="142"/>
  <c r="AJ66" i="142"/>
  <c r="J66" i="142"/>
  <c r="X66" i="142"/>
  <c r="AC66" i="142"/>
  <c r="J57" i="142"/>
  <c r="S57" i="142"/>
  <c r="AC57" i="142"/>
  <c r="AL57" i="142"/>
  <c r="L57" i="142"/>
  <c r="V57" i="142"/>
  <c r="AE57" i="142"/>
  <c r="AN57" i="142"/>
  <c r="O57" i="142"/>
  <c r="X57" i="142"/>
  <c r="AG57" i="142"/>
  <c r="Q57" i="142"/>
  <c r="AJ57" i="142"/>
  <c r="H57" i="142"/>
  <c r="Z57" i="142"/>
  <c r="L50" i="142"/>
  <c r="V50" i="142"/>
  <c r="AE50" i="142"/>
  <c r="AN50" i="142"/>
  <c r="O50" i="142"/>
  <c r="X50" i="142"/>
  <c r="AG50" i="142"/>
  <c r="H50" i="142"/>
  <c r="Q50" i="142"/>
  <c r="Z50" i="142"/>
  <c r="AJ50" i="142"/>
  <c r="AL50" i="142"/>
  <c r="S50" i="142"/>
  <c r="AC50" i="142"/>
  <c r="J50" i="142"/>
  <c r="O40" i="142"/>
  <c r="X40" i="142"/>
  <c r="AG40" i="142"/>
  <c r="H40" i="142"/>
  <c r="Q40" i="142"/>
  <c r="Z40" i="142"/>
  <c r="AJ40" i="142"/>
  <c r="J40" i="142"/>
  <c r="S40" i="142"/>
  <c r="AC40" i="142"/>
  <c r="AL40" i="142"/>
  <c r="V40" i="142"/>
  <c r="AE40" i="142"/>
  <c r="AN40" i="142"/>
  <c r="L40" i="142"/>
  <c r="J34" i="142"/>
  <c r="S34" i="142"/>
  <c r="AC34" i="142"/>
  <c r="AL34" i="142"/>
  <c r="L34" i="142"/>
  <c r="V34" i="142"/>
  <c r="AE34" i="142"/>
  <c r="AN34" i="142"/>
  <c r="O34" i="142"/>
  <c r="X34" i="142"/>
  <c r="AG34" i="142"/>
  <c r="AJ34" i="142"/>
  <c r="H34" i="142"/>
  <c r="Q34" i="142"/>
  <c r="Z34" i="142"/>
  <c r="O28" i="142"/>
  <c r="X28" i="142"/>
  <c r="AG28" i="142"/>
  <c r="H28" i="142"/>
  <c r="Q28" i="142"/>
  <c r="Z28" i="142"/>
  <c r="AJ28" i="142"/>
  <c r="J28" i="142"/>
  <c r="S28" i="142"/>
  <c r="AC28" i="142"/>
  <c r="AL28" i="142"/>
  <c r="V28" i="142"/>
  <c r="AE28" i="142"/>
  <c r="AN28" i="142"/>
  <c r="L28" i="142"/>
  <c r="H352" i="142"/>
  <c r="Q352" i="142"/>
  <c r="Z352" i="142"/>
  <c r="AJ352" i="142"/>
  <c r="O352" i="142"/>
  <c r="X352" i="142"/>
  <c r="AG352" i="142"/>
  <c r="J352" i="142"/>
  <c r="S352" i="142"/>
  <c r="AC352" i="142"/>
  <c r="AL352" i="142"/>
  <c r="L352" i="142"/>
  <c r="V352" i="142"/>
  <c r="AE352" i="142"/>
  <c r="AN352" i="142"/>
  <c r="L346" i="142"/>
  <c r="V346" i="142"/>
  <c r="AE346" i="142"/>
  <c r="AN346" i="142"/>
  <c r="J346" i="142"/>
  <c r="S346" i="142"/>
  <c r="AC346" i="142"/>
  <c r="AL346" i="142"/>
  <c r="O346" i="142"/>
  <c r="X346" i="142"/>
  <c r="AG346" i="142"/>
  <c r="H346" i="142"/>
  <c r="Q346" i="142"/>
  <c r="Z346" i="142"/>
  <c r="AJ346" i="142"/>
  <c r="O331" i="142"/>
  <c r="X331" i="142"/>
  <c r="AG331" i="142"/>
  <c r="H331" i="142"/>
  <c r="Q331" i="142"/>
  <c r="Z331" i="142"/>
  <c r="AJ331" i="142"/>
  <c r="J331" i="142"/>
  <c r="S331" i="142"/>
  <c r="AC331" i="142"/>
  <c r="AL331" i="142"/>
  <c r="L331" i="142"/>
  <c r="V331" i="142"/>
  <c r="AE331" i="142"/>
  <c r="AN331" i="142"/>
  <c r="O315" i="142"/>
  <c r="X315" i="142"/>
  <c r="AG315" i="142"/>
  <c r="H315" i="142"/>
  <c r="Q315" i="142"/>
  <c r="Z315" i="142"/>
  <c r="AJ315" i="142"/>
  <c r="J315" i="142"/>
  <c r="S315" i="142"/>
  <c r="AC315" i="142"/>
  <c r="AL315" i="142"/>
  <c r="L315" i="142"/>
  <c r="V315" i="142"/>
  <c r="AE315" i="142"/>
  <c r="AN315" i="142"/>
  <c r="O311" i="142"/>
  <c r="X311" i="142"/>
  <c r="AG311" i="142"/>
  <c r="H311" i="142"/>
  <c r="Q311" i="142"/>
  <c r="Z311" i="142"/>
  <c r="AJ311" i="142"/>
  <c r="J311" i="142"/>
  <c r="S311" i="142"/>
  <c r="AC311" i="142"/>
  <c r="AL311" i="142"/>
  <c r="L311" i="142"/>
  <c r="V311" i="142"/>
  <c r="AE311" i="142"/>
  <c r="AN311" i="142"/>
  <c r="J301" i="142"/>
  <c r="S301" i="142"/>
  <c r="AC301" i="142"/>
  <c r="AL301" i="142"/>
  <c r="L301" i="142"/>
  <c r="V301" i="142"/>
  <c r="AE301" i="142"/>
  <c r="AN301" i="142"/>
  <c r="O301" i="142"/>
  <c r="X301" i="142"/>
  <c r="AG301" i="142"/>
  <c r="H301" i="142"/>
  <c r="Q301" i="142"/>
  <c r="Z301" i="142"/>
  <c r="AJ301" i="142"/>
  <c r="J293" i="142"/>
  <c r="S293" i="142"/>
  <c r="AC293" i="142"/>
  <c r="AL293" i="142"/>
  <c r="L293" i="142"/>
  <c r="V293" i="142"/>
  <c r="AE293" i="142"/>
  <c r="AN293" i="142"/>
  <c r="O293" i="142"/>
  <c r="X293" i="142"/>
  <c r="AG293" i="142"/>
  <c r="H293" i="142"/>
  <c r="Q293" i="142"/>
  <c r="Z293" i="142"/>
  <c r="AJ293" i="142"/>
  <c r="L282" i="142"/>
  <c r="V282" i="142"/>
  <c r="AE282" i="142"/>
  <c r="AN282" i="142"/>
  <c r="O282" i="142"/>
  <c r="X282" i="142"/>
  <c r="AG282" i="142"/>
  <c r="H282" i="142"/>
  <c r="Q282" i="142"/>
  <c r="Z282" i="142"/>
  <c r="AJ282" i="142"/>
  <c r="J282" i="142"/>
  <c r="S282" i="142"/>
  <c r="AC282" i="142"/>
  <c r="AL282" i="142"/>
  <c r="L274" i="142"/>
  <c r="V274" i="142"/>
  <c r="AE274" i="142"/>
  <c r="AN274" i="142"/>
  <c r="O274" i="142"/>
  <c r="X274" i="142"/>
  <c r="AG274" i="142"/>
  <c r="H274" i="142"/>
  <c r="Q274" i="142"/>
  <c r="Z274" i="142"/>
  <c r="AJ274" i="142"/>
  <c r="J274" i="142"/>
  <c r="S274" i="142"/>
  <c r="AC274" i="142"/>
  <c r="AL274" i="142"/>
  <c r="J249" i="142"/>
  <c r="S249" i="142"/>
  <c r="AC249" i="142"/>
  <c r="AL249" i="142"/>
  <c r="H249" i="142"/>
  <c r="V249" i="142"/>
  <c r="AG249" i="142"/>
  <c r="L249" i="142"/>
  <c r="X249" i="142"/>
  <c r="AJ249" i="142"/>
  <c r="O249" i="142"/>
  <c r="Z249" i="142"/>
  <c r="AN249" i="142"/>
  <c r="Q249" i="142"/>
  <c r="AE249" i="142"/>
  <c r="J241" i="142"/>
  <c r="S241" i="142"/>
  <c r="AC241" i="142"/>
  <c r="AL241" i="142"/>
  <c r="O241" i="142"/>
  <c r="Z241" i="142"/>
  <c r="AN241" i="142"/>
  <c r="Q241" i="142"/>
  <c r="AE241" i="142"/>
  <c r="H241" i="142"/>
  <c r="V241" i="142"/>
  <c r="AG241" i="142"/>
  <c r="L241" i="142"/>
  <c r="X241" i="142"/>
  <c r="AJ241" i="142"/>
  <c r="J233" i="142"/>
  <c r="S233" i="142"/>
  <c r="AC233" i="142"/>
  <c r="AL233" i="142"/>
  <c r="H233" i="142"/>
  <c r="V233" i="142"/>
  <c r="AG233" i="142"/>
  <c r="L233" i="142"/>
  <c r="X233" i="142"/>
  <c r="AJ233" i="142"/>
  <c r="O233" i="142"/>
  <c r="Z233" i="142"/>
  <c r="AN233" i="142"/>
  <c r="Q233" i="142"/>
  <c r="AE233" i="142"/>
  <c r="O223" i="142"/>
  <c r="X223" i="142"/>
  <c r="AG223" i="142"/>
  <c r="H223" i="142"/>
  <c r="Q223" i="142"/>
  <c r="Z223" i="142"/>
  <c r="AJ223" i="142"/>
  <c r="V223" i="142"/>
  <c r="AN223" i="142"/>
  <c r="AC223" i="142"/>
  <c r="J223" i="142"/>
  <c r="AE223" i="142"/>
  <c r="L223" i="142"/>
  <c r="AL223" i="142"/>
  <c r="S223" i="142"/>
  <c r="L218" i="142"/>
  <c r="V218" i="142"/>
  <c r="AE218" i="142"/>
  <c r="AN218" i="142"/>
  <c r="O218" i="142"/>
  <c r="X218" i="142"/>
  <c r="AG218" i="142"/>
  <c r="J218" i="142"/>
  <c r="AC218" i="142"/>
  <c r="Z218" i="142"/>
  <c r="H218" i="142"/>
  <c r="AJ218" i="142"/>
  <c r="Q218" i="142"/>
  <c r="AL218" i="142"/>
  <c r="S218" i="142"/>
  <c r="J209" i="142"/>
  <c r="S209" i="142"/>
  <c r="AC209" i="142"/>
  <c r="AL209" i="142"/>
  <c r="L209" i="142"/>
  <c r="V209" i="142"/>
  <c r="AE209" i="142"/>
  <c r="AN209" i="142"/>
  <c r="H209" i="142"/>
  <c r="Z209" i="142"/>
  <c r="O209" i="142"/>
  <c r="AG209" i="142"/>
  <c r="X209" i="142"/>
  <c r="Q209" i="142"/>
  <c r="AJ209" i="142"/>
  <c r="J201" i="142"/>
  <c r="S201" i="142"/>
  <c r="AC201" i="142"/>
  <c r="AL201" i="142"/>
  <c r="L201" i="142"/>
  <c r="V201" i="142"/>
  <c r="AE201" i="142"/>
  <c r="AN201" i="142"/>
  <c r="H201" i="142"/>
  <c r="Z201" i="142"/>
  <c r="O201" i="142"/>
  <c r="AG201" i="142"/>
  <c r="X201" i="142"/>
  <c r="Q201" i="142"/>
  <c r="AJ201" i="142"/>
  <c r="J193" i="142"/>
  <c r="S193" i="142"/>
  <c r="AC193" i="142"/>
  <c r="AL193" i="142"/>
  <c r="L193" i="142"/>
  <c r="V193" i="142"/>
  <c r="AE193" i="142"/>
  <c r="AN193" i="142"/>
  <c r="O193" i="142"/>
  <c r="X193" i="142"/>
  <c r="AG193" i="142"/>
  <c r="Q193" i="142"/>
  <c r="Z193" i="142"/>
  <c r="H193" i="142"/>
  <c r="AJ193" i="142"/>
  <c r="J185" i="142"/>
  <c r="S185" i="142"/>
  <c r="AC185" i="142"/>
  <c r="AL185" i="142"/>
  <c r="L185" i="142"/>
  <c r="V185" i="142"/>
  <c r="AE185" i="142"/>
  <c r="AN185" i="142"/>
  <c r="O185" i="142"/>
  <c r="X185" i="142"/>
  <c r="AG185" i="142"/>
  <c r="Z185" i="142"/>
  <c r="AJ185" i="142"/>
  <c r="Q185" i="142"/>
  <c r="H185" i="142"/>
  <c r="L170" i="142"/>
  <c r="V170" i="142"/>
  <c r="AE170" i="142"/>
  <c r="AN170" i="142"/>
  <c r="O170" i="142"/>
  <c r="X170" i="142"/>
  <c r="AG170" i="142"/>
  <c r="H170" i="142"/>
  <c r="Q170" i="142"/>
  <c r="Z170" i="142"/>
  <c r="AJ170" i="142"/>
  <c r="AC170" i="142"/>
  <c r="AL170" i="142"/>
  <c r="S170" i="142"/>
  <c r="J170" i="142"/>
  <c r="L148" i="142"/>
  <c r="V148" i="142"/>
  <c r="AE148" i="142"/>
  <c r="AN148" i="142"/>
  <c r="J148" i="142"/>
  <c r="X148" i="142"/>
  <c r="AJ148" i="142"/>
  <c r="O148" i="142"/>
  <c r="Z148" i="142"/>
  <c r="AL148" i="142"/>
  <c r="Q148" i="142"/>
  <c r="AC148" i="142"/>
  <c r="H148" i="142"/>
  <c r="S148" i="142"/>
  <c r="AG148" i="142"/>
  <c r="O161" i="142"/>
  <c r="X161" i="142"/>
  <c r="AG161" i="142"/>
  <c r="Q161" i="142"/>
  <c r="AC161" i="142"/>
  <c r="AN161" i="142"/>
  <c r="H161" i="142"/>
  <c r="S161" i="142"/>
  <c r="AE161" i="142"/>
  <c r="J161" i="142"/>
  <c r="V161" i="142"/>
  <c r="AJ161" i="142"/>
  <c r="L161" i="142"/>
  <c r="Z161" i="142"/>
  <c r="AL161" i="142"/>
  <c r="H143" i="142"/>
  <c r="Q143" i="142"/>
  <c r="Z143" i="142"/>
  <c r="AJ143" i="142"/>
  <c r="L143" i="142"/>
  <c r="X143" i="142"/>
  <c r="AL143" i="142"/>
  <c r="S143" i="142"/>
  <c r="AG143" i="142"/>
  <c r="V143" i="142"/>
  <c r="AN143" i="142"/>
  <c r="J143" i="142"/>
  <c r="AC143" i="142"/>
  <c r="O143" i="142"/>
  <c r="AE143" i="142"/>
  <c r="H135" i="142"/>
  <c r="Q135" i="142"/>
  <c r="Z135" i="142"/>
  <c r="AJ135" i="142"/>
  <c r="S135" i="142"/>
  <c r="AE135" i="142"/>
  <c r="O135" i="142"/>
  <c r="AG135" i="142"/>
  <c r="V135" i="142"/>
  <c r="AL135" i="142"/>
  <c r="J135" i="142"/>
  <c r="X135" i="142"/>
  <c r="AN135" i="142"/>
  <c r="L135" i="142"/>
  <c r="AC135" i="142"/>
  <c r="L125" i="142"/>
  <c r="V125" i="142"/>
  <c r="AE125" i="142"/>
  <c r="AN125" i="142"/>
  <c r="O125" i="142"/>
  <c r="X125" i="142"/>
  <c r="AG125" i="142"/>
  <c r="Q125" i="142"/>
  <c r="AJ125" i="142"/>
  <c r="S125" i="142"/>
  <c r="AL125" i="142"/>
  <c r="H125" i="142"/>
  <c r="Z125" i="142"/>
  <c r="J125" i="142"/>
  <c r="AC125" i="142"/>
  <c r="O339" i="142"/>
  <c r="X339" i="142"/>
  <c r="AG339" i="142"/>
  <c r="H339" i="142"/>
  <c r="Q339" i="142"/>
  <c r="Z339" i="142"/>
  <c r="AJ339" i="142"/>
  <c r="J339" i="142"/>
  <c r="S339" i="142"/>
  <c r="AC339" i="142"/>
  <c r="AL339" i="142"/>
  <c r="L339" i="142"/>
  <c r="V339" i="142"/>
  <c r="AE339" i="142"/>
  <c r="AN339" i="142"/>
  <c r="L107" i="142"/>
  <c r="V107" i="142"/>
  <c r="AE107" i="142"/>
  <c r="AN107" i="142"/>
  <c r="Q107" i="142"/>
  <c r="AC107" i="142"/>
  <c r="H107" i="142"/>
  <c r="S107" i="142"/>
  <c r="AG107" i="142"/>
  <c r="X107" i="142"/>
  <c r="Z107" i="142"/>
  <c r="J107" i="142"/>
  <c r="AJ107" i="142"/>
  <c r="AL107" i="142"/>
  <c r="O107" i="142"/>
  <c r="J98" i="142"/>
  <c r="S98" i="142"/>
  <c r="AC98" i="142"/>
  <c r="AL98" i="142"/>
  <c r="H98" i="142"/>
  <c r="V98" i="142"/>
  <c r="AG98" i="142"/>
  <c r="L98" i="142"/>
  <c r="X98" i="142"/>
  <c r="AJ98" i="142"/>
  <c r="Z98" i="142"/>
  <c r="AE98" i="142"/>
  <c r="O98" i="142"/>
  <c r="AN98" i="142"/>
  <c r="Q98" i="142"/>
  <c r="L88" i="142"/>
  <c r="V88" i="142"/>
  <c r="AE88" i="142"/>
  <c r="AN88" i="142"/>
  <c r="O88" i="142"/>
  <c r="X88" i="142"/>
  <c r="AG88" i="142"/>
  <c r="Q88" i="142"/>
  <c r="AJ88" i="142"/>
  <c r="S88" i="142"/>
  <c r="AL88" i="142"/>
  <c r="H88" i="142"/>
  <c r="J88" i="142"/>
  <c r="Z88" i="142"/>
  <c r="AC88" i="142"/>
  <c r="L82" i="142"/>
  <c r="V82" i="142"/>
  <c r="AE82" i="142"/>
  <c r="AN82" i="142"/>
  <c r="H82" i="142"/>
  <c r="S82" i="142"/>
  <c r="AG82" i="142"/>
  <c r="J82" i="142"/>
  <c r="X82" i="142"/>
  <c r="AJ82" i="142"/>
  <c r="O82" i="142"/>
  <c r="AL82" i="142"/>
  <c r="Q82" i="142"/>
  <c r="Z82" i="142"/>
  <c r="AC82" i="142"/>
  <c r="J73" i="142"/>
  <c r="S73" i="142"/>
  <c r="AC73" i="142"/>
  <c r="AL73" i="142"/>
  <c r="Q73" i="142"/>
  <c r="AE73" i="142"/>
  <c r="L73" i="142"/>
  <c r="X73" i="142"/>
  <c r="AJ73" i="142"/>
  <c r="O73" i="142"/>
  <c r="AN73" i="142"/>
  <c r="V73" i="142"/>
  <c r="Z73" i="142"/>
  <c r="AG73" i="142"/>
  <c r="H73" i="142"/>
  <c r="J65" i="142"/>
  <c r="S65" i="142"/>
  <c r="AC65" i="142"/>
  <c r="AL65" i="142"/>
  <c r="L65" i="142"/>
  <c r="V65" i="142"/>
  <c r="AE65" i="142"/>
  <c r="AN65" i="142"/>
  <c r="O65" i="142"/>
  <c r="X65" i="142"/>
  <c r="AG65" i="142"/>
  <c r="AJ65" i="142"/>
  <c r="Q65" i="142"/>
  <c r="Z65" i="142"/>
  <c r="H65" i="142"/>
  <c r="O59" i="142"/>
  <c r="X59" i="142"/>
  <c r="AG59" i="142"/>
  <c r="H59" i="142"/>
  <c r="Q59" i="142"/>
  <c r="Z59" i="142"/>
  <c r="AJ59" i="142"/>
  <c r="J59" i="142"/>
  <c r="S59" i="142"/>
  <c r="AC59" i="142"/>
  <c r="AL59" i="142"/>
  <c r="V59" i="142"/>
  <c r="AN59" i="142"/>
  <c r="L59" i="142"/>
  <c r="AE59" i="142"/>
  <c r="H49" i="142"/>
  <c r="J49" i="142"/>
  <c r="S49" i="142"/>
  <c r="AC49" i="142"/>
  <c r="AL49" i="142"/>
  <c r="L49" i="142"/>
  <c r="V49" i="142"/>
  <c r="AE49" i="142"/>
  <c r="AN49" i="142"/>
  <c r="O49" i="142"/>
  <c r="X49" i="142"/>
  <c r="AG49" i="142"/>
  <c r="AJ49" i="142"/>
  <c r="Q49" i="142"/>
  <c r="Z49" i="142"/>
  <c r="L39" i="142"/>
  <c r="V39" i="142"/>
  <c r="AE39" i="142"/>
  <c r="AN39" i="142"/>
  <c r="O39" i="142"/>
  <c r="X39" i="142"/>
  <c r="AG39" i="142"/>
  <c r="H39" i="142"/>
  <c r="Q39" i="142"/>
  <c r="Z39" i="142"/>
  <c r="AJ39" i="142"/>
  <c r="S39" i="142"/>
  <c r="AC39" i="142"/>
  <c r="AL39" i="142"/>
  <c r="J39" i="142"/>
  <c r="L31" i="142"/>
  <c r="V31" i="142"/>
  <c r="AE31" i="142"/>
  <c r="AN31" i="142"/>
  <c r="O31" i="142"/>
  <c r="X31" i="142"/>
  <c r="AG31" i="142"/>
  <c r="H31" i="142"/>
  <c r="Q31" i="142"/>
  <c r="Z31" i="142"/>
  <c r="AJ31" i="142"/>
  <c r="AC31" i="142"/>
  <c r="AL31" i="142"/>
  <c r="J31" i="142"/>
  <c r="S31" i="142"/>
  <c r="O351" i="142"/>
  <c r="X351" i="142"/>
  <c r="AG351" i="142"/>
  <c r="L351" i="142"/>
  <c r="V351" i="142"/>
  <c r="AE351" i="142"/>
  <c r="AN351" i="142"/>
  <c r="H351" i="142"/>
  <c r="Q351" i="142"/>
  <c r="Z351" i="142"/>
  <c r="AJ351" i="142"/>
  <c r="J351" i="142"/>
  <c r="S351" i="142"/>
  <c r="AC351" i="142"/>
  <c r="AL351" i="142"/>
  <c r="H316" i="142"/>
  <c r="Q316" i="142"/>
  <c r="Z316" i="142"/>
  <c r="AJ316" i="142"/>
  <c r="J316" i="142"/>
  <c r="S316" i="142"/>
  <c r="AC316" i="142"/>
  <c r="AL316" i="142"/>
  <c r="L316" i="142"/>
  <c r="V316" i="142"/>
  <c r="AE316" i="142"/>
  <c r="AN316" i="142"/>
  <c r="O316" i="142"/>
  <c r="X316" i="142"/>
  <c r="AG316" i="142"/>
  <c r="J345" i="142"/>
  <c r="S345" i="142"/>
  <c r="AC345" i="142"/>
  <c r="AL345" i="142"/>
  <c r="H345" i="142"/>
  <c r="Q345" i="142"/>
  <c r="Z345" i="142"/>
  <c r="AJ345" i="142"/>
  <c r="L345" i="142"/>
  <c r="V345" i="142"/>
  <c r="AE345" i="142"/>
  <c r="AN345" i="142"/>
  <c r="O345" i="142"/>
  <c r="X345" i="142"/>
  <c r="AG345" i="142"/>
  <c r="L330" i="142"/>
  <c r="V330" i="142"/>
  <c r="AE330" i="142"/>
  <c r="AN330" i="142"/>
  <c r="O330" i="142"/>
  <c r="X330" i="142"/>
  <c r="AG330" i="142"/>
  <c r="H330" i="142"/>
  <c r="Q330" i="142"/>
  <c r="Z330" i="142"/>
  <c r="AJ330" i="142"/>
  <c r="J330" i="142"/>
  <c r="S330" i="142"/>
  <c r="AC330" i="142"/>
  <c r="AL330" i="142"/>
  <c r="J313" i="142"/>
  <c r="S313" i="142"/>
  <c r="AC313" i="142"/>
  <c r="AL313" i="142"/>
  <c r="L313" i="142"/>
  <c r="V313" i="142"/>
  <c r="AE313" i="142"/>
  <c r="AN313" i="142"/>
  <c r="O313" i="142"/>
  <c r="X313" i="142"/>
  <c r="AG313" i="142"/>
  <c r="H313" i="142"/>
  <c r="Q313" i="142"/>
  <c r="Z313" i="142"/>
  <c r="AJ313" i="142"/>
  <c r="L306" i="142"/>
  <c r="V306" i="142"/>
  <c r="AE306" i="142"/>
  <c r="AN306" i="142"/>
  <c r="O306" i="142"/>
  <c r="X306" i="142"/>
  <c r="AG306" i="142"/>
  <c r="H306" i="142"/>
  <c r="Q306" i="142"/>
  <c r="Z306" i="142"/>
  <c r="AJ306" i="142"/>
  <c r="J306" i="142"/>
  <c r="S306" i="142"/>
  <c r="AC306" i="142"/>
  <c r="AL306" i="142"/>
  <c r="O299" i="142"/>
  <c r="X299" i="142"/>
  <c r="AG299" i="142"/>
  <c r="H299" i="142"/>
  <c r="Q299" i="142"/>
  <c r="Z299" i="142"/>
  <c r="AJ299" i="142"/>
  <c r="J299" i="142"/>
  <c r="S299" i="142"/>
  <c r="AC299" i="142"/>
  <c r="AL299" i="142"/>
  <c r="L299" i="142"/>
  <c r="V299" i="142"/>
  <c r="AE299" i="142"/>
  <c r="AN299" i="142"/>
  <c r="L290" i="142"/>
  <c r="V290" i="142"/>
  <c r="AE290" i="142"/>
  <c r="AN290" i="142"/>
  <c r="O290" i="142"/>
  <c r="X290" i="142"/>
  <c r="AG290" i="142"/>
  <c r="H290" i="142"/>
  <c r="Q290" i="142"/>
  <c r="Z290" i="142"/>
  <c r="AJ290" i="142"/>
  <c r="J290" i="142"/>
  <c r="S290" i="142"/>
  <c r="AC290" i="142"/>
  <c r="AL290" i="142"/>
  <c r="H280" i="142"/>
  <c r="Q280" i="142"/>
  <c r="Z280" i="142"/>
  <c r="AJ280" i="142"/>
  <c r="J280" i="142"/>
  <c r="S280" i="142"/>
  <c r="AC280" i="142"/>
  <c r="AL280" i="142"/>
  <c r="L280" i="142"/>
  <c r="V280" i="142"/>
  <c r="AE280" i="142"/>
  <c r="AN280" i="142"/>
  <c r="O280" i="142"/>
  <c r="X280" i="142"/>
  <c r="AG280" i="142"/>
  <c r="H272" i="142"/>
  <c r="Q272" i="142"/>
  <c r="Z272" i="142"/>
  <c r="AJ272" i="142"/>
  <c r="J272" i="142"/>
  <c r="S272" i="142"/>
  <c r="AC272" i="142"/>
  <c r="AL272" i="142"/>
  <c r="L272" i="142"/>
  <c r="V272" i="142"/>
  <c r="AE272" i="142"/>
  <c r="AN272" i="142"/>
  <c r="O272" i="142"/>
  <c r="X272" i="142"/>
  <c r="AG272" i="142"/>
  <c r="J265" i="142"/>
  <c r="S265" i="142"/>
  <c r="AC265" i="142"/>
  <c r="AL265" i="142"/>
  <c r="L265" i="142"/>
  <c r="V265" i="142"/>
  <c r="AE265" i="142"/>
  <c r="AN265" i="142"/>
  <c r="O265" i="142"/>
  <c r="X265" i="142"/>
  <c r="AG265" i="142"/>
  <c r="H265" i="142"/>
  <c r="Q265" i="142"/>
  <c r="Z265" i="142"/>
  <c r="AJ265" i="142"/>
  <c r="O259" i="142"/>
  <c r="X259" i="142"/>
  <c r="AG259" i="142"/>
  <c r="H259" i="142"/>
  <c r="Q259" i="142"/>
  <c r="Z259" i="142"/>
  <c r="AJ259" i="142"/>
  <c r="J259" i="142"/>
  <c r="S259" i="142"/>
  <c r="AC259" i="142"/>
  <c r="AL259" i="142"/>
  <c r="L259" i="142"/>
  <c r="V259" i="142"/>
  <c r="AE259" i="142"/>
  <c r="AN259" i="142"/>
  <c r="L246" i="142"/>
  <c r="V246" i="142"/>
  <c r="AE246" i="142"/>
  <c r="AN246" i="142"/>
  <c r="O246" i="142"/>
  <c r="Z246" i="142"/>
  <c r="AL246" i="142"/>
  <c r="Q246" i="142"/>
  <c r="AC246" i="142"/>
  <c r="H246" i="142"/>
  <c r="S246" i="142"/>
  <c r="AG246" i="142"/>
  <c r="J246" i="142"/>
  <c r="X246" i="142"/>
  <c r="AJ246" i="142"/>
  <c r="L238" i="142"/>
  <c r="V238" i="142"/>
  <c r="AE238" i="142"/>
  <c r="AN238" i="142"/>
  <c r="H238" i="142"/>
  <c r="S238" i="142"/>
  <c r="AG238" i="142"/>
  <c r="J238" i="142"/>
  <c r="X238" i="142"/>
  <c r="AJ238" i="142"/>
  <c r="O238" i="142"/>
  <c r="Z238" i="142"/>
  <c r="AL238" i="142"/>
  <c r="Q238" i="142"/>
  <c r="AC238" i="142"/>
  <c r="H228" i="142"/>
  <c r="Q228" i="142"/>
  <c r="Z228" i="142"/>
  <c r="AJ228" i="142"/>
  <c r="J228" i="142"/>
  <c r="S228" i="142"/>
  <c r="AC228" i="142"/>
  <c r="AL228" i="142"/>
  <c r="O228" i="142"/>
  <c r="AG228" i="142"/>
  <c r="X228" i="142"/>
  <c r="AE228" i="142"/>
  <c r="L228" i="142"/>
  <c r="AN228" i="142"/>
  <c r="V228" i="142"/>
  <c r="J221" i="142"/>
  <c r="S221" i="142"/>
  <c r="AC221" i="142"/>
  <c r="AL221" i="142"/>
  <c r="L221" i="142"/>
  <c r="V221" i="142"/>
  <c r="AE221" i="142"/>
  <c r="AN221" i="142"/>
  <c r="Q221" i="142"/>
  <c r="AJ221" i="142"/>
  <c r="X221" i="142"/>
  <c r="Z221" i="142"/>
  <c r="H221" i="142"/>
  <c r="AG221" i="142"/>
  <c r="O221" i="142"/>
  <c r="L214" i="142"/>
  <c r="V214" i="142"/>
  <c r="AE214" i="142"/>
  <c r="AN214" i="142"/>
  <c r="O214" i="142"/>
  <c r="X214" i="142"/>
  <c r="AG214" i="142"/>
  <c r="S214" i="142"/>
  <c r="AL214" i="142"/>
  <c r="Q214" i="142"/>
  <c r="Z214" i="142"/>
  <c r="H214" i="142"/>
  <c r="AC214" i="142"/>
  <c r="J214" i="142"/>
  <c r="AJ214" i="142"/>
  <c r="O207" i="142"/>
  <c r="X207" i="142"/>
  <c r="AG207" i="142"/>
  <c r="H207" i="142"/>
  <c r="Q207" i="142"/>
  <c r="Z207" i="142"/>
  <c r="AJ207" i="142"/>
  <c r="V207" i="142"/>
  <c r="AN207" i="142"/>
  <c r="J207" i="142"/>
  <c r="AC207" i="142"/>
  <c r="S207" i="142"/>
  <c r="AL207" i="142"/>
  <c r="L207" i="142"/>
  <c r="AE207" i="142"/>
  <c r="O199" i="142"/>
  <c r="X199" i="142"/>
  <c r="AG199" i="142"/>
  <c r="H199" i="142"/>
  <c r="Q199" i="142"/>
  <c r="Z199" i="142"/>
  <c r="AJ199" i="142"/>
  <c r="V199" i="142"/>
  <c r="AN199" i="142"/>
  <c r="J199" i="142"/>
  <c r="AC199" i="142"/>
  <c r="S199" i="142"/>
  <c r="AL199" i="142"/>
  <c r="L199" i="142"/>
  <c r="AE199" i="142"/>
  <c r="O187" i="142"/>
  <c r="X187" i="142"/>
  <c r="AG187" i="142"/>
  <c r="H187" i="142"/>
  <c r="Q187" i="142"/>
  <c r="Z187" i="142"/>
  <c r="AJ187" i="142"/>
  <c r="J187" i="142"/>
  <c r="S187" i="142"/>
  <c r="AC187" i="142"/>
  <c r="AL187" i="142"/>
  <c r="AE187" i="142"/>
  <c r="AN187" i="142"/>
  <c r="V187" i="142"/>
  <c r="L187" i="142"/>
  <c r="H180" i="142"/>
  <c r="Q180" i="142"/>
  <c r="Z180" i="142"/>
  <c r="AJ180" i="142"/>
  <c r="J180" i="142"/>
  <c r="S180" i="142"/>
  <c r="AC180" i="142"/>
  <c r="AL180" i="142"/>
  <c r="L180" i="142"/>
  <c r="V180" i="142"/>
  <c r="AE180" i="142"/>
  <c r="AN180" i="142"/>
  <c r="O180" i="142"/>
  <c r="X180" i="142"/>
  <c r="AG180" i="142"/>
  <c r="O175" i="142"/>
  <c r="X175" i="142"/>
  <c r="AG175" i="142"/>
  <c r="H175" i="142"/>
  <c r="Q175" i="142"/>
  <c r="Z175" i="142"/>
  <c r="AJ175" i="142"/>
  <c r="J175" i="142"/>
  <c r="S175" i="142"/>
  <c r="AC175" i="142"/>
  <c r="AL175" i="142"/>
  <c r="AN175" i="142"/>
  <c r="L175" i="142"/>
  <c r="AE175" i="142"/>
  <c r="V175" i="142"/>
  <c r="O153" i="142"/>
  <c r="X153" i="142"/>
  <c r="AG153" i="142"/>
  <c r="J153" i="142"/>
  <c r="V153" i="142"/>
  <c r="AJ153" i="142"/>
  <c r="L153" i="142"/>
  <c r="Z153" i="142"/>
  <c r="AL153" i="142"/>
  <c r="Q153" i="142"/>
  <c r="AC153" i="142"/>
  <c r="AN153" i="142"/>
  <c r="H153" i="142"/>
  <c r="S153" i="142"/>
  <c r="AE153" i="142"/>
  <c r="H146" i="142"/>
  <c r="Q146" i="142"/>
  <c r="Z146" i="142"/>
  <c r="AJ146" i="142"/>
  <c r="S146" i="142"/>
  <c r="AE146" i="142"/>
  <c r="J146" i="142"/>
  <c r="V146" i="142"/>
  <c r="AG146" i="142"/>
  <c r="L146" i="142"/>
  <c r="X146" i="142"/>
  <c r="AL146" i="142"/>
  <c r="O146" i="142"/>
  <c r="AC146" i="142"/>
  <c r="AN146" i="142"/>
  <c r="J159" i="142"/>
  <c r="S159" i="142"/>
  <c r="AC159" i="142"/>
  <c r="AL159" i="142"/>
  <c r="L159" i="142"/>
  <c r="X159" i="142"/>
  <c r="AJ159" i="142"/>
  <c r="O159" i="142"/>
  <c r="Z159" i="142"/>
  <c r="AN159" i="142"/>
  <c r="Q159" i="142"/>
  <c r="AE159" i="142"/>
  <c r="H159" i="142"/>
  <c r="V159" i="142"/>
  <c r="AG159" i="142"/>
  <c r="O142" i="142"/>
  <c r="X142" i="142"/>
  <c r="AG142" i="142"/>
  <c r="J142" i="142"/>
  <c r="V142" i="142"/>
  <c r="AJ142" i="142"/>
  <c r="S142" i="142"/>
  <c r="AL142" i="142"/>
  <c r="H142" i="142"/>
  <c r="Z142" i="142"/>
  <c r="AN142" i="142"/>
  <c r="L142" i="142"/>
  <c r="AC142" i="142"/>
  <c r="Q142" i="142"/>
  <c r="AE142" i="142"/>
  <c r="H121" i="142"/>
  <c r="Q121" i="142"/>
  <c r="Z121" i="142"/>
  <c r="AJ121" i="142"/>
  <c r="O121" i="142"/>
  <c r="AC121" i="142"/>
  <c r="AN121" i="142"/>
  <c r="S121" i="142"/>
  <c r="AE121" i="142"/>
  <c r="V121" i="142"/>
  <c r="X121" i="142"/>
  <c r="J121" i="142"/>
  <c r="AG121" i="142"/>
  <c r="L121" i="142"/>
  <c r="AL121" i="142"/>
  <c r="H117" i="142"/>
  <c r="Q117" i="142"/>
  <c r="Z117" i="142"/>
  <c r="AJ117" i="142"/>
  <c r="S117" i="142"/>
  <c r="AE117" i="142"/>
  <c r="J117" i="142"/>
  <c r="V117" i="142"/>
  <c r="AG117" i="142"/>
  <c r="L117" i="142"/>
  <c r="AL117" i="142"/>
  <c r="O117" i="142"/>
  <c r="AN117" i="142"/>
  <c r="X117" i="142"/>
  <c r="AC117" i="142"/>
  <c r="L338" i="142"/>
  <c r="V338" i="142"/>
  <c r="AE338" i="142"/>
  <c r="AN338" i="142"/>
  <c r="O338" i="142"/>
  <c r="X338" i="142"/>
  <c r="AG338" i="142"/>
  <c r="H338" i="142"/>
  <c r="Q338" i="142"/>
  <c r="Z338" i="142"/>
  <c r="AJ338" i="142"/>
  <c r="J338" i="142"/>
  <c r="S338" i="142"/>
  <c r="AC338" i="142"/>
  <c r="AL338" i="142"/>
  <c r="J106" i="142"/>
  <c r="S106" i="142"/>
  <c r="AC106" i="142"/>
  <c r="AL106" i="142"/>
  <c r="O106" i="142"/>
  <c r="Z106" i="142"/>
  <c r="AN106" i="142"/>
  <c r="Q106" i="142"/>
  <c r="AE106" i="142"/>
  <c r="H106" i="142"/>
  <c r="AG106" i="142"/>
  <c r="L106" i="142"/>
  <c r="AJ106" i="142"/>
  <c r="V106" i="142"/>
  <c r="X106" i="142"/>
  <c r="J349" i="142"/>
  <c r="S349" i="142"/>
  <c r="AC349" i="142"/>
  <c r="AL349" i="142"/>
  <c r="H349" i="142"/>
  <c r="Q349" i="142"/>
  <c r="Z349" i="142"/>
  <c r="AJ349" i="142"/>
  <c r="L349" i="142"/>
  <c r="V349" i="142"/>
  <c r="AE349" i="142"/>
  <c r="AN349" i="142"/>
  <c r="O349" i="142"/>
  <c r="X349" i="142"/>
  <c r="AG349" i="142"/>
  <c r="L47" i="142"/>
  <c r="V47" i="142"/>
  <c r="AE47" i="142"/>
  <c r="AN47" i="142"/>
  <c r="O47" i="142"/>
  <c r="X47" i="142"/>
  <c r="AG47" i="142"/>
  <c r="H47" i="142"/>
  <c r="Q47" i="142"/>
  <c r="Z47" i="142"/>
  <c r="AJ47" i="142"/>
  <c r="AL47" i="142"/>
  <c r="J47" i="142"/>
  <c r="S47" i="142"/>
  <c r="AC47" i="142"/>
  <c r="J94" i="142"/>
  <c r="S94" i="142"/>
  <c r="AC94" i="142"/>
  <c r="AL94" i="142"/>
  <c r="L94" i="142"/>
  <c r="X94" i="142"/>
  <c r="AJ94" i="142"/>
  <c r="O94" i="142"/>
  <c r="Z94" i="142"/>
  <c r="AN94" i="142"/>
  <c r="Q94" i="142"/>
  <c r="V94" i="142"/>
  <c r="AE94" i="142"/>
  <c r="AG94" i="142"/>
  <c r="H94" i="142"/>
  <c r="H72" i="142"/>
  <c r="Q72" i="142"/>
  <c r="Z72" i="142"/>
  <c r="AJ72" i="142"/>
  <c r="O72" i="142"/>
  <c r="AC72" i="142"/>
  <c r="AN72" i="142"/>
  <c r="J72" i="142"/>
  <c r="V72" i="142"/>
  <c r="AG72" i="142"/>
  <c r="X72" i="142"/>
  <c r="AE72" i="142"/>
  <c r="L72" i="142"/>
  <c r="AL72" i="142"/>
  <c r="S72" i="142"/>
  <c r="L62" i="142"/>
  <c r="V62" i="142"/>
  <c r="AE62" i="142"/>
  <c r="AN62" i="142"/>
  <c r="O62" i="142"/>
  <c r="X62" i="142"/>
  <c r="AG62" i="142"/>
  <c r="H62" i="142"/>
  <c r="Q62" i="142"/>
  <c r="Z62" i="142"/>
  <c r="AJ62" i="142"/>
  <c r="AC62" i="142"/>
  <c r="J62" i="142"/>
  <c r="S62" i="142"/>
  <c r="AL62" i="142"/>
  <c r="L54" i="142"/>
  <c r="V54" i="142"/>
  <c r="AE54" i="142"/>
  <c r="AN54" i="142"/>
  <c r="O54" i="142"/>
  <c r="X54" i="142"/>
  <c r="AG54" i="142"/>
  <c r="H54" i="142"/>
  <c r="Q54" i="142"/>
  <c r="Z54" i="142"/>
  <c r="AJ54" i="142"/>
  <c r="J54" i="142"/>
  <c r="AC54" i="142"/>
  <c r="AL54" i="142"/>
  <c r="S54" i="142"/>
  <c r="H45" i="142"/>
  <c r="Q45" i="142"/>
  <c r="Z45" i="142"/>
  <c r="AJ45" i="142"/>
  <c r="J45" i="142"/>
  <c r="S45" i="142"/>
  <c r="AC45" i="142"/>
  <c r="AL45" i="142"/>
  <c r="L45" i="142"/>
  <c r="V45" i="142"/>
  <c r="AE45" i="142"/>
  <c r="AN45" i="142"/>
  <c r="AG45" i="142"/>
  <c r="O45" i="142"/>
  <c r="X45" i="142"/>
  <c r="O335" i="142"/>
  <c r="X335" i="142"/>
  <c r="AG335" i="142"/>
  <c r="H335" i="142"/>
  <c r="Q335" i="142"/>
  <c r="Z335" i="142"/>
  <c r="AJ335" i="142"/>
  <c r="J335" i="142"/>
  <c r="S335" i="142"/>
  <c r="AC335" i="142"/>
  <c r="AL335" i="142"/>
  <c r="L335" i="142"/>
  <c r="V335" i="142"/>
  <c r="AE335" i="142"/>
  <c r="AN335" i="142"/>
  <c r="H33" i="142"/>
  <c r="Q33" i="142"/>
  <c r="Z33" i="142"/>
  <c r="AJ33" i="142"/>
  <c r="J33" i="142"/>
  <c r="S33" i="142"/>
  <c r="AC33" i="142"/>
  <c r="AL33" i="142"/>
  <c r="L33" i="142"/>
  <c r="V33" i="142"/>
  <c r="AE33" i="142"/>
  <c r="AN33" i="142"/>
  <c r="AG33" i="142"/>
  <c r="O33" i="142"/>
  <c r="X33" i="142"/>
  <c r="J26" i="142"/>
  <c r="S26" i="142"/>
  <c r="AC26" i="142"/>
  <c r="AL26" i="142"/>
  <c r="L26" i="142"/>
  <c r="V26" i="142"/>
  <c r="AE26" i="142"/>
  <c r="AN26" i="142"/>
  <c r="O26" i="142"/>
  <c r="X26" i="142"/>
  <c r="AG26" i="142"/>
  <c r="Q26" i="142"/>
  <c r="Z26" i="142"/>
  <c r="AJ26" i="142"/>
  <c r="H26" i="142"/>
  <c r="L350" i="142"/>
  <c r="V350" i="142"/>
  <c r="AE350" i="142"/>
  <c r="AN350" i="142"/>
  <c r="J350" i="142"/>
  <c r="S350" i="142"/>
  <c r="AC350" i="142"/>
  <c r="AL350" i="142"/>
  <c r="O350" i="142"/>
  <c r="X350" i="142"/>
  <c r="AG350" i="142"/>
  <c r="H350" i="142"/>
  <c r="Q350" i="142"/>
  <c r="Z350" i="142"/>
  <c r="AJ350" i="142"/>
  <c r="L342" i="142"/>
  <c r="V342" i="142"/>
  <c r="AE342" i="142"/>
  <c r="AN342" i="142"/>
  <c r="O342" i="142"/>
  <c r="X342" i="142"/>
  <c r="AG342" i="142"/>
  <c r="H342" i="142"/>
  <c r="Q342" i="142"/>
  <c r="Z342" i="142"/>
  <c r="AJ342" i="142"/>
  <c r="J342" i="142"/>
  <c r="S342" i="142"/>
  <c r="AC342" i="142"/>
  <c r="AL342" i="142"/>
  <c r="J309" i="142"/>
  <c r="S309" i="142"/>
  <c r="AC309" i="142"/>
  <c r="AL309" i="142"/>
  <c r="L309" i="142"/>
  <c r="V309" i="142"/>
  <c r="AE309" i="142"/>
  <c r="AN309" i="142"/>
  <c r="O309" i="142"/>
  <c r="X309" i="142"/>
  <c r="AG309" i="142"/>
  <c r="H309" i="142"/>
  <c r="Q309" i="142"/>
  <c r="Z309" i="142"/>
  <c r="AJ309" i="142"/>
  <c r="L314" i="142"/>
  <c r="V314" i="142"/>
  <c r="AE314" i="142"/>
  <c r="AN314" i="142"/>
  <c r="O314" i="142"/>
  <c r="X314" i="142"/>
  <c r="AG314" i="142"/>
  <c r="H314" i="142"/>
  <c r="Q314" i="142"/>
  <c r="Z314" i="142"/>
  <c r="AJ314" i="142"/>
  <c r="J314" i="142"/>
  <c r="S314" i="142"/>
  <c r="AC314" i="142"/>
  <c r="AL314" i="142"/>
  <c r="L321" i="142"/>
  <c r="V321" i="142"/>
  <c r="AE321" i="142"/>
  <c r="AN321" i="142"/>
  <c r="O321" i="142"/>
  <c r="Z321" i="142"/>
  <c r="AL321" i="142"/>
  <c r="Q321" i="142"/>
  <c r="AC321" i="142"/>
  <c r="H321" i="142"/>
  <c r="S321" i="142"/>
  <c r="AG321" i="142"/>
  <c r="J321" i="142"/>
  <c r="X321" i="142"/>
  <c r="AJ321" i="142"/>
  <c r="H300" i="142"/>
  <c r="Q300" i="142"/>
  <c r="Z300" i="142"/>
  <c r="AJ300" i="142"/>
  <c r="J300" i="142"/>
  <c r="S300" i="142"/>
  <c r="AC300" i="142"/>
  <c r="AL300" i="142"/>
  <c r="L300" i="142"/>
  <c r="V300" i="142"/>
  <c r="AE300" i="142"/>
  <c r="AN300" i="142"/>
  <c r="O300" i="142"/>
  <c r="X300" i="142"/>
  <c r="AG300" i="142"/>
  <c r="H292" i="142"/>
  <c r="Q292" i="142"/>
  <c r="Z292" i="142"/>
  <c r="AJ292" i="142"/>
  <c r="J292" i="142"/>
  <c r="S292" i="142"/>
  <c r="AC292" i="142"/>
  <c r="AL292" i="142"/>
  <c r="L292" i="142"/>
  <c r="V292" i="142"/>
  <c r="AE292" i="142"/>
  <c r="AN292" i="142"/>
  <c r="O292" i="142"/>
  <c r="X292" i="142"/>
  <c r="AG292" i="142"/>
  <c r="J281" i="142"/>
  <c r="S281" i="142"/>
  <c r="AC281" i="142"/>
  <c r="AL281" i="142"/>
  <c r="L281" i="142"/>
  <c r="V281" i="142"/>
  <c r="AE281" i="142"/>
  <c r="AN281" i="142"/>
  <c r="O281" i="142"/>
  <c r="X281" i="142"/>
  <c r="AG281" i="142"/>
  <c r="H281" i="142"/>
  <c r="Q281" i="142"/>
  <c r="Z281" i="142"/>
  <c r="AJ281" i="142"/>
  <c r="J273" i="142"/>
  <c r="S273" i="142"/>
  <c r="AC273" i="142"/>
  <c r="AL273" i="142"/>
  <c r="L273" i="142"/>
  <c r="V273" i="142"/>
  <c r="AE273" i="142"/>
  <c r="AN273" i="142"/>
  <c r="O273" i="142"/>
  <c r="X273" i="142"/>
  <c r="AG273" i="142"/>
  <c r="H273" i="142"/>
  <c r="Q273" i="142"/>
  <c r="Z273" i="142"/>
  <c r="AJ273" i="142"/>
  <c r="O267" i="142"/>
  <c r="X267" i="142"/>
  <c r="AG267" i="142"/>
  <c r="H267" i="142"/>
  <c r="Q267" i="142"/>
  <c r="Z267" i="142"/>
  <c r="AJ267" i="142"/>
  <c r="J267" i="142"/>
  <c r="S267" i="142"/>
  <c r="AC267" i="142"/>
  <c r="AL267" i="142"/>
  <c r="L267" i="142"/>
  <c r="V267" i="142"/>
  <c r="AE267" i="142"/>
  <c r="AN267" i="142"/>
  <c r="J261" i="142"/>
  <c r="S261" i="142"/>
  <c r="AC261" i="142"/>
  <c r="AL261" i="142"/>
  <c r="L261" i="142"/>
  <c r="V261" i="142"/>
  <c r="AE261" i="142"/>
  <c r="AN261" i="142"/>
  <c r="O261" i="142"/>
  <c r="X261" i="142"/>
  <c r="AG261" i="142"/>
  <c r="H261" i="142"/>
  <c r="Q261" i="142"/>
  <c r="Z261" i="142"/>
  <c r="AJ261" i="142"/>
  <c r="H248" i="142"/>
  <c r="Q248" i="142"/>
  <c r="Z248" i="142"/>
  <c r="AJ248" i="142"/>
  <c r="S248" i="142"/>
  <c r="AE248" i="142"/>
  <c r="J248" i="142"/>
  <c r="V248" i="142"/>
  <c r="AG248" i="142"/>
  <c r="L248" i="142"/>
  <c r="X248" i="142"/>
  <c r="AL248" i="142"/>
  <c r="O248" i="142"/>
  <c r="AC248" i="142"/>
  <c r="AN248" i="142"/>
  <c r="H240" i="142"/>
  <c r="Q240" i="142"/>
  <c r="Z240" i="142"/>
  <c r="AJ240" i="142"/>
  <c r="L240" i="142"/>
  <c r="X240" i="142"/>
  <c r="AL240" i="142"/>
  <c r="O240" i="142"/>
  <c r="AC240" i="142"/>
  <c r="AN240" i="142"/>
  <c r="S240" i="142"/>
  <c r="AE240" i="142"/>
  <c r="J240" i="142"/>
  <c r="V240" i="142"/>
  <c r="AG240" i="142"/>
  <c r="L230" i="142"/>
  <c r="V230" i="142"/>
  <c r="AE230" i="142"/>
  <c r="AN230" i="142"/>
  <c r="O230" i="142"/>
  <c r="X230" i="142"/>
  <c r="AG230" i="142"/>
  <c r="S230" i="142"/>
  <c r="AL230" i="142"/>
  <c r="H230" i="142"/>
  <c r="AC230" i="142"/>
  <c r="J230" i="142"/>
  <c r="AJ230" i="142"/>
  <c r="Q230" i="142"/>
  <c r="Z230" i="142"/>
  <c r="J217" i="142"/>
  <c r="S217" i="142"/>
  <c r="AC217" i="142"/>
  <c r="AL217" i="142"/>
  <c r="L217" i="142"/>
  <c r="V217" i="142"/>
  <c r="AE217" i="142"/>
  <c r="AN217" i="142"/>
  <c r="H217" i="142"/>
  <c r="Z217" i="142"/>
  <c r="O217" i="142"/>
  <c r="AJ217" i="142"/>
  <c r="Q217" i="142"/>
  <c r="X217" i="142"/>
  <c r="AG217" i="142"/>
  <c r="H208" i="142"/>
  <c r="Q208" i="142"/>
  <c r="Z208" i="142"/>
  <c r="AJ208" i="142"/>
  <c r="J208" i="142"/>
  <c r="S208" i="142"/>
  <c r="AC208" i="142"/>
  <c r="AL208" i="142"/>
  <c r="X208" i="142"/>
  <c r="L208" i="142"/>
  <c r="AE208" i="142"/>
  <c r="V208" i="142"/>
  <c r="AN208" i="142"/>
  <c r="AG208" i="142"/>
  <c r="O208" i="142"/>
  <c r="H200" i="142"/>
  <c r="Q200" i="142"/>
  <c r="Z200" i="142"/>
  <c r="AJ200" i="142"/>
  <c r="J200" i="142"/>
  <c r="S200" i="142"/>
  <c r="AC200" i="142"/>
  <c r="AL200" i="142"/>
  <c r="X200" i="142"/>
  <c r="L200" i="142"/>
  <c r="AE200" i="142"/>
  <c r="V200" i="142"/>
  <c r="AN200" i="142"/>
  <c r="O200" i="142"/>
  <c r="AG200" i="142"/>
  <c r="H192" i="142"/>
  <c r="Q192" i="142"/>
  <c r="Z192" i="142"/>
  <c r="AJ192" i="142"/>
  <c r="J192" i="142"/>
  <c r="S192" i="142"/>
  <c r="AC192" i="142"/>
  <c r="AL192" i="142"/>
  <c r="L192" i="142"/>
  <c r="V192" i="142"/>
  <c r="AE192" i="142"/>
  <c r="AN192" i="142"/>
  <c r="O192" i="142"/>
  <c r="X192" i="142"/>
  <c r="AG192" i="142"/>
  <c r="H184" i="142"/>
  <c r="Q184" i="142"/>
  <c r="Z184" i="142"/>
  <c r="AJ184" i="142"/>
  <c r="J184" i="142"/>
  <c r="S184" i="142"/>
  <c r="AC184" i="142"/>
  <c r="AL184" i="142"/>
  <c r="L184" i="142"/>
  <c r="V184" i="142"/>
  <c r="AE184" i="142"/>
  <c r="AN184" i="142"/>
  <c r="X184" i="142"/>
  <c r="AG184" i="142"/>
  <c r="O184" i="142"/>
  <c r="L174" i="142"/>
  <c r="V174" i="142"/>
  <c r="AE174" i="142"/>
  <c r="AN174" i="142"/>
  <c r="O174" i="142"/>
  <c r="X174" i="142"/>
  <c r="AG174" i="142"/>
  <c r="H174" i="142"/>
  <c r="Q174" i="142"/>
  <c r="Z174" i="142"/>
  <c r="AJ174" i="142"/>
  <c r="AL174" i="142"/>
  <c r="J174" i="142"/>
  <c r="AC174" i="142"/>
  <c r="S174" i="142"/>
  <c r="L152" i="142"/>
  <c r="V152" i="142"/>
  <c r="AE152" i="142"/>
  <c r="AN152" i="142"/>
  <c r="H152" i="142"/>
  <c r="S152" i="142"/>
  <c r="AG152" i="142"/>
  <c r="J152" i="142"/>
  <c r="X152" i="142"/>
  <c r="AJ152" i="142"/>
  <c r="O152" i="142"/>
  <c r="Z152" i="142"/>
  <c r="AL152" i="142"/>
  <c r="Q152" i="142"/>
  <c r="AC152" i="142"/>
  <c r="O145" i="142"/>
  <c r="X145" i="142"/>
  <c r="AG145" i="142"/>
  <c r="Q145" i="142"/>
  <c r="AC145" i="142"/>
  <c r="AN145" i="142"/>
  <c r="H145" i="142"/>
  <c r="S145" i="142"/>
  <c r="AE145" i="142"/>
  <c r="J145" i="142"/>
  <c r="V145" i="142"/>
  <c r="AJ145" i="142"/>
  <c r="L145" i="142"/>
  <c r="Z145" i="142"/>
  <c r="AL145" i="142"/>
  <c r="H158" i="142"/>
  <c r="Q158" i="142"/>
  <c r="Z158" i="142"/>
  <c r="AJ158" i="142"/>
  <c r="J158" i="142"/>
  <c r="V158" i="142"/>
  <c r="AG158" i="142"/>
  <c r="L158" i="142"/>
  <c r="X158" i="142"/>
  <c r="AL158" i="142"/>
  <c r="O158" i="142"/>
  <c r="AC158" i="142"/>
  <c r="AN158" i="142"/>
  <c r="S158" i="142"/>
  <c r="AE158" i="142"/>
  <c r="J140" i="142"/>
  <c r="S140" i="142"/>
  <c r="AC140" i="142"/>
  <c r="AL140" i="142"/>
  <c r="Q140" i="142"/>
  <c r="AE140" i="142"/>
  <c r="H140" i="142"/>
  <c r="X140" i="142"/>
  <c r="AN140" i="142"/>
  <c r="L140" i="142"/>
  <c r="Z140" i="142"/>
  <c r="O140" i="142"/>
  <c r="AG140" i="142"/>
  <c r="V140" i="142"/>
  <c r="AJ140" i="142"/>
  <c r="J128" i="142"/>
  <c r="S128" i="142"/>
  <c r="AC128" i="142"/>
  <c r="AL128" i="142"/>
  <c r="L128" i="142"/>
  <c r="V128" i="142"/>
  <c r="AE128" i="142"/>
  <c r="AN128" i="142"/>
  <c r="X128" i="142"/>
  <c r="H128" i="142"/>
  <c r="Z128" i="142"/>
  <c r="O128" i="142"/>
  <c r="AG128" i="142"/>
  <c r="Q128" i="142"/>
  <c r="AJ128" i="142"/>
  <c r="H123" i="142"/>
  <c r="Q123" i="142"/>
  <c r="Z123" i="142"/>
  <c r="AJ123" i="142"/>
  <c r="J123" i="142"/>
  <c r="S123" i="142"/>
  <c r="AC123" i="142"/>
  <c r="AL123" i="142"/>
  <c r="L123" i="142"/>
  <c r="AE123" i="142"/>
  <c r="O123" i="142"/>
  <c r="AG123" i="142"/>
  <c r="V123" i="142"/>
  <c r="AN123" i="142"/>
  <c r="X123" i="142"/>
  <c r="O116" i="142"/>
  <c r="X116" i="142"/>
  <c r="AG116" i="142"/>
  <c r="Q116" i="142"/>
  <c r="AC116" i="142"/>
  <c r="AN116" i="142"/>
  <c r="H116" i="142"/>
  <c r="S116" i="142"/>
  <c r="AE116" i="142"/>
  <c r="V116" i="142"/>
  <c r="Z116" i="142"/>
  <c r="J116" i="142"/>
  <c r="AJ116" i="142"/>
  <c r="L116" i="142"/>
  <c r="AL116" i="142"/>
  <c r="H336" i="142"/>
  <c r="Q336" i="142"/>
  <c r="Z336" i="142"/>
  <c r="AJ336" i="142"/>
  <c r="J336" i="142"/>
  <c r="S336" i="142"/>
  <c r="AC336" i="142"/>
  <c r="AL336" i="142"/>
  <c r="L336" i="142"/>
  <c r="V336" i="142"/>
  <c r="AE336" i="142"/>
  <c r="AN336" i="142"/>
  <c r="O336" i="142"/>
  <c r="X336" i="142"/>
  <c r="AG336" i="142"/>
  <c r="O104" i="142"/>
  <c r="X104" i="142"/>
  <c r="AG104" i="142"/>
  <c r="J104" i="142"/>
  <c r="V104" i="142"/>
  <c r="AJ104" i="142"/>
  <c r="L104" i="142"/>
  <c r="Z104" i="142"/>
  <c r="AL104" i="142"/>
  <c r="AC104" i="142"/>
  <c r="H104" i="142"/>
  <c r="AE104" i="142"/>
  <c r="Q104" i="142"/>
  <c r="AN104" i="142"/>
  <c r="S104" i="142"/>
  <c r="O96" i="142"/>
  <c r="X96" i="142"/>
  <c r="AG96" i="142"/>
  <c r="Q96" i="142"/>
  <c r="AC96" i="142"/>
  <c r="AN96" i="142"/>
  <c r="H96" i="142"/>
  <c r="S96" i="142"/>
  <c r="AE96" i="142"/>
  <c r="V96" i="142"/>
  <c r="Z96" i="142"/>
  <c r="J96" i="142"/>
  <c r="AJ96" i="142"/>
  <c r="L96" i="142"/>
  <c r="AL96" i="142"/>
  <c r="O71" i="142"/>
  <c r="X71" i="142"/>
  <c r="AG71" i="142"/>
  <c r="L71" i="142"/>
  <c r="Z71" i="142"/>
  <c r="AL71" i="142"/>
  <c r="H71" i="142"/>
  <c r="S71" i="142"/>
  <c r="AE71" i="142"/>
  <c r="J71" i="142"/>
  <c r="AJ71" i="142"/>
  <c r="Q71" i="142"/>
  <c r="AN71" i="142"/>
  <c r="V71" i="142"/>
  <c r="AC71" i="142"/>
  <c r="H64" i="142"/>
  <c r="Q64" i="142"/>
  <c r="Z64" i="142"/>
  <c r="AJ64" i="142"/>
  <c r="J64" i="142"/>
  <c r="S64" i="142"/>
  <c r="AC64" i="142"/>
  <c r="AL64" i="142"/>
  <c r="L64" i="142"/>
  <c r="V64" i="142"/>
  <c r="AE64" i="142"/>
  <c r="AN64" i="142"/>
  <c r="AG64" i="142"/>
  <c r="O64" i="142"/>
  <c r="X64" i="142"/>
  <c r="H56" i="142"/>
  <c r="Q56" i="142"/>
  <c r="Z56" i="142"/>
  <c r="AJ56" i="142"/>
  <c r="J56" i="142"/>
  <c r="S56" i="142"/>
  <c r="AC56" i="142"/>
  <c r="AL56" i="142"/>
  <c r="L56" i="142"/>
  <c r="V56" i="142"/>
  <c r="AE56" i="142"/>
  <c r="AN56" i="142"/>
  <c r="O56" i="142"/>
  <c r="AG56" i="142"/>
  <c r="X56" i="142"/>
  <c r="J46" i="142"/>
  <c r="S46" i="142"/>
  <c r="AC46" i="142"/>
  <c r="AL46" i="142"/>
  <c r="L46" i="142"/>
  <c r="V46" i="142"/>
  <c r="AE46" i="142"/>
  <c r="AN46" i="142"/>
  <c r="O46" i="142"/>
  <c r="X46" i="142"/>
  <c r="AG46" i="142"/>
  <c r="AJ46" i="142"/>
  <c r="H46" i="142"/>
  <c r="Q46" i="142"/>
  <c r="Z46" i="142"/>
  <c r="L27" i="142"/>
  <c r="V27" i="142"/>
  <c r="AE27" i="142"/>
  <c r="AN27" i="142"/>
  <c r="O27" i="142"/>
  <c r="X27" i="142"/>
  <c r="AG27" i="142"/>
  <c r="H27" i="142"/>
  <c r="Q27" i="142"/>
  <c r="Z27" i="142"/>
  <c r="AJ27" i="142"/>
  <c r="S27" i="142"/>
  <c r="AC27" i="142"/>
  <c r="AL27" i="142"/>
  <c r="J27" i="142"/>
  <c r="H379" i="142"/>
  <c r="J379" i="142"/>
  <c r="J381" i="142"/>
  <c r="H381" i="142"/>
  <c r="H373" i="142"/>
  <c r="J373" i="142"/>
  <c r="J378" i="142"/>
  <c r="H378" i="142"/>
  <c r="J382" i="142"/>
  <c r="H382" i="142"/>
  <c r="J369" i="142"/>
  <c r="H369" i="142"/>
  <c r="J377" i="142"/>
  <c r="H377" i="142"/>
  <c r="J372" i="142"/>
  <c r="H372" i="142"/>
  <c r="H374" i="142"/>
  <c r="J374" i="142"/>
  <c r="H370" i="142"/>
  <c r="J370" i="142"/>
  <c r="H376" i="142"/>
  <c r="J376" i="142"/>
  <c r="H380" i="142"/>
  <c r="J380" i="142"/>
  <c r="J371" i="142"/>
  <c r="H371" i="142"/>
  <c r="O379" i="142"/>
  <c r="Q379" i="142"/>
  <c r="Q381" i="142"/>
  <c r="O381" i="142"/>
  <c r="V386" i="142"/>
  <c r="O386" i="142"/>
  <c r="Q373" i="142"/>
  <c r="O373" i="142"/>
  <c r="O370" i="142"/>
  <c r="Q370" i="142"/>
  <c r="Q378" i="142"/>
  <c r="O378" i="142"/>
  <c r="Q382" i="142"/>
  <c r="O382" i="142"/>
  <c r="V366" i="142"/>
  <c r="O366" i="142"/>
  <c r="Q369" i="142"/>
  <c r="O369" i="142"/>
  <c r="V383" i="142"/>
  <c r="O383" i="142"/>
  <c r="V384" i="142"/>
  <c r="O384" i="142"/>
  <c r="Q377" i="142"/>
  <c r="O377" i="142"/>
  <c r="Q372" i="142"/>
  <c r="O372" i="142"/>
  <c r="V364" i="142"/>
  <c r="O364" i="142"/>
  <c r="O374" i="142"/>
  <c r="Q374" i="142"/>
  <c r="V365" i="142"/>
  <c r="O365" i="142"/>
  <c r="V388" i="142"/>
  <c r="O388" i="142"/>
  <c r="O376" i="142"/>
  <c r="Q376" i="142"/>
  <c r="O380" i="142"/>
  <c r="Q380" i="142"/>
  <c r="V361" i="142"/>
  <c r="O361" i="142"/>
  <c r="V362" i="142"/>
  <c r="O362" i="142"/>
  <c r="V367" i="142"/>
  <c r="O367" i="142"/>
  <c r="Q371" i="142"/>
  <c r="O371" i="142"/>
  <c r="V368" i="142"/>
  <c r="O368" i="142"/>
  <c r="V379" i="142"/>
  <c r="X379" i="142"/>
  <c r="X381" i="142"/>
  <c r="V381" i="142"/>
  <c r="V373" i="142"/>
  <c r="X373" i="142"/>
  <c r="V370" i="142"/>
  <c r="X370" i="142"/>
  <c r="X378" i="142"/>
  <c r="V378" i="142"/>
  <c r="X382" i="142"/>
  <c r="V382" i="142"/>
  <c r="V369" i="142"/>
  <c r="X369" i="142"/>
  <c r="X377" i="142"/>
  <c r="V377" i="142"/>
  <c r="X372" i="142"/>
  <c r="V372" i="142"/>
  <c r="V374" i="142"/>
  <c r="X374" i="142"/>
  <c r="V376" i="142"/>
  <c r="X376" i="142"/>
  <c r="V380" i="142"/>
  <c r="X380" i="142"/>
  <c r="X371" i="142"/>
  <c r="V371" i="142"/>
  <c r="AJ384" i="142"/>
  <c r="AC384" i="142"/>
  <c r="AJ383" i="142"/>
  <c r="AC383" i="142"/>
  <c r="AE379" i="142"/>
  <c r="AC379" i="142"/>
  <c r="AE381" i="142"/>
  <c r="AC381" i="142"/>
  <c r="AJ386" i="142"/>
  <c r="AC386" i="142"/>
  <c r="AE373" i="142"/>
  <c r="AC373" i="142"/>
  <c r="AC370" i="142"/>
  <c r="AE370" i="142"/>
  <c r="AE378" i="142"/>
  <c r="AC378" i="142"/>
  <c r="AE382" i="142"/>
  <c r="AC382" i="142"/>
  <c r="AJ366" i="142"/>
  <c r="AC366" i="142"/>
  <c r="AE369" i="142"/>
  <c r="AC369" i="142"/>
  <c r="AE377" i="142"/>
  <c r="AC377" i="142"/>
  <c r="AE372" i="142"/>
  <c r="AC372" i="142"/>
  <c r="AJ364" i="142"/>
  <c r="AC364" i="142"/>
  <c r="AC374" i="142"/>
  <c r="AE374" i="142"/>
  <c r="AJ365" i="142"/>
  <c r="AC365" i="142"/>
  <c r="AJ388" i="142"/>
  <c r="AC388" i="142"/>
  <c r="AC376" i="142"/>
  <c r="AE376" i="142"/>
  <c r="AC380" i="142"/>
  <c r="AE380" i="142"/>
  <c r="AJ361" i="142"/>
  <c r="AC361" i="142"/>
  <c r="AJ362" i="142"/>
  <c r="AC362" i="142"/>
  <c r="AJ367" i="142"/>
  <c r="AC367" i="142"/>
  <c r="AE371" i="142"/>
  <c r="AC371" i="142"/>
  <c r="AJ368" i="142"/>
  <c r="AC368" i="142"/>
  <c r="AQ379" i="142"/>
  <c r="AL379" i="142"/>
  <c r="AJ379" i="142"/>
  <c r="BU381" i="142"/>
  <c r="AL381" i="142"/>
  <c r="AJ381" i="142"/>
  <c r="AL373" i="142"/>
  <c r="AJ373" i="142"/>
  <c r="AZ370" i="142"/>
  <c r="AJ370" i="142"/>
  <c r="AL370" i="142"/>
  <c r="AS378" i="142"/>
  <c r="AL378" i="142"/>
  <c r="AJ378" i="142"/>
  <c r="AL382" i="142"/>
  <c r="AJ382" i="142"/>
  <c r="AL369" i="142"/>
  <c r="AJ369" i="142"/>
  <c r="AL377" i="142"/>
  <c r="AJ377" i="142"/>
  <c r="AL372" i="142"/>
  <c r="AJ372" i="142"/>
  <c r="AJ374" i="142"/>
  <c r="AL374" i="142"/>
  <c r="AJ376" i="142"/>
  <c r="AL376" i="142"/>
  <c r="BG380" i="142"/>
  <c r="AJ380" i="142"/>
  <c r="AL380" i="142"/>
  <c r="AL371" i="142"/>
  <c r="AJ371" i="142"/>
  <c r="CU340" i="142"/>
  <c r="CU304" i="142"/>
  <c r="CU277" i="142"/>
  <c r="CU283" i="142"/>
  <c r="CU264" i="142"/>
  <c r="CU106" i="142"/>
  <c r="CU309" i="142"/>
  <c r="CU267" i="142"/>
  <c r="A132" i="142"/>
  <c r="A133" i="142"/>
  <c r="A352" i="142"/>
  <c r="A348" i="142"/>
  <c r="A339" i="142"/>
  <c r="A334" i="142"/>
  <c r="A328" i="142"/>
  <c r="A323" i="142"/>
  <c r="A316" i="142"/>
  <c r="A309" i="142"/>
  <c r="A287" i="142"/>
  <c r="A277" i="142"/>
  <c r="A262" i="142"/>
  <c r="A257" i="142"/>
  <c r="A252" i="142"/>
  <c r="A248" i="142"/>
  <c r="A244" i="142"/>
  <c r="A240" i="142"/>
  <c r="A236" i="142"/>
  <c r="A232" i="142"/>
  <c r="A227" i="142"/>
  <c r="A221" i="142"/>
  <c r="A213" i="142"/>
  <c r="A200" i="142"/>
  <c r="A187" i="142"/>
  <c r="A182" i="142"/>
  <c r="A174" i="142"/>
  <c r="A165" i="142"/>
  <c r="A156" i="142"/>
  <c r="A149" i="142"/>
  <c r="A135" i="142"/>
  <c r="A122" i="142"/>
  <c r="A108" i="142"/>
  <c r="A102" i="142"/>
  <c r="A89" i="142"/>
  <c r="A83" i="142"/>
  <c r="A57" i="142"/>
  <c r="A52" i="142"/>
  <c r="A48" i="142"/>
  <c r="A44" i="142"/>
  <c r="A40" i="142"/>
  <c r="A36" i="142"/>
  <c r="A32" i="142"/>
  <c r="A28" i="142"/>
  <c r="A24" i="142"/>
  <c r="A345" i="142"/>
  <c r="A338" i="142"/>
  <c r="A333" i="142"/>
  <c r="A326" i="142"/>
  <c r="A322" i="142"/>
  <c r="A380" i="142" s="1"/>
  <c r="A375" i="142" s="1"/>
  <c r="A315" i="142"/>
  <c r="A303" i="142"/>
  <c r="A286" i="142"/>
  <c r="A276" i="142"/>
  <c r="A260" i="142"/>
  <c r="A256" i="142"/>
  <c r="A251" i="142"/>
  <c r="A247" i="142"/>
  <c r="A243" i="142"/>
  <c r="A239" i="142"/>
  <c r="A235" i="142"/>
  <c r="A231" i="142"/>
  <c r="A226" i="142"/>
  <c r="A220" i="142"/>
  <c r="A212" i="142"/>
  <c r="A191" i="142"/>
  <c r="A185" i="142"/>
  <c r="A181" i="142"/>
  <c r="A173" i="142"/>
  <c r="A351" i="142"/>
  <c r="A350" i="142"/>
  <c r="A341" i="142"/>
  <c r="A336" i="142"/>
  <c r="A332" i="142"/>
  <c r="A325" i="142"/>
  <c r="A321" i="142"/>
  <c r="A314" i="142"/>
  <c r="A293" i="142"/>
  <c r="A283" i="142"/>
  <c r="A267" i="142"/>
  <c r="A259" i="142"/>
  <c r="A255" i="142"/>
  <c r="A250" i="142"/>
  <c r="A246" i="142"/>
  <c r="A242" i="142"/>
  <c r="A238" i="142"/>
  <c r="A234" i="142"/>
  <c r="A229" i="142"/>
  <c r="A225" i="142"/>
  <c r="A219" i="142"/>
  <c r="A208" i="142"/>
  <c r="A190" i="142"/>
  <c r="A184" i="142"/>
  <c r="A179" i="142"/>
  <c r="A172" i="142"/>
  <c r="A163" i="142"/>
  <c r="A151" i="142"/>
  <c r="A141" i="142"/>
  <c r="A131" i="142"/>
  <c r="A110" i="142"/>
  <c r="A104" i="142"/>
  <c r="A96" i="142"/>
  <c r="A86" i="142"/>
  <c r="A79" i="142"/>
  <c r="A55" i="142"/>
  <c r="A50" i="142"/>
  <c r="A46" i="142"/>
  <c r="A42" i="142"/>
  <c r="A38" i="142"/>
  <c r="A34" i="142"/>
  <c r="A30" i="142"/>
  <c r="A26" i="142"/>
  <c r="A353" i="142"/>
  <c r="A349" i="142"/>
  <c r="A340" i="142"/>
  <c r="A335" i="142"/>
  <c r="A331" i="142"/>
  <c r="A324" i="142"/>
  <c r="A318" i="142"/>
  <c r="A310" i="142"/>
  <c r="A289" i="142"/>
  <c r="A278" i="142"/>
  <c r="A264" i="142"/>
  <c r="A258" i="142"/>
  <c r="A253" i="142"/>
  <c r="A249" i="142"/>
  <c r="A245" i="142"/>
  <c r="A241" i="142"/>
  <c r="A237" i="142"/>
  <c r="A233" i="142"/>
  <c r="A228" i="142"/>
  <c r="A222" i="142"/>
  <c r="A214" i="142"/>
  <c r="A205" i="142"/>
  <c r="A188" i="142"/>
  <c r="A183" i="142"/>
  <c r="A177" i="142"/>
  <c r="A170" i="142"/>
  <c r="A159" i="142"/>
  <c r="A150" i="142"/>
  <c r="A137" i="142"/>
  <c r="A123" i="142"/>
  <c r="A109" i="142"/>
  <c r="A103" i="142"/>
  <c r="A91" i="142"/>
  <c r="A85" i="142"/>
  <c r="A64" i="142"/>
  <c r="A53" i="142"/>
  <c r="A49" i="142"/>
  <c r="A45" i="142"/>
  <c r="A41" i="142"/>
  <c r="A37" i="142"/>
  <c r="A33" i="142"/>
  <c r="A29" i="142"/>
  <c r="A25" i="142"/>
  <c r="A155" i="142"/>
  <c r="A106" i="142"/>
  <c r="A56" i="142"/>
  <c r="A39" i="142"/>
  <c r="A142" i="142"/>
  <c r="A98" i="142"/>
  <c r="A51" i="142"/>
  <c r="A35" i="142"/>
  <c r="A134" i="142"/>
  <c r="A87" i="142"/>
  <c r="A47" i="142"/>
  <c r="A31" i="142"/>
  <c r="A164" i="142"/>
  <c r="A114" i="142"/>
  <c r="A372" i="142" s="1"/>
  <c r="A81" i="142"/>
  <c r="A43" i="142"/>
  <c r="A27" i="142"/>
  <c r="CR343" i="142"/>
  <c r="CQ343" i="142"/>
  <c r="CR383" i="142"/>
  <c r="CQ383" i="142"/>
  <c r="CR269" i="142"/>
  <c r="CQ269" i="142"/>
  <c r="CR258" i="142"/>
  <c r="CQ258" i="142"/>
  <c r="CR251" i="142"/>
  <c r="CQ251" i="142"/>
  <c r="CR243" i="142"/>
  <c r="CQ243" i="142"/>
  <c r="CR225" i="142"/>
  <c r="CQ225" i="142"/>
  <c r="CR213" i="142"/>
  <c r="CQ213" i="142"/>
  <c r="CR216" i="142"/>
  <c r="CQ216" i="142"/>
  <c r="CR206" i="142"/>
  <c r="CQ206" i="142"/>
  <c r="CR195" i="142"/>
  <c r="CQ195" i="142"/>
  <c r="CR186" i="142"/>
  <c r="CQ186" i="142"/>
  <c r="CR179" i="142"/>
  <c r="CQ179" i="142"/>
  <c r="CR172" i="142"/>
  <c r="CQ172" i="142"/>
  <c r="CR150" i="142"/>
  <c r="CQ150" i="142"/>
  <c r="CR164" i="142"/>
  <c r="CQ164" i="142"/>
  <c r="CR156" i="142"/>
  <c r="CQ156" i="142"/>
  <c r="CR141" i="142"/>
  <c r="CQ141" i="142"/>
  <c r="CR120" i="142"/>
  <c r="CQ120" i="142"/>
  <c r="CR115" i="142"/>
  <c r="CQ115" i="142"/>
  <c r="CR113" i="142"/>
  <c r="CQ113" i="142"/>
  <c r="CR101" i="142"/>
  <c r="CQ101" i="142"/>
  <c r="CR91" i="142"/>
  <c r="CQ91" i="142"/>
  <c r="CQ84" i="142"/>
  <c r="CR78" i="142"/>
  <c r="CQ78" i="142"/>
  <c r="CR69" i="142"/>
  <c r="CQ69" i="142"/>
  <c r="CR61" i="142"/>
  <c r="CQ61" i="142"/>
  <c r="CR44" i="142"/>
  <c r="CQ44" i="142"/>
  <c r="CR386" i="142"/>
  <c r="CQ386" i="142"/>
  <c r="CR337" i="142"/>
  <c r="CQ337" i="142"/>
  <c r="CR308" i="142"/>
  <c r="CQ308" i="142"/>
  <c r="CR326" i="142"/>
  <c r="CQ326" i="142"/>
  <c r="CR305" i="142"/>
  <c r="CQ305" i="142"/>
  <c r="CQ323" i="142"/>
  <c r="CR289" i="142"/>
  <c r="CQ289" i="142"/>
  <c r="CR278" i="142"/>
  <c r="CQ278" i="142"/>
  <c r="CR271" i="142"/>
  <c r="CQ271" i="142"/>
  <c r="CR255" i="142"/>
  <c r="CQ255" i="142"/>
  <c r="CR245" i="142"/>
  <c r="CQ245" i="142"/>
  <c r="CR237" i="142"/>
  <c r="CQ237" i="142"/>
  <c r="CR227" i="142"/>
  <c r="CQ227" i="142"/>
  <c r="CR220" i="142"/>
  <c r="CQ220" i="142"/>
  <c r="CR205" i="142"/>
  <c r="CQ205" i="142"/>
  <c r="CR197" i="142"/>
  <c r="CQ197" i="142"/>
  <c r="CR189" i="142"/>
  <c r="CQ189" i="142"/>
  <c r="CR181" i="142"/>
  <c r="CQ181" i="142"/>
  <c r="CR173" i="142"/>
  <c r="CQ173" i="142"/>
  <c r="CR151" i="142"/>
  <c r="CQ151" i="142"/>
  <c r="CR165" i="142"/>
  <c r="CQ165" i="142"/>
  <c r="CR157" i="142"/>
  <c r="CQ157" i="142"/>
  <c r="CR139" i="142"/>
  <c r="CQ139" i="142"/>
  <c r="CR127" i="142"/>
  <c r="CQ127" i="142"/>
  <c r="CR122" i="142"/>
  <c r="CQ122" i="142"/>
  <c r="CR340" i="142"/>
  <c r="CQ340" i="142"/>
  <c r="CR112" i="142"/>
  <c r="CQ112" i="142"/>
  <c r="CR37" i="142"/>
  <c r="CQ37" i="142"/>
  <c r="CR95" i="142"/>
  <c r="CQ95" i="142"/>
  <c r="CR85" i="142"/>
  <c r="CQ85" i="142"/>
  <c r="CR80" i="142"/>
  <c r="CQ80" i="142"/>
  <c r="CR70" i="142"/>
  <c r="CQ70" i="142"/>
  <c r="CR63" i="142"/>
  <c r="CQ63" i="142"/>
  <c r="CR43" i="142"/>
  <c r="CQ43" i="142"/>
  <c r="CR35" i="142"/>
  <c r="CQ35" i="142"/>
  <c r="CR351" i="142"/>
  <c r="CQ351" i="142"/>
  <c r="CR286" i="142"/>
  <c r="CQ286" i="142"/>
  <c r="CR86" i="142"/>
  <c r="CQ86" i="142"/>
  <c r="CR334" i="142"/>
  <c r="CQ334" i="142"/>
  <c r="CR327" i="142"/>
  <c r="CQ327" i="142"/>
  <c r="CR317" i="142"/>
  <c r="CQ317" i="142"/>
  <c r="CR312" i="142"/>
  <c r="CQ312" i="142"/>
  <c r="CR302" i="142"/>
  <c r="CQ302" i="142"/>
  <c r="CR294" i="142"/>
  <c r="CQ294" i="142"/>
  <c r="CR284" i="142"/>
  <c r="CQ284" i="142"/>
  <c r="CR276" i="142"/>
  <c r="CQ276" i="142"/>
  <c r="CR268" i="142"/>
  <c r="CQ268" i="142"/>
  <c r="CR38" i="142"/>
  <c r="CQ38" i="142"/>
  <c r="CR254" i="142"/>
  <c r="CQ254" i="142"/>
  <c r="CR250" i="142"/>
  <c r="CQ250" i="142"/>
  <c r="CR242" i="142"/>
  <c r="CQ242" i="142"/>
  <c r="CR234" i="142"/>
  <c r="CQ234" i="142"/>
  <c r="CR224" i="142"/>
  <c r="CQ224" i="142"/>
  <c r="CR328" i="142"/>
  <c r="CQ328" i="142"/>
  <c r="CR203" i="142"/>
  <c r="CQ203" i="142"/>
  <c r="CR194" i="142"/>
  <c r="CQ194" i="142"/>
  <c r="CR183" i="142"/>
  <c r="CQ183" i="142"/>
  <c r="CR178" i="142"/>
  <c r="CQ178" i="142"/>
  <c r="CQ171" i="142"/>
  <c r="CR163" i="142"/>
  <c r="CQ163" i="142"/>
  <c r="CR155" i="142"/>
  <c r="CQ155" i="142"/>
  <c r="CR138" i="142"/>
  <c r="CQ138" i="142"/>
  <c r="CR124" i="142"/>
  <c r="CQ124" i="142"/>
  <c r="CR118" i="142"/>
  <c r="CQ118" i="142"/>
  <c r="CR366" i="142"/>
  <c r="CQ366" i="142"/>
  <c r="CR111" i="142"/>
  <c r="CQ111" i="142"/>
  <c r="CR89" i="142"/>
  <c r="CQ89" i="142"/>
  <c r="CR77" i="142"/>
  <c r="CQ77" i="142"/>
  <c r="CR68" i="142"/>
  <c r="CQ68" i="142"/>
  <c r="CR58" i="142"/>
  <c r="CQ58" i="142"/>
  <c r="CR51" i="142"/>
  <c r="CQ51" i="142"/>
  <c r="CR41" i="142"/>
  <c r="CQ41" i="142"/>
  <c r="CR347" i="142"/>
  <c r="CQ347" i="142"/>
  <c r="CR332" i="142"/>
  <c r="CQ332" i="142"/>
  <c r="CR322" i="142"/>
  <c r="CQ322" i="142"/>
  <c r="CR310" i="142"/>
  <c r="CQ310" i="142"/>
  <c r="CR304" i="142"/>
  <c r="CQ304" i="142"/>
  <c r="CR296" i="142"/>
  <c r="CQ296" i="142"/>
  <c r="CQ285" i="142"/>
  <c r="CR270" i="142"/>
  <c r="CQ270" i="142"/>
  <c r="CQ263" i="142"/>
  <c r="CR252" i="142"/>
  <c r="CQ252" i="142"/>
  <c r="CR244" i="142"/>
  <c r="CQ244" i="142"/>
  <c r="CR236" i="142"/>
  <c r="CQ236" i="142"/>
  <c r="CR226" i="142"/>
  <c r="CQ226" i="142"/>
  <c r="CR219" i="142"/>
  <c r="CQ219" i="142"/>
  <c r="CR215" i="142"/>
  <c r="CQ215" i="142"/>
  <c r="CR204" i="142"/>
  <c r="CQ204" i="142"/>
  <c r="CR196" i="142"/>
  <c r="CQ196" i="142"/>
  <c r="CR177" i="142"/>
  <c r="CQ177" i="142"/>
  <c r="CR169" i="142"/>
  <c r="CQ169" i="142"/>
  <c r="CR149" i="142"/>
  <c r="CQ149" i="142"/>
  <c r="CR162" i="142"/>
  <c r="CQ162" i="142"/>
  <c r="CR144" i="142"/>
  <c r="CQ144" i="142"/>
  <c r="CR136" i="142"/>
  <c r="CQ136" i="142"/>
  <c r="CR126" i="142"/>
  <c r="CQ126" i="142"/>
  <c r="CR119" i="142"/>
  <c r="CQ119" i="142"/>
  <c r="CR114" i="142"/>
  <c r="CQ114" i="142"/>
  <c r="CR109" i="142"/>
  <c r="CQ109" i="142"/>
  <c r="CR99" i="142"/>
  <c r="CQ99" i="142"/>
  <c r="CR90" i="142"/>
  <c r="CQ90" i="142"/>
  <c r="CR74" i="142"/>
  <c r="CQ74" i="142"/>
  <c r="CR67" i="142"/>
  <c r="CQ67" i="142"/>
  <c r="CR52" i="142"/>
  <c r="CQ52" i="142"/>
  <c r="CR42" i="142"/>
  <c r="CQ42" i="142"/>
  <c r="CR329" i="142"/>
  <c r="CQ329" i="142"/>
  <c r="CQ303" i="142"/>
  <c r="CR279" i="142"/>
  <c r="CQ279" i="142"/>
  <c r="CR105" i="142"/>
  <c r="CQ105" i="142"/>
  <c r="CR333" i="142"/>
  <c r="CQ333" i="142"/>
  <c r="CR307" i="142"/>
  <c r="CQ307" i="142"/>
  <c r="CR324" i="142"/>
  <c r="CQ324" i="142"/>
  <c r="CR298" i="142"/>
  <c r="CQ298" i="142"/>
  <c r="CR291" i="142"/>
  <c r="CQ291" i="142"/>
  <c r="CR283" i="142"/>
  <c r="CQ283" i="142"/>
  <c r="CR275" i="142"/>
  <c r="CQ275" i="142"/>
  <c r="CR266" i="142"/>
  <c r="CQ266" i="142"/>
  <c r="CR260" i="142"/>
  <c r="CQ260" i="142"/>
  <c r="CR253" i="142"/>
  <c r="CQ253" i="142"/>
  <c r="CR247" i="142"/>
  <c r="CQ247" i="142"/>
  <c r="CR239" i="142"/>
  <c r="CQ239" i="142"/>
  <c r="CR229" i="142"/>
  <c r="CQ229" i="142"/>
  <c r="CR222" i="142"/>
  <c r="CQ222" i="142"/>
  <c r="CR210" i="142"/>
  <c r="CQ210" i="142"/>
  <c r="CR202" i="142"/>
  <c r="CQ202" i="142"/>
  <c r="CR191" i="142"/>
  <c r="CQ191" i="142"/>
  <c r="CR182" i="142"/>
  <c r="CQ182" i="142"/>
  <c r="CR176" i="142"/>
  <c r="CQ176" i="142"/>
  <c r="CQ154" i="142"/>
  <c r="CR147" i="142"/>
  <c r="CQ147" i="142"/>
  <c r="CQ160" i="142"/>
  <c r="CR137" i="142"/>
  <c r="CQ137" i="142"/>
  <c r="CR341" i="142"/>
  <c r="CQ341" i="142"/>
  <c r="CR92" i="142"/>
  <c r="CQ92" i="142"/>
  <c r="CR97" i="142"/>
  <c r="CQ97" i="142"/>
  <c r="CR87" i="142"/>
  <c r="CQ87" i="142"/>
  <c r="CR131" i="142"/>
  <c r="CQ131" i="142"/>
  <c r="CR66" i="142"/>
  <c r="CQ66" i="142"/>
  <c r="CR50" i="142"/>
  <c r="CQ50" i="142"/>
  <c r="CR40" i="142"/>
  <c r="CQ40" i="142"/>
  <c r="CR34" i="142"/>
  <c r="CQ34" i="142"/>
  <c r="CR352" i="142"/>
  <c r="CQ352" i="142"/>
  <c r="CR346" i="142"/>
  <c r="CQ346" i="142"/>
  <c r="CR315" i="142"/>
  <c r="CQ315" i="142"/>
  <c r="CR311" i="142"/>
  <c r="CQ311" i="142"/>
  <c r="CR301" i="142"/>
  <c r="CQ301" i="142"/>
  <c r="CR293" i="142"/>
  <c r="CQ293" i="142"/>
  <c r="CR282" i="142"/>
  <c r="CQ282" i="142"/>
  <c r="CR274" i="142"/>
  <c r="CQ274" i="142"/>
  <c r="CR364" i="142"/>
  <c r="CQ364" i="142"/>
  <c r="CR249" i="142"/>
  <c r="CQ249" i="142"/>
  <c r="CR241" i="142"/>
  <c r="CQ241" i="142"/>
  <c r="CR233" i="142"/>
  <c r="CQ233" i="142"/>
  <c r="CR223" i="142"/>
  <c r="CQ223" i="142"/>
  <c r="CR218" i="142"/>
  <c r="CQ218" i="142"/>
  <c r="CR209" i="142"/>
  <c r="CQ209" i="142"/>
  <c r="CR201" i="142"/>
  <c r="CQ201" i="142"/>
  <c r="CR193" i="142"/>
  <c r="CQ193" i="142"/>
  <c r="CR185" i="142"/>
  <c r="CQ185" i="142"/>
  <c r="CR365" i="142"/>
  <c r="CQ365" i="142"/>
  <c r="CR170" i="142"/>
  <c r="CQ170" i="142"/>
  <c r="CQ148" i="142"/>
  <c r="CR161" i="142"/>
  <c r="CQ161" i="142"/>
  <c r="CQ143" i="142"/>
  <c r="CR135" i="142"/>
  <c r="CQ135" i="142"/>
  <c r="CR125" i="142"/>
  <c r="CQ125" i="142"/>
  <c r="CR388" i="142"/>
  <c r="CQ388" i="142"/>
  <c r="CR339" i="142"/>
  <c r="CQ339" i="142"/>
  <c r="CR107" i="142"/>
  <c r="CQ107" i="142"/>
  <c r="CR98" i="142"/>
  <c r="CQ98" i="142"/>
  <c r="CR88" i="142"/>
  <c r="CQ88" i="142"/>
  <c r="CR82" i="142"/>
  <c r="CQ82" i="142"/>
  <c r="CR73" i="142"/>
  <c r="CQ73" i="142"/>
  <c r="CR65" i="142"/>
  <c r="CQ65" i="142"/>
  <c r="CR59" i="142"/>
  <c r="CQ59" i="142"/>
  <c r="CR295" i="142"/>
  <c r="CQ295" i="142"/>
  <c r="CR384" i="142"/>
  <c r="CQ384" i="142"/>
  <c r="CR316" i="142"/>
  <c r="CQ316" i="142"/>
  <c r="CR345" i="142"/>
  <c r="CQ345" i="142"/>
  <c r="CR330" i="142"/>
  <c r="CQ330" i="142"/>
  <c r="CR313" i="142"/>
  <c r="CQ313" i="142"/>
  <c r="CR306" i="142"/>
  <c r="CQ306" i="142"/>
  <c r="CR299" i="142"/>
  <c r="CQ299" i="142"/>
  <c r="CR290" i="142"/>
  <c r="CQ290" i="142"/>
  <c r="CR280" i="142"/>
  <c r="CQ280" i="142"/>
  <c r="CR272" i="142"/>
  <c r="CQ272" i="142"/>
  <c r="CR265" i="142"/>
  <c r="CQ265" i="142"/>
  <c r="CR361" i="142"/>
  <c r="CQ361" i="142"/>
  <c r="CR246" i="142"/>
  <c r="CQ246" i="142"/>
  <c r="CR238" i="142"/>
  <c r="CQ238" i="142"/>
  <c r="CR228" i="142"/>
  <c r="CQ228" i="142"/>
  <c r="CR221" i="142"/>
  <c r="CQ221" i="142"/>
  <c r="CR214" i="142"/>
  <c r="CQ214" i="142"/>
  <c r="CR207" i="142"/>
  <c r="CQ207" i="142"/>
  <c r="CR199" i="142"/>
  <c r="CQ199" i="142"/>
  <c r="CR187" i="142"/>
  <c r="CQ187" i="142"/>
  <c r="CR180" i="142"/>
  <c r="CQ180" i="142"/>
  <c r="CR175" i="142"/>
  <c r="CQ175" i="142"/>
  <c r="CR153" i="142"/>
  <c r="CQ153" i="142"/>
  <c r="CR146" i="142"/>
  <c r="CQ146" i="142"/>
  <c r="CQ159" i="142"/>
  <c r="CR142" i="142"/>
  <c r="CQ142" i="142"/>
  <c r="CR387" i="142"/>
  <c r="CQ387" i="142"/>
  <c r="CR121" i="142"/>
  <c r="CQ121" i="142"/>
  <c r="CR117" i="142"/>
  <c r="CQ117" i="142"/>
  <c r="CR338" i="142"/>
  <c r="CQ338" i="142"/>
  <c r="CQ47" i="142"/>
  <c r="CR94" i="142"/>
  <c r="CQ94" i="142"/>
  <c r="CR72" i="142"/>
  <c r="CQ72" i="142"/>
  <c r="CR62" i="142"/>
  <c r="CQ62" i="142"/>
  <c r="CR45" i="142"/>
  <c r="CQ45" i="142"/>
  <c r="CR33" i="142"/>
  <c r="CQ33" i="142"/>
  <c r="CR350" i="142"/>
  <c r="CQ350" i="142"/>
  <c r="CR342" i="142"/>
  <c r="CQ342" i="142"/>
  <c r="CR314" i="142"/>
  <c r="CQ314" i="142"/>
  <c r="CR321" i="142"/>
  <c r="CQ321" i="142"/>
  <c r="CR300" i="142"/>
  <c r="CQ300" i="142"/>
  <c r="CR292" i="142"/>
  <c r="CQ292" i="142"/>
  <c r="CQ281" i="142"/>
  <c r="CR273" i="142"/>
  <c r="CQ273" i="142"/>
  <c r="CR261" i="142"/>
  <c r="CQ261" i="142"/>
  <c r="CQ248" i="142"/>
  <c r="CR240" i="142"/>
  <c r="CQ240" i="142"/>
  <c r="CR230" i="142"/>
  <c r="CQ230" i="142"/>
  <c r="CR362" i="142"/>
  <c r="CQ362" i="142"/>
  <c r="CR217" i="142"/>
  <c r="CQ217" i="142"/>
  <c r="CR208" i="142"/>
  <c r="CQ208" i="142"/>
  <c r="CR200" i="142"/>
  <c r="CQ200" i="142"/>
  <c r="CR192" i="142"/>
  <c r="CQ192" i="142"/>
  <c r="CR174" i="142"/>
  <c r="CQ174" i="142"/>
  <c r="CQ152" i="142"/>
  <c r="CR145" i="142"/>
  <c r="CQ145" i="142"/>
  <c r="CQ158" i="142"/>
  <c r="CR140" i="142"/>
  <c r="CQ140" i="142"/>
  <c r="CR128" i="142"/>
  <c r="CQ128" i="142"/>
  <c r="CR123" i="142"/>
  <c r="CQ123" i="142"/>
  <c r="CR116" i="142"/>
  <c r="CQ116" i="142"/>
  <c r="CR104" i="142"/>
  <c r="CQ104" i="142"/>
  <c r="CR367" i="142"/>
  <c r="CQ367" i="142"/>
  <c r="CR71" i="142"/>
  <c r="CQ71" i="142"/>
  <c r="CR64" i="142"/>
  <c r="CQ64" i="142"/>
  <c r="CR46" i="142"/>
  <c r="CQ46" i="142"/>
  <c r="CD355" i="142"/>
  <c r="CJ316" i="142"/>
  <c r="CJ330" i="142"/>
  <c r="CJ105" i="142"/>
  <c r="CJ307" i="142"/>
  <c r="CJ102" i="142"/>
  <c r="CJ298" i="142"/>
  <c r="CJ275" i="142"/>
  <c r="CJ266" i="142"/>
  <c r="CJ260" i="142"/>
  <c r="CJ247" i="142"/>
  <c r="CJ239" i="142"/>
  <c r="CJ191" i="142"/>
  <c r="CJ178" i="142"/>
  <c r="CJ118" i="142"/>
  <c r="CJ100" i="142"/>
  <c r="CJ89" i="142"/>
  <c r="CJ81" i="142"/>
  <c r="CJ77" i="142"/>
  <c r="CJ58" i="142"/>
  <c r="CJ51" i="142"/>
  <c r="CJ29" i="142"/>
  <c r="CK24" i="142"/>
  <c r="CJ347" i="142"/>
  <c r="CJ332" i="142"/>
  <c r="CJ322" i="142"/>
  <c r="CJ296" i="142"/>
  <c r="CJ252" i="142"/>
  <c r="CJ244" i="142"/>
  <c r="CJ236" i="142"/>
  <c r="CJ226" i="142"/>
  <c r="CJ219" i="142"/>
  <c r="CJ196" i="142"/>
  <c r="CJ162" i="142"/>
  <c r="CJ136" i="142"/>
  <c r="CJ119" i="142"/>
  <c r="CJ109" i="142"/>
  <c r="CJ99" i="142"/>
  <c r="CJ90" i="142"/>
  <c r="CJ83" i="142"/>
  <c r="CJ60" i="142"/>
  <c r="CJ52" i="142"/>
  <c r="CJ42" i="142"/>
  <c r="CJ32" i="142"/>
  <c r="CJ272" i="142"/>
  <c r="CJ259" i="142"/>
  <c r="CJ246" i="142"/>
  <c r="CJ228" i="142"/>
  <c r="CJ221" i="142"/>
  <c r="CJ207" i="142"/>
  <c r="CJ190" i="142"/>
  <c r="CJ147" i="142"/>
  <c r="CJ160" i="142"/>
  <c r="CJ134" i="142"/>
  <c r="CJ137" i="142"/>
  <c r="CJ110" i="142"/>
  <c r="CJ97" i="142"/>
  <c r="CJ87" i="142"/>
  <c r="CJ34" i="142"/>
  <c r="CJ352" i="142"/>
  <c r="CJ331" i="142"/>
  <c r="CJ315" i="142"/>
  <c r="CJ274" i="142"/>
  <c r="CJ249" i="142"/>
  <c r="CJ241" i="142"/>
  <c r="CJ223" i="142"/>
  <c r="CJ143" i="142"/>
  <c r="CJ125" i="142"/>
  <c r="CJ107" i="142"/>
  <c r="CJ88" i="142"/>
  <c r="CJ73" i="142"/>
  <c r="CJ49" i="142"/>
  <c r="CJ343" i="142"/>
  <c r="CJ383" i="142"/>
  <c r="CJ295" i="142"/>
  <c r="CJ262" i="142"/>
  <c r="CJ258" i="142"/>
  <c r="CJ206" i="142"/>
  <c r="CJ159" i="142"/>
  <c r="CJ117" i="142"/>
  <c r="CJ338" i="142"/>
  <c r="CJ106" i="142"/>
  <c r="CJ72" i="142"/>
  <c r="CJ54" i="142"/>
  <c r="CJ312" i="142"/>
  <c r="CJ268" i="142"/>
  <c r="CJ242" i="142"/>
  <c r="CJ224" i="142"/>
  <c r="CJ186" i="142"/>
  <c r="CJ150" i="142"/>
  <c r="CJ84" i="142"/>
  <c r="CJ69" i="142"/>
  <c r="CJ189" i="142"/>
  <c r="CJ173" i="142"/>
  <c r="CJ112" i="142"/>
  <c r="CJ37" i="142"/>
  <c r="CJ95" i="142"/>
  <c r="CJ80" i="142"/>
  <c r="CJ70" i="142"/>
  <c r="CJ63" i="142"/>
  <c r="CJ55" i="142"/>
  <c r="CJ188" i="142"/>
  <c r="CJ333" i="142"/>
  <c r="CJ324" i="142"/>
  <c r="CJ229" i="142"/>
  <c r="CJ210" i="142"/>
  <c r="CJ202" i="142"/>
  <c r="CJ163" i="142"/>
  <c r="CJ138" i="142"/>
  <c r="CJ177" i="142"/>
  <c r="CJ144" i="142"/>
  <c r="CJ126" i="142"/>
  <c r="CJ114" i="142"/>
  <c r="CJ67" i="142"/>
  <c r="CJ384" i="142"/>
  <c r="CJ345" i="142"/>
  <c r="CJ313" i="142"/>
  <c r="CJ154" i="142"/>
  <c r="CJ92" i="142"/>
  <c r="CJ212" i="142"/>
  <c r="CJ301" i="142"/>
  <c r="CJ282" i="142"/>
  <c r="CJ364" i="142"/>
  <c r="CH209" i="142"/>
  <c r="CJ209" i="142"/>
  <c r="CJ193" i="142"/>
  <c r="CJ365" i="142"/>
  <c r="CJ148" i="142"/>
  <c r="CJ388" i="142"/>
  <c r="CJ98" i="142"/>
  <c r="CJ82" i="142"/>
  <c r="CJ65" i="142"/>
  <c r="CJ59" i="142"/>
  <c r="CJ39" i="142"/>
  <c r="CJ31" i="142"/>
  <c r="CJ351" i="142"/>
  <c r="CJ329" i="142"/>
  <c r="CJ297" i="142"/>
  <c r="CJ303" i="142"/>
  <c r="CJ286" i="142"/>
  <c r="CJ279" i="142"/>
  <c r="CJ269" i="142"/>
  <c r="CJ251" i="142"/>
  <c r="CJ243" i="142"/>
  <c r="CJ235" i="142"/>
  <c r="CJ225" i="142"/>
  <c r="CJ213" i="142"/>
  <c r="CJ216" i="142"/>
  <c r="CJ195" i="142"/>
  <c r="CJ187" i="142"/>
  <c r="CJ180" i="142"/>
  <c r="CJ175" i="142"/>
  <c r="CJ153" i="142"/>
  <c r="CJ146" i="142"/>
  <c r="CJ142" i="142"/>
  <c r="CH387" i="142"/>
  <c r="CJ387" i="142"/>
  <c r="CH121" i="142"/>
  <c r="CJ121" i="142"/>
  <c r="CJ349" i="142"/>
  <c r="CJ47" i="142"/>
  <c r="CH94" i="142"/>
  <c r="CJ94" i="142"/>
  <c r="CJ62" i="142"/>
  <c r="CJ45" i="142"/>
  <c r="CJ335" i="142"/>
  <c r="CH33" i="142"/>
  <c r="CJ33" i="142"/>
  <c r="CJ26" i="142"/>
  <c r="CJ350" i="142"/>
  <c r="CJ342" i="142"/>
  <c r="CJ309" i="142"/>
  <c r="CJ314" i="142"/>
  <c r="CH321" i="142"/>
  <c r="CJ321" i="142"/>
  <c r="CJ300" i="142"/>
  <c r="CJ292" i="142"/>
  <c r="CJ281" i="142"/>
  <c r="CJ273" i="142"/>
  <c r="CJ267" i="142"/>
  <c r="CJ261" i="142"/>
  <c r="CJ248" i="142"/>
  <c r="CJ240" i="142"/>
  <c r="CJ230" i="142"/>
  <c r="CJ362" i="142"/>
  <c r="CJ217" i="142"/>
  <c r="CJ208" i="142"/>
  <c r="CJ200" i="142"/>
  <c r="CJ192" i="142"/>
  <c r="CJ184" i="142"/>
  <c r="CJ174" i="142"/>
  <c r="CJ152" i="142"/>
  <c r="CJ145" i="142"/>
  <c r="CJ158" i="142"/>
  <c r="CJ140" i="142"/>
  <c r="CH128" i="142"/>
  <c r="CJ128" i="142"/>
  <c r="CJ123" i="142"/>
  <c r="CJ116" i="142"/>
  <c r="CJ336" i="142"/>
  <c r="CJ104" i="142"/>
  <c r="CJ96" i="142"/>
  <c r="CJ367" i="142"/>
  <c r="CJ71" i="142"/>
  <c r="CJ64" i="142"/>
  <c r="CJ56" i="142"/>
  <c r="CJ46" i="142"/>
  <c r="CJ368" i="142"/>
  <c r="CJ27" i="142"/>
  <c r="CJ79" i="142"/>
  <c r="CJ283" i="142"/>
  <c r="CH253" i="142"/>
  <c r="CJ253" i="142"/>
  <c r="CJ222" i="142"/>
  <c r="CJ183" i="142"/>
  <c r="CJ171" i="142"/>
  <c r="CJ155" i="142"/>
  <c r="CJ124" i="142"/>
  <c r="CJ366" i="142"/>
  <c r="CJ111" i="142"/>
  <c r="CJ68" i="142"/>
  <c r="CJ41" i="142"/>
  <c r="CJ24" i="142"/>
  <c r="CJ310" i="142"/>
  <c r="CJ304" i="142"/>
  <c r="CJ285" i="142"/>
  <c r="CJ277" i="142"/>
  <c r="CJ270" i="142"/>
  <c r="CJ263" i="142"/>
  <c r="CJ215" i="142"/>
  <c r="CJ204" i="142"/>
  <c r="CJ169" i="142"/>
  <c r="CJ149" i="142"/>
  <c r="CH74" i="142"/>
  <c r="CJ74" i="142"/>
  <c r="CH306" i="142"/>
  <c r="CJ306" i="142"/>
  <c r="CJ299" i="142"/>
  <c r="CJ280" i="142"/>
  <c r="CJ265" i="142"/>
  <c r="CJ361" i="142"/>
  <c r="CJ238" i="142"/>
  <c r="CJ214" i="142"/>
  <c r="CJ199" i="142"/>
  <c r="CJ182" i="142"/>
  <c r="CJ176" i="142"/>
  <c r="CJ341" i="142"/>
  <c r="CJ131" i="142"/>
  <c r="CJ66" i="142"/>
  <c r="CJ57" i="142"/>
  <c r="CJ50" i="142"/>
  <c r="CJ40" i="142"/>
  <c r="CJ28" i="142"/>
  <c r="CJ346" i="142"/>
  <c r="CJ311" i="142"/>
  <c r="CJ293" i="142"/>
  <c r="CJ233" i="142"/>
  <c r="CJ218" i="142"/>
  <c r="CJ201" i="142"/>
  <c r="CJ185" i="142"/>
  <c r="CJ170" i="142"/>
  <c r="CJ161" i="142"/>
  <c r="CJ135" i="142"/>
  <c r="CJ339" i="142"/>
  <c r="CJ86" i="142"/>
  <c r="CH334" i="142"/>
  <c r="CJ334" i="142"/>
  <c r="CH327" i="142"/>
  <c r="CJ327" i="142"/>
  <c r="CJ317" i="142"/>
  <c r="CJ302" i="142"/>
  <c r="CJ294" i="142"/>
  <c r="CJ284" i="142"/>
  <c r="CJ276" i="142"/>
  <c r="CJ38" i="142"/>
  <c r="CH254" i="142"/>
  <c r="CJ254" i="142"/>
  <c r="CJ250" i="142"/>
  <c r="CJ234" i="142"/>
  <c r="CJ328" i="142"/>
  <c r="CJ203" i="142"/>
  <c r="CJ194" i="142"/>
  <c r="CJ179" i="142"/>
  <c r="CJ172" i="142"/>
  <c r="CJ164" i="142"/>
  <c r="CJ156" i="142"/>
  <c r="CJ141" i="142"/>
  <c r="CH120" i="142"/>
  <c r="CJ120" i="142"/>
  <c r="CJ115" i="142"/>
  <c r="CJ113" i="142"/>
  <c r="CJ101" i="142"/>
  <c r="CH91" i="142"/>
  <c r="CJ91" i="142"/>
  <c r="CJ78" i="142"/>
  <c r="CJ61" i="142"/>
  <c r="CJ53" i="142"/>
  <c r="CJ44" i="142"/>
  <c r="CJ386" i="142"/>
  <c r="CJ30" i="142"/>
  <c r="CH25" i="142"/>
  <c r="CJ25" i="142"/>
  <c r="CJ348" i="142"/>
  <c r="CH337" i="142"/>
  <c r="CJ337" i="142"/>
  <c r="CH308" i="142"/>
  <c r="CJ308" i="142"/>
  <c r="CH326" i="142"/>
  <c r="CJ326" i="142"/>
  <c r="CH305" i="142"/>
  <c r="CJ305" i="142"/>
  <c r="CJ323" i="142"/>
  <c r="CH289" i="142"/>
  <c r="CJ289" i="142"/>
  <c r="CH278" i="142"/>
  <c r="CJ278" i="142"/>
  <c r="CJ271" i="142"/>
  <c r="CJ264" i="142"/>
  <c r="CH255" i="142"/>
  <c r="CJ255" i="142"/>
  <c r="CH245" i="142"/>
  <c r="CJ245" i="142"/>
  <c r="CH237" i="142"/>
  <c r="CJ237" i="142"/>
  <c r="CJ227" i="142"/>
  <c r="CJ220" i="142"/>
  <c r="CH205" i="142"/>
  <c r="CJ205" i="142"/>
  <c r="CH197" i="142"/>
  <c r="CJ197" i="142"/>
  <c r="CH181" i="142"/>
  <c r="CJ181" i="142"/>
  <c r="CJ151" i="142"/>
  <c r="CJ165" i="142"/>
  <c r="CH157" i="142"/>
  <c r="CJ157" i="142"/>
  <c r="CH139" i="142"/>
  <c r="CJ139" i="142"/>
  <c r="CH127" i="142"/>
  <c r="CJ127" i="142"/>
  <c r="CH122" i="142"/>
  <c r="CJ122" i="142"/>
  <c r="CH340" i="142"/>
  <c r="CJ340" i="142"/>
  <c r="CH85" i="142"/>
  <c r="CJ85" i="142"/>
  <c r="CH43" i="142"/>
  <c r="CJ43" i="142"/>
  <c r="CH35" i="142"/>
  <c r="CJ35" i="142"/>
  <c r="AX379" i="142"/>
  <c r="CC376" i="142"/>
  <c r="BE376" i="142"/>
  <c r="CF376" i="142"/>
  <c r="CW376" i="142" s="1"/>
  <c r="AQ376" i="142"/>
  <c r="BU376" i="142"/>
  <c r="CN376" i="142" s="1"/>
  <c r="BW376" i="142"/>
  <c r="AZ376" i="142"/>
  <c r="CH317" i="142"/>
  <c r="CH206" i="142"/>
  <c r="CH153" i="142"/>
  <c r="CH159" i="142"/>
  <c r="CH118" i="142"/>
  <c r="CH291" i="142"/>
  <c r="CH279" i="142"/>
  <c r="CH234" i="142"/>
  <c r="CH176" i="142"/>
  <c r="CH341" i="142"/>
  <c r="CH366" i="142"/>
  <c r="CH111" i="142"/>
  <c r="CH346" i="142"/>
  <c r="CH299" i="142"/>
  <c r="CH229" i="142"/>
  <c r="CH195" i="142"/>
  <c r="CH171" i="142"/>
  <c r="CH146" i="142"/>
  <c r="CH142" i="142"/>
  <c r="CH124" i="142"/>
  <c r="CH97" i="142"/>
  <c r="CH77" i="142"/>
  <c r="CH41" i="142"/>
  <c r="CH324" i="142"/>
  <c r="CH303" i="142"/>
  <c r="CH242" i="142"/>
  <c r="CH221" i="142"/>
  <c r="CH214" i="142"/>
  <c r="CH182" i="142"/>
  <c r="CH150" i="142"/>
  <c r="CH349" i="142"/>
  <c r="CH89" i="142"/>
  <c r="CH131" i="142"/>
  <c r="CH58" i="142"/>
  <c r="CH40" i="142"/>
  <c r="AS376" i="142"/>
  <c r="BO376" i="142"/>
  <c r="CH187" i="142"/>
  <c r="CH47" i="142"/>
  <c r="CH53" i="142"/>
  <c r="CH369" i="142"/>
  <c r="CH347" i="142"/>
  <c r="CH310" i="142"/>
  <c r="CH263" i="142"/>
  <c r="CH215" i="142"/>
  <c r="CH24" i="142"/>
  <c r="CH304" i="142"/>
  <c r="CH296" i="142"/>
  <c r="CH270" i="142"/>
  <c r="CH252" i="142"/>
  <c r="CH226" i="142"/>
  <c r="CH219" i="142"/>
  <c r="CH109" i="142"/>
  <c r="CH90" i="142"/>
  <c r="AQ381" i="142"/>
  <c r="BM379" i="142"/>
  <c r="BE379" i="142"/>
  <c r="CH330" i="142"/>
  <c r="BE370" i="142"/>
  <c r="CF370" i="142"/>
  <c r="CW370" i="142" s="1"/>
  <c r="CC370" i="142"/>
  <c r="BG370" i="142"/>
  <c r="AQ380" i="142"/>
  <c r="BW380" i="142"/>
  <c r="BE380" i="142"/>
  <c r="CH72" i="142"/>
  <c r="CH311" i="142"/>
  <c r="CH193" i="142"/>
  <c r="CH143" i="142"/>
  <c r="CH98" i="142"/>
  <c r="CH59" i="142"/>
  <c r="CH49" i="142"/>
  <c r="CH275" i="142"/>
  <c r="CH260" i="142"/>
  <c r="CH246" i="142"/>
  <c r="CH224" i="142"/>
  <c r="CH154" i="142"/>
  <c r="CH147" i="142"/>
  <c r="CH134" i="142"/>
  <c r="CH137" i="142"/>
  <c r="CH338" i="142"/>
  <c r="CH350" i="142"/>
  <c r="CH309" i="142"/>
  <c r="CH314" i="142"/>
  <c r="CH281" i="142"/>
  <c r="CH267" i="142"/>
  <c r="CH192" i="142"/>
  <c r="CH184" i="142"/>
  <c r="CH152" i="142"/>
  <c r="CH145" i="142"/>
  <c r="CH336" i="142"/>
  <c r="CH104" i="142"/>
  <c r="CH283" i="142"/>
  <c r="CH266" i="142"/>
  <c r="CH361" i="142"/>
  <c r="CH238" i="142"/>
  <c r="AZ378" i="142"/>
  <c r="BU378" i="142"/>
  <c r="CN378" i="142" s="1"/>
  <c r="BM378" i="142"/>
  <c r="CC378" i="142"/>
  <c r="BO378" i="142"/>
  <c r="BE378" i="142"/>
  <c r="AX378" i="142"/>
  <c r="BG378" i="142"/>
  <c r="BW378" i="142"/>
  <c r="CH179" i="142"/>
  <c r="CH160" i="142"/>
  <c r="BO381" i="142"/>
  <c r="CC381" i="142"/>
  <c r="BE381" i="142"/>
  <c r="BG381" i="142"/>
  <c r="AX381" i="142"/>
  <c r="CF381" i="142"/>
  <c r="CW381" i="142" s="1"/>
  <c r="BM381" i="142"/>
  <c r="BW381" i="142"/>
  <c r="AS381" i="142"/>
  <c r="CH100" i="142"/>
  <c r="CH78" i="142"/>
  <c r="CH69" i="142"/>
  <c r="CH62" i="142"/>
  <c r="CH54" i="142"/>
  <c r="CH51" i="142"/>
  <c r="CH386" i="142"/>
  <c r="CH34" i="142"/>
  <c r="CH26" i="142"/>
  <c r="CH342" i="142"/>
  <c r="CH292" i="142"/>
  <c r="CH273" i="142"/>
  <c r="CH230" i="142"/>
  <c r="CH362" i="142"/>
  <c r="CH217" i="142"/>
  <c r="AQ378" i="142"/>
  <c r="CH83" i="142"/>
  <c r="CH67" i="142"/>
  <c r="CH52" i="142"/>
  <c r="CH42" i="142"/>
  <c r="CH32" i="142"/>
  <c r="AQ370" i="142"/>
  <c r="BU370" i="142"/>
  <c r="CN370" i="142" s="1"/>
  <c r="BW370" i="142"/>
  <c r="BU380" i="142"/>
  <c r="CN380" i="142" s="1"/>
  <c r="BM380" i="142"/>
  <c r="CC380" i="142"/>
  <c r="CH201" i="142"/>
  <c r="CH185" i="142"/>
  <c r="CH365" i="142"/>
  <c r="CH170" i="142"/>
  <c r="CH148" i="142"/>
  <c r="CH161" i="142"/>
  <c r="CH135" i="142"/>
  <c r="CH125" i="142"/>
  <c r="CH388" i="142"/>
  <c r="CH339" i="142"/>
  <c r="CH107" i="142"/>
  <c r="CH88" i="142"/>
  <c r="AZ380" i="142"/>
  <c r="BO370" i="142"/>
  <c r="CF380" i="142"/>
  <c r="CW380" i="142" s="1"/>
  <c r="CN381" i="142"/>
  <c r="AS370" i="142"/>
  <c r="BM370" i="142"/>
  <c r="CH313" i="142"/>
  <c r="CH302" i="142"/>
  <c r="CH290" i="142"/>
  <c r="CH284" i="142"/>
  <c r="CH276" i="142"/>
  <c r="CH268" i="142"/>
  <c r="CH38" i="142"/>
  <c r="CH247" i="142"/>
  <c r="CH239" i="142"/>
  <c r="CH225" i="142"/>
  <c r="CH213" i="142"/>
  <c r="CH216" i="142"/>
  <c r="CH202" i="142"/>
  <c r="CH191" i="142"/>
  <c r="CH180" i="142"/>
  <c r="CH175" i="142"/>
  <c r="CH382" i="142"/>
  <c r="CH163" i="142"/>
  <c r="CH155" i="142"/>
  <c r="CH138" i="142"/>
  <c r="CH117" i="142"/>
  <c r="CH372" i="142"/>
  <c r="CH110" i="142"/>
  <c r="CH87" i="142"/>
  <c r="CH81" i="142"/>
  <c r="CH57" i="142"/>
  <c r="CH45" i="142"/>
  <c r="CH335" i="142"/>
  <c r="CH30" i="142"/>
  <c r="CH352" i="142"/>
  <c r="CH331" i="142"/>
  <c r="CH315" i="142"/>
  <c r="CH301" i="142"/>
  <c r="CH293" i="142"/>
  <c r="CH282" i="142"/>
  <c r="CH274" i="142"/>
  <c r="CH364" i="142"/>
  <c r="CH374" i="142"/>
  <c r="CH249" i="142"/>
  <c r="CH241" i="142"/>
  <c r="CH233" i="142"/>
  <c r="CH223" i="142"/>
  <c r="CH218" i="142"/>
  <c r="CH384" i="142"/>
  <c r="CH383" i="142"/>
  <c r="CH351" i="142"/>
  <c r="CH79" i="142"/>
  <c r="CH345" i="142"/>
  <c r="CH333" i="142"/>
  <c r="BM376" i="142"/>
  <c r="CH376" i="142"/>
  <c r="AX376" i="142"/>
  <c r="BG376" i="142"/>
  <c r="CH112" i="142"/>
  <c r="CH37" i="142"/>
  <c r="CH95" i="142"/>
  <c r="CH371" i="142"/>
  <c r="CH71" i="142"/>
  <c r="CH64" i="142"/>
  <c r="CH56" i="142"/>
  <c r="CH46" i="142"/>
  <c r="CH368" i="142"/>
  <c r="CH27" i="142"/>
  <c r="CH204" i="142"/>
  <c r="CH196" i="142"/>
  <c r="CH188" i="142"/>
  <c r="CH177" i="142"/>
  <c r="CH169" i="142"/>
  <c r="CH149" i="142"/>
  <c r="CH162" i="142"/>
  <c r="CH144" i="142"/>
  <c r="CH136" i="142"/>
  <c r="CH126" i="142"/>
  <c r="CH119" i="142"/>
  <c r="CH114" i="142"/>
  <c r="CH316" i="142"/>
  <c r="AX370" i="142"/>
  <c r="CH370" i="142"/>
  <c r="CH312" i="142"/>
  <c r="CH294" i="142"/>
  <c r="CH280" i="142"/>
  <c r="CH272" i="142"/>
  <c r="CH265" i="142"/>
  <c r="CH259" i="142"/>
  <c r="CH251" i="142"/>
  <c r="CH243" i="142"/>
  <c r="CH235" i="142"/>
  <c r="CH222" i="142"/>
  <c r="CH377" i="142"/>
  <c r="CH183" i="142"/>
  <c r="CH178" i="142"/>
  <c r="CH115" i="142"/>
  <c r="CH113" i="142"/>
  <c r="CH68" i="142"/>
  <c r="CH61" i="142"/>
  <c r="CH50" i="142"/>
  <c r="CH28" i="142"/>
  <c r="CH348" i="142"/>
  <c r="CH323" i="142"/>
  <c r="CH271" i="142"/>
  <c r="CH264" i="142"/>
  <c r="CH227" i="142"/>
  <c r="CH220" i="142"/>
  <c r="CH373" i="142"/>
  <c r="CH200" i="142"/>
  <c r="CH174" i="142"/>
  <c r="CH158" i="142"/>
  <c r="CH140" i="142"/>
  <c r="CH123" i="142"/>
  <c r="CH116" i="142"/>
  <c r="CH60" i="142"/>
  <c r="CH105" i="142"/>
  <c r="CH86" i="142"/>
  <c r="CH343" i="142"/>
  <c r="CH329" i="142"/>
  <c r="CH307" i="142"/>
  <c r="AS380" i="142"/>
  <c r="CH380" i="142"/>
  <c r="CH102" i="142"/>
  <c r="CH269" i="142"/>
  <c r="CH262" i="142"/>
  <c r="CH250" i="142"/>
  <c r="CH228" i="142"/>
  <c r="CH203" i="142"/>
  <c r="CH194" i="142"/>
  <c r="CH186" i="142"/>
  <c r="CH164" i="142"/>
  <c r="CH156" i="142"/>
  <c r="CH141" i="142"/>
  <c r="CH92" i="142"/>
  <c r="CH101" i="142"/>
  <c r="CH84" i="142"/>
  <c r="CH66" i="142"/>
  <c r="CH332" i="142"/>
  <c r="CH322" i="142"/>
  <c r="CH285" i="142"/>
  <c r="CH277" i="142"/>
  <c r="CH244" i="142"/>
  <c r="CH236" i="142"/>
  <c r="CH189" i="142"/>
  <c r="CH173" i="142"/>
  <c r="CH151" i="142"/>
  <c r="CH165" i="142"/>
  <c r="CH96" i="142"/>
  <c r="CH367" i="142"/>
  <c r="CH82" i="142"/>
  <c r="CH73" i="142"/>
  <c r="CH65" i="142"/>
  <c r="CH39" i="142"/>
  <c r="CH31" i="142"/>
  <c r="BO380" i="142"/>
  <c r="AX380" i="142"/>
  <c r="CH297" i="142"/>
  <c r="BU379" i="142"/>
  <c r="CN379" i="142" s="1"/>
  <c r="CH379" i="142"/>
  <c r="CH298" i="142"/>
  <c r="CH295" i="142"/>
  <c r="CH258" i="142"/>
  <c r="CF378" i="142"/>
  <c r="CW378" i="142" s="1"/>
  <c r="CH378" i="142"/>
  <c r="CH328" i="142"/>
  <c r="CH207" i="142"/>
  <c r="CH199" i="142"/>
  <c r="CH190" i="142"/>
  <c r="CH172" i="142"/>
  <c r="AZ381" i="142"/>
  <c r="CH381" i="142"/>
  <c r="CH106" i="142"/>
  <c r="CH212" i="142"/>
  <c r="CH44" i="142"/>
  <c r="CH29" i="142"/>
  <c r="CH300" i="142"/>
  <c r="CH261" i="142"/>
  <c r="CH248" i="142"/>
  <c r="CH240" i="142"/>
  <c r="CH208" i="142"/>
  <c r="CH99" i="142"/>
  <c r="CH80" i="142"/>
  <c r="CH70" i="142"/>
  <c r="CH63" i="142"/>
  <c r="CH55" i="142"/>
  <c r="BO379" i="142"/>
  <c r="CF379" i="142"/>
  <c r="CW379" i="142" s="1"/>
  <c r="AS379" i="142"/>
  <c r="AZ379" i="142"/>
  <c r="BG379" i="142"/>
  <c r="BW379" i="142"/>
  <c r="CC379" i="142"/>
  <c r="L355" i="142" l="1"/>
  <c r="S355" i="142"/>
  <c r="Z355" i="142"/>
  <c r="AG355" i="142"/>
  <c r="AN355" i="142"/>
  <c r="DC355" i="142"/>
  <c r="DB355" i="142"/>
  <c r="DD355" i="142"/>
  <c r="CR355" i="142"/>
  <c r="CQ355" i="142"/>
  <c r="CT355" i="142"/>
  <c r="CH355" i="142"/>
  <c r="AU355" i="142"/>
  <c r="BB355" i="142"/>
  <c r="CL322" i="142"/>
  <c r="CL25" i="142"/>
  <c r="CL368" i="142"/>
  <c r="CL79" i="142"/>
  <c r="CL264" i="142"/>
  <c r="CL38" i="142"/>
  <c r="CL317" i="142"/>
  <c r="CL56" i="142"/>
  <c r="CL184" i="142"/>
  <c r="CL208" i="142"/>
  <c r="CL248" i="142"/>
  <c r="CL33" i="142"/>
  <c r="CL54" i="142"/>
  <c r="CL235" i="142"/>
  <c r="CL258" i="142"/>
  <c r="CL31" i="142"/>
  <c r="CL49" i="142"/>
  <c r="CL365" i="142"/>
  <c r="CL233" i="142"/>
  <c r="CL315" i="142"/>
  <c r="CL346" i="142"/>
  <c r="CL34" i="142"/>
  <c r="CL110" i="142"/>
  <c r="CL259" i="142"/>
  <c r="CL306" i="142"/>
  <c r="CL32" i="142"/>
  <c r="CL60" i="142"/>
  <c r="CL83" i="142"/>
  <c r="CL109" i="142"/>
  <c r="CL252" i="142"/>
  <c r="CL277" i="142"/>
  <c r="CL253" i="142"/>
  <c r="CL291" i="142"/>
  <c r="CL333" i="142"/>
  <c r="CL55" i="142"/>
  <c r="CL348" i="142"/>
  <c r="CL250" i="142"/>
  <c r="CL336" i="142"/>
  <c r="CL26" i="142"/>
  <c r="CL349" i="142"/>
  <c r="CL117" i="142"/>
  <c r="CL142" i="142"/>
  <c r="CL213" i="142"/>
  <c r="CL107" i="142"/>
  <c r="CL364" i="142"/>
  <c r="CL57" i="142"/>
  <c r="CL212" i="142"/>
  <c r="CL137" i="142"/>
  <c r="CL246" i="142"/>
  <c r="CL290" i="142"/>
  <c r="CL345" i="142"/>
  <c r="CL310" i="142"/>
  <c r="CL24" i="142"/>
  <c r="CL100" i="142"/>
  <c r="CL178" i="142"/>
  <c r="CL239" i="142"/>
  <c r="CL283" i="142"/>
  <c r="CL324" i="142"/>
  <c r="CL35" i="142"/>
  <c r="CL237" i="142"/>
  <c r="CL30" i="142"/>
  <c r="CL69" i="142"/>
  <c r="CL27" i="142"/>
  <c r="CL96" i="142"/>
  <c r="CL174" i="142"/>
  <c r="CL321" i="142"/>
  <c r="CL309" i="142"/>
  <c r="CL335" i="142"/>
  <c r="CL47" i="142"/>
  <c r="CL262" i="142"/>
  <c r="CL297" i="142"/>
  <c r="CL39" i="142"/>
  <c r="CL88" i="142"/>
  <c r="CL135" i="142"/>
  <c r="CL185" i="142"/>
  <c r="CL331" i="142"/>
  <c r="CL330" i="142"/>
  <c r="CL347" i="142"/>
  <c r="CL163" i="142"/>
  <c r="CL260" i="142"/>
  <c r="CL37" i="142"/>
  <c r="CL340" i="142"/>
  <c r="CL173" i="142"/>
  <c r="CL53" i="142"/>
  <c r="CL91" i="142"/>
  <c r="CL328" i="142"/>
  <c r="CL242" i="142"/>
  <c r="CL334" i="142"/>
  <c r="CL267" i="142"/>
  <c r="CL314" i="142"/>
  <c r="CL62" i="142"/>
  <c r="CL106" i="142"/>
  <c r="CL28" i="142"/>
  <c r="CL134" i="142"/>
  <c r="CL188" i="142"/>
  <c r="CL29" i="142"/>
  <c r="CL58" i="142"/>
  <c r="CL81" i="142"/>
  <c r="CL102" i="142"/>
  <c r="CK28" i="142"/>
  <c r="CK64" i="142"/>
  <c r="CO313" i="142"/>
  <c r="CO43" i="142"/>
  <c r="CO61" i="142"/>
  <c r="CK27" i="142"/>
  <c r="CK35" i="142"/>
  <c r="CK95" i="142"/>
  <c r="CK53" i="142"/>
  <c r="CO237" i="142"/>
  <c r="CK25" i="142"/>
  <c r="CO44" i="142"/>
  <c r="CK233" i="142"/>
  <c r="CK368" i="142"/>
  <c r="CK220" i="142"/>
  <c r="CK278" i="142"/>
  <c r="CO120" i="142"/>
  <c r="CO224" i="142"/>
  <c r="CK284" i="142"/>
  <c r="CK312" i="142"/>
  <c r="CK295" i="142"/>
  <c r="CK388" i="142"/>
  <c r="CK170" i="142"/>
  <c r="CO238" i="142"/>
  <c r="CO67" i="142"/>
  <c r="CK196" i="142"/>
  <c r="CK37" i="142"/>
  <c r="CK122" i="142"/>
  <c r="CO157" i="142"/>
  <c r="CK151" i="142"/>
  <c r="CK189" i="142"/>
  <c r="CO245" i="142"/>
  <c r="CO289" i="142"/>
  <c r="CK141" i="142"/>
  <c r="CK150" i="142"/>
  <c r="CO234" i="142"/>
  <c r="CK104" i="142"/>
  <c r="CO140" i="142"/>
  <c r="CO208" i="142"/>
  <c r="CK230" i="142"/>
  <c r="CO273" i="142"/>
  <c r="CK342" i="142"/>
  <c r="CO45" i="142"/>
  <c r="CO72" i="142"/>
  <c r="CO146" i="142"/>
  <c r="CK180" i="142"/>
  <c r="CO213" i="142"/>
  <c r="CK303" i="142"/>
  <c r="CK73" i="142"/>
  <c r="CO107" i="142"/>
  <c r="CO135" i="142"/>
  <c r="CO176" i="142"/>
  <c r="CK74" i="142"/>
  <c r="CK144" i="142"/>
  <c r="CO169" i="142"/>
  <c r="CO204" i="142"/>
  <c r="CK347" i="142"/>
  <c r="CK316" i="142"/>
  <c r="CK128" i="142"/>
  <c r="CO174" i="142"/>
  <c r="CO300" i="142"/>
  <c r="CK309" i="142"/>
  <c r="CO159" i="142"/>
  <c r="CO269" i="142"/>
  <c r="CO265" i="142"/>
  <c r="CO252" i="142"/>
  <c r="CK127" i="142"/>
  <c r="CO255" i="142"/>
  <c r="CO305" i="142"/>
  <c r="CK156" i="142"/>
  <c r="CO194" i="142"/>
  <c r="CK38" i="142"/>
  <c r="CO327" i="142"/>
  <c r="CK200" i="142"/>
  <c r="CO240" i="142"/>
  <c r="CK267" i="142"/>
  <c r="CO292" i="142"/>
  <c r="CO350" i="142"/>
  <c r="CK187" i="142"/>
  <c r="CO225" i="142"/>
  <c r="CK262" i="142"/>
  <c r="CO383" i="142"/>
  <c r="CO351" i="142"/>
  <c r="CO161" i="142"/>
  <c r="CO223" i="142"/>
  <c r="CK341" i="142"/>
  <c r="CK228" i="142"/>
  <c r="CO244" i="142"/>
  <c r="CK304" i="142"/>
  <c r="CO183" i="142"/>
  <c r="CK210" i="142"/>
  <c r="CK112" i="142"/>
  <c r="CO197" i="142"/>
  <c r="CO314" i="142"/>
  <c r="CK292" i="142"/>
  <c r="CK281" i="142"/>
  <c r="CK273" i="142"/>
  <c r="CK261" i="142"/>
  <c r="CK248" i="142"/>
  <c r="CO362" i="142"/>
  <c r="CK192" i="142"/>
  <c r="CK184" i="142"/>
  <c r="CK174" i="142"/>
  <c r="CO145" i="142"/>
  <c r="CK140" i="142"/>
  <c r="CO123" i="142"/>
  <c r="CK96" i="142"/>
  <c r="CO367" i="142"/>
  <c r="CO86" i="142"/>
  <c r="CO302" i="142"/>
  <c r="CO38" i="142"/>
  <c r="CO250" i="142"/>
  <c r="CK242" i="142"/>
  <c r="CO328" i="142"/>
  <c r="CO203" i="142"/>
  <c r="CK194" i="142"/>
  <c r="CK172" i="142"/>
  <c r="CO150" i="142"/>
  <c r="CO164" i="142"/>
  <c r="CK120" i="142"/>
  <c r="CK115" i="142"/>
  <c r="CK91" i="142"/>
  <c r="CO84" i="142"/>
  <c r="CO78" i="142"/>
  <c r="CK44" i="142"/>
  <c r="CO386" i="142"/>
  <c r="CK30" i="142"/>
  <c r="CK348" i="142"/>
  <c r="CK337" i="142"/>
  <c r="CK308" i="142"/>
  <c r="CO323" i="142"/>
  <c r="CO271" i="142"/>
  <c r="CK237" i="142"/>
  <c r="CO227" i="142"/>
  <c r="CK181" i="142"/>
  <c r="CK173" i="142"/>
  <c r="CO151" i="142"/>
  <c r="CK157" i="142"/>
  <c r="CK139" i="142"/>
  <c r="CO340" i="142"/>
  <c r="CO112" i="142"/>
  <c r="CO37" i="142"/>
  <c r="CO95" i="142"/>
  <c r="CO85" i="142"/>
  <c r="CO70" i="142"/>
  <c r="CK55" i="142"/>
  <c r="CO261" i="142"/>
  <c r="CO230" i="142"/>
  <c r="CK362" i="142"/>
  <c r="CK217" i="142"/>
  <c r="CO200" i="142"/>
  <c r="CK152" i="142"/>
  <c r="CK145" i="142"/>
  <c r="CO158" i="142"/>
  <c r="CK123" i="142"/>
  <c r="CK116" i="142"/>
  <c r="CO104" i="142"/>
  <c r="CO64" i="142"/>
  <c r="CK56" i="142"/>
  <c r="CK46" i="142"/>
  <c r="CK86" i="142"/>
  <c r="CO334" i="142"/>
  <c r="CO312" i="142"/>
  <c r="CK302" i="142"/>
  <c r="CK294" i="142"/>
  <c r="CK276" i="142"/>
  <c r="CK268" i="142"/>
  <c r="CK254" i="142"/>
  <c r="CK328" i="142"/>
  <c r="CK179" i="142"/>
  <c r="CO141" i="142"/>
  <c r="CK101" i="142"/>
  <c r="CO91" i="142"/>
  <c r="CK84" i="142"/>
  <c r="CK78" i="142"/>
  <c r="CK69" i="142"/>
  <c r="CO326" i="142"/>
  <c r="CK305" i="142"/>
  <c r="CK323" i="142"/>
  <c r="CK271" i="142"/>
  <c r="CK264" i="142"/>
  <c r="CK245" i="142"/>
  <c r="CO205" i="142"/>
  <c r="CK197" i="142"/>
  <c r="CO189" i="142"/>
  <c r="CO165" i="142"/>
  <c r="CO122" i="142"/>
  <c r="CK340" i="142"/>
  <c r="CK80" i="142"/>
  <c r="CK63" i="142"/>
  <c r="CO35" i="142"/>
  <c r="CK113" i="142"/>
  <c r="CO172" i="142"/>
  <c r="CO186" i="142"/>
  <c r="CO276" i="142"/>
  <c r="CO317" i="142"/>
  <c r="CK71" i="142"/>
  <c r="CO192" i="142"/>
  <c r="CO321" i="142"/>
  <c r="CO388" i="142"/>
  <c r="CO258" i="142"/>
  <c r="CO343" i="142"/>
  <c r="CK88" i="142"/>
  <c r="CK339" i="142"/>
  <c r="CO143" i="142"/>
  <c r="CO218" i="142"/>
  <c r="CO352" i="142"/>
  <c r="CK50" i="142"/>
  <c r="CK212" i="142"/>
  <c r="CK92" i="142"/>
  <c r="CK182" i="142"/>
  <c r="CO221" i="142"/>
  <c r="CO42" i="142"/>
  <c r="CO236" i="142"/>
  <c r="CK275" i="142"/>
  <c r="CK43" i="142"/>
  <c r="CO63" i="142"/>
  <c r="CK70" i="142"/>
  <c r="CO80" i="142"/>
  <c r="CK85" i="142"/>
  <c r="CO127" i="142"/>
  <c r="CO139" i="142"/>
  <c r="CK165" i="142"/>
  <c r="CO173" i="142"/>
  <c r="CO181" i="142"/>
  <c r="CK205" i="142"/>
  <c r="CO220" i="142"/>
  <c r="CK227" i="142"/>
  <c r="CK255" i="142"/>
  <c r="CO278" i="142"/>
  <c r="CK289" i="142"/>
  <c r="CK326" i="142"/>
  <c r="CO308" i="142"/>
  <c r="CO337" i="142"/>
  <c r="CO51" i="142"/>
  <c r="CO347" i="142"/>
  <c r="CK322" i="142"/>
  <c r="CO332" i="142"/>
  <c r="CO310" i="142"/>
  <c r="CO285" i="142"/>
  <c r="CK270" i="142"/>
  <c r="CO92" i="142"/>
  <c r="CK110" i="142"/>
  <c r="CK97" i="142"/>
  <c r="CK131" i="142"/>
  <c r="CO50" i="142"/>
  <c r="CO34" i="142"/>
  <c r="CK346" i="142"/>
  <c r="CO315" i="142"/>
  <c r="CK311" i="142"/>
  <c r="CK301" i="142"/>
  <c r="CK282" i="142"/>
  <c r="CO274" i="142"/>
  <c r="CK364" i="142"/>
  <c r="CK249" i="142"/>
  <c r="CO241" i="142"/>
  <c r="CO209" i="142"/>
  <c r="CK201" i="142"/>
  <c r="CK193" i="142"/>
  <c r="CK365" i="142"/>
  <c r="CO170" i="142"/>
  <c r="CK148" i="142"/>
  <c r="CK135" i="142"/>
  <c r="CO125" i="142"/>
  <c r="CK82" i="142"/>
  <c r="CO73" i="142"/>
  <c r="CK386" i="142"/>
  <c r="CK61" i="142"/>
  <c r="CO69" i="142"/>
  <c r="CO101" i="142"/>
  <c r="CO113" i="142"/>
  <c r="CO115" i="142"/>
  <c r="CO156" i="142"/>
  <c r="CK164" i="142"/>
  <c r="CO179" i="142"/>
  <c r="CK186" i="142"/>
  <c r="CK203" i="142"/>
  <c r="CK224" i="142"/>
  <c r="CK234" i="142"/>
  <c r="CO242" i="142"/>
  <c r="CK250" i="142"/>
  <c r="CO254" i="142"/>
  <c r="CO268" i="142"/>
  <c r="CO284" i="142"/>
  <c r="CO294" i="142"/>
  <c r="CK317" i="142"/>
  <c r="CK327" i="142"/>
  <c r="CK334" i="142"/>
  <c r="CO46" i="142"/>
  <c r="CO71" i="142"/>
  <c r="CK367" i="142"/>
  <c r="CK336" i="142"/>
  <c r="CO116" i="142"/>
  <c r="CO128" i="142"/>
  <c r="CK158" i="142"/>
  <c r="CO152" i="142"/>
  <c r="CK208" i="142"/>
  <c r="CO217" i="142"/>
  <c r="CK240" i="142"/>
  <c r="CO248" i="142"/>
  <c r="CO281" i="142"/>
  <c r="CK321" i="142"/>
  <c r="CK314" i="142"/>
  <c r="CK350" i="142"/>
  <c r="CK335" i="142"/>
  <c r="CK54" i="142"/>
  <c r="CK62" i="142"/>
  <c r="CK47" i="142"/>
  <c r="CK349" i="142"/>
  <c r="CO117" i="142"/>
  <c r="CO121" i="142"/>
  <c r="CO142" i="142"/>
  <c r="CK159" i="142"/>
  <c r="CK146" i="142"/>
  <c r="CO153" i="142"/>
  <c r="CO187" i="142"/>
  <c r="CK195" i="142"/>
  <c r="CK225" i="142"/>
  <c r="CK235" i="142"/>
  <c r="CO251" i="142"/>
  <c r="CK258" i="142"/>
  <c r="CO279" i="142"/>
  <c r="CK383" i="142"/>
  <c r="CO329" i="142"/>
  <c r="CK31" i="142"/>
  <c r="CK39" i="142"/>
  <c r="CO59" i="142"/>
  <c r="CK143" i="142"/>
  <c r="CO185" i="142"/>
  <c r="CO193" i="142"/>
  <c r="CK209" i="142"/>
  <c r="CK241" i="142"/>
  <c r="CK274" i="142"/>
  <c r="CO293" i="142"/>
  <c r="CO301" i="142"/>
  <c r="CK315" i="142"/>
  <c r="CK352" i="142"/>
  <c r="CO66" i="142"/>
  <c r="CO131" i="142"/>
  <c r="CK87" i="142"/>
  <c r="CO137" i="142"/>
  <c r="CO160" i="142"/>
  <c r="CK147" i="142"/>
  <c r="CO154" i="142"/>
  <c r="CO190" i="142"/>
  <c r="CO199" i="142"/>
  <c r="CK265" i="142"/>
  <c r="CK345" i="142"/>
  <c r="CK52" i="142"/>
  <c r="CO90" i="142"/>
  <c r="CO119" i="142"/>
  <c r="CO126" i="142"/>
  <c r="CK162" i="142"/>
  <c r="CO149" i="142"/>
  <c r="CO177" i="142"/>
  <c r="CO196" i="142"/>
  <c r="CK204" i="142"/>
  <c r="CO215" i="142"/>
  <c r="CK226" i="142"/>
  <c r="CK263" i="142"/>
  <c r="CK29" i="142"/>
  <c r="CO366" i="142"/>
  <c r="CK138" i="142"/>
  <c r="CK171" i="142"/>
  <c r="CK283" i="142"/>
  <c r="CO298" i="142"/>
  <c r="CO330" i="142"/>
  <c r="CK300" i="142"/>
  <c r="CO342" i="142"/>
  <c r="CK26" i="142"/>
  <c r="CK33" i="142"/>
  <c r="CO62" i="142"/>
  <c r="CK72" i="142"/>
  <c r="CO94" i="142"/>
  <c r="CO47" i="142"/>
  <c r="CK106" i="142"/>
  <c r="CO338" i="142"/>
  <c r="CK121" i="142"/>
  <c r="CO387" i="142"/>
  <c r="CK142" i="142"/>
  <c r="CK153" i="142"/>
  <c r="CK175" i="142"/>
  <c r="CO180" i="142"/>
  <c r="CK206" i="142"/>
  <c r="CK216" i="142"/>
  <c r="CK213" i="142"/>
  <c r="CK243" i="142"/>
  <c r="CK251" i="142"/>
  <c r="CK279" i="142"/>
  <c r="CK286" i="142"/>
  <c r="CO295" i="142"/>
  <c r="CO303" i="142"/>
  <c r="CK329" i="142"/>
  <c r="CK59" i="142"/>
  <c r="CK65" i="142"/>
  <c r="CK98" i="142"/>
  <c r="CK107" i="142"/>
  <c r="CO339" i="142"/>
  <c r="CK125" i="142"/>
  <c r="CO148" i="142"/>
  <c r="CO365" i="142"/>
  <c r="CK185" i="142"/>
  <c r="CO201" i="142"/>
  <c r="CK223" i="142"/>
  <c r="CO233" i="142"/>
  <c r="CO364" i="142"/>
  <c r="CK293" i="142"/>
  <c r="CO311" i="142"/>
  <c r="CO346" i="142"/>
  <c r="CK40" i="142"/>
  <c r="CK57" i="142"/>
  <c r="CK66" i="142"/>
  <c r="CO207" i="142"/>
  <c r="CK214" i="142"/>
  <c r="CO361" i="142"/>
  <c r="CK290" i="142"/>
  <c r="CK299" i="142"/>
  <c r="CK67" i="142"/>
  <c r="CO74" i="142"/>
  <c r="CK109" i="142"/>
  <c r="CO114" i="142"/>
  <c r="CK126" i="142"/>
  <c r="CK136" i="142"/>
  <c r="CK188" i="142"/>
  <c r="CO219" i="142"/>
  <c r="CO226" i="142"/>
  <c r="CO296" i="142"/>
  <c r="CK332" i="142"/>
  <c r="CO41" i="142"/>
  <c r="CO68" i="142"/>
  <c r="CO118" i="142"/>
  <c r="CO124" i="142"/>
  <c r="CO178" i="142"/>
  <c r="CO229" i="142"/>
  <c r="CK266" i="142"/>
  <c r="CO324" i="142"/>
  <c r="CO33" i="142"/>
  <c r="CK45" i="142"/>
  <c r="CK94" i="142"/>
  <c r="CK338" i="142"/>
  <c r="CK117" i="142"/>
  <c r="CK387" i="142"/>
  <c r="CO175" i="142"/>
  <c r="CO195" i="142"/>
  <c r="CO206" i="142"/>
  <c r="CO216" i="142"/>
  <c r="CO243" i="142"/>
  <c r="CK269" i="142"/>
  <c r="CO286" i="142"/>
  <c r="CK297" i="142"/>
  <c r="CK343" i="142"/>
  <c r="CK351" i="142"/>
  <c r="CK49" i="142"/>
  <c r="CO65" i="142"/>
  <c r="CO82" i="142"/>
  <c r="CO88" i="142"/>
  <c r="CO98" i="142"/>
  <c r="CK161" i="142"/>
  <c r="CK218" i="142"/>
  <c r="CO249" i="142"/>
  <c r="CO282" i="142"/>
  <c r="CK331" i="142"/>
  <c r="CK34" i="142"/>
  <c r="CO40" i="142"/>
  <c r="CO87" i="142"/>
  <c r="CO97" i="142"/>
  <c r="CO341" i="142"/>
  <c r="CK137" i="142"/>
  <c r="CK134" i="142"/>
  <c r="CK160" i="142"/>
  <c r="CO147" i="142"/>
  <c r="CK154" i="142"/>
  <c r="CK176" i="142"/>
  <c r="CK190" i="142"/>
  <c r="CK199" i="142"/>
  <c r="CK207" i="142"/>
  <c r="CK221" i="142"/>
  <c r="CO228" i="142"/>
  <c r="CK238" i="142"/>
  <c r="CK246" i="142"/>
  <c r="CK259" i="142"/>
  <c r="CK272" i="142"/>
  <c r="CO290" i="142"/>
  <c r="CK90" i="142"/>
  <c r="CO99" i="142"/>
  <c r="CO109" i="142"/>
  <c r="CO162" i="142"/>
  <c r="CK149" i="142"/>
  <c r="CK215" i="142"/>
  <c r="CK244" i="142"/>
  <c r="CK252" i="142"/>
  <c r="CK277" i="142"/>
  <c r="CO322" i="142"/>
  <c r="CO58" i="142"/>
  <c r="CK222" i="142"/>
  <c r="CK102" i="142"/>
  <c r="CO280" i="142"/>
  <c r="CO182" i="142"/>
  <c r="CO214" i="142"/>
  <c r="CO246" i="142"/>
  <c r="CK361" i="142"/>
  <c r="CO272" i="142"/>
  <c r="CO299" i="142"/>
  <c r="CO345" i="142"/>
  <c r="CK32" i="142"/>
  <c r="CK42" i="142"/>
  <c r="CO52" i="142"/>
  <c r="CK60" i="142"/>
  <c r="CK83" i="142"/>
  <c r="CK99" i="142"/>
  <c r="CK114" i="142"/>
  <c r="CK119" i="142"/>
  <c r="CO136" i="142"/>
  <c r="CO144" i="142"/>
  <c r="CK169" i="142"/>
  <c r="CK177" i="142"/>
  <c r="CK219" i="142"/>
  <c r="CK236" i="142"/>
  <c r="CO263" i="142"/>
  <c r="CO270" i="142"/>
  <c r="CK285" i="142"/>
  <c r="CK296" i="142"/>
  <c r="CO304" i="142"/>
  <c r="CK310" i="142"/>
  <c r="CK41" i="142"/>
  <c r="CK51" i="142"/>
  <c r="CK58" i="142"/>
  <c r="CK68" i="142"/>
  <c r="CO77" i="142"/>
  <c r="CO89" i="142"/>
  <c r="CO111" i="142"/>
  <c r="CK118" i="142"/>
  <c r="CO155" i="142"/>
  <c r="CK178" i="142"/>
  <c r="CK183" i="142"/>
  <c r="CK191" i="142"/>
  <c r="CO202" i="142"/>
  <c r="CO222" i="142"/>
  <c r="CK229" i="142"/>
  <c r="CO239" i="142"/>
  <c r="CO247" i="142"/>
  <c r="CO253" i="142"/>
  <c r="CK291" i="142"/>
  <c r="CO307" i="142"/>
  <c r="CO333" i="142"/>
  <c r="CK105" i="142"/>
  <c r="CO384" i="142"/>
  <c r="CK280" i="142"/>
  <c r="CO306" i="142"/>
  <c r="CO129" i="142"/>
  <c r="CO198" i="142"/>
  <c r="CK129" i="142"/>
  <c r="CK198" i="142"/>
  <c r="CK81" i="142"/>
  <c r="CK100" i="142"/>
  <c r="CK111" i="142"/>
  <c r="CK124" i="142"/>
  <c r="CK155" i="142"/>
  <c r="CK163" i="142"/>
  <c r="CO171" i="142"/>
  <c r="CO191" i="142"/>
  <c r="CK202" i="142"/>
  <c r="CK253" i="142"/>
  <c r="CK260" i="142"/>
  <c r="CO266" i="142"/>
  <c r="CO291" i="142"/>
  <c r="CK79" i="142"/>
  <c r="CO105" i="142"/>
  <c r="CK384" i="142"/>
  <c r="CK306" i="142"/>
  <c r="CK330" i="142"/>
  <c r="CO316" i="142"/>
  <c r="CK77" i="142"/>
  <c r="CK89" i="142"/>
  <c r="CK366" i="142"/>
  <c r="CO138" i="142"/>
  <c r="CO163" i="142"/>
  <c r="CO210" i="142"/>
  <c r="CK239" i="142"/>
  <c r="CK247" i="142"/>
  <c r="CO260" i="142"/>
  <c r="CO275" i="142"/>
  <c r="CO283" i="142"/>
  <c r="CK298" i="142"/>
  <c r="CK324" i="142"/>
  <c r="CK307" i="142"/>
  <c r="CK333" i="142"/>
  <c r="CK313" i="142"/>
  <c r="CK355" i="142" l="1"/>
  <c r="CO355" i="142"/>
  <c r="CL355" i="142"/>
  <c r="CN198" i="142"/>
  <c r="CN334" i="142"/>
  <c r="CN308" i="142"/>
  <c r="CN91" i="142"/>
  <c r="CN253" i="142"/>
  <c r="CN387" i="142"/>
  <c r="CN286" i="142"/>
  <c r="CN209" i="142"/>
  <c r="CN321" i="142"/>
  <c r="CN327" i="142"/>
  <c r="CN255" i="142"/>
  <c r="CN254" i="142"/>
  <c r="CN121" i="142"/>
  <c r="CN120" i="142"/>
  <c r="CN210" i="142"/>
  <c r="CN127" i="142"/>
  <c r="CN128" i="142"/>
  <c r="CN94" i="142"/>
  <c r="CN74" i="142"/>
  <c r="CN35" i="142"/>
  <c r="CM355" i="142" l="1"/>
  <c r="CU35" i="142" l="1"/>
  <c r="CU36" i="142"/>
  <c r="CU93" i="142"/>
  <c r="CU325" i="142"/>
  <c r="CU25" i="142"/>
  <c r="CU26" i="142"/>
  <c r="CU27" i="142"/>
  <c r="CU28" i="142"/>
  <c r="CU29" i="142"/>
  <c r="CU30" i="142"/>
  <c r="CU31" i="142"/>
  <c r="CU32" i="142"/>
  <c r="CU33" i="142"/>
  <c r="CU34" i="142"/>
  <c r="CU37" i="142"/>
  <c r="CU38" i="142"/>
  <c r="CU368" i="142"/>
  <c r="CU40" i="142"/>
  <c r="CU44" i="142"/>
  <c r="CU50" i="142"/>
  <c r="CU53" i="142"/>
  <c r="CU55" i="142"/>
  <c r="CU56" i="142"/>
  <c r="CU57" i="142"/>
  <c r="CU58" i="142"/>
  <c r="CU60" i="142"/>
  <c r="CU61" i="142"/>
  <c r="CU62" i="142"/>
  <c r="CU64" i="142"/>
  <c r="CU69" i="142"/>
  <c r="CU80" i="142"/>
  <c r="CU83" i="142"/>
  <c r="CU89" i="142"/>
  <c r="CU91" i="142"/>
  <c r="CU96" i="142"/>
  <c r="CU349" i="142"/>
  <c r="CU100" i="142"/>
  <c r="CU101" i="142"/>
  <c r="CU102" i="142"/>
  <c r="CU107" i="142"/>
  <c r="CU110" i="142"/>
  <c r="CU336" i="142"/>
  <c r="CU117" i="142"/>
  <c r="CU134" i="142"/>
  <c r="CU135" i="142"/>
  <c r="CU137" i="142"/>
  <c r="CU149" i="142"/>
  <c r="CU365" i="142"/>
  <c r="CU182" i="142"/>
  <c r="CU184" i="142"/>
  <c r="CU187" i="142"/>
  <c r="CU188" i="142"/>
  <c r="CU213" i="142"/>
  <c r="CU220" i="142"/>
  <c r="CU223" i="142"/>
  <c r="CU233" i="142"/>
  <c r="CU234" i="142"/>
  <c r="CU235" i="142"/>
  <c r="CU245" i="142"/>
  <c r="CU246" i="142"/>
  <c r="CU254" i="142"/>
  <c r="CU258" i="142"/>
  <c r="CU259" i="142"/>
  <c r="CU260" i="142"/>
  <c r="CU261" i="142"/>
  <c r="CU262" i="142"/>
  <c r="CU364" i="142"/>
  <c r="CU286" i="142"/>
  <c r="CU276" i="142"/>
  <c r="CU292" i="142"/>
  <c r="CU310" i="142"/>
  <c r="CU321" i="142"/>
  <c r="CU314" i="142"/>
  <c r="CU316" i="142"/>
  <c r="CU313" i="142"/>
  <c r="CU315" i="142"/>
  <c r="CU297" i="142"/>
  <c r="CU328" i="142"/>
  <c r="CU330" i="142"/>
  <c r="CU331" i="142"/>
  <c r="CU333" i="142"/>
  <c r="CU334" i="142"/>
  <c r="CU335" i="142"/>
  <c r="CU337" i="142"/>
  <c r="CU345" i="142"/>
  <c r="CU346" i="142"/>
  <c r="CU347" i="142"/>
  <c r="CU79" i="142"/>
  <c r="CU348" i="142"/>
  <c r="CU350" i="142"/>
  <c r="CU352" i="142"/>
  <c r="CU24" i="142"/>
  <c r="CU355" i="142" l="1"/>
  <c r="CS355" i="142" l="1"/>
  <c r="BW382" i="142" l="1"/>
  <c r="AQ371" i="142"/>
  <c r="BU289" i="142"/>
  <c r="CN289" i="142" s="1"/>
  <c r="AX181" i="142"/>
  <c r="BU112" i="142"/>
  <c r="CN112" i="142" s="1"/>
  <c r="BE373" i="142"/>
  <c r="AQ373" i="142"/>
  <c r="BE245" i="142"/>
  <c r="BE85" i="142"/>
  <c r="BE139" i="142"/>
  <c r="BM70" i="142"/>
  <c r="BU95" i="142"/>
  <c r="CN95" i="142" s="1"/>
  <c r="CC139" i="142"/>
  <c r="CC122" i="142"/>
  <c r="CC157" i="142"/>
  <c r="BM278" i="142"/>
  <c r="BE205" i="142"/>
  <c r="AX340" i="142"/>
  <c r="CC63" i="142"/>
  <c r="AQ55" i="142"/>
  <c r="CC227" i="142"/>
  <c r="AX70" i="142"/>
  <c r="AX139" i="142"/>
  <c r="BE70" i="142"/>
  <c r="BU348" i="142"/>
  <c r="CC174" i="142"/>
  <c r="AQ230" i="142"/>
  <c r="BM101" i="142"/>
  <c r="AX289" i="142"/>
  <c r="AX220" i="142"/>
  <c r="BM151" i="142"/>
  <c r="BE289" i="142"/>
  <c r="CC151" i="142"/>
  <c r="CC205" i="142"/>
  <c r="BM205" i="142"/>
  <c r="AQ197" i="142"/>
  <c r="AX173" i="142"/>
  <c r="AQ205" i="142"/>
  <c r="BE237" i="142"/>
  <c r="AX157" i="142"/>
  <c r="CC37" i="142"/>
  <c r="BE227" i="142"/>
  <c r="AQ227" i="142"/>
  <c r="BU227" i="142"/>
  <c r="AQ165" i="142"/>
  <c r="BU43" i="142"/>
  <c r="CN43" i="142" s="1"/>
  <c r="BU245" i="142"/>
  <c r="CN245" i="142" s="1"/>
  <c r="AX229" i="142"/>
  <c r="BU177" i="142"/>
  <c r="CN177" i="142" s="1"/>
  <c r="BM148" i="142"/>
  <c r="BU329" i="142"/>
  <c r="CN329" i="142" s="1"/>
  <c r="BM187" i="142"/>
  <c r="BU350" i="142"/>
  <c r="CN350" i="142" s="1"/>
  <c r="BU267" i="142"/>
  <c r="AX248" i="142"/>
  <c r="CC230" i="142"/>
  <c r="BE217" i="142"/>
  <c r="AX200" i="142"/>
  <c r="AX184" i="142"/>
  <c r="BM145" i="142"/>
  <c r="CC140" i="142"/>
  <c r="CC104" i="142"/>
  <c r="BE367" i="142"/>
  <c r="BM27" i="142"/>
  <c r="AX299" i="142"/>
  <c r="BE214" i="142"/>
  <c r="CC57" i="142"/>
  <c r="AQ40" i="142"/>
  <c r="BM346" i="142"/>
  <c r="BM201" i="142"/>
  <c r="AX284" i="142"/>
  <c r="BM194" i="142"/>
  <c r="AX348" i="142"/>
  <c r="AQ271" i="142"/>
  <c r="CC264" i="142"/>
  <c r="BM337" i="142"/>
  <c r="CF377" i="142"/>
  <c r="CW377" i="142" s="1"/>
  <c r="CC78" i="142"/>
  <c r="BU271" i="142"/>
  <c r="CN271" i="142" s="1"/>
  <c r="BU173" i="142"/>
  <c r="CN173" i="142" s="1"/>
  <c r="AQ70" i="142"/>
  <c r="AX373" i="142"/>
  <c r="AZ373" i="142"/>
  <c r="BW373" i="142"/>
  <c r="AQ37" i="142"/>
  <c r="BU151" i="142"/>
  <c r="CN151" i="142" s="1"/>
  <c r="AQ122" i="142"/>
  <c r="AQ63" i="142"/>
  <c r="BU139" i="142"/>
  <c r="CN139" i="142" s="1"/>
  <c r="BE165" i="142"/>
  <c r="BE189" i="142"/>
  <c r="BE122" i="142"/>
  <c r="AQ189" i="142"/>
  <c r="BM220" i="142"/>
  <c r="AX85" i="142"/>
  <c r="BM112" i="142"/>
  <c r="AQ237" i="142"/>
  <c r="AX37" i="142"/>
  <c r="BE63" i="142"/>
  <c r="CC189" i="142"/>
  <c r="BM63" i="142"/>
  <c r="BU230" i="142"/>
  <c r="CN230" i="142" s="1"/>
  <c r="AX56" i="142"/>
  <c r="BM123" i="142"/>
  <c r="BM348" i="142"/>
  <c r="BU264" i="142"/>
  <c r="BU205" i="142"/>
  <c r="CN205" i="142" s="1"/>
  <c r="AX165" i="142"/>
  <c r="AX264" i="142"/>
  <c r="CC173" i="142"/>
  <c r="AQ305" i="142"/>
  <c r="BU63" i="142"/>
  <c r="CC80" i="142"/>
  <c r="BE181" i="142"/>
  <c r="AX205" i="142"/>
  <c r="BE264" i="142"/>
  <c r="BM85" i="142"/>
  <c r="BU386" i="142"/>
  <c r="CN386" i="142" s="1"/>
  <c r="BU85" i="142"/>
  <c r="CN85" i="142" s="1"/>
  <c r="AQ139" i="142"/>
  <c r="BE95" i="142"/>
  <c r="AX95" i="142"/>
  <c r="AX43" i="142"/>
  <c r="CC337" i="142"/>
  <c r="BU114" i="142"/>
  <c r="CN114" i="142" s="1"/>
  <c r="AX384" i="142"/>
  <c r="BE313" i="142"/>
  <c r="BU31" i="142"/>
  <c r="CN31" i="142" s="1"/>
  <c r="BM243" i="142"/>
  <c r="CC225" i="142"/>
  <c r="AX216" i="142"/>
  <c r="BM62" i="142"/>
  <c r="BM314" i="142"/>
  <c r="AX300" i="142"/>
  <c r="BM183" i="142"/>
  <c r="BE310" i="142"/>
  <c r="AX285" i="142"/>
  <c r="BU263" i="142"/>
  <c r="CN263" i="142" s="1"/>
  <c r="BM176" i="142"/>
  <c r="AX131" i="142"/>
  <c r="BM233" i="142"/>
  <c r="BU86" i="142"/>
  <c r="CN86" i="142" s="1"/>
  <c r="BE115" i="142"/>
  <c r="BE281" i="142"/>
  <c r="CC271" i="142"/>
  <c r="BE323" i="142"/>
  <c r="CF371" i="142"/>
  <c r="CW371" i="142" s="1"/>
  <c r="AX33" i="142"/>
  <c r="BE220" i="142"/>
  <c r="AQ264" i="142"/>
  <c r="AX305" i="142"/>
  <c r="BM323" i="142"/>
  <c r="BE26" i="142"/>
  <c r="CC267" i="142"/>
  <c r="BU158" i="142"/>
  <c r="CN158" i="142" s="1"/>
  <c r="BU184" i="142"/>
  <c r="BU281" i="142"/>
  <c r="CN281" i="142" s="1"/>
  <c r="BU140" i="142"/>
  <c r="CN140" i="142" s="1"/>
  <c r="CC349" i="142"/>
  <c r="BU46" i="142"/>
  <c r="CN46" i="142" s="1"/>
  <c r="AQ71" i="142"/>
  <c r="BO373" i="142"/>
  <c r="BU237" i="142"/>
  <c r="AX55" i="142"/>
  <c r="CC373" i="142"/>
  <c r="AX326" i="142"/>
  <c r="AQ173" i="142"/>
  <c r="AX122" i="142"/>
  <c r="BE112" i="142"/>
  <c r="CC245" i="142"/>
  <c r="BU80" i="142"/>
  <c r="CN80" i="142" s="1"/>
  <c r="BM43" i="142"/>
  <c r="BM157" i="142"/>
  <c r="BM122" i="142"/>
  <c r="AQ27" i="142"/>
  <c r="BM368" i="142"/>
  <c r="AX237" i="142"/>
  <c r="CC70" i="142"/>
  <c r="AX197" i="142"/>
  <c r="CC348" i="142"/>
  <c r="BU189" i="142"/>
  <c r="CN189" i="142" s="1"/>
  <c r="AX278" i="142"/>
  <c r="AQ157" i="142"/>
  <c r="BU337" i="142"/>
  <c r="CN337" i="142" s="1"/>
  <c r="BM305" i="142"/>
  <c r="AX337" i="142"/>
  <c r="BU345" i="142"/>
  <c r="BM303" i="142"/>
  <c r="BU292" i="142"/>
  <c r="CN292" i="142" s="1"/>
  <c r="AX362" i="142"/>
  <c r="CC158" i="142"/>
  <c r="AX171" i="142"/>
  <c r="BE339" i="142"/>
  <c r="AQ78" i="142"/>
  <c r="BE30" i="142"/>
  <c r="BE326" i="142"/>
  <c r="BE152" i="142"/>
  <c r="AQ184" i="142"/>
  <c r="AX271" i="142"/>
  <c r="CC197" i="142"/>
  <c r="BE33" i="142"/>
  <c r="BM208" i="142"/>
  <c r="BM158" i="142"/>
  <c r="BU71" i="142"/>
  <c r="CN71" i="142" s="1"/>
  <c r="BM184" i="142"/>
  <c r="BE300" i="142"/>
  <c r="BM140" i="142"/>
  <c r="CC33" i="142"/>
  <c r="BM279" i="142"/>
  <c r="BU282" i="142"/>
  <c r="CN282" i="142" s="1"/>
  <c r="BE324" i="142"/>
  <c r="CC150" i="142"/>
  <c r="BM102" i="142"/>
  <c r="AQ242" i="142"/>
  <c r="BM214" i="142"/>
  <c r="BE303" i="142"/>
  <c r="BE92" i="142"/>
  <c r="BU372" i="142"/>
  <c r="CN372" i="142" s="1"/>
  <c r="BU59" i="142"/>
  <c r="CN59" i="142" s="1"/>
  <c r="BE269" i="142"/>
  <c r="AX250" i="142"/>
  <c r="AX28" i="142"/>
  <c r="BM33" i="142"/>
  <c r="AX155" i="142"/>
  <c r="BM266" i="142"/>
  <c r="AX338" i="142"/>
  <c r="CC69" i="142"/>
  <c r="AQ51" i="142"/>
  <c r="BM54" i="142"/>
  <c r="BE246" i="142"/>
  <c r="AQ160" i="142"/>
  <c r="BU100" i="142"/>
  <c r="BE49" i="142"/>
  <c r="BU161" i="142"/>
  <c r="CN161" i="142" s="1"/>
  <c r="CC68" i="142"/>
  <c r="BU39" i="142"/>
  <c r="BE345" i="142"/>
  <c r="BM317" i="142"/>
  <c r="BE294" i="142"/>
  <c r="AQ272" i="142"/>
  <c r="BU251" i="142"/>
  <c r="CN251" i="142" s="1"/>
  <c r="BE206" i="142"/>
  <c r="BE178" i="142"/>
  <c r="CC153" i="142"/>
  <c r="AQ159" i="142"/>
  <c r="AX118" i="142"/>
  <c r="CF369" i="142"/>
  <c r="CW369" i="142" s="1"/>
  <c r="CC220" i="142"/>
  <c r="AQ43" i="142"/>
  <c r="BG373" i="142"/>
  <c r="BM37" i="142"/>
  <c r="CC112" i="142"/>
  <c r="BE340" i="142"/>
  <c r="CC237" i="142"/>
  <c r="AQ80" i="142"/>
  <c r="BU157" i="142"/>
  <c r="CN157" i="142" s="1"/>
  <c r="BE173" i="142"/>
  <c r="CC165" i="142"/>
  <c r="BU70" i="142"/>
  <c r="CN70" i="142" s="1"/>
  <c r="BE46" i="142"/>
  <c r="AQ337" i="142"/>
  <c r="BE197" i="142"/>
  <c r="BU373" i="142"/>
  <c r="CN373" i="142" s="1"/>
  <c r="BM165" i="142"/>
  <c r="BE151" i="142"/>
  <c r="BU220" i="142"/>
  <c r="BE80" i="142"/>
  <c r="BM139" i="142"/>
  <c r="BU55" i="142"/>
  <c r="BM271" i="142"/>
  <c r="BU144" i="142"/>
  <c r="CN144" i="142" s="1"/>
  <c r="BM67" i="142"/>
  <c r="BE342" i="142"/>
  <c r="AX240" i="142"/>
  <c r="CC291" i="142"/>
  <c r="CC222" i="142"/>
  <c r="BM215" i="142"/>
  <c r="AX311" i="142"/>
  <c r="AQ276" i="142"/>
  <c r="BE203" i="142"/>
  <c r="BM264" i="142"/>
  <c r="AX227" i="142"/>
  <c r="BE348" i="142"/>
  <c r="BM289" i="142"/>
  <c r="BM217" i="142"/>
  <c r="BM237" i="142"/>
  <c r="CC278" i="142"/>
  <c r="BU323" i="142"/>
  <c r="CN323" i="142" s="1"/>
  <c r="AQ281" i="142"/>
  <c r="AX367" i="142"/>
  <c r="AX371" i="142"/>
  <c r="CC261" i="142"/>
  <c r="AX217" i="142"/>
  <c r="BE56" i="142"/>
  <c r="BM104" i="142"/>
  <c r="BM192" i="142"/>
  <c r="BM297" i="142"/>
  <c r="CC229" i="142"/>
  <c r="BU324" i="142"/>
  <c r="CN324" i="142" s="1"/>
  <c r="AX58" i="142"/>
  <c r="BM242" i="142"/>
  <c r="AQ143" i="142"/>
  <c r="AQ161" i="142"/>
  <c r="BM221" i="142"/>
  <c r="CC141" i="142"/>
  <c r="BE28" i="142"/>
  <c r="AQ59" i="142"/>
  <c r="CC58" i="142"/>
  <c r="AX349" i="142"/>
  <c r="AQ267" i="142"/>
  <c r="AQ208" i="142"/>
  <c r="BU58" i="142"/>
  <c r="CN58" i="142" s="1"/>
  <c r="AQ260" i="142"/>
  <c r="BE106" i="142"/>
  <c r="BU54" i="142"/>
  <c r="AX86" i="142"/>
  <c r="AX154" i="142"/>
  <c r="AX246" i="142"/>
  <c r="BE100" i="142"/>
  <c r="BU78" i="142"/>
  <c r="CN78" i="142" s="1"/>
  <c r="AX143" i="142"/>
  <c r="AQ388" i="142"/>
  <c r="BM53" i="142"/>
  <c r="BE31" i="142"/>
  <c r="CC345" i="142"/>
  <c r="AX317" i="142"/>
  <c r="BM294" i="142"/>
  <c r="AX272" i="142"/>
  <c r="CC251" i="142"/>
  <c r="BM206" i="142"/>
  <c r="BM178" i="142"/>
  <c r="AQ153" i="142"/>
  <c r="BM159" i="142"/>
  <c r="BE118" i="142"/>
  <c r="BU113" i="142"/>
  <c r="CN113" i="142" s="1"/>
  <c r="BU229" i="142"/>
  <c r="CN229" i="142" s="1"/>
  <c r="CC102" i="142"/>
  <c r="BE291" i="142"/>
  <c r="BU291" i="142"/>
  <c r="CC279" i="142"/>
  <c r="BU234" i="142"/>
  <c r="CN234" i="142" s="1"/>
  <c r="BM186" i="142"/>
  <c r="CC164" i="142"/>
  <c r="BM164" i="142"/>
  <c r="BM341" i="142"/>
  <c r="CC366" i="142"/>
  <c r="BU111" i="142"/>
  <c r="CN111" i="142" s="1"/>
  <c r="BU101" i="142"/>
  <c r="CC84" i="142"/>
  <c r="BU241" i="142"/>
  <c r="CN241" i="142" s="1"/>
  <c r="AQ79" i="142"/>
  <c r="AQ312" i="142"/>
  <c r="CC280" i="142"/>
  <c r="BU243" i="142"/>
  <c r="CN243" i="142" s="1"/>
  <c r="AQ195" i="142"/>
  <c r="BE183" i="142"/>
  <c r="BU171" i="142"/>
  <c r="CN171" i="142" s="1"/>
  <c r="BU146" i="142"/>
  <c r="CN146" i="142" s="1"/>
  <c r="BU142" i="142"/>
  <c r="CN142" i="142" s="1"/>
  <c r="CC124" i="142"/>
  <c r="AQ115" i="142"/>
  <c r="BE97" i="142"/>
  <c r="BE77" i="142"/>
  <c r="BM50" i="142"/>
  <c r="AX41" i="142"/>
  <c r="BU153" i="142"/>
  <c r="CN153" i="142" s="1"/>
  <c r="BE171" i="142"/>
  <c r="BE265" i="142"/>
  <c r="AQ269" i="142"/>
  <c r="BU250" i="142"/>
  <c r="CN250" i="142" s="1"/>
  <c r="AX242" i="142"/>
  <c r="BE228" i="142"/>
  <c r="AQ221" i="142"/>
  <c r="AQ214" i="142"/>
  <c r="BE194" i="142"/>
  <c r="AQ182" i="142"/>
  <c r="BM150" i="142"/>
  <c r="BM156" i="142"/>
  <c r="BM349" i="142"/>
  <c r="BU89" i="142"/>
  <c r="CN89" i="142" s="1"/>
  <c r="BM89" i="142"/>
  <c r="BM66" i="142"/>
  <c r="AX40" i="142"/>
  <c r="BU28" i="142"/>
  <c r="BU331" i="142"/>
  <c r="CN331" i="142" s="1"/>
  <c r="BE41" i="142"/>
  <c r="AQ24" i="142"/>
  <c r="AQ250" i="142"/>
  <c r="AQ352" i="142"/>
  <c r="BM182" i="142"/>
  <c r="AQ183" i="142"/>
  <c r="AX61" i="142"/>
  <c r="BM251" i="142"/>
  <c r="AQ203" i="142"/>
  <c r="AX111" i="142"/>
  <c r="CC351" i="142"/>
  <c r="BE235" i="142"/>
  <c r="BW377" i="142"/>
  <c r="BE47" i="142"/>
  <c r="AX68" i="142"/>
  <c r="AX53" i="142"/>
  <c r="BO369" i="142"/>
  <c r="BE337" i="142"/>
  <c r="BM80" i="142"/>
  <c r="BM189" i="142"/>
  <c r="BM197" i="142"/>
  <c r="AQ181" i="142"/>
  <c r="BE55" i="142"/>
  <c r="BU326" i="142"/>
  <c r="CN326" i="142" s="1"/>
  <c r="BU197" i="142"/>
  <c r="CN197" i="142" s="1"/>
  <c r="BM173" i="142"/>
  <c r="CC85" i="142"/>
  <c r="AX63" i="142"/>
  <c r="BE273" i="142"/>
  <c r="CC96" i="142"/>
  <c r="BE64" i="142"/>
  <c r="AQ341" i="142"/>
  <c r="CC28" i="142"/>
  <c r="AX185" i="142"/>
  <c r="AQ289" i="142"/>
  <c r="CC192" i="142"/>
  <c r="BU278" i="142"/>
  <c r="CN278" i="142" s="1"/>
  <c r="AX152" i="142"/>
  <c r="BE368" i="142"/>
  <c r="BE267" i="142"/>
  <c r="AX281" i="142"/>
  <c r="BM113" i="142"/>
  <c r="AX150" i="142"/>
  <c r="AX194" i="142"/>
  <c r="BU303" i="142"/>
  <c r="CN303" i="142" s="1"/>
  <c r="CC372" i="142"/>
  <c r="AX176" i="142"/>
  <c r="BE234" i="142"/>
  <c r="CC27" i="142"/>
  <c r="BE137" i="142"/>
  <c r="CC51" i="142"/>
  <c r="CC307" i="142"/>
  <c r="BM100" i="142"/>
  <c r="BM299" i="142"/>
  <c r="CC187" i="142"/>
  <c r="AQ345" i="142"/>
  <c r="BM272" i="142"/>
  <c r="AQ322" i="142"/>
  <c r="AQ333" i="142"/>
  <c r="BE186" i="142"/>
  <c r="AX164" i="142"/>
  <c r="BE141" i="142"/>
  <c r="BU341" i="142"/>
  <c r="CN341" i="142" s="1"/>
  <c r="BM366" i="142"/>
  <c r="AQ111" i="142"/>
  <c r="BE84" i="142"/>
  <c r="BM241" i="142"/>
  <c r="CC79" i="142"/>
  <c r="AX243" i="142"/>
  <c r="BE195" i="142"/>
  <c r="AX183" i="142"/>
  <c r="BM142" i="142"/>
  <c r="AX115" i="142"/>
  <c r="AQ97" i="142"/>
  <c r="AQ61" i="142"/>
  <c r="BU53" i="142"/>
  <c r="BE113" i="142"/>
  <c r="AX269" i="142"/>
  <c r="BM250" i="142"/>
  <c r="AX228" i="142"/>
  <c r="AQ194" i="142"/>
  <c r="AX182" i="142"/>
  <c r="BE150" i="142"/>
  <c r="BU156" i="142"/>
  <c r="CN156" i="142" s="1"/>
  <c r="AQ349" i="142"/>
  <c r="AQ89" i="142"/>
  <c r="BE66" i="142"/>
  <c r="BM40" i="142"/>
  <c r="AX352" i="142"/>
  <c r="BU301" i="142"/>
  <c r="CN301" i="142" s="1"/>
  <c r="BM153" i="142"/>
  <c r="BE349" i="142"/>
  <c r="AQ317" i="142"/>
  <c r="AQ77" i="142"/>
  <c r="BU84" i="142"/>
  <c r="CN84" i="142" s="1"/>
  <c r="AX270" i="142"/>
  <c r="BM259" i="142"/>
  <c r="AQ377" i="142"/>
  <c r="AX47" i="142"/>
  <c r="CC53" i="142"/>
  <c r="BG369" i="142"/>
  <c r="CC369" i="142"/>
  <c r="AQ299" i="142"/>
  <c r="BU206" i="142"/>
  <c r="CN206" i="142" s="1"/>
  <c r="AX50" i="142"/>
  <c r="AX279" i="142"/>
  <c r="AQ101" i="142"/>
  <c r="CC113" i="142"/>
  <c r="BE102" i="142"/>
  <c r="BE221" i="142"/>
  <c r="BM195" i="142"/>
  <c r="BU61" i="142"/>
  <c r="CN61" i="142" s="1"/>
  <c r="AX206" i="142"/>
  <c r="AX203" i="142"/>
  <c r="BU150" i="142"/>
  <c r="CN150" i="142" s="1"/>
  <c r="CC59" i="142"/>
  <c r="BE39" i="142"/>
  <c r="BM143" i="142"/>
  <c r="BU49" i="142"/>
  <c r="CC31" i="142"/>
  <c r="AZ382" i="142"/>
  <c r="AQ347" i="142"/>
  <c r="BM285" i="142"/>
  <c r="AX263" i="142"/>
  <c r="AX215" i="142"/>
  <c r="CC149" i="142"/>
  <c r="AQ119" i="142"/>
  <c r="BM99" i="142"/>
  <c r="AX99" i="142"/>
  <c r="BU42" i="142"/>
  <c r="CN42" i="142" s="1"/>
  <c r="CC219" i="142"/>
  <c r="BM330" i="142"/>
  <c r="CC110" i="142"/>
  <c r="BU72" i="142"/>
  <c r="CN72" i="142" s="1"/>
  <c r="BM24" i="142"/>
  <c r="BU24" i="142"/>
  <c r="BM332" i="142"/>
  <c r="BE322" i="142"/>
  <c r="BE304" i="142"/>
  <c r="BE296" i="142"/>
  <c r="BE277" i="142"/>
  <c r="CC270" i="142"/>
  <c r="BE270" i="142"/>
  <c r="BM252" i="142"/>
  <c r="AQ244" i="142"/>
  <c r="AQ226" i="142"/>
  <c r="BM219" i="142"/>
  <c r="AQ204" i="142"/>
  <c r="BM196" i="142"/>
  <c r="CC196" i="142"/>
  <c r="AQ169" i="142"/>
  <c r="BU136" i="142"/>
  <c r="CN136" i="142" s="1"/>
  <c r="AQ114" i="142"/>
  <c r="AX109" i="142"/>
  <c r="AX90" i="142"/>
  <c r="BM90" i="142"/>
  <c r="CC52" i="142"/>
  <c r="AX332" i="142"/>
  <c r="BM277" i="142"/>
  <c r="BE347" i="142"/>
  <c r="CC347" i="142"/>
  <c r="AQ90" i="142"/>
  <c r="BM81" i="142"/>
  <c r="BU304" i="142"/>
  <c r="CN304" i="142" s="1"/>
  <c r="AQ136" i="142"/>
  <c r="BE258" i="142"/>
  <c r="AQ107" i="142"/>
  <c r="CC361" i="142"/>
  <c r="BU105" i="142"/>
  <c r="CN105" i="142" s="1"/>
  <c r="BE301" i="142"/>
  <c r="BM172" i="142"/>
  <c r="BM223" i="142"/>
  <c r="BU175" i="142"/>
  <c r="CN175" i="142" s="1"/>
  <c r="BU330" i="142"/>
  <c r="CN330" i="142" s="1"/>
  <c r="CC202" i="142"/>
  <c r="AQ339" i="142"/>
  <c r="AX39" i="142"/>
  <c r="BE346" i="142"/>
  <c r="AX105" i="142"/>
  <c r="CC302" i="142"/>
  <c r="BU305" i="142"/>
  <c r="CN305" i="142" s="1"/>
  <c r="AS373" i="142"/>
  <c r="BU37" i="142"/>
  <c r="BM55" i="142"/>
  <c r="BE278" i="142"/>
  <c r="CC340" i="142"/>
  <c r="AX140" i="142"/>
  <c r="BM245" i="142"/>
  <c r="CC181" i="142"/>
  <c r="BM181" i="142"/>
  <c r="BM326" i="142"/>
  <c r="BE305" i="142"/>
  <c r="BE138" i="142"/>
  <c r="BM213" i="142"/>
  <c r="BU192" i="142"/>
  <c r="CN192" i="142" s="1"/>
  <c r="BM336" i="142"/>
  <c r="AX280" i="142"/>
  <c r="BM238" i="142"/>
  <c r="CC182" i="142"/>
  <c r="AQ50" i="142"/>
  <c r="AQ326" i="142"/>
  <c r="AQ245" i="142"/>
  <c r="CC326" i="142"/>
  <c r="AQ367" i="142"/>
  <c r="AX192" i="142"/>
  <c r="AQ362" i="142"/>
  <c r="BU96" i="142"/>
  <c r="CN96" i="142" s="1"/>
  <c r="AQ294" i="142"/>
  <c r="AQ186" i="142"/>
  <c r="AX65" i="142"/>
  <c r="BU92" i="142"/>
  <c r="CN92" i="142" s="1"/>
  <c r="BM339" i="142"/>
  <c r="AQ234" i="142"/>
  <c r="AX267" i="142"/>
  <c r="CC386" i="142"/>
  <c r="BU106" i="142"/>
  <c r="AQ54" i="142"/>
  <c r="AX190" i="142"/>
  <c r="BM105" i="142"/>
  <c r="CC201" i="142"/>
  <c r="BU170" i="142"/>
  <c r="CC317" i="142"/>
  <c r="AQ251" i="142"/>
  <c r="CC206" i="142"/>
  <c r="BM118" i="142"/>
  <c r="BM244" i="142"/>
  <c r="AX297" i="142"/>
  <c r="AQ291" i="142"/>
  <c r="BU279" i="142"/>
  <c r="CN279" i="142" s="1"/>
  <c r="CC234" i="142"/>
  <c r="CC186" i="142"/>
  <c r="AQ164" i="142"/>
  <c r="BU141" i="142"/>
  <c r="CN141" i="142" s="1"/>
  <c r="BE341" i="142"/>
  <c r="AX366" i="142"/>
  <c r="CC111" i="142"/>
  <c r="AX84" i="142"/>
  <c r="AQ223" i="142"/>
  <c r="BU79" i="142"/>
  <c r="AQ280" i="142"/>
  <c r="AX195" i="142"/>
  <c r="AX146" i="142"/>
  <c r="BE142" i="142"/>
  <c r="BU115" i="142"/>
  <c r="CN115" i="142" s="1"/>
  <c r="BU97" i="142"/>
  <c r="CN97" i="142" s="1"/>
  <c r="BM77" i="142"/>
  <c r="CC61" i="142"/>
  <c r="BU41" i="142"/>
  <c r="CN41" i="142" s="1"/>
  <c r="CC171" i="142"/>
  <c r="BE124" i="142"/>
  <c r="BM324" i="142"/>
  <c r="BU269" i="142"/>
  <c r="CN269" i="142" s="1"/>
  <c r="BM228" i="142"/>
  <c r="CC221" i="142"/>
  <c r="BU214" i="142"/>
  <c r="BU194" i="142"/>
  <c r="CN194" i="142" s="1"/>
  <c r="BU182" i="142"/>
  <c r="CN182" i="142" s="1"/>
  <c r="AQ150" i="142"/>
  <c r="BM92" i="142"/>
  <c r="BU349" i="142"/>
  <c r="AX89" i="142"/>
  <c r="AX66" i="142"/>
  <c r="CC40" i="142"/>
  <c r="AQ34" i="142"/>
  <c r="BU352" i="142"/>
  <c r="CN352" i="142" s="1"/>
  <c r="BU299" i="142"/>
  <c r="CN299" i="142" s="1"/>
  <c r="BE153" i="142"/>
  <c r="BM146" i="142"/>
  <c r="BU131" i="142"/>
  <c r="CN131" i="142" s="1"/>
  <c r="BE159" i="142"/>
  <c r="AX178" i="142"/>
  <c r="BU164" i="142"/>
  <c r="CN164" i="142" s="1"/>
  <c r="BE58" i="142"/>
  <c r="AQ259" i="142"/>
  <c r="AX377" i="142"/>
  <c r="BU187" i="142"/>
  <c r="CN187" i="142" s="1"/>
  <c r="BU47" i="142"/>
  <c r="CN47" i="142" s="1"/>
  <c r="BU68" i="142"/>
  <c r="CN68" i="142" s="1"/>
  <c r="BE53" i="142"/>
  <c r="BU369" i="142"/>
  <c r="CN369" i="142" s="1"/>
  <c r="AX369" i="142"/>
  <c r="BU195" i="142"/>
  <c r="CN195" i="142" s="1"/>
  <c r="BE299" i="142"/>
  <c r="CC50" i="142"/>
  <c r="CC176" i="142"/>
  <c r="BU242" i="142"/>
  <c r="CN242" i="142" s="1"/>
  <c r="AQ58" i="142"/>
  <c r="BU346" i="142"/>
  <c r="CN346" i="142" s="1"/>
  <c r="CC156" i="142"/>
  <c r="BE243" i="142"/>
  <c r="CC118" i="142"/>
  <c r="CC203" i="142"/>
  <c r="CC89" i="142"/>
  <c r="BE369" i="142"/>
  <c r="BE59" i="142"/>
  <c r="CC143" i="142"/>
  <c r="CC388" i="142"/>
  <c r="AQ49" i="142"/>
  <c r="BE316" i="142"/>
  <c r="CC382" i="142"/>
  <c r="AX347" i="142"/>
  <c r="BU285" i="142"/>
  <c r="CN285" i="142" s="1"/>
  <c r="AQ263" i="142"/>
  <c r="BE215" i="142"/>
  <c r="AX188" i="142"/>
  <c r="AX144" i="142"/>
  <c r="BU119" i="142"/>
  <c r="CN119" i="142" s="1"/>
  <c r="BE99" i="142"/>
  <c r="BM83" i="142"/>
  <c r="CC42" i="142"/>
  <c r="BE330" i="142"/>
  <c r="BM290" i="142"/>
  <c r="CC87" i="142"/>
  <c r="BM72" i="142"/>
  <c r="AX24" i="142"/>
  <c r="BU332" i="142"/>
  <c r="CN332" i="142" s="1"/>
  <c r="CC322" i="142"/>
  <c r="BU296" i="142"/>
  <c r="CN296" i="142" s="1"/>
  <c r="BU277" i="142"/>
  <c r="CN277" i="142" s="1"/>
  <c r="BU270" i="142"/>
  <c r="CN270" i="142" s="1"/>
  <c r="BU252" i="142"/>
  <c r="CN252" i="142" s="1"/>
  <c r="AX244" i="142"/>
  <c r="CC226" i="142"/>
  <c r="AQ219" i="142"/>
  <c r="BM204" i="142"/>
  <c r="BU196" i="142"/>
  <c r="CN196" i="142" s="1"/>
  <c r="AX177" i="142"/>
  <c r="BE169" i="142"/>
  <c r="BM136" i="142"/>
  <c r="CC114" i="142"/>
  <c r="BU109" i="142"/>
  <c r="BE90" i="142"/>
  <c r="BE67" i="142"/>
  <c r="BU52" i="142"/>
  <c r="CN52" i="142" s="1"/>
  <c r="BE42" i="142"/>
  <c r="AQ285" i="142"/>
  <c r="BM310" i="142"/>
  <c r="AQ60" i="142"/>
  <c r="AX119" i="142"/>
  <c r="AQ302" i="142"/>
  <c r="BM347" i="142"/>
  <c r="BM177" i="142"/>
  <c r="BE190" i="142"/>
  <c r="BU190" i="142"/>
  <c r="CN190" i="142" s="1"/>
  <c r="AX137" i="142"/>
  <c r="AX307" i="142"/>
  <c r="CC328" i="142"/>
  <c r="AQ224" i="142"/>
  <c r="AQ311" i="142"/>
  <c r="BU283" i="142"/>
  <c r="AQ151" i="142"/>
  <c r="CC55" i="142"/>
  <c r="BE43" i="142"/>
  <c r="AQ340" i="142"/>
  <c r="AX112" i="142"/>
  <c r="BE271" i="142"/>
  <c r="AQ323" i="142"/>
  <c r="CC208" i="142"/>
  <c r="BU124" i="142"/>
  <c r="CN124" i="142" s="1"/>
  <c r="BM304" i="142"/>
  <c r="BM64" i="142"/>
  <c r="BU314" i="142"/>
  <c r="CN314" i="142" s="1"/>
  <c r="CC314" i="142"/>
  <c r="BO377" i="142"/>
  <c r="BE111" i="142"/>
  <c r="BE366" i="142"/>
  <c r="CC341" i="142"/>
  <c r="CC224" i="142"/>
  <c r="BE105" i="142"/>
  <c r="BE229" i="142"/>
  <c r="BM345" i="142"/>
  <c r="BM222" i="142"/>
  <c r="BM68" i="142"/>
  <c r="AX291" i="142"/>
  <c r="AQ279" i="142"/>
  <c r="AQ84" i="142"/>
  <c r="CC312" i="142"/>
  <c r="BU265" i="142"/>
  <c r="CN265" i="142" s="1"/>
  <c r="CC183" i="142"/>
  <c r="BM171" i="142"/>
  <c r="AX124" i="142"/>
  <c r="BM97" i="142"/>
  <c r="CC77" i="142"/>
  <c r="CC41" i="142"/>
  <c r="CC243" i="142"/>
  <c r="AQ303" i="142"/>
  <c r="BE242" i="142"/>
  <c r="AX214" i="142"/>
  <c r="BE182" i="142"/>
  <c r="CC92" i="142"/>
  <c r="BM28" i="142"/>
  <c r="AQ229" i="142"/>
  <c r="CC303" i="142"/>
  <c r="BE280" i="142"/>
  <c r="BU203" i="142"/>
  <c r="CN203" i="142" s="1"/>
  <c r="AX235" i="142"/>
  <c r="CC47" i="142"/>
  <c r="BM296" i="142"/>
  <c r="CC294" i="142"/>
  <c r="AQ176" i="142"/>
  <c r="AX303" i="142"/>
  <c r="AS377" i="142"/>
  <c r="BM124" i="142"/>
  <c r="BM203" i="142"/>
  <c r="AX49" i="142"/>
  <c r="AQ98" i="142"/>
  <c r="BM316" i="142"/>
  <c r="BM263" i="142"/>
  <c r="BU215" i="142"/>
  <c r="CN215" i="142" s="1"/>
  <c r="AQ144" i="142"/>
  <c r="CC99" i="142"/>
  <c r="CC32" i="142"/>
  <c r="BM110" i="142"/>
  <c r="AQ332" i="142"/>
  <c r="CC304" i="142"/>
  <c r="AQ296" i="142"/>
  <c r="AQ252" i="142"/>
  <c r="CC244" i="142"/>
  <c r="AX219" i="142"/>
  <c r="BE196" i="142"/>
  <c r="AQ162" i="142"/>
  <c r="BE114" i="142"/>
  <c r="BU90" i="142"/>
  <c r="CN90" i="142" s="1"/>
  <c r="AQ215" i="142"/>
  <c r="BE219" i="142"/>
  <c r="AX169" i="142"/>
  <c r="BU347" i="142"/>
  <c r="CN347" i="142" s="1"/>
  <c r="BM109" i="142"/>
  <c r="AX266" i="142"/>
  <c r="AQ28" i="142"/>
  <c r="CC160" i="142"/>
  <c r="CC346" i="142"/>
  <c r="AX282" i="142"/>
  <c r="BU311" i="142"/>
  <c r="CN311" i="142" s="1"/>
  <c r="BE57" i="142"/>
  <c r="BM284" i="142"/>
  <c r="BE315" i="142"/>
  <c r="BU225" i="142"/>
  <c r="CN225" i="142" s="1"/>
  <c r="CC290" i="142"/>
  <c r="BU38" i="142"/>
  <c r="BM239" i="142"/>
  <c r="BE216" i="142"/>
  <c r="CC191" i="142"/>
  <c r="BM155" i="142"/>
  <c r="BU57" i="142"/>
  <c r="BM45" i="142"/>
  <c r="BE352" i="142"/>
  <c r="CC311" i="142"/>
  <c r="BM282" i="142"/>
  <c r="AQ274" i="142"/>
  <c r="AX374" i="142"/>
  <c r="BE241" i="142"/>
  <c r="AQ201" i="142"/>
  <c r="CC365" i="142"/>
  <c r="BM170" i="142"/>
  <c r="AX148" i="142"/>
  <c r="CC135" i="142"/>
  <c r="BM125" i="142"/>
  <c r="BE107" i="142"/>
  <c r="AX98" i="142"/>
  <c r="CC88" i="142"/>
  <c r="BU298" i="142"/>
  <c r="BM260" i="142"/>
  <c r="CC258" i="142"/>
  <c r="BU246" i="142"/>
  <c r="CN246" i="142" s="1"/>
  <c r="AQ199" i="142"/>
  <c r="AQ154" i="142"/>
  <c r="BM134" i="142"/>
  <c r="BU338" i="142"/>
  <c r="CN338" i="142" s="1"/>
  <c r="CC106" i="142"/>
  <c r="AX212" i="142"/>
  <c r="AX350" i="142"/>
  <c r="BU309" i="142"/>
  <c r="AX314" i="142"/>
  <c r="BE192" i="142"/>
  <c r="BU174" i="142"/>
  <c r="CN174" i="142" s="1"/>
  <c r="BU152" i="142"/>
  <c r="CN152" i="142" s="1"/>
  <c r="BU145" i="142"/>
  <c r="CN145" i="142" s="1"/>
  <c r="BE145" i="142"/>
  <c r="BU123" i="142"/>
  <c r="CN123" i="142" s="1"/>
  <c r="BE116" i="142"/>
  <c r="AQ336" i="142"/>
  <c r="BE104" i="142"/>
  <c r="BO371" i="142"/>
  <c r="BM371" i="142"/>
  <c r="CC46" i="142"/>
  <c r="BU27" i="142"/>
  <c r="BE343" i="142"/>
  <c r="AQ283" i="142"/>
  <c r="CC266" i="142"/>
  <c r="BM361" i="142"/>
  <c r="BE238" i="142"/>
  <c r="BU179" i="142"/>
  <c r="CN179" i="142" s="1"/>
  <c r="AQ179" i="142"/>
  <c r="AX100" i="142"/>
  <c r="BE69" i="142"/>
  <c r="BU51" i="142"/>
  <c r="BM44" i="142"/>
  <c r="BM386" i="142"/>
  <c r="BM34" i="142"/>
  <c r="CC29" i="142"/>
  <c r="BM26" i="142"/>
  <c r="BM342" i="142"/>
  <c r="BE292" i="142"/>
  <c r="BU273" i="142"/>
  <c r="CN273" i="142" s="1"/>
  <c r="AX261" i="142"/>
  <c r="BM240" i="142"/>
  <c r="BE208" i="142"/>
  <c r="AQ137" i="142"/>
  <c r="AQ343" i="142"/>
  <c r="BU307" i="142"/>
  <c r="CN307" i="142" s="1"/>
  <c r="AQ300" i="142"/>
  <c r="BM190" i="142"/>
  <c r="BE72" i="142"/>
  <c r="BM313" i="142"/>
  <c r="AQ315" i="142"/>
  <c r="AX59" i="142"/>
  <c r="BE336" i="142"/>
  <c r="AQ217" i="142"/>
  <c r="BM51" i="142"/>
  <c r="BE157" i="142"/>
  <c r="BU181" i="142"/>
  <c r="CN181" i="142" s="1"/>
  <c r="AQ112" i="142"/>
  <c r="CC300" i="142"/>
  <c r="AX151" i="142"/>
  <c r="BU340" i="142"/>
  <c r="CN340" i="142" s="1"/>
  <c r="BE180" i="142"/>
  <c r="AQ146" i="142"/>
  <c r="BU261" i="142"/>
  <c r="BU294" i="142"/>
  <c r="AX245" i="142"/>
  <c r="AQ192" i="142"/>
  <c r="AQ248" i="142"/>
  <c r="AX339" i="142"/>
  <c r="AQ65" i="142"/>
  <c r="AX88" i="142"/>
  <c r="AX174" i="142"/>
  <c r="BM69" i="142"/>
  <c r="CC190" i="142"/>
  <c r="BU143" i="142"/>
  <c r="CN143" i="142" s="1"/>
  <c r="BU317" i="142"/>
  <c r="CN317" i="142" s="1"/>
  <c r="AQ118" i="142"/>
  <c r="BU102" i="142"/>
  <c r="BM291" i="142"/>
  <c r="BU176" i="142"/>
  <c r="CN176" i="142" s="1"/>
  <c r="AX341" i="142"/>
  <c r="BM111" i="142"/>
  <c r="AX312" i="142"/>
  <c r="BU183" i="142"/>
  <c r="CN183" i="142" s="1"/>
  <c r="CC142" i="142"/>
  <c r="AQ124" i="142"/>
  <c r="CC97" i="142"/>
  <c r="BE50" i="142"/>
  <c r="AQ41" i="142"/>
  <c r="BM79" i="142"/>
  <c r="BE262" i="142"/>
  <c r="CC242" i="142"/>
  <c r="AX221" i="142"/>
  <c r="CC214" i="142"/>
  <c r="BE131" i="142"/>
  <c r="BE40" i="142"/>
  <c r="CC315" i="142"/>
  <c r="AX141" i="142"/>
  <c r="BM61" i="142"/>
  <c r="BU77" i="142"/>
  <c r="CN77" i="142" s="1"/>
  <c r="BM235" i="142"/>
  <c r="AX187" i="142"/>
  <c r="AQ47" i="142"/>
  <c r="AQ369" i="142"/>
  <c r="AQ32" i="142"/>
  <c r="BE68" i="142"/>
  <c r="BM47" i="142"/>
  <c r="CC269" i="142"/>
  <c r="BE351" i="142"/>
  <c r="AQ178" i="142"/>
  <c r="CC101" i="142"/>
  <c r="CC49" i="142"/>
  <c r="AX31" i="142"/>
  <c r="AX191" i="142"/>
  <c r="AQ310" i="142"/>
  <c r="BE263" i="142"/>
  <c r="BE188" i="142"/>
  <c r="BE119" i="142"/>
  <c r="BE83" i="142"/>
  <c r="AX330" i="142"/>
  <c r="BE81" i="142"/>
  <c r="CC24" i="142"/>
  <c r="AX322" i="142"/>
  <c r="AX304" i="142"/>
  <c r="AQ277" i="142"/>
  <c r="BM270" i="142"/>
  <c r="BE252" i="142"/>
  <c r="BU219" i="142"/>
  <c r="CN219" i="142" s="1"/>
  <c r="AX196" i="142"/>
  <c r="CC136" i="142"/>
  <c r="CC90" i="142"/>
  <c r="AX310" i="142"/>
  <c r="AQ72" i="142"/>
  <c r="BU204" i="142"/>
  <c r="CN204" i="142" s="1"/>
  <c r="BU310" i="142"/>
  <c r="CN310" i="142" s="1"/>
  <c r="AQ258" i="142"/>
  <c r="BE179" i="142"/>
  <c r="BM329" i="142"/>
  <c r="BM135" i="142"/>
  <c r="AX331" i="142"/>
  <c r="CC339" i="142"/>
  <c r="BM31" i="142"/>
  <c r="BM331" i="142"/>
  <c r="BM160" i="142"/>
  <c r="AX290" i="142"/>
  <c r="BE247" i="142"/>
  <c r="BU239" i="142"/>
  <c r="CN239" i="142" s="1"/>
  <c r="BU216" i="142"/>
  <c r="CN216" i="142" s="1"/>
  <c r="BM191" i="142"/>
  <c r="BU155" i="142"/>
  <c r="CN155" i="142" s="1"/>
  <c r="AQ57" i="142"/>
  <c r="BM335" i="142"/>
  <c r="BM315" i="142"/>
  <c r="BE311" i="142"/>
  <c r="BU274" i="142"/>
  <c r="CN274" i="142" s="1"/>
  <c r="CC364" i="142"/>
  <c r="BO374" i="142"/>
  <c r="AQ241" i="142"/>
  <c r="BU365" i="142"/>
  <c r="CC170" i="142"/>
  <c r="BE161" i="142"/>
  <c r="AQ135" i="142"/>
  <c r="AX125" i="142"/>
  <c r="CC107" i="142"/>
  <c r="BM98" i="142"/>
  <c r="AQ88" i="142"/>
  <c r="AQ31" i="142"/>
  <c r="BE298" i="142"/>
  <c r="AX260" i="142"/>
  <c r="CC260" i="142"/>
  <c r="BM258" i="142"/>
  <c r="BM199" i="142"/>
  <c r="BM154" i="142"/>
  <c r="AQ147" i="142"/>
  <c r="CC338" i="142"/>
  <c r="BM338" i="142"/>
  <c r="BU212" i="142"/>
  <c r="CC350" i="142"/>
  <c r="CC309" i="142"/>
  <c r="BE314" i="142"/>
  <c r="BM281" i="142"/>
  <c r="BM174" i="142"/>
  <c r="AQ152" i="142"/>
  <c r="CC145" i="142"/>
  <c r="BE158" i="142"/>
  <c r="AQ123" i="142"/>
  <c r="AX116" i="142"/>
  <c r="CC336" i="142"/>
  <c r="AQ104" i="142"/>
  <c r="BE371" i="142"/>
  <c r="BM71" i="142"/>
  <c r="AQ368" i="142"/>
  <c r="BE27" i="142"/>
  <c r="CC329" i="142"/>
  <c r="BE283" i="142"/>
  <c r="CC283" i="142"/>
  <c r="BU266" i="142"/>
  <c r="CN266" i="142" s="1"/>
  <c r="AX238" i="142"/>
  <c r="BM179" i="142"/>
  <c r="CC172" i="142"/>
  <c r="BU160" i="142"/>
  <c r="CN160" i="142" s="1"/>
  <c r="BU69" i="142"/>
  <c r="CN69" i="142" s="1"/>
  <c r="AX62" i="142"/>
  <c r="AX54" i="142"/>
  <c r="AX44" i="142"/>
  <c r="BU44" i="142"/>
  <c r="AX386" i="142"/>
  <c r="CC34" i="142"/>
  <c r="AQ29" i="142"/>
  <c r="AX26" i="142"/>
  <c r="CC292" i="142"/>
  <c r="AX273" i="142"/>
  <c r="BE261" i="142"/>
  <c r="BM362" i="142"/>
  <c r="BU217" i="142"/>
  <c r="CN217" i="142" s="1"/>
  <c r="BE200" i="142"/>
  <c r="AX224" i="142"/>
  <c r="AX51" i="142"/>
  <c r="AQ105" i="142"/>
  <c r="BM224" i="142"/>
  <c r="AX346" i="142"/>
  <c r="BE87" i="142"/>
  <c r="AQ346" i="142"/>
  <c r="CC331" i="142"/>
  <c r="CC240" i="142"/>
  <c r="BE123" i="142"/>
  <c r="AQ240" i="142"/>
  <c r="CC54" i="142"/>
  <c r="BM116" i="142"/>
  <c r="CC43" i="142"/>
  <c r="AQ53" i="142"/>
  <c r="CC289" i="142"/>
  <c r="BE248" i="142"/>
  <c r="BU366" i="142"/>
  <c r="CN366" i="142" s="1"/>
  <c r="CC281" i="142"/>
  <c r="AQ100" i="142"/>
  <c r="CC272" i="142"/>
  <c r="CC178" i="142"/>
  <c r="CC159" i="142"/>
  <c r="AX102" i="142"/>
  <c r="BE164" i="142"/>
  <c r="AQ366" i="142"/>
  <c r="AQ265" i="142"/>
  <c r="CC146" i="142"/>
  <c r="BU50" i="142"/>
  <c r="CN50" i="142" s="1"/>
  <c r="BU228" i="142"/>
  <c r="CN228" i="142" s="1"/>
  <c r="AX156" i="142"/>
  <c r="BE89" i="142"/>
  <c r="BM229" i="142"/>
  <c r="BE156" i="142"/>
  <c r="AX351" i="142"/>
  <c r="BU235" i="142"/>
  <c r="BE259" i="142"/>
  <c r="CC265" i="142"/>
  <c r="BE98" i="142"/>
  <c r="CC39" i="142"/>
  <c r="CC215" i="142"/>
  <c r="BU99" i="142"/>
  <c r="CN99" i="142" s="1"/>
  <c r="BU290" i="142"/>
  <c r="CN290" i="142" s="1"/>
  <c r="BE24" i="142"/>
  <c r="BE244" i="142"/>
  <c r="CC204" i="142"/>
  <c r="BM126" i="142"/>
  <c r="AX38" i="142"/>
  <c r="CC252" i="142"/>
  <c r="AX107" i="142"/>
  <c r="CC105" i="142"/>
  <c r="BE361" i="142"/>
  <c r="BM311" i="142"/>
  <c r="BU30" i="142"/>
  <c r="AQ233" i="142"/>
  <c r="CC38" i="142"/>
  <c r="CC213" i="142"/>
  <c r="AQ175" i="142"/>
  <c r="BU45" i="142"/>
  <c r="CN45" i="142" s="1"/>
  <c r="BM274" i="142"/>
  <c r="BU249" i="142"/>
  <c r="CN249" i="142" s="1"/>
  <c r="BM185" i="142"/>
  <c r="AQ170" i="142"/>
  <c r="BE125" i="142"/>
  <c r="AQ86" i="142"/>
  <c r="BU260" i="142"/>
  <c r="AX199" i="142"/>
  <c r="CC154" i="142"/>
  <c r="AQ338" i="142"/>
  <c r="AQ212" i="142"/>
  <c r="BM350" i="142"/>
  <c r="BE184" i="142"/>
  <c r="AQ140" i="142"/>
  <c r="AX96" i="142"/>
  <c r="AQ46" i="142"/>
  <c r="BU343" i="142"/>
  <c r="CN343" i="142" s="1"/>
  <c r="AX283" i="142"/>
  <c r="BU238" i="142"/>
  <c r="CN238" i="142" s="1"/>
  <c r="AX179" i="142"/>
  <c r="AQ62" i="142"/>
  <c r="BE386" i="142"/>
  <c r="BM29" i="142"/>
  <c r="BU26" i="142"/>
  <c r="AX342" i="142"/>
  <c r="CC248" i="142"/>
  <c r="AX230" i="142"/>
  <c r="AQ30" i="142"/>
  <c r="AQ307" i="142"/>
  <c r="AX225" i="142"/>
  <c r="BO382" i="142"/>
  <c r="CC72" i="142"/>
  <c r="AQ200" i="142"/>
  <c r="CC62" i="142"/>
  <c r="CC44" i="142"/>
  <c r="BU137" i="142"/>
  <c r="CN137" i="142" s="1"/>
  <c r="AQ313" i="142"/>
  <c r="CC218" i="142"/>
  <c r="BE160" i="142"/>
  <c r="AX83" i="142"/>
  <c r="AQ67" i="142"/>
  <c r="CC60" i="142"/>
  <c r="AQ52" i="142"/>
  <c r="AX32" i="142"/>
  <c r="BU247" i="142"/>
  <c r="CN247" i="142" s="1"/>
  <c r="AQ374" i="142"/>
  <c r="CC185" i="142"/>
  <c r="BU148" i="142"/>
  <c r="CN148" i="142" s="1"/>
  <c r="BE135" i="142"/>
  <c r="BM388" i="142"/>
  <c r="BU107" i="142"/>
  <c r="AX247" i="142"/>
  <c r="AS382" i="142"/>
  <c r="BM175" i="142"/>
  <c r="BE335" i="142"/>
  <c r="BU335" i="142"/>
  <c r="AX249" i="142"/>
  <c r="BW374" i="142"/>
  <c r="CC284" i="142"/>
  <c r="CC276" i="142"/>
  <c r="AQ38" i="142"/>
  <c r="CC239" i="142"/>
  <c r="BM216" i="142"/>
  <c r="BM180" i="142"/>
  <c r="AX175" i="142"/>
  <c r="BE382" i="142"/>
  <c r="BM163" i="142"/>
  <c r="BU138" i="142"/>
  <c r="CN138" i="142" s="1"/>
  <c r="BW372" i="142"/>
  <c r="BM352" i="142"/>
  <c r="AQ293" i="142"/>
  <c r="AQ282" i="142"/>
  <c r="AX364" i="142"/>
  <c r="BE374" i="142"/>
  <c r="AQ249" i="142"/>
  <c r="AX233" i="142"/>
  <c r="BU351" i="142"/>
  <c r="CN351" i="142" s="1"/>
  <c r="AX345" i="142"/>
  <c r="AX333" i="142"/>
  <c r="BE37" i="142"/>
  <c r="CC71" i="142"/>
  <c r="BU64" i="142"/>
  <c r="CN64" i="142" s="1"/>
  <c r="AX46" i="142"/>
  <c r="BM384" i="142"/>
  <c r="CC155" i="142"/>
  <c r="AX204" i="142"/>
  <c r="AX149" i="142"/>
  <c r="BE136" i="142"/>
  <c r="AQ126" i="142"/>
  <c r="BM119" i="142"/>
  <c r="AX316" i="142"/>
  <c r="AX324" i="142"/>
  <c r="BE222" i="142"/>
  <c r="AQ113" i="142"/>
  <c r="CF373" i="142"/>
  <c r="CW373" i="142" s="1"/>
  <c r="AX336" i="142"/>
  <c r="BM269" i="142"/>
  <c r="BU186" i="142"/>
  <c r="CN186" i="142" s="1"/>
  <c r="BM141" i="142"/>
  <c r="AX101" i="142"/>
  <c r="BM261" i="142"/>
  <c r="AX80" i="142"/>
  <c r="BU272" i="142"/>
  <c r="CN272" i="142" s="1"/>
  <c r="CC259" i="142"/>
  <c r="BU222" i="142"/>
  <c r="CN222" i="142" s="1"/>
  <c r="BU207" i="142"/>
  <c r="CN207" i="142" s="1"/>
  <c r="CC162" i="142"/>
  <c r="AX202" i="142"/>
  <c r="AQ33" i="142"/>
  <c r="AX42" i="142"/>
  <c r="AS372" i="142"/>
  <c r="AX236" i="142"/>
  <c r="AQ131" i="142"/>
  <c r="BU367" i="142"/>
  <c r="BE73" i="142"/>
  <c r="BE117" i="142"/>
  <c r="BG372" i="142"/>
  <c r="BE329" i="142"/>
  <c r="AQ384" i="142"/>
  <c r="BO372" i="142"/>
  <c r="AQ87" i="142"/>
  <c r="BM96" i="142"/>
  <c r="CC66" i="142"/>
  <c r="AX207" i="142"/>
  <c r="AX73" i="142"/>
  <c r="AQ328" i="142"/>
  <c r="CC342" i="142"/>
  <c r="AQ292" i="142"/>
  <c r="CC275" i="142"/>
  <c r="BM268" i="142"/>
  <c r="AX193" i="142"/>
  <c r="BM262" i="142"/>
  <c r="AX134" i="142"/>
  <c r="CC383" i="142"/>
  <c r="BM383" i="142"/>
  <c r="CC134" i="142"/>
  <c r="BU233" i="142"/>
  <c r="BE147" i="142"/>
  <c r="BU110" i="142"/>
  <c r="AX25" i="142"/>
  <c r="BM312" i="142"/>
  <c r="BU312" i="142"/>
  <c r="CN312" i="142" s="1"/>
  <c r="BU240" i="142"/>
  <c r="CN240" i="142" s="1"/>
  <c r="AX275" i="142"/>
  <c r="BE134" i="142"/>
  <c r="BU268" i="142"/>
  <c r="CN268" i="142" s="1"/>
  <c r="BE201" i="142"/>
  <c r="BM302" i="142"/>
  <c r="BE290" i="142"/>
  <c r="BE38" i="142"/>
  <c r="BE213" i="142"/>
  <c r="BU202" i="142"/>
  <c r="CN202" i="142" s="1"/>
  <c r="AQ180" i="142"/>
  <c r="BM382" i="142"/>
  <c r="AQ45" i="142"/>
  <c r="BM293" i="142"/>
  <c r="CC374" i="142"/>
  <c r="AS374" i="142"/>
  <c r="AQ218" i="142"/>
  <c r="BM333" i="142"/>
  <c r="AS371" i="142"/>
  <c r="AQ56" i="142"/>
  <c r="BM46" i="142"/>
  <c r="AQ247" i="142"/>
  <c r="CC175" i="142"/>
  <c r="BE177" i="142"/>
  <c r="CC144" i="142"/>
  <c r="AX136" i="142"/>
  <c r="BE312" i="142"/>
  <c r="BU259" i="142"/>
  <c r="CC323" i="142"/>
  <c r="AX158" i="142"/>
  <c r="BM367" i="142"/>
  <c r="BU297" i="142"/>
  <c r="BU208" i="142"/>
  <c r="AX265" i="142"/>
  <c r="BU280" i="142"/>
  <c r="CN280" i="142" s="1"/>
  <c r="AQ222" i="142"/>
  <c r="AX328" i="142"/>
  <c r="BM369" i="142"/>
  <c r="CC25" i="142"/>
  <c r="AX372" i="142"/>
  <c r="BM162" i="142"/>
  <c r="AQ66" i="142"/>
  <c r="CC73" i="142"/>
  <c r="AX162" i="142"/>
  <c r="AQ134" i="142"/>
  <c r="BU65" i="142"/>
  <c r="CN65" i="142" s="1"/>
  <c r="AQ96" i="142"/>
  <c r="AX298" i="142"/>
  <c r="CC207" i="142"/>
  <c r="AX82" i="142"/>
  <c r="BU342" i="142"/>
  <c r="CN342" i="142" s="1"/>
  <c r="BM275" i="142"/>
  <c r="AX138" i="142"/>
  <c r="BE193" i="142"/>
  <c r="BM188" i="142"/>
  <c r="AX262" i="142"/>
  <c r="BU188" i="142"/>
  <c r="BE233" i="142"/>
  <c r="AQ110" i="142"/>
  <c r="BM30" i="142"/>
  <c r="CC262" i="142"/>
  <c r="AQ262" i="142"/>
  <c r="CC188" i="142"/>
  <c r="BU165" i="142"/>
  <c r="CN165" i="142" s="1"/>
  <c r="BU122" i="142"/>
  <c r="CN122" i="142" s="1"/>
  <c r="AQ324" i="142"/>
  <c r="BE202" i="142"/>
  <c r="BU154" i="142"/>
  <c r="CN154" i="142" s="1"/>
  <c r="AX323" i="142"/>
  <c r="BM267" i="142"/>
  <c r="BE51" i="142"/>
  <c r="BE143" i="142"/>
  <c r="BU322" i="142"/>
  <c r="CC169" i="142"/>
  <c r="AX296" i="142"/>
  <c r="BE364" i="142"/>
  <c r="AX313" i="142"/>
  <c r="BU191" i="142"/>
  <c r="CN191" i="142" s="1"/>
  <c r="AQ335" i="142"/>
  <c r="BM374" i="142"/>
  <c r="AX365" i="142"/>
  <c r="BE88" i="142"/>
  <c r="BM147" i="142"/>
  <c r="AQ309" i="142"/>
  <c r="BM152" i="142"/>
  <c r="AQ116" i="142"/>
  <c r="CC371" i="142"/>
  <c r="AX329" i="142"/>
  <c r="AQ273" i="142"/>
  <c r="CC64" i="142"/>
  <c r="CC26" i="142"/>
  <c r="BE52" i="142"/>
  <c r="BE32" i="142"/>
  <c r="AQ290" i="142"/>
  <c r="BU223" i="142"/>
  <c r="CN223" i="142" s="1"/>
  <c r="BU125" i="142"/>
  <c r="CN125" i="142" s="1"/>
  <c r="BU88" i="142"/>
  <c r="CN88" i="142" s="1"/>
  <c r="AX163" i="142"/>
  <c r="BE191" i="142"/>
  <c r="BU374" i="142"/>
  <c r="CN374" i="142" s="1"/>
  <c r="BE276" i="142"/>
  <c r="AQ213" i="142"/>
  <c r="AQ202" i="142"/>
  <c r="CF382" i="142"/>
  <c r="CW382" i="142" s="1"/>
  <c r="BE155" i="142"/>
  <c r="BE45" i="142"/>
  <c r="CC274" i="142"/>
  <c r="AX241" i="142"/>
  <c r="BM218" i="142"/>
  <c r="BE79" i="142"/>
  <c r="AZ371" i="142"/>
  <c r="AX368" i="142"/>
  <c r="CC163" i="142"/>
  <c r="AQ149" i="142"/>
  <c r="BE144" i="142"/>
  <c r="AX114" i="142"/>
  <c r="BE272" i="142"/>
  <c r="CC115" i="142"/>
  <c r="BU262" i="142"/>
  <c r="AQ92" i="142"/>
  <c r="BM265" i="142"/>
  <c r="BM343" i="142"/>
  <c r="BM207" i="142"/>
  <c r="AS369" i="142"/>
  <c r="BM372" i="142"/>
  <c r="AQ236" i="142"/>
  <c r="BM298" i="142"/>
  <c r="BE295" i="142"/>
  <c r="AQ148" i="142"/>
  <c r="BM131" i="142"/>
  <c r="BM82" i="142"/>
  <c r="BE162" i="142"/>
  <c r="BE110" i="142"/>
  <c r="CC109" i="142"/>
  <c r="BM138" i="142"/>
  <c r="BU134" i="142"/>
  <c r="AX226" i="142"/>
  <c r="BM193" i="142"/>
  <c r="BE163" i="142"/>
  <c r="AX293" i="142"/>
  <c r="AQ297" i="142"/>
  <c r="CC233" i="142"/>
  <c r="AQ268" i="142"/>
  <c r="BM340" i="142"/>
  <c r="AX189" i="142"/>
  <c r="BM25" i="142"/>
  <c r="BE317" i="142"/>
  <c r="BG371" i="142"/>
  <c r="BW371" i="142"/>
  <c r="AQ102" i="142"/>
  <c r="BM161" i="142"/>
  <c r="AX388" i="142"/>
  <c r="BU178" i="142"/>
  <c r="CN178" i="142" s="1"/>
  <c r="BM373" i="142"/>
  <c r="CC95" i="142"/>
  <c r="BM227" i="142"/>
  <c r="BE212" i="142"/>
  <c r="BM364" i="142"/>
  <c r="CC98" i="142"/>
  <c r="CC235" i="142"/>
  <c r="CC305" i="142"/>
  <c r="BE388" i="142"/>
  <c r="AX92" i="142"/>
  <c r="BE266" i="142"/>
  <c r="AQ246" i="142"/>
  <c r="AX251" i="142"/>
  <c r="BM234" i="142"/>
  <c r="AQ141" i="142"/>
  <c r="BE223" i="142"/>
  <c r="AQ171" i="142"/>
  <c r="AX97" i="142"/>
  <c r="AQ228" i="142"/>
  <c r="CC194" i="142"/>
  <c r="AQ156" i="142"/>
  <c r="BU40" i="142"/>
  <c r="CN40" i="142" s="1"/>
  <c r="BE176" i="142"/>
  <c r="AX186" i="142"/>
  <c r="BM351" i="142"/>
  <c r="BE187" i="142"/>
  <c r="BM115" i="142"/>
  <c r="BU118" i="142"/>
  <c r="CN118" i="142" s="1"/>
  <c r="BU159" i="142"/>
  <c r="CN159" i="142" s="1"/>
  <c r="CC65" i="142"/>
  <c r="BE65" i="142"/>
  <c r="BE285" i="142"/>
  <c r="BE149" i="142"/>
  <c r="BU60" i="142"/>
  <c r="CN60" i="142" s="1"/>
  <c r="AX81" i="142"/>
  <c r="BE332" i="142"/>
  <c r="CC296" i="142"/>
  <c r="AQ270" i="142"/>
  <c r="AQ196" i="142"/>
  <c r="BU126" i="142"/>
  <c r="CN126" i="142" s="1"/>
  <c r="BU67" i="142"/>
  <c r="CN67" i="142" s="1"/>
  <c r="AQ304" i="142"/>
  <c r="BM32" i="142"/>
  <c r="AQ361" i="142"/>
  <c r="BE172" i="142"/>
  <c r="BE284" i="142"/>
  <c r="AQ81" i="142"/>
  <c r="CC238" i="142"/>
  <c r="BM247" i="142"/>
  <c r="BM202" i="142"/>
  <c r="CC335" i="142"/>
  <c r="AX301" i="142"/>
  <c r="AQ364" i="142"/>
  <c r="BU218" i="142"/>
  <c r="CN218" i="142" s="1"/>
  <c r="BE185" i="142"/>
  <c r="BE170" i="142"/>
  <c r="AQ125" i="142"/>
  <c r="BU98" i="142"/>
  <c r="CN98" i="142" s="1"/>
  <c r="BM59" i="142"/>
  <c r="AQ298" i="142"/>
  <c r="BE260" i="142"/>
  <c r="CC246" i="142"/>
  <c r="BE199" i="142"/>
  <c r="BM137" i="142"/>
  <c r="BE338" i="142"/>
  <c r="BM212" i="142"/>
  <c r="BM300" i="142"/>
  <c r="AQ145" i="142"/>
  <c r="CC116" i="142"/>
  <c r="BU371" i="142"/>
  <c r="CN371" i="142" s="1"/>
  <c r="CC368" i="142"/>
  <c r="AQ329" i="142"/>
  <c r="BM283" i="142"/>
  <c r="BU361" i="142"/>
  <c r="CN361" i="142" s="1"/>
  <c r="BU172" i="142"/>
  <c r="CN172" i="142" s="1"/>
  <c r="AX69" i="142"/>
  <c r="BE62" i="142"/>
  <c r="BE44" i="142"/>
  <c r="BU29" i="142"/>
  <c r="CN29" i="142" s="1"/>
  <c r="AQ26" i="142"/>
  <c r="CC273" i="142"/>
  <c r="BE240" i="142"/>
  <c r="CC217" i="142"/>
  <c r="CC199" i="142"/>
  <c r="BE78" i="142"/>
  <c r="CC30" i="142"/>
  <c r="BM49" i="142"/>
  <c r="BU362" i="142"/>
  <c r="CN362" i="142" s="1"/>
  <c r="BM248" i="142"/>
  <c r="BU62" i="142"/>
  <c r="CN62" i="142" s="1"/>
  <c r="CC241" i="142"/>
  <c r="BE86" i="142"/>
  <c r="AX335" i="142"/>
  <c r="BE309" i="142"/>
  <c r="BU293" i="142"/>
  <c r="BU83" i="142"/>
  <c r="BM60" i="142"/>
  <c r="BU32" i="142"/>
  <c r="CN32" i="142" s="1"/>
  <c r="AQ163" i="142"/>
  <c r="BE249" i="142"/>
  <c r="AX201" i="142"/>
  <c r="BU185" i="142"/>
  <c r="CN185" i="142" s="1"/>
  <c r="AX170" i="142"/>
  <c r="BU276" i="142"/>
  <c r="CN276" i="142" s="1"/>
  <c r="BU302" i="142"/>
  <c r="CN302" i="142" s="1"/>
  <c r="AQ85" i="142"/>
  <c r="CC180" i="142"/>
  <c r="AX30" i="142"/>
  <c r="AQ383" i="142"/>
  <c r="BE71" i="142"/>
  <c r="CC384" i="142"/>
  <c r="BU149" i="142"/>
  <c r="CN149" i="142" s="1"/>
  <c r="AX126" i="142"/>
  <c r="AX123" i="142"/>
  <c r="AQ190" i="142"/>
  <c r="AZ377" i="142"/>
  <c r="AQ73" i="142"/>
  <c r="CF372" i="142"/>
  <c r="CW372" i="142" s="1"/>
  <c r="CC131" i="142"/>
  <c r="AQ117" i="142"/>
  <c r="BE372" i="142"/>
  <c r="BU81" i="142"/>
  <c r="BU328" i="142"/>
  <c r="BM328" i="142"/>
  <c r="AQ109" i="142"/>
  <c r="AX383" i="142"/>
  <c r="BE383" i="142"/>
  <c r="AX147" i="142"/>
  <c r="BU25" i="142"/>
  <c r="CC332" i="142"/>
  <c r="BU147" i="142"/>
  <c r="CN147" i="142" s="1"/>
  <c r="BU336" i="142"/>
  <c r="AQ278" i="142"/>
  <c r="CC228" i="142"/>
  <c r="AQ39" i="142"/>
  <c r="AQ187" i="142"/>
  <c r="AX113" i="142"/>
  <c r="AX234" i="142"/>
  <c r="BE101" i="142"/>
  <c r="AX79" i="142"/>
  <c r="AQ142" i="142"/>
  <c r="CC333" i="142"/>
  <c r="CC250" i="142"/>
  <c r="BU34" i="142"/>
  <c r="CN34" i="142" s="1"/>
  <c r="CC324" i="142"/>
  <c r="BM280" i="142"/>
  <c r="BG377" i="142"/>
  <c r="AZ369" i="142"/>
  <c r="AX153" i="142"/>
  <c r="BM41" i="142"/>
  <c r="BE377" i="142"/>
  <c r="AX117" i="142"/>
  <c r="BM144" i="142"/>
  <c r="CC119" i="142"/>
  <c r="AX29" i="142"/>
  <c r="CC277" i="142"/>
  <c r="BE226" i="142"/>
  <c r="CC67" i="142"/>
  <c r="CC285" i="142"/>
  <c r="BE365" i="142"/>
  <c r="BM65" i="142"/>
  <c r="CC316" i="142"/>
  <c r="BE239" i="142"/>
  <c r="AX72" i="142"/>
  <c r="CC293" i="142"/>
  <c r="AX218" i="142"/>
  <c r="CC125" i="142"/>
  <c r="BU258" i="142"/>
  <c r="CC137" i="142"/>
  <c r="AX106" i="142"/>
  <c r="BU300" i="142"/>
  <c r="CN300" i="142" s="1"/>
  <c r="AX145" i="142"/>
  <c r="AX104" i="142"/>
  <c r="BU368" i="142"/>
  <c r="AQ172" i="142"/>
  <c r="AQ69" i="142"/>
  <c r="AQ44" i="142"/>
  <c r="BE34" i="142"/>
  <c r="BE29" i="142"/>
  <c r="AX292" i="142"/>
  <c r="BM273" i="142"/>
  <c r="BE362" i="142"/>
  <c r="AX208" i="142"/>
  <c r="AQ330" i="142"/>
  <c r="AX78" i="142"/>
  <c r="AX276" i="142"/>
  <c r="CC301" i="142"/>
  <c r="AQ386" i="142"/>
  <c r="BM230" i="142"/>
  <c r="AX361" i="142"/>
  <c r="BU388" i="142"/>
  <c r="CN388" i="142" s="1"/>
  <c r="AQ64" i="142"/>
  <c r="CC83" i="142"/>
  <c r="AX60" i="142"/>
  <c r="BM42" i="142"/>
  <c r="BE282" i="142"/>
  <c r="BU201" i="142"/>
  <c r="CN201" i="142" s="1"/>
  <c r="BU339" i="142"/>
  <c r="CN339" i="142" s="1"/>
  <c r="BE302" i="142"/>
  <c r="AQ239" i="142"/>
  <c r="BM249" i="142"/>
  <c r="BM38" i="142"/>
  <c r="BM225" i="142"/>
  <c r="AQ216" i="142"/>
  <c r="AX382" i="142"/>
  <c r="BU117" i="142"/>
  <c r="CN117" i="142" s="1"/>
  <c r="BE331" i="142"/>
  <c r="AZ374" i="142"/>
  <c r="CC223" i="142"/>
  <c r="BU333" i="142"/>
  <c r="CN333" i="142" s="1"/>
  <c r="BM95" i="142"/>
  <c r="AX71" i="142"/>
  <c r="BU383" i="142"/>
  <c r="CN383" i="142" s="1"/>
  <c r="CC177" i="142"/>
  <c r="BU162" i="142"/>
  <c r="CN162" i="142" s="1"/>
  <c r="CC126" i="142"/>
  <c r="AQ235" i="142"/>
  <c r="CC377" i="142"/>
  <c r="AQ220" i="142"/>
  <c r="BM322" i="142"/>
  <c r="BU248" i="142"/>
  <c r="CN248" i="142" s="1"/>
  <c r="AX222" i="142"/>
  <c r="BE307" i="142"/>
  <c r="BE82" i="142"/>
  <c r="AQ25" i="142"/>
  <c r="AQ82" i="142"/>
  <c r="BE207" i="142"/>
  <c r="AQ372" i="142"/>
  <c r="CC81" i="142"/>
  <c r="CC298" i="142"/>
  <c r="BM73" i="142"/>
  <c r="BE236" i="142"/>
  <c r="BM309" i="142"/>
  <c r="BE275" i="142"/>
  <c r="AQ188" i="142"/>
  <c r="CC193" i="142"/>
  <c r="BU313" i="142"/>
  <c r="CN313" i="142" s="1"/>
  <c r="BE268" i="142"/>
  <c r="AX110" i="142"/>
  <c r="BM200" i="142"/>
  <c r="AX268" i="142"/>
  <c r="AQ193" i="142"/>
  <c r="BU244" i="142"/>
  <c r="AX142" i="142"/>
  <c r="BW369" i="142"/>
  <c r="AX161" i="142"/>
  <c r="BU169" i="142"/>
  <c r="CC310" i="142"/>
  <c r="CC161" i="142"/>
  <c r="BU180" i="142"/>
  <c r="CN180" i="142" s="1"/>
  <c r="BM365" i="142"/>
  <c r="CC86" i="142"/>
  <c r="BE154" i="142"/>
  <c r="BU116" i="142"/>
  <c r="CN116" i="142" s="1"/>
  <c r="AX64" i="142"/>
  <c r="AQ266" i="142"/>
  <c r="BM292" i="142"/>
  <c r="BE230" i="142"/>
  <c r="CC200" i="142"/>
  <c r="CC352" i="142"/>
  <c r="BU199" i="142"/>
  <c r="CN199" i="142" s="1"/>
  <c r="BM52" i="142"/>
  <c r="BE218" i="142"/>
  <c r="AQ365" i="142"/>
  <c r="AX239" i="142"/>
  <c r="BU382" i="142"/>
  <c r="CN382" i="142" s="1"/>
  <c r="BE175" i="142"/>
  <c r="AX45" i="142"/>
  <c r="AX223" i="142"/>
  <c r="BE204" i="142"/>
  <c r="BM149" i="142"/>
  <c r="BM114" i="142"/>
  <c r="BM86" i="142"/>
  <c r="BM307" i="142"/>
  <c r="CC82" i="142"/>
  <c r="BM39" i="142"/>
  <c r="AX343" i="142"/>
  <c r="AX259" i="142"/>
  <c r="CC117" i="142"/>
  <c r="AZ372" i="142"/>
  <c r="BE148" i="142"/>
  <c r="BM87" i="142"/>
  <c r="CC295" i="142"/>
  <c r="BE350" i="142"/>
  <c r="BU226" i="142"/>
  <c r="CN226" i="142" s="1"/>
  <c r="CC313" i="142"/>
  <c r="BU163" i="142"/>
  <c r="CN163" i="142" s="1"/>
  <c r="BU200" i="142"/>
  <c r="CN200" i="142" s="1"/>
  <c r="AQ243" i="142"/>
  <c r="BE96" i="142"/>
  <c r="BU295" i="142"/>
  <c r="AX295" i="142"/>
  <c r="BM56" i="142"/>
  <c r="BU275" i="142"/>
  <c r="CN275" i="142" s="1"/>
  <c r="BM57" i="142"/>
  <c r="CC362" i="142"/>
  <c r="CC247" i="142"/>
  <c r="BG382" i="142"/>
  <c r="AQ348" i="142"/>
  <c r="BM377" i="142"/>
  <c r="BU236" i="142"/>
  <c r="CN236" i="142" s="1"/>
  <c r="BU56" i="142"/>
  <c r="BM226" i="142"/>
  <c r="CC184" i="142"/>
  <c r="BE54" i="142"/>
  <c r="CC123" i="142"/>
  <c r="AQ316" i="142"/>
  <c r="CF374" i="142"/>
  <c r="CW374" i="142" s="1"/>
  <c r="CC148" i="142"/>
  <c r="AQ331" i="142"/>
  <c r="BU364" i="142"/>
  <c r="BM276" i="142"/>
  <c r="AX213" i="142"/>
  <c r="AQ191" i="142"/>
  <c r="CC282" i="142"/>
  <c r="BG374" i="142"/>
  <c r="AQ177" i="142"/>
  <c r="BE251" i="142"/>
  <c r="AQ174" i="142"/>
  <c r="BU73" i="142"/>
  <c r="CN73" i="142" s="1"/>
  <c r="CC343" i="142"/>
  <c r="BM295" i="142"/>
  <c r="CC268" i="142"/>
  <c r="CC138" i="142"/>
  <c r="CC147" i="142"/>
  <c r="AQ275" i="142"/>
  <c r="BM84" i="142"/>
  <c r="BE146" i="142"/>
  <c r="BU221" i="142"/>
  <c r="CN221" i="142" s="1"/>
  <c r="BM58" i="142"/>
  <c r="AQ68" i="142"/>
  <c r="BE250" i="142"/>
  <c r="AQ99" i="142"/>
  <c r="AX252" i="142"/>
  <c r="CC263" i="142"/>
  <c r="AX87" i="142"/>
  <c r="BE274" i="142"/>
  <c r="BM88" i="142"/>
  <c r="BM106" i="142"/>
  <c r="AX309" i="142"/>
  <c r="CC152" i="142"/>
  <c r="AX27" i="142"/>
  <c r="AX160" i="142"/>
  <c r="BE174" i="142"/>
  <c r="BM246" i="142"/>
  <c r="AQ185" i="142"/>
  <c r="AX67" i="142"/>
  <c r="BU316" i="142"/>
  <c r="CN316" i="142" s="1"/>
  <c r="AQ284" i="142"/>
  <c r="BU213" i="142"/>
  <c r="CC216" i="142"/>
  <c r="AQ155" i="142"/>
  <c r="AX315" i="142"/>
  <c r="BE293" i="142"/>
  <c r="AQ351" i="142"/>
  <c r="BE333" i="142"/>
  <c r="AQ95" i="142"/>
  <c r="BU384" i="142"/>
  <c r="CN384" i="142" s="1"/>
  <c r="BM169" i="142"/>
  <c r="BE126" i="142"/>
  <c r="AX294" i="142"/>
  <c r="BE328" i="142"/>
  <c r="CC236" i="142"/>
  <c r="AQ207" i="142"/>
  <c r="CC367" i="142"/>
  <c r="AQ314" i="142"/>
  <c r="CC56" i="142"/>
  <c r="BE25" i="142"/>
  <c r="AX159" i="142"/>
  <c r="CC195" i="142"/>
  <c r="AX77" i="142"/>
  <c r="BU377" i="142"/>
  <c r="CN377" i="142" s="1"/>
  <c r="BE297" i="142"/>
  <c r="CC330" i="142"/>
  <c r="AX277" i="142"/>
  <c r="BE109" i="142"/>
  <c r="AX274" i="142"/>
  <c r="AQ301" i="142"/>
  <c r="BU284" i="142"/>
  <c r="CN284" i="142" s="1"/>
  <c r="CC249" i="142"/>
  <c r="BU135" i="142"/>
  <c r="BU224" i="142"/>
  <c r="CN224" i="142" s="1"/>
  <c r="CC179" i="142"/>
  <c r="AQ342" i="142"/>
  <c r="AQ261" i="142"/>
  <c r="BE224" i="142"/>
  <c r="BU193" i="142"/>
  <c r="CN193" i="142" s="1"/>
  <c r="AQ106" i="142"/>
  <c r="BE60" i="142"/>
  <c r="AX135" i="142"/>
  <c r="AX302" i="142"/>
  <c r="CC45" i="142"/>
  <c r="AX180" i="142"/>
  <c r="BU87" i="142"/>
  <c r="AX57" i="142"/>
  <c r="AQ382" i="142"/>
  <c r="BE61" i="142"/>
  <c r="BE140" i="142"/>
  <c r="BU66" i="142"/>
  <c r="CN66" i="142" s="1"/>
  <c r="AX172" i="142"/>
  <c r="BU33" i="142"/>
  <c r="BU82" i="142"/>
  <c r="CN82" i="142" s="1"/>
  <c r="AQ295" i="142"/>
  <c r="BE384" i="142"/>
  <c r="AQ138" i="142"/>
  <c r="AQ42" i="142"/>
  <c r="BE279" i="142"/>
  <c r="BM301" i="142"/>
  <c r="AQ206" i="142"/>
  <c r="BE225" i="142"/>
  <c r="AQ225" i="142"/>
  <c r="BU315" i="142"/>
  <c r="BM107" i="142"/>
  <c r="AX258" i="142"/>
  <c r="AQ350" i="142"/>
  <c r="AQ158" i="142"/>
  <c r="BU104" i="142"/>
  <c r="CN104" i="142" s="1"/>
  <c r="AQ238" i="142"/>
  <c r="BM78" i="142"/>
  <c r="AX34" i="142"/>
  <c r="CC100" i="142"/>
  <c r="CC212" i="142"/>
  <c r="AQ83" i="142"/>
  <c r="BM117" i="142"/>
  <c r="AX52" i="142"/>
  <c r="BM236" i="142"/>
  <c r="CC297" i="142"/>
  <c r="BM355" i="142" l="1"/>
  <c r="CN355" i="142"/>
  <c r="BE355" i="142"/>
  <c r="BU355" i="142"/>
</calcChain>
</file>

<file path=xl/comments1.xml><?xml version="1.0" encoding="utf-8"?>
<comments xmlns="http://schemas.openxmlformats.org/spreadsheetml/2006/main">
  <authors>
    <author>Anh Phuong</author>
  </authors>
  <commentList>
    <comment ref="CW7" authorId="0" shapeId="0">
      <text>
        <r>
          <rPr>
            <sz val="9"/>
            <color indexed="81"/>
            <rFont val="Tahoma"/>
            <family val="2"/>
          </rPr>
          <t xml:space="preserve">BGH chưa có kết quả, chờ kết quả đánh giá viên chức </t>
        </r>
      </text>
    </comment>
    <comment ref="CF8" authorId="0" shapeId="0">
      <text>
        <r>
          <rPr>
            <b/>
            <sz val="9"/>
            <color indexed="81"/>
            <rFont val="Tahoma"/>
            <family val="2"/>
          </rPr>
          <t>Anh Phuong:</t>
        </r>
        <r>
          <rPr>
            <sz val="9"/>
            <color indexed="81"/>
            <rFont val="Tahoma"/>
            <family val="2"/>
          </rPr>
          <t xml:space="preserve">
Cô Ngọc Trang (đã nghỉ hưu)</t>
        </r>
      </text>
    </comment>
    <comment ref="CG8" authorId="0" shapeId="0">
      <text>
        <r>
          <rPr>
            <b/>
            <sz val="9"/>
            <color indexed="81"/>
            <rFont val="Tahoma"/>
            <family val="2"/>
          </rPr>
          <t>Anh Phuong:</t>
        </r>
        <r>
          <rPr>
            <sz val="9"/>
            <color indexed="81"/>
            <rFont val="Tahoma"/>
            <family val="2"/>
          </rPr>
          <t xml:space="preserve">
Cô Ngọc Trang (đã nghỉ hưu)</t>
        </r>
      </text>
    </comment>
    <comment ref="DC287" authorId="0" shapeId="0">
      <text>
        <r>
          <rPr>
            <b/>
            <sz val="9"/>
            <color indexed="81"/>
            <rFont val="Tahoma"/>
            <family val="2"/>
          </rPr>
          <t>Anh Phuong:</t>
        </r>
        <r>
          <rPr>
            <sz val="9"/>
            <color indexed="81"/>
            <rFont val="Tahoma"/>
            <family val="2"/>
          </rPr>
          <t xml:space="preserve">
Có đề tài NCKH xếp loại XS</t>
        </r>
      </text>
    </comment>
  </commentList>
</comments>
</file>

<file path=xl/comments2.xml><?xml version="1.0" encoding="utf-8"?>
<comments xmlns="http://schemas.openxmlformats.org/spreadsheetml/2006/main">
  <authors>
    <author>Anh Phuong</author>
  </authors>
  <commentList>
    <comment ref="DI7" authorId="0" shapeId="0">
      <text>
        <r>
          <rPr>
            <sz val="9"/>
            <color indexed="81"/>
            <rFont val="Tahoma"/>
            <family val="2"/>
          </rPr>
          <t xml:space="preserve">BGH chưa có kết quả, chờ kết quả đánh giá viên chức </t>
        </r>
      </text>
    </comment>
    <comment ref="CR8" authorId="0" shapeId="0">
      <text>
        <r>
          <rPr>
            <b/>
            <sz val="9"/>
            <color indexed="81"/>
            <rFont val="Tahoma"/>
            <family val="2"/>
          </rPr>
          <t>Anh Phuong:</t>
        </r>
        <r>
          <rPr>
            <sz val="9"/>
            <color indexed="81"/>
            <rFont val="Tahoma"/>
            <family val="2"/>
          </rPr>
          <t xml:space="preserve">
Cô Ngọc Trang (đã nghỉ hưu)</t>
        </r>
      </text>
    </comment>
    <comment ref="CS8" authorId="0" shapeId="0">
      <text>
        <r>
          <rPr>
            <b/>
            <sz val="9"/>
            <color indexed="81"/>
            <rFont val="Tahoma"/>
            <family val="2"/>
          </rPr>
          <t>Anh Phuong:</t>
        </r>
        <r>
          <rPr>
            <sz val="9"/>
            <color indexed="81"/>
            <rFont val="Tahoma"/>
            <family val="2"/>
          </rPr>
          <t xml:space="preserve">
Cô Ngọc Trang (đã nghỉ hưu)</t>
        </r>
      </text>
    </comment>
  </commentList>
</comments>
</file>

<file path=xl/sharedStrings.xml><?xml version="1.0" encoding="utf-8"?>
<sst xmlns="http://schemas.openxmlformats.org/spreadsheetml/2006/main" count="10982" uniqueCount="2560">
  <si>
    <t>TT</t>
  </si>
  <si>
    <t>01</t>
  </si>
  <si>
    <t>02</t>
  </si>
  <si>
    <t>03</t>
  </si>
  <si>
    <t>04</t>
  </si>
  <si>
    <t>08</t>
  </si>
  <si>
    <t>09</t>
  </si>
  <si>
    <t>13</t>
  </si>
  <si>
    <t>14</t>
  </si>
  <si>
    <t>30</t>
  </si>
  <si>
    <t>Mã E-office</t>
  </si>
  <si>
    <t>Xếp loại</t>
  </si>
  <si>
    <t>Stt</t>
  </si>
  <si>
    <t>Lê Xuân Thiện</t>
  </si>
  <si>
    <t>Hồ Minh Lợi</t>
  </si>
  <si>
    <t>Nguyễn Ngọc Hiệp</t>
  </si>
  <si>
    <t>Nguyễn Thị Kim Anh</t>
  </si>
  <si>
    <t>Phạm Thị Lê Chi</t>
  </si>
  <si>
    <t>Trần Thị Thu Hà</t>
  </si>
  <si>
    <t>Nguyễn Tất Thắng</t>
  </si>
  <si>
    <t>Nguyễn Thị Ngọc Anh</t>
  </si>
  <si>
    <t>Mai Thu Hương</t>
  </si>
  <si>
    <t>Lê Thị Nữ</t>
  </si>
  <si>
    <t>Nguyễn Trung Dũng</t>
  </si>
  <si>
    <t>Phạm Huy Hoàng</t>
  </si>
  <si>
    <t>Huỳnh Văn Hiếu</t>
  </si>
  <si>
    <t>Trần Anh Mỹ</t>
  </si>
  <si>
    <t>Bùi Đức Phước</t>
  </si>
  <si>
    <t>Nguyễn Chí Nhân</t>
  </si>
  <si>
    <t>Huỳnh Thị Mai</t>
  </si>
  <si>
    <t>Nguyễn Thanh Sơn</t>
  </si>
  <si>
    <t>Vũ Thị Thu Thủy</t>
  </si>
  <si>
    <t>Nguyễn Thị Tuyết</t>
  </si>
  <si>
    <t>Lương Minh Dũng</t>
  </si>
  <si>
    <t>Nguyễn Yến Nhi</t>
  </si>
  <si>
    <t>Lê Tiến Dũng</t>
  </si>
  <si>
    <t>Lê Quang Liêm</t>
  </si>
  <si>
    <t>Nguyễn Văn Thành</t>
  </si>
  <si>
    <t>Trịnh Hoàng Hiệp</t>
  </si>
  <si>
    <t>Nguyễn Trọng Phú</t>
  </si>
  <si>
    <t>Phan Đức Long</t>
  </si>
  <si>
    <t>Giáp Văn Thịnh</t>
  </si>
  <si>
    <t>Vũ Ngọc Quang</t>
  </si>
  <si>
    <t>Nguyễn Cao Thắng</t>
  </si>
  <si>
    <t>Ninh Đỗ Hiệp</t>
  </si>
  <si>
    <t>Nguyễn Tiến Việt Dũng</t>
  </si>
  <si>
    <t>Bùi Đặng Hoàng Tuấn</t>
  </si>
  <si>
    <t>Lê Hồng Anh Tuấn</t>
  </si>
  <si>
    <t>Hà Nhật Thanh</t>
  </si>
  <si>
    <t>Trần Văn Lý</t>
  </si>
  <si>
    <t>Bùi Thị Dương</t>
  </si>
  <si>
    <t>Võ Tấn Kiệt</t>
  </si>
  <si>
    <t>Dương Thị Thủy</t>
  </si>
  <si>
    <t>Nguyễn Thị Thảo</t>
  </si>
  <si>
    <t>Đỗ Thị Bích Thủy</t>
  </si>
  <si>
    <t>Trần Kim Tươi</t>
  </si>
  <si>
    <t>Trương Thị Bắc</t>
  </si>
  <si>
    <t>Trương Thị Định</t>
  </si>
  <si>
    <t>Tạ Quốc Tấn</t>
  </si>
  <si>
    <t>Huỳnh Bá Triết</t>
  </si>
  <si>
    <t>Trần Thanh Quí</t>
  </si>
  <si>
    <t>Võ Thị Tuyết</t>
  </si>
  <si>
    <t>Nguyễn Thị Huyền Nga</t>
  </si>
  <si>
    <t>Đặng Thị Kiến Trúc</t>
  </si>
  <si>
    <t>Nguyễn Văn Đông</t>
  </si>
  <si>
    <t>Lê Minh Phong</t>
  </si>
  <si>
    <t>Nguyễn Thị Thu Hà</t>
  </si>
  <si>
    <t>Phạm Thị Thu Hiền</t>
  </si>
  <si>
    <t>Lê Nguyễn Mỹ Trâm</t>
  </si>
  <si>
    <t>Nguyễn Thị Bảo Trân</t>
  </si>
  <si>
    <t>Vương Thanh Thủy</t>
  </si>
  <si>
    <t>Nguyễn Thị Thu Tâm</t>
  </si>
  <si>
    <t>Võ Thị Hồng Lan</t>
  </si>
  <si>
    <t>Nguyễn Thị Thanh Tú</t>
  </si>
  <si>
    <t>Trần Thanh Trúc</t>
  </si>
  <si>
    <t>Lâm Thị Phương Thảo</t>
  </si>
  <si>
    <t>Nguyễn Văn Hậu</t>
  </si>
  <si>
    <t>Dương Đức Kiên</t>
  </si>
  <si>
    <t>Hà Như Mai</t>
  </si>
  <si>
    <t>Nguyễn Thành Nam</t>
  </si>
  <si>
    <t>Phạm Thị Thu Nga</t>
  </si>
  <si>
    <t>Nguyễn Thị Cẩm Thạch</t>
  </si>
  <si>
    <t>Nguyễn Thị Thủy</t>
  </si>
  <si>
    <t>Trương Thị Hồng</t>
  </si>
  <si>
    <t>Nguyễn Đức Thắng</t>
  </si>
  <si>
    <t>Giang Phi Hùng</t>
  </si>
  <si>
    <t>Nguyễn Phú Tân</t>
  </si>
  <si>
    <t>Lê Thái Hùng</t>
  </si>
  <si>
    <t>Ngô Thanh Điền</t>
  </si>
  <si>
    <t>Trần Thị Thu</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</si>
  <si>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</si>
  <si>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</si>
  <si>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</si>
  <si>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</si>
  <si>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</si>
  <si>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</si>
  <si>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</si>
  <si>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</si>
  <si>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</si>
  <si>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</si>
  <si>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</si>
  <si>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 Thu</t>
  </si>
  <si>
    <t>Phan Thị Thùy Trang</t>
  </si>
  <si>
    <t>Hoàng Thị Trang</t>
  </si>
  <si>
    <t>Lê Thị Hồng Vân</t>
  </si>
  <si>
    <t>Phạm Thị Vinh</t>
  </si>
  <si>
    <t>Chung Trần Thế Vinh</t>
  </si>
  <si>
    <t>Trần Đình Khải</t>
  </si>
  <si>
    <t>Vũ Quang Khải</t>
  </si>
  <si>
    <t>Vũ Đức Pháp</t>
  </si>
  <si>
    <t>Bùi Anh Tuấn</t>
  </si>
  <si>
    <t>Dương Minh Chung</t>
  </si>
  <si>
    <t xml:space="preserve">Đỗ Thị Phương Khanh </t>
  </si>
  <si>
    <t>Trương Thị Phương Hồng</t>
  </si>
  <si>
    <t>Phan Văn Thành</t>
  </si>
  <si>
    <t>Phan Thị Xuân Trang</t>
  </si>
  <si>
    <t>Lư Thị Yến Vũ</t>
  </si>
  <si>
    <t>Nguyễn Thanh Vũ</t>
  </si>
  <si>
    <t>Nguyễn Tiến Dũng</t>
  </si>
  <si>
    <t>Nguyễn Thành Long</t>
  </si>
  <si>
    <t>01012017</t>
  </si>
  <si>
    <t>Nguyễn Duy Hải</t>
  </si>
  <si>
    <t>Trần Minh Thông</t>
  </si>
  <si>
    <t>Trần Thị Hương</t>
  </si>
  <si>
    <t>Nguyễn Thanh Vĩnh Phúc</t>
  </si>
  <si>
    <t>Võ Minh Quang</t>
  </si>
  <si>
    <t>Dương Thị Hồng</t>
  </si>
  <si>
    <t>Nguyễn Thanh Giang</t>
  </si>
  <si>
    <t>Nguyễn Hồng Phúc</t>
  </si>
  <si>
    <t>Nguyễn Văn Sơn</t>
  </si>
  <si>
    <t>Nguyễn Khắc Huy</t>
  </si>
  <si>
    <t>Nguyễn Anh Tuấn</t>
  </si>
  <si>
    <t>Võ Đắc Thịnh</t>
  </si>
  <si>
    <t>Nguyễn Hữu Mạnh</t>
  </si>
  <si>
    <t>Hà Quốc Bảo</t>
  </si>
  <si>
    <t>Triệu Phú Nguyên</t>
  </si>
  <si>
    <t>Nguyễn Thành Đức</t>
  </si>
  <si>
    <t>Nguyễn Minh Thái</t>
  </si>
  <si>
    <t>Đặng Thái Sơn</t>
  </si>
  <si>
    <t>Nguyễn Thái Bình</t>
  </si>
  <si>
    <t>Kiều Trung Tín</t>
  </si>
  <si>
    <t>Trần Quốc Duy</t>
  </si>
  <si>
    <t>Hồ Văn Hóa</t>
  </si>
  <si>
    <t>Nguyễn Thanh Hùng</t>
  </si>
  <si>
    <t>Phan Anh Tuấn Kiệt</t>
  </si>
  <si>
    <t>Hoàng Phúc Bảo</t>
  </si>
  <si>
    <t>Nguyễn Lương Tâm</t>
  </si>
  <si>
    <t>Trần Thế Sơn</t>
  </si>
  <si>
    <t>Trần Văn Đông</t>
  </si>
  <si>
    <t>Lý Văn Trung</t>
  </si>
  <si>
    <t>Nguyễn Hoàng Vinh</t>
  </si>
  <si>
    <t>Đỗ Hoàng Duy</t>
  </si>
  <si>
    <t>Hồ Văn Sĩ</t>
  </si>
  <si>
    <t>Nguyễn Văn Tấn</t>
  </si>
  <si>
    <t>Lương Xuân Thịnh</t>
  </si>
  <si>
    <t>Nguyễn Thị Thùy</t>
  </si>
  <si>
    <t>Võ Thị Xuân Thơ</t>
  </si>
  <si>
    <t>Nguyễn Thị Thanh Thảo</t>
  </si>
  <si>
    <t>Huỳnh Thị Cẩm Hoa</t>
  </si>
  <si>
    <t>Giáp Thị Vượng</t>
  </si>
  <si>
    <t>Thái Thị My Sa</t>
  </si>
  <si>
    <t>Mai Nguyễn Hoàng Yến</t>
  </si>
  <si>
    <t>Nguyễn Thị Hải Hà</t>
  </si>
  <si>
    <t>Sỹ Thị Chung</t>
  </si>
  <si>
    <t>Nguyễn Thị Tất</t>
  </si>
  <si>
    <t>Nguyễn Thị Nhung</t>
  </si>
  <si>
    <t>Nguyễn Việt Tiến</t>
  </si>
  <si>
    <t>Lâm Viết Dũng</t>
  </si>
  <si>
    <t>Vũ Như Quỳnh</t>
  </si>
  <si>
    <t>Phan Thị Ngọc Phượng</t>
  </si>
  <si>
    <t>Nguyễn Thị Bích Liễu</t>
  </si>
  <si>
    <t>Nguyễn Văn Chì</t>
  </si>
  <si>
    <t>Trần Thị Ánh Phượng</t>
  </si>
  <si>
    <t>Lưu Hoàng Hải Yến</t>
  </si>
  <si>
    <t>Nguyễn Thị Vân</t>
  </si>
  <si>
    <t>Trần Thị Phương Oanh</t>
  </si>
  <si>
    <t>Thân Thị Nhung</t>
  </si>
  <si>
    <t>Huỳnh Thị Xuân Mai</t>
  </si>
  <si>
    <t>Trần Văn Cu Anh</t>
  </si>
  <si>
    <t>Phạm Hữu Tấn</t>
  </si>
  <si>
    <t>Nguyễn Hữu Xuân Vũ</t>
  </si>
  <si>
    <t>Lê Hồng Phúc</t>
  </si>
  <si>
    <t>Phạm Hữu Thành Phú</t>
  </si>
  <si>
    <t>Đồng Anh Tuấn</t>
  </si>
  <si>
    <t>Lê Hồng Sơn</t>
  </si>
  <si>
    <t>Trần Thanh Phương</t>
  </si>
  <si>
    <t>Nguyễn Thanh Hiền</t>
  </si>
  <si>
    <t>Dương Văn Tâm</t>
  </si>
  <si>
    <t>Huỳnh Ngọc Liên</t>
  </si>
  <si>
    <t>Phạm Quang Tùng</t>
  </si>
  <si>
    <t>Phạm Hữu Lộc</t>
  </si>
  <si>
    <t>Đinh Hồng Minh</t>
  </si>
  <si>
    <t>Đinh Văn Đệ</t>
  </si>
  <si>
    <t>Châu Văn Bảo</t>
  </si>
  <si>
    <t>Nguyễn Khắc Huân</t>
  </si>
  <si>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</si>
  <si>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</si>
  <si>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</si>
  <si>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</si>
  <si>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</si>
  <si>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</si>
  <si>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</si>
  <si>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</si>
  <si>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</si>
  <si>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Đinh Đồng Hiệp</t>
  </si>
  <si>
    <t>Hoàng Văn Viết</t>
  </si>
  <si>
    <t>Võ Anh Hào</t>
  </si>
  <si>
    <t xml:space="preserve">Đỗ Trọng Quý </t>
  </si>
  <si>
    <t>Trần Đình Khoa</t>
  </si>
  <si>
    <t>Đặng Thế Huân</t>
  </si>
  <si>
    <t>Nguyễn Vũ Xuân Thì</t>
  </si>
  <si>
    <t xml:space="preserve">Phan Văn Hòa </t>
  </si>
  <si>
    <t>Phạm Quang Vũ</t>
  </si>
  <si>
    <t>Nguyễn Trọng Thạch</t>
  </si>
  <si>
    <t>Trình Minh Phong</t>
  </si>
  <si>
    <t>Huỳnh Văn Quang</t>
  </si>
  <si>
    <t>Nguyễn Thị Nhuận</t>
  </si>
  <si>
    <t>Nguyễn Tứ Cảnh</t>
  </si>
  <si>
    <t>Đặng Thu Hà</t>
  </si>
  <si>
    <t>Trần Thị Diễm Thúy</t>
  </si>
  <si>
    <t>Nguyễn Thị Trang</t>
  </si>
  <si>
    <t>Hà Thị Hậu</t>
  </si>
  <si>
    <t>Lư Diễm Phúc</t>
  </si>
  <si>
    <t>Lương Thị Thắm</t>
  </si>
  <si>
    <t>Đỗ Thị Tâm</t>
  </si>
  <si>
    <t>Đỗ Công Thành</t>
  </si>
  <si>
    <t>Trang Thị Xuân Uyên</t>
  </si>
  <si>
    <t>Bùi Thị Lan Anh</t>
  </si>
  <si>
    <t>Lê Thị Huyền</t>
  </si>
  <si>
    <t>Nguyễn Văn Chiến</t>
  </si>
  <si>
    <t>Nguyễn Thùy Dương</t>
  </si>
  <si>
    <t>Nguyễn Hữu Thiện</t>
  </si>
  <si>
    <t>Trương Hữu Lộc</t>
  </si>
  <si>
    <t>Vương Hội Khánh</t>
  </si>
  <si>
    <t>Phạm Huỳnh Kim Ngân</t>
  </si>
  <si>
    <t>Nguyễn Thị Thanh Hòa</t>
  </si>
  <si>
    <t>Lê Trần Thanh Nga</t>
  </si>
  <si>
    <t>Nguyễn Kính</t>
  </si>
  <si>
    <t>Nguyễn Thị Kim Dung</t>
  </si>
  <si>
    <t>Hồng Mộng Tuyết Dung</t>
  </si>
  <si>
    <t>Trần Thị Minh Thoa</t>
  </si>
  <si>
    <t>Nguyễn Thị Hồng Thắm</t>
  </si>
  <si>
    <t>Võ Thị Lệ Trân</t>
  </si>
  <si>
    <t>Trần Thị Thảo Vân</t>
  </si>
  <si>
    <t>Nguyễn Thụy Nghiêm</t>
  </si>
  <si>
    <t>Họ và tên</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</si>
  <si>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</si>
  <si>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</si>
  <si>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</si>
  <si>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</si>
  <si>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</si>
  <si>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</si>
  <si>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</si>
  <si>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</si>
  <si>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</si>
  <si>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</si>
  <si>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Vũ Thị Thái Linh</t>
  </si>
  <si>
    <t>Huỳnh Thị Minh Ly</t>
  </si>
  <si>
    <t>Nguyễn Văn Minh</t>
  </si>
  <si>
    <t>Nguyễn Cao Phong</t>
  </si>
  <si>
    <t>Lê Quý Hưng Quốc</t>
  </si>
  <si>
    <t>Lê Hồng Thái</t>
  </si>
  <si>
    <t xml:space="preserve">Nguyễn Thị Khánh Thư </t>
  </si>
  <si>
    <t>Mai Chiếm Tuấn</t>
  </si>
  <si>
    <t>Nguyễn Ngọc Tuyên</t>
  </si>
  <si>
    <t>Đỗ Tuấn Việt</t>
  </si>
  <si>
    <t>Dương Ngọc Vọng</t>
  </si>
  <si>
    <t>Trần Vĩnh Xuyên</t>
  </si>
  <si>
    <t>Đỗ Thị Hải Yến</t>
  </si>
  <si>
    <t>Tạ Minh Cường</t>
  </si>
  <si>
    <t>Huỳnh Ngọc Mai</t>
  </si>
  <si>
    <t>Phạm Minh Nghĩa</t>
  </si>
  <si>
    <t>Võ Cường</t>
  </si>
  <si>
    <t>Quách Minh Thử</t>
  </si>
  <si>
    <t>Trần Nguyên Bảo Trân</t>
  </si>
  <si>
    <t>Ngô Hoàng Anh</t>
  </si>
  <si>
    <t>Trần Nam Anh</t>
  </si>
  <si>
    <t>Vũ Hạnh Chiêu</t>
  </si>
  <si>
    <t>Ngô Phong Cường</t>
  </si>
  <si>
    <t>Nguyễn Minh Đức Cường</t>
  </si>
  <si>
    <t>Lê Tiến Đạt</t>
  </si>
  <si>
    <t>Nguyễn Hồng Đức</t>
  </si>
  <si>
    <t xml:space="preserve">Nguyễn Minh Đức </t>
  </si>
  <si>
    <t>Nguyễn Thị Ngọc Hiền</t>
  </si>
  <si>
    <t>Trần Trung Hiếu</t>
  </si>
  <si>
    <t>Mạnh Lê Hoàn</t>
  </si>
  <si>
    <t>Lê Thế Huân</t>
  </si>
  <si>
    <t>Tăng Cẩm Huê</t>
  </si>
  <si>
    <t>Nguyễn Thùy Linh</t>
  </si>
  <si>
    <t>Đặng Đức Minh</t>
  </si>
  <si>
    <t>Trần Giang Nam</t>
  </si>
  <si>
    <t>Nguyễn Thị Tố Nga</t>
  </si>
  <si>
    <t>Nguyễn Trần Thanh Nhàn</t>
  </si>
  <si>
    <t>Đỗ Huỳnh Thanh Phong</t>
  </si>
  <si>
    <t>Nguyễn Anh Tăng</t>
  </si>
  <si>
    <t>Trần Công Tiến</t>
  </si>
  <si>
    <t>Cao Văn Tuấn</t>
  </si>
  <si>
    <t>Trần Hiếu Trinh</t>
  </si>
  <si>
    <t>Nguyễn Văn Yên</t>
  </si>
  <si>
    <t>Nguyễn Trọng Nghĩa</t>
  </si>
  <si>
    <t>Trần Thị Ngọc Dung</t>
  </si>
  <si>
    <t>Cao Xuân Giang</t>
  </si>
  <si>
    <t>Huỳnh Chí Giỏi</t>
  </si>
  <si>
    <t>Phạm Quỳnh Như</t>
  </si>
  <si>
    <t>Lê Thị Thúy Oanh</t>
  </si>
  <si>
    <t>Lê Thị Thu Thảo</t>
  </si>
  <si>
    <t>Võ Thị Kim Thư</t>
  </si>
  <si>
    <t>Lưu Thị Thúy</t>
  </si>
  <si>
    <t>Nguyễn Thị Minh Thùy</t>
  </si>
  <si>
    <t>Nguyễn Mỹ Tiên</t>
  </si>
  <si>
    <t>Lữ Xuân Trang</t>
  </si>
  <si>
    <t>Đào Anh Tuấn</t>
  </si>
  <si>
    <t>Bùi Ánh Tuyết</t>
  </si>
  <si>
    <t>TRƯỜNG CAO ĐẲNG LÝ TỰ TRỌNG</t>
  </si>
  <si>
    <t xml:space="preserve"> THÀNH PHỐ HỒ CHÍ MINH</t>
  </si>
  <si>
    <t>X</t>
  </si>
  <si>
    <t>Giáp Đức Nhận</t>
  </si>
  <si>
    <t>Nguyễn Xuân Lợi</t>
  </si>
  <si>
    <t>Trịnh Tuấn Vũ</t>
  </si>
  <si>
    <t>Nguyễn Thanh Tú</t>
  </si>
  <si>
    <t>Trịnh Khắc Vũ</t>
  </si>
  <si>
    <t>Lê Văn Bình</t>
  </si>
  <si>
    <t>Nguyễn Phương Hà</t>
  </si>
  <si>
    <t>Trần Thị Ánh Tuyết</t>
  </si>
  <si>
    <t>Nguyễn Thiện Bình</t>
  </si>
  <si>
    <t>Nguyễn Mạnh Phương</t>
  </si>
  <si>
    <t>Nguyễn Thị Thu Trang</t>
  </si>
  <si>
    <t>Bùi Trọng Tân</t>
  </si>
  <si>
    <t>Nguyễn Thanh Dũng</t>
  </si>
  <si>
    <t>Nguyễn Thị Thùy Tiên</t>
  </si>
  <si>
    <t>Võ Tấn Đức</t>
  </si>
  <si>
    <t xml:space="preserve">Trương Phú Cường </t>
  </si>
  <si>
    <t>Ngô Ngọc Của</t>
  </si>
  <si>
    <t>Trần Việt Anh</t>
  </si>
  <si>
    <t>Nguyễn Nguyên Hoàng Ngọc Quyên</t>
  </si>
  <si>
    <t>Trần Ngọc Tuấn</t>
  </si>
  <si>
    <t>Huỳnh Như Ý</t>
  </si>
  <si>
    <t>Võ Quốc Duy</t>
  </si>
  <si>
    <t>Võ Hoài Sơn</t>
  </si>
  <si>
    <t>Giang Văn Tiến</t>
  </si>
  <si>
    <t>Phạm Thị Hồng Thắm</t>
  </si>
  <si>
    <t>Hồ Gia Bảo</t>
  </si>
  <si>
    <t>Nguyễn Hoàng Thanh Ngân</t>
  </si>
  <si>
    <t>Phan Thanh Hoàng</t>
  </si>
  <si>
    <t>Nguyễn Thị Xuân Chinh</t>
  </si>
  <si>
    <t>Huỳnh Thanh Nhàn</t>
  </si>
  <si>
    <t>x</t>
  </si>
  <si>
    <t>NH 2015-2016</t>
  </si>
  <si>
    <t>CSTD cơ sở</t>
  </si>
  <si>
    <t>Tên SKKN</t>
  </si>
  <si>
    <t>NH 2016-2017</t>
  </si>
  <si>
    <t>NH 2017-2018</t>
  </si>
  <si>
    <t>NH 2018-2019</t>
  </si>
  <si>
    <t>NH 2019-2020</t>
  </si>
  <si>
    <t>NH 2020-2021</t>
  </si>
  <si>
    <t>NH 2021-2022</t>
  </si>
  <si>
    <t>TỔNG HỢP THÀNH TÍCH TOÀN TRƯỜNG TỪ NĂM HỌC 2015 - 2016 ĐẾN NAY</t>
  </si>
  <si>
    <t>CSTD CS</t>
  </si>
  <si>
    <t>CSTD TP</t>
  </si>
  <si>
    <t>BK TP</t>
  </si>
  <si>
    <t>HH TP</t>
  </si>
  <si>
    <t>PVAH cấp ngành</t>
  </si>
  <si>
    <t>1720/QĐ-GDĐT-VP</t>
  </si>
  <si>
    <t>21/8/2020 (71 người)</t>
  </si>
  <si>
    <t>1916/QĐ-GDĐT-VP</t>
  </si>
  <si>
    <t>25/7/2019 (78 người)</t>
  </si>
  <si>
    <t>1917/QĐ-GDĐT-VP</t>
  </si>
  <si>
    <t>25/7/2019 (45 người)</t>
  </si>
  <si>
    <t>1721/QĐ-GDĐT-VP</t>
  </si>
  <si>
    <t>21/8/2020 (46 người)</t>
  </si>
  <si>
    <t>CSTDTP</t>
  </si>
  <si>
    <t>HTXS NV</t>
  </si>
  <si>
    <t>20/8/2021 (94 người)</t>
  </si>
  <si>
    <t>1783/QĐ-SGDĐT</t>
  </si>
  <si>
    <t>1785/QĐ-SGDĐT</t>
  </si>
  <si>
    <t>20/8/2021 (46 người)</t>
  </si>
  <si>
    <t>Đơn vị</t>
  </si>
  <si>
    <t>Ban Giám hiệu</t>
  </si>
  <si>
    <t>VC</t>
  </si>
  <si>
    <t>KH-TC</t>
  </si>
  <si>
    <t>HĐT</t>
  </si>
  <si>
    <t>TS-ĐT</t>
  </si>
  <si>
    <t>TC-HC-TH</t>
  </si>
  <si>
    <t>TTGD-CTSV</t>
  </si>
  <si>
    <t>KT&amp;ĐBCL</t>
  </si>
  <si>
    <t>ĐÃ NGHỈ VIỆC</t>
  </si>
  <si>
    <t>Trần Khánh Huy</t>
  </si>
  <si>
    <t>01005012</t>
  </si>
  <si>
    <t>Lưu Hoàng Bảo Châu</t>
  </si>
  <si>
    <t>01009029</t>
  </si>
  <si>
    <t>QLKH-HTQT</t>
  </si>
  <si>
    <t>QTDV</t>
  </si>
  <si>
    <t>KHCB</t>
  </si>
  <si>
    <t>Phạm Thị Hoàng Diễm</t>
  </si>
  <si>
    <t>01008045</t>
  </si>
  <si>
    <t>Trần Hà Trang</t>
  </si>
  <si>
    <t>LLCT</t>
  </si>
  <si>
    <t>CK</t>
  </si>
  <si>
    <t>Nguyễn Duy Tân</t>
  </si>
  <si>
    <t>01012050</t>
  </si>
  <si>
    <t>CNTT</t>
  </si>
  <si>
    <t>ĐL</t>
  </si>
  <si>
    <t>Nguyễn Hữu Lương</t>
  </si>
  <si>
    <t>01013116</t>
  </si>
  <si>
    <t>Đ-ĐT</t>
  </si>
  <si>
    <t>Huỳnh Duy An</t>
  </si>
  <si>
    <t>01014051</t>
  </si>
  <si>
    <t>Nguyễn Khương Thành</t>
  </si>
  <si>
    <t>01014052</t>
  </si>
  <si>
    <t>MTT</t>
  </si>
  <si>
    <t>KTE</t>
  </si>
  <si>
    <t>Đồng Công Tạo</t>
  </si>
  <si>
    <t>01025037</t>
  </si>
  <si>
    <t>Lê Hồng Ngọc My</t>
  </si>
  <si>
    <t>01015053</t>
  </si>
  <si>
    <t>Huỳnh Kim Liên</t>
  </si>
  <si>
    <t>01025052</t>
  </si>
  <si>
    <t>Đinh Thị Trâm</t>
  </si>
  <si>
    <t>01025033</t>
  </si>
  <si>
    <t>THUVIEN</t>
  </si>
  <si>
    <t>TTĐT</t>
  </si>
  <si>
    <t>YT</t>
  </si>
  <si>
    <t>TTĐH</t>
  </si>
  <si>
    <t>Nguyễn Đan Trường</t>
  </si>
  <si>
    <t>01031001</t>
  </si>
  <si>
    <t>Nguyễn Chiến Thắng</t>
  </si>
  <si>
    <t>01003016</t>
  </si>
  <si>
    <t>Đánh giá VC-NLĐ</t>
  </si>
  <si>
    <t>BK TTg</t>
  </si>
  <si>
    <t>- Đề tài 1: Vận dụng tư tưởng Hồ Chí Minh về đạo đức cách mạng trong việc giáo dục đạo đức nghề nghiệp cho sinh viên Trường Cao đẳng Lý Tự Trọng Thành phố Hồ Chí Minh thông qua Bài 2 môn Giáo dục Chính trị.
- Đề tài 2: Nâng cao năng lực tư duy phản biện cho học sinh, sinh viên trong dạy học môn Giáo dục Chính trị ở Trường Cao đẳng Lý Tự Trọng Thành phố Hồ Chí Minh</t>
  </si>
  <si>
    <t>- Đề tài 1: Chuyển đổi số trong bối cảnh cách mạng công nghiệp 4.0 tại Trường Cao đẳng Lý Tự Trọng Thành phố Hồ Chí Minh
- Đề tài 2: Xây dựng khung chương trình đào tạo trình độ cao đẳng ngành công nghệ kỹ thuật điện – điện tử theo CDIO</t>
  </si>
  <si>
    <t>HTT NV</t>
  </si>
  <si>
    <t>Danh hiệu thi đua</t>
  </si>
  <si>
    <t>Hình thức khen thưởng</t>
  </si>
  <si>
    <t>2014-2015</t>
  </si>
  <si>
    <t>Tập thể Lao động xuất sắc</t>
  </si>
  <si>
    <t>2016-2017</t>
  </si>
  <si>
    <t>2017-2018</t>
  </si>
  <si>
    <t>4275/QĐ-UBND</t>
  </si>
  <si>
    <t>B- CÁC HÌNH THỨC ĐÃ ĐƯỢC KHEN THƯỞNG</t>
  </si>
  <si>
    <t>1.     Danh hiệu thi đua:</t>
  </si>
  <si>
    <t xml:space="preserve">Năm học </t>
  </si>
  <si>
    <t>Số, ngày, tháng, năm của quyết định công nhận danh hiệu thi đua; cơ quan ban hành quyết định</t>
  </si>
  <si>
    <t xml:space="preserve">2016-2017 </t>
  </si>
  <si>
    <t>Cờ thi đua của UBND TP. HCM</t>
  </si>
  <si>
    <t>Quyết định số 4440/QĐ-UBND  ngày 17 tháng 8 năm 2017 của Ủy ban nhân dân Thành phố Hồ Chí Minh</t>
  </si>
  <si>
    <t>2018-2019</t>
  </si>
  <si>
    <t>Quyết định số 4727/QĐ-UBND  ngày 04 tháng 11 năm 2019 của Ủy ban nhân dân Thành phố Hồ Chí Minh</t>
  </si>
  <si>
    <t>2020-2021</t>
  </si>
  <si>
    <t>Quyết định số 4405/QĐ-UBND  ngày 30 tháng 12 năm 2021 của Ủy ban nhân dân Thành phố Hồ Chí Minh</t>
  </si>
  <si>
    <t>2005-2006</t>
  </si>
  <si>
    <t>Quyết định số 5231/QĐ-UBND ngày 15 tháng 11 năm 2006 của Ủy ban nhân dân Thành phố Hồ Chí Minh</t>
  </si>
  <si>
    <t>2007-2008</t>
  </si>
  <si>
    <t>Quyết định số 4968/QĐ-UBND ngày 17 tháng 11 năm 2008 của Ủy ban nhân dân Thành phố Hồ Chí Minh</t>
  </si>
  <si>
    <t>2008-2009</t>
  </si>
  <si>
    <t>Quyết định số 4822/QĐ-UBND ngày 20 tháng 10 năm 2009 của Ủy ban nhân dân Thành phố Hồ Chí Minh</t>
  </si>
  <si>
    <t>2009-2010</t>
  </si>
  <si>
    <t>Quyết định số 3880/QĐ-UBND ngày 04 tháng 9 năm 2010 của Ủy ban nhân dân Thành phố Hồ Chí Minh</t>
  </si>
  <si>
    <t>2010-2011</t>
  </si>
  <si>
    <t>Quyết định số 3616/QĐ-UBND ngày 26 tháng 7 năm 2011 của Ủy ban nhân dân Thành phố Hồ Chí Minh</t>
  </si>
  <si>
    <t>2011-2012</t>
  </si>
  <si>
    <t>Quyết định số 4066/QĐ-UBND ngày 09 tháng 8 năm 2012 của Ủy ban nhân dân Thành phố Hồ Chí Minh</t>
  </si>
  <si>
    <t>2013-2014</t>
  </si>
  <si>
    <t>Tập thể Lao động Tiên tiến</t>
  </si>
  <si>
    <t>Quyết định số 1090/QĐ-GDĐT-VP ngày 01 tháng 8 năm 2014 của Sở Giáo dục và Đào tạo Thành phố Hồ Chí Minh</t>
  </si>
  <si>
    <t>Quyết định số 4613/QĐ-UBND ngày 16 tháng 9 năm 2015 của Ủy ban nhân dân Thành phố Hồ Chí Minh</t>
  </si>
  <si>
    <t>Quyết định số 4441/QĐ-UBND ngày 17 tháng 8 năm 2017 của Ủy ban nhân dân Thành phố Hồ Chí Minh</t>
  </si>
  <si>
    <t>Quyết định số 3380/QĐ-UBND ngày 13 tháng 8 năm 2018 của Ủy ban nhân dân Thành phố Hồ Chí Minh</t>
  </si>
  <si>
    <t>Quyết định số 3822/QĐ-UBND ngày 9 tháng 9 năm 2019 của Ủy ban nhân dân Thành phố Hồ Chí Minh</t>
  </si>
  <si>
    <t>2019-2020</t>
  </si>
  <si>
    <t>Quyết định số 3623/QĐ-UBND  ngày 01 tháng 10 năm 2020 của Ủy ban nhân dân Thành phố Hồ Chí Minh</t>
  </si>
  <si>
    <t>Quyết định số 3650/QĐ-UBND  ngày 22 tháng 10 năm 2021 của Ủy ban nhân dân Thành phố Hồ Chí Minh</t>
  </si>
  <si>
    <t>2021-2022</t>
  </si>
  <si>
    <t>Quyết định số 2863/QĐ-UBND  ngày 24/8/2022 của Ủy ban nhân dân Thành phố Hồ Chí Minh</t>
  </si>
  <si>
    <t>2.     Hình thức khen thưởng</t>
  </si>
  <si>
    <t>Số, ngày, tháng, năm của quyết định khen thưởng; cơ quan ban hành quyết định</t>
  </si>
  <si>
    <t xml:space="preserve">Huân chương Lao động hạng Nhì </t>
  </si>
  <si>
    <t xml:space="preserve">về thành tích xuất sắc trong công tác từ năm 1999 đến năm 2003, góp phần vào sự nghiệp xây dựng Chủ nghĩa xã hội và bảo vệ Tổ quốc </t>
  </si>
  <si>
    <t>Quyết định số 500 QĐ/CTN ngày 02 tháng 8 năm 2004 của Chủ tịch nước</t>
  </si>
  <si>
    <t xml:space="preserve">Bằng khen của Bộ GD&amp;ĐT </t>
  </si>
  <si>
    <t>về thành tích xuất sắc nhiệm vụ năm học 2005-2006</t>
  </si>
  <si>
    <t xml:space="preserve">Quyết định số 7535/QĐ-BGDĐT  ngày 20 tháng 12 năm 2006 của Bộ Giáo dục và Đào tạo </t>
  </si>
  <si>
    <r>
      <t>Bằng khen của Bộ GD&amp;ĐT</t>
    </r>
    <r>
      <rPr>
        <sz val="14"/>
        <color theme="1"/>
        <rFont val="Times New Roman"/>
        <family val="1"/>
      </rPr>
      <t xml:space="preserve"> </t>
    </r>
  </si>
  <si>
    <t>về thành tích xuất sắc trong phong trào thi đua giai đoạn 2004-2009</t>
  </si>
  <si>
    <t xml:space="preserve">Quyết định số 8259/QĐ-BGDĐT  ngày 16 tháng 11 năm 2009 của Bộ Giáo dục và Đào tạo </t>
  </si>
  <si>
    <r>
      <t>Bằng khen UBND TP.HCM</t>
    </r>
    <r>
      <rPr>
        <sz val="14"/>
        <color theme="1"/>
        <rFont val="Times New Roman"/>
        <family val="1"/>
      </rPr>
      <t xml:space="preserve"> </t>
    </r>
  </si>
  <si>
    <t>về thành tích hoàn thành xuất sắc nhiệm vụ 2 năm học liên tục 2007-2008, 2008-2009</t>
  </si>
  <si>
    <t>Quyết định số 3232/QĐ-UBND ngày 23/7/2010 của Ủy ban nhân dân Thành phố Hồ Chí Minh</t>
  </si>
  <si>
    <t>về thành tích hoàn thành xuất sắc nhiệm vụ 2 năm học liên tục 2009-2010, 2010-2011</t>
  </si>
  <si>
    <t>Quyết định số 797/QĐ-UBND ngày 18/02/2012 của Ủy ban nhân dân Thành phố Hồ Chí Minh</t>
  </si>
  <si>
    <t>về thành tích hoàn thành xuất sắc nhiệm vụ năm học 2010-2011.</t>
  </si>
  <si>
    <t xml:space="preserve">Quyết định số 5623/QĐ-BGDĐT  ngày 10 tháng 11 năm 2011 của Bộ Giáo dục và Đào tạo </t>
  </si>
  <si>
    <t>về thành tích hoàn thành xuất sắc nhiệm vụ năm học 2011-2012.</t>
  </si>
  <si>
    <t xml:space="preserve">Quyết định số 4591/QĐ-BGDĐT  ngày 24 tháng 10 năm 2012 của Bộ Giáo dục và Đào tạo </t>
  </si>
  <si>
    <t>về thành tích xuất sắc trong công tác thực hiện Chỉ thị số 12-CT/TW của Bộ Chính trị về tăng cường sự lãnh đạo của Đảng đối với công tác giáo dục an ninh quốc phòng trong tình hình mới.</t>
  </si>
  <si>
    <t xml:space="preserve">Quyết định số 289/QĐ-BGDĐT  ngày 26 tháng 01 năm 2016 của Bộ Giáo dục và Đào tạo </t>
  </si>
  <si>
    <t>về thành tích đóng góp tích cực trong công tác tổ chức Hội thi “Học sinh, sinh viên giỏi nghề” liên lục nhiều năm, góp phần tích cực trong phong trào thi đua của thành phố.</t>
  </si>
  <si>
    <t xml:space="preserve">Quyết định số 1959/QĐ-UBND ngày 11 tháng 5 năm 2018 của Ủy ban nhân dân Thành phố Hồ Chí Minh </t>
  </si>
  <si>
    <r>
      <t>Bằng khen của Bộ LĐ-TB&amp;XH</t>
    </r>
    <r>
      <rPr>
        <sz val="14"/>
        <color theme="1"/>
        <rFont val="Times New Roman"/>
        <family val="1"/>
      </rPr>
      <t xml:space="preserve"> </t>
    </r>
  </si>
  <si>
    <t>về thành tích trong công tác đào tạo, tuyển sinh, giải quyết việc làm cho sinh viên giai đoạn 2016-2018.</t>
  </si>
  <si>
    <t xml:space="preserve">Quyết định số 1604/QĐ-LĐTBXH, ngày 12 tháng 11  năm 2018 của Bộ Lao động – Thương binh và Xã hội </t>
  </si>
  <si>
    <t xml:space="preserve">Bằng khen UBND TP.HCM </t>
  </si>
  <si>
    <t>về thành tích hoàn thành xuất sắc nhiệm vụ 2 năm học liên tục 2016-2017, 2017-2018</t>
  </si>
  <si>
    <t>Quyết định số 4275/QĐ-UBND ngày 29/9/2018 của Ủy ban nhân dân Thành phố Hồ Chí Minh</t>
  </si>
  <si>
    <t>về thành tích trong công tác đào tạo nghề gắn với nhu cầu doanh nghiệp, góp phần nâng cao chất lượng nguồn nhân lực Việt Nam giai đoạn 2017-2019.</t>
  </si>
  <si>
    <t xml:space="preserve">Quyết định số 1721/QĐ-LĐTBXH ngày 15 tháng 11 năm 2019 </t>
  </si>
  <si>
    <t>về thành tích hoàn thành xuất sắc nhiệm vụ 2 năm học liên tục 2018-2019, 2019-2020</t>
  </si>
  <si>
    <t>Quyết định số 3625/QĐ-UBND ngày 01 tháng 10 năm 2020 của Ủy ban nhân dân Thành phố Hồ Chí Minh</t>
  </si>
  <si>
    <t xml:space="preserve">Bằng khen của Bộ LĐ-TB&amp;XH </t>
  </si>
  <si>
    <t>về thành tích trong công tác đào tạo, bồi dưỡng nguồn nhân lực các trình độ, góp phần nâng cao chất lượng nguồn nhân lực giai đoạn 2019-2020</t>
  </si>
  <si>
    <t xml:space="preserve">Quyết định số 1410/QĐ-LĐTBXH ngày 20 tháng 11 năm 2020 </t>
  </si>
  <si>
    <t>về thành tích đạt giải “Mô hình văn hóa ứng xử tiêu biểu trong các cơ sở giáo dục nghề nghiệp”</t>
  </si>
  <si>
    <t xml:space="preserve">Quyết định số 1029/QĐ-LĐTBXH ngày 14 tháng 9 năm 2021 của Bộ Lao động – Thương binh và Xã hội </t>
  </si>
  <si>
    <t>về thành tích đóng góp tích cực trong hoạt động hỗ trợ khởi nghiệp của học sinh, sinh viên GDNN năm 2021</t>
  </si>
  <si>
    <t xml:space="preserve">Quyết định số 1352/QĐ-LĐTBXH ngày 26 tháng 11 năm 2021 </t>
  </si>
  <si>
    <t>Tập thể trường đạt giải nhất toàn đoàn trong Hội thi Thiết bị tự làm cấp Thành phố năm 2022</t>
  </si>
  <si>
    <t>Quyết định số 22258/QĐ-SLĐTBXH ngày 30 tháng 6 năm 2022</t>
  </si>
  <si>
    <t>về thành tích hoàn thành xuất sắc nhiệm vụ 2 năm học liên tục 2020-2021, 2021-2022</t>
  </si>
  <si>
    <t>Đang chờ quyết định</t>
  </si>
  <si>
    <t>Cập nhật ngày 10/10/2022</t>
  </si>
  <si>
    <t>1683/QĐ-GDĐT-VP</t>
  </si>
  <si>
    <t>26/7/2018 (57 người)</t>
  </si>
  <si>
    <t>1684/QĐ-GDĐT-VP</t>
  </si>
  <si>
    <t>26/7/2018 (46 người)</t>
  </si>
  <si>
    <t>3147/QĐ-UBND</t>
  </si>
  <si>
    <t>29/9/2018 (9 người)</t>
  </si>
  <si>
    <t>3043/QĐ-UBND</t>
  </si>
  <si>
    <t>20/8/2020 (Đạt T Lộc)</t>
  </si>
  <si>
    <t>3821/QĐ-UBND</t>
  </si>
  <si>
    <t>09/9/2019 (3 người)</t>
  </si>
  <si>
    <t>3625/QĐ-UBND</t>
  </si>
  <si>
    <t>01/10/2020 (44 người)</t>
  </si>
  <si>
    <t>3651/QĐ-UBND</t>
  </si>
  <si>
    <t>22/10/2021 (15 người)</t>
  </si>
  <si>
    <t>3624/QĐ-UBND</t>
  </si>
  <si>
    <t>01/10/2020 (4 người)</t>
  </si>
  <si>
    <t>3652/QĐ-UBND</t>
  </si>
  <si>
    <t>22/10/2021 (1 người)</t>
  </si>
  <si>
    <t>3875/QĐ-UBND</t>
  </si>
  <si>
    <t>12/9/2019 (4 người)</t>
  </si>
  <si>
    <t>1969/QĐ-SGDĐT</t>
  </si>
  <si>
    <t>03/8/2022 (101 người)</t>
  </si>
  <si>
    <t>1970/QĐ-SGDĐT</t>
  </si>
  <si>
    <t>03/8/2022 (48 người)</t>
  </si>
  <si>
    <t>1693/QĐ-GDĐT-VP</t>
  </si>
  <si>
    <t>10/8/2017 (26 người)</t>
  </si>
  <si>
    <t>1695/QĐ-GDĐT-VP</t>
  </si>
  <si>
    <t>10/8/2017 (27 người)</t>
  </si>
  <si>
    <t>1505/QĐ-GDĐT-VP</t>
  </si>
  <si>
    <t>05/08/2016</t>
  </si>
  <si>
    <t>1539/QĐ-GDĐT-VP</t>
  </si>
  <si>
    <t xml:space="preserve"> (không có QĐ)</t>
  </si>
  <si>
    <t>Đạt Cô Tuyết Dung</t>
  </si>
  <si>
    <t>TRƯỜNG CAO ĐẲNG LÝ TỰ TRỌNG THÀNH PHỐ HỒ CHÍ MINH</t>
  </si>
  <si>
    <t>NH 2022-2023</t>
  </si>
  <si>
    <t>2880/QĐ-UBND</t>
  </si>
  <si>
    <t>25/8/2022 (02 người)</t>
  </si>
  <si>
    <t>Đề tài 1: Xây dựng mô hình theo cơ chế tự chủ tại trường Cao đẳng Lý Tự Trọng Thành phố Hồ Chí Minh
Đề tài 2: Triển khai mô hình đào tạo trong nhà trường thông minh tại trường Cao đẳng Lý Tự Trọng Thành phố Hồ Chí Minh</t>
  </si>
  <si>
    <t>Giải pháp nâng cao chất lượng đào tạo củaTrường Cao đẳng Kỹ thuật Lý Tự Trọng thành phố Hồ Chí Minh theo định hướng đổi mới căn bản, toàn diện giáo dục và đào tạo
đến năm 2020</t>
  </si>
  <si>
    <t>Một vài kinh nghiệm sử dụng ngôn ngữ trong văn bản hành chính của Trường Cao đẳng Kỹ thuật Lý Tự Trọng TPHCM</t>
  </si>
  <si>
    <t>Xây dựng và tổ chức công tác giáo dục cho HSSV nội trú ký túc xá tại Trường CĐKT Lý Tự Trọng TPHCM theo hướng văn minh, hiện đại</t>
  </si>
  <si>
    <t>Thiết kế mạch bảo vệ thứ tự pha</t>
  </si>
  <si>
    <t>Hoàn thiện quy trình trang bị, bảo quản, sử dụng tài sản tại Trường Cao đẳng Kỹ thuật Lý Tự Trọng TP.HCM</t>
  </si>
  <si>
    <t>Một số kinh nghiêm trong việc tạm khấu trừ thuế TNCN và nộp các loại thuế tại trường Cao đẳng Kỹ thuật Lý Tự Trọng.</t>
  </si>
  <si>
    <t>Một vài kinh nghiệm trong công việc xây dựng tính chính xác kế toán tổng hợp tại trường Cao đẳng Kỹ thuật Lý Tự Trọng TP.HCM</t>
  </si>
  <si>
    <t>Một số giải pháp cải tiến công tác giáo vụ của khoa Công nghệ Cơ khí Trường Cao đẳng Kỹ thuật Lý Tự Trọng TP.HCM</t>
  </si>
  <si>
    <t>Một số kinh nghiệm trong công tác quản lý thu - chi quỹ tiền mặt tại trường Cao đẳng Kỹ thuật Lý Tự Trọng TP.HCM</t>
  </si>
  <si>
    <t>Một số kinh nghiệm trong công tác quản lý, lưu trữ chứng từ thu - chi quỹ tiền mặt tại trường Cao đẳng Kỹ thuật Lý Tự Trọng TP.HCM</t>
  </si>
  <si>
    <t xml:space="preserve">Đổi mới phương thức tuyển sinh năm 2015 tại trường CĐKT Lý Tự Trọng TP.HCM </t>
  </si>
  <si>
    <t>Xây dựng quy trình hồ sơ đăng ký mở nghề đào tạo thí điểm trình độ CĐN (9+4) tại trường CĐKT Lý Tự Trọng TP.HCM</t>
  </si>
  <si>
    <t>Thi công mô hình tưới cây tự động</t>
  </si>
  <si>
    <t xml:space="preserve">  Một số giải pháp nâng cao hiệu quả việc xây dựng thời khóa biểu ở Trường THPT Lý Tự Trọng Thành phố Hồ Chí Minh</t>
  </si>
  <si>
    <t>Cải tiến quy trình thực hiện xét được học tiếp, điều chỉnh tiến độ, buộc thôi học bậc đào tạo TCCN</t>
  </si>
  <si>
    <t>Cải tiến quy trình thực hiện xét được học tiếp, cảnh báo học tập, buộc thôi học bậc đào tạo Cao đẳng chuyên nghiệp</t>
  </si>
  <si>
    <t>Cải tiến quy trình thực hiện xét tốt nghiệp HS Trung cấp chuyên nghiệp</t>
  </si>
  <si>
    <t>Một số biện pháp nhằm nâng cao tính hiệu quả của công tác văn thư tại Trường Cao đẳng Kỹ thuật Lý Tự Trọng TPHCM</t>
  </si>
  <si>
    <t>Kỹ năng giao tiếp đối với sinh viên học sinh khoa Công nghệ may – Thời trang</t>
  </si>
  <si>
    <t>Ứng dụng phần mềm UOffcie để chuyển đổi văn bản từ dạng Font cũ sang dạng Font hiện tại (Times New Roman).</t>
  </si>
  <si>
    <t>Một số biện pháp nâng cao hiệu quả công tác văn thư, lưu trữ tại khoa Lý luận Chính trị</t>
  </si>
  <si>
    <t>Kinh nghiệm sử dụng McMix trong xây dựng và lưu trữ đề các môn trắc nghiệm tại Trường THPT Lý Tự Trọng Thành phố Hồ Chí Minh</t>
  </si>
  <si>
    <t>Ứng dụng công nghệ mã vạch trong lưu hành tài liệu tại Thư viện trường CĐKT Lý Tự Trọng TPHCM.</t>
  </si>
  <si>
    <t>Một số giải pháp tăng cường công tác kiểm tra thiết bị dạy học phục vụ đào tạo tại trường Cao đẳng Kỹ Thuật Lý Tự Trọng TP. Hồ Chí Minh.</t>
  </si>
  <si>
    <t>Một số giải pháp  đào tạo, bồi dưỡng viên chức hành chính theo nhu cầu công việc trong Trường Cao đẳng Kỹ thuật Lý Tự Trọng TPHCM hiện nay</t>
  </si>
  <si>
    <t>Xây dựng quy trình hồ sơ đăng ký mở nghề đào tạo trình độ CĐN (12+3) tại trường Cao đẳng Kỹ thuật Lý Tự Trọng TP.HCM</t>
  </si>
  <si>
    <t>Một số biện pháp chuẩn hóa các mẫu văn bản quản lý hành chính tại Trường Cao đẳng Kỹ thuật Lý Tự Trọng TPHCM</t>
  </si>
  <si>
    <t>Một vài kinh nghiệm làm việc nhóm hiệu quả tại phòng Tổ chức - Hành chính - Tổng hợp thuộc Trường Cao đẳng Kỹ thuật Lý Tự Trọng TPHCM</t>
  </si>
  <si>
    <t>Một số giải pháp cải cách thủ tục hành chính trong Trường Cao đẳng Kỹ thuật Lý Tự Trọng TPHCM hiện nay</t>
  </si>
  <si>
    <t>Đề xuất một số giải pháp quản lý tài liệu trong kho lưu trữ của Trường Cao đẳng Kỹ thuật Lý Tự Trọng TPHCM</t>
  </si>
  <si>
    <t>Ứng dụng công nghệ thông tin trong công tác lưu trữ file hình ảnh theo lịch sử phát triển của Trường Cao đẳng Kỹ thuật Lý Tự Trọng TPHCM từ năm 1986 đến nay</t>
  </si>
  <si>
    <t xml:space="preserve">Một số biện pháp sử dụng hiệu quả vật tư thực tập tại các khoa nghề . </t>
  </si>
  <si>
    <t>Biện pháp sử dụng hiệu quả thiết bị dạy học tại các khoa nghề - Trường cao đẳng Kỹ thuật Lý Tự Trọng Thành phố Hồ Chí Minh.</t>
  </si>
  <si>
    <t>Biện pháp kiểm tra hàng hóa nhập, xuất kho tại Trường CĐKT Lý Tự Trọng TP.HCM</t>
  </si>
  <si>
    <t>Một số giải pháp tăng cường sự phối hợp giữa tổ Bảo vệ chuyên trách và tổ  quản lý KTX sinh viên</t>
  </si>
  <si>
    <t>Một số biện pháp xây dựng "Trường học an toàn và đảm bảo an ninh trật tự" tại Trường Cao đẳng Kỹ thuật Lý Tự Trọng TPHCM</t>
  </si>
  <si>
    <t>Một số giải pháp giao tiếp hành chính trong Trường Cao đẳng Kỹ thuật Lý Tự Trọng TPHCM</t>
  </si>
  <si>
    <t>Một số kinh nghiệm nâng cao hiệu quả bảo quản và lưu trữ hồ sơ học vụ  ở Trường THPT Lý Tự Trọng Thành phố Hồ Chí Minh</t>
  </si>
  <si>
    <t>Một số biện pháp phối hợp quản lý tài sản giữa phòng Thiết bị - Vật tư với các đơn vị trường CĐKT Lý Tự Trọng TP.HCM</t>
  </si>
  <si>
    <t>Kinh nghiệm quản lý công việc hành chính của Khoa Khoa học Cơ bản tại Trường Cao đẳng Kỹ thuật Lý Tự Trọng TPHCM</t>
  </si>
  <si>
    <t>Lập đề án “Xây dựng Trường Cao đẳng Kỹ thuật Lý Tự Trọng Thành phố Hồ Chí Minh thành trường cao đẳng tiên tiến giai đoạn 2016-2020”</t>
  </si>
  <si>
    <t>Một số kinh nghiệm trong việc kiểm soát chi nguồn ngân sách cấp và quản lý, lưu trữ chứng từ kế toán tại Trường Cao đẳng Kỹ thuật Lý Tự Trọng TPHCM.</t>
  </si>
  <si>
    <t>Kinh nghiệm trong công tác chủ nhiệm về việc giáo dục ý thức kỷ luật cho học sinh bậc Trung cấp và Cao đẳng nghề</t>
  </si>
  <si>
    <t>Xây dựng quy trình chấm thi trắc nghiệm trên giấy thi bằng máy.</t>
  </si>
  <si>
    <t>Xây dựng bộ biểu mẫu áp dụng trong công tác khảo thí của khối dạy nghề.</t>
  </si>
  <si>
    <t>Một số phương pháp nâng cao kỹ năng ứng xử văn hóa tại trong trường THPT Lý Tự Trọng Thành phố Hồ Chí Minh</t>
  </si>
  <si>
    <t>Hướng dẫn sử dụng phần mềm thuyết trình Prezi.</t>
  </si>
  <si>
    <t>Xây dựng bộ biểu mẫu áp dụng trong công tác khảo thí của khối chuyên nghiệp.</t>
  </si>
  <si>
    <t>Ứng dụng công nghệ thông tin trong quản lý khoa Kinh tế</t>
  </si>
  <si>
    <t>Xây dựng biểu mẫu quản lý đào tạo ngắn hạn nghề điện dân dụng cho chương trình liên kết với hiệp hội năng lượng không biên giới và Nhà trường</t>
  </si>
  <si>
    <t xml:space="preserve">Định hướng mục tiêu xây dựng chương trình đào tạo tiên tiến tại Trường Cao đẳng Kỹ thuật Lý Tự Trọng TP.HCM </t>
  </si>
  <si>
    <t>Chế tạo máy quấn dây quạt trần kiểu mới phục vụ công tác sửa chữa tại Trường Cao đẳng Kỹ thuật Lý Tự Trọng TP.HCM</t>
  </si>
  <si>
    <t xml:space="preserve"> Quản lý cải tiến trong sửa chữa cơ bản tại Trường Cao đẳng Kỹ thuật Lý Tự Trọng TP.HCM</t>
  </si>
  <si>
    <t xml:space="preserve"> Một số kinh nghiệm trong công tác khảo sát tình hình thực tập tốt nghiệp của HSSV Trường Cao đẳng Kỹ thuật Lý Tự Trọng TPHCM tại các doanh nghiệp tại địa bàn TPHCM</t>
  </si>
  <si>
    <t>Áp dụng công nghệ kỹ thuật trong sử dụng và tiết kiệm điện tại Trường Cao đẳng Kỹ thuật Lý Tự Trọng TP.HCM</t>
  </si>
  <si>
    <t>Điều khiển hệ thống bơm dùng timer tại Trường Cao đẳng Kỹ thuật Lý Tự Trọng TP.HCM</t>
  </si>
  <si>
    <t>Nghiên cứu, biên soạn lịch sử xây dựng và phát triển Trường Cao đẳng Kỹ thuật Lý Tự Trọng TPHCM từ năm 1986 đến nay</t>
  </si>
  <si>
    <t xml:space="preserve">Ghost đa cấu hình Windows XP/7 áp dụng tại Trường Cao đẳng Kỹ thuật Lý Tự Trọng </t>
  </si>
  <si>
    <t>Ứng dụng  phần mềm Your uninstall để tối ưu hệ điều hành Windows.</t>
  </si>
  <si>
    <t>Ứng dụng phần mềm Netsupport school để quản lý và hỗ trợ giảng dạy.</t>
  </si>
  <si>
    <t>Hạn chế hiện tượng feedback (hú) cho hệ thống âm thanh tại Trường Cao đẳng Kỹ thuật Lý Tự Trọng TP.HCM</t>
  </si>
  <si>
    <t>Kỹ thuật nối ống cấp nước âm trong bảo trì sửa chữa hệ thống cấp nước toàn trường.</t>
  </si>
  <si>
    <t>Ứng dụng windown 10 trong việc bảo trì máy tính tại Trường Cao đẳng Kỹ thuật Lý Tự Trọng TP.HCM</t>
  </si>
  <si>
    <t>Đổi mới công tác chủ nhiệm tại Trường THPT Lý Tự Trọng Thành phố Hồ Chí Minh góp phần giáo dục học sinh toàn diện</t>
  </si>
  <si>
    <t>Hướng dẫn học sinh bậc cao đẳng nghề (9+4) giải một số bài toán phương trình quy về phương trình bậc nhất, bậc hai.</t>
  </si>
  <si>
    <t>Kinh nghiệm sử dụng phương pháp Graph trong giảng dạy học phần Hóa học Đại cương 1</t>
  </si>
  <si>
    <t>Tạo sơ đồ tư duy giảng dạy Vật lý đại cương 1 bằng chương trình Prezi</t>
  </si>
  <si>
    <t>Kinh nghiệm tổ chức cuộc thi "Vui cùng hóa học" nhằm tạo hứng thú học tập cho học sinh hệ Trung cấp và Trung cấp nghề</t>
  </si>
  <si>
    <t>Kinh nghiệm giảng dạy "Phương pháp chia nhỏ trong bài tập oxy hóa hoàn toàn chất hữu cơ"</t>
  </si>
  <si>
    <t>Giải pháp nâng cao hiệu quả giảng dạy học phần Hóa học cho bậc đào tạo Cao đẳng nghề.</t>
  </si>
  <si>
    <t>Hướng dẫn học sinh giải quyết vấn đề chương “Động học chất điểm” trong dạy học Vật lí Trung cấp chuyên nghiệp, làm tăng hiệu quả học tập của học sinh ở trường Cao đẳng Kỹ Thuật Lý Tự Trọng Thành phố Hồ Chí Minh.</t>
  </si>
  <si>
    <t>Giải pháp rèn luyện tính trung thực của sinh viên bậc Cao đẳng trong học tập và thi cử</t>
  </si>
  <si>
    <t xml:space="preserve">Giải pháp giúp học sinh Trung cấp nghề nhớ nhanh và xử lý tốt kiến thức vật lý </t>
  </si>
  <si>
    <t>Tìm hiểu giải Nobel Hóa học để giúp học sinh hứng thú với môn Hóa học ở Trường THPT Lý Tự Trọng Thành phố Hồ Chí Minh</t>
  </si>
  <si>
    <t>Kinh nghiệm rèn luyện kỹ năng nói trong các giờ học tiếng Anh tại Trường Cao đẳng Kỹ thuật Lý Tự Trọng TP. Hồ Chí Minh.</t>
  </si>
  <si>
    <t xml:space="preserve">Kinh nghiệm trong việc luyện nghe tiếng Anh chủ động cho người học </t>
  </si>
  <si>
    <t>Kinh nghiệm vận dụng phương pháp dạy và học tốt kỹ năng Listening trong giảng dạy tiếng Anh</t>
  </si>
  <si>
    <t xml:space="preserve">Kinh nghiệm phát huy tính tích cực của học sinh trong việc học ngoại ngữ </t>
  </si>
  <si>
    <t>Các chiến thuật để làm bài thi TOEIC</t>
  </si>
  <si>
    <t>Giải pháp hỗ trợ học sinh sinh viên phát triển kỹ năng đọc hiểu Anh văn TOEIC ở Trường Cao đẳng Kỹ thuật Lý Tự Trọng TPHCM</t>
  </si>
  <si>
    <t>Kinh nghiệm trau dồi từ vựng cho học sinh, sinh viên tại trường Cao đẳng Kỹ thuật Lý Tự Trọng Thành phố Hồ Chí Minh</t>
  </si>
  <si>
    <t>Kinh nghiệm hướng dẫn phương pháp học từ vựng hiệu quả cho sinh viên ngành kỹ thuật</t>
  </si>
  <si>
    <t xml:space="preserve">Phương pháp nâng cao kỹ năng nói của sinh viên hệ Trung cấp </t>
  </si>
  <si>
    <t>Kinh nghiệm giảng dạy cách tìm nghiệm nguyên của đa thức, phân tích đa thức thành nhân tử bằng sơ đồ Hooner.</t>
  </si>
  <si>
    <t>Giải phương trình vi phân dạng P(x,y)dx + Q(x,y)dy = 0 bằng cách tìm thừa số tích phân</t>
  </si>
  <si>
    <t>Sáng kiến soạn đề thi giữa học phần Toán cao cấp 1 dưới dạng trò chơi nhằm phát huy tính tích cực, sáng tạo của sinh viên trong quá trình kiểm tra và đánh giá.</t>
  </si>
  <si>
    <t xml:space="preserve">Kinh nghiệm xây dựng cách giải phương trình vi phân tuyến tính </t>
  </si>
  <si>
    <t xml:space="preserve">Kinh nghiệm hướng dẫn sinh viên giải phương trình vi phân cấp hai bằng  phương pháp biến thiên hằng số </t>
  </si>
  <si>
    <t>Kinh nghiệm giảng dạy một số bài tập nâng cao thành tích chạy cự ly ngắn.</t>
  </si>
  <si>
    <t>Kinh nghiệm giảng dạy bài tập phát triển tố chất thể lực thông qua trò chơi vận động</t>
  </si>
  <si>
    <t>Kinh nghiệm trong sử dụng phương pháp tuyển chọn và huấn luyện đội tuyển bóng đá nam sinh viên tại Trường Cao đẳng Kỹ thuật Lý Tự Trọng TP. Hồ Chí Minh.</t>
  </si>
  <si>
    <t>Giải pháp nâng cao hiệu quả giảng dạy môn Giáo dục Thể chất tại Trường Cao đẳng Kỹ thuật Lý Tự Trọng Thành phố Hồ Chí Minh</t>
  </si>
  <si>
    <t>Một số phương pháp dạy tốt môn thể thao tự chọn cho học sinh ở Trường THPT Lý Tự Trọng Thành phố Hồ Chí Minh</t>
  </si>
  <si>
    <t>Sử dụng sơ đồ tư duy (mindmap) trong giảng dạy học phần Những nguyên lý cơ bản của chủ nghĩa Mác-Lênin cho sinh viên trường Cao đẳng kỹ thuật Lý Tự Trọng</t>
  </si>
  <si>
    <t>Vận dụng nội dung Hội nghị Trung ương 9 khóa XI vào giảng dạy môn Đường lối cách mạng của Đảng cộng sản Việt Nam tại trường CĐKT Lý Tự Trọng nhằm nâng cao hiệu quả dạy học.</t>
  </si>
  <si>
    <t>Vận dụng văn hóa dân gian Việt Nam vào việc giảng dạy chương I,II,III trong bộ môn Những nguyên lý cơ bản của chủ nghĩa Mác-Lênin</t>
  </si>
  <si>
    <t>Một số giải pháp nâng cao hiệu quả công tác giảng dạy môn Pháp luật tại trường Cao đẳng Kỹ thuật Lý Tự Trọng TP. HCM</t>
  </si>
  <si>
    <t>Một số giải pháp nâng cao kỹ năng đọc của sinh viên tại trường CĐKT Lý Tự Trọng hiện nay</t>
  </si>
  <si>
    <t>Nâng cao hiệu quả phương pháp thảo luận nhóm trong giảng dạy môn Đường lối cách mạng của Đảng cộng sản Việt Nam đối với các trường kỹ thuật, trường nghề</t>
  </si>
  <si>
    <t>Vận dụng phương pháp thảo luận theo nhóm trong giảng dạy môn Giáo dục Chính trị đối với hệ Trung cấp chuyên nghiệp tại trường Cao đẳng kỹ thuật Lý Tự Trọng</t>
  </si>
  <si>
    <t>Nâng cao nhận thức &amp; trách nhiệm sinh viên học sinh bằng việc đưa các sự kiện pháp lý khách quan trong giảng dạy Pháp luật</t>
  </si>
  <si>
    <t>Đổi mới phương pháp giảng dạy đối với hệ Trung cấp chuyên nghiệp bằng cách sử dụng bộ ngân hàng câu hỏi để kích thích năng lực tự học của học sinh trường CĐKT Lý Tự Trọng</t>
  </si>
  <si>
    <t>Giải pháp góp phần nâng cao kiến thức hội nhập cộng đồng kinh tế ASEAN cho sinh viên qua bài giảng môn Những nguyên lý cơ bản của chủ nghĩa Mác – Lênin 1</t>
  </si>
  <si>
    <t>Vận dụng Tư tưởng Hồ Chí Minh về đạo đức trong xây dựng đạo đức lối sống của sinh viên trường CĐKT Lý Tự Trọng TP.HCM</t>
  </si>
  <si>
    <t>Vai trò của giảng viên trong việc nâng cao hiệu quả tự học của sinh viên trường Cao đẳng kỹ thuật Lý Tự Trọng</t>
  </si>
  <si>
    <t>Tư tưởng đạo đức Hồ Chí Minh đối với việc giáo dục đạo đức cho sinh viên trường Cao đẳng kỹ thuật Lý Tự Trọng</t>
  </si>
  <si>
    <t>Rèn luyện phương pháp biện chứng cho sinh viên qua việc dạy và học môn Những nguyên lý cơ bản của chủ nghĩa Mác-Lênin tại trường</t>
  </si>
  <si>
    <t>Nâng cao hiệu quả sử dụng phương pháp dạy học tích cực trong giảng việc dạy môn Tư tưởng Hồ Chí Minh ở trường Cao đẳng kỹ thuật Lý Tự Trọng thành phố Hồ Chí Minh</t>
  </si>
  <si>
    <t>Một số kinh nghiệm giáo dục kỹ năng sống cho học sinh qua học phần Giáo dục chính trị tại trường</t>
  </si>
  <si>
    <t>Giải pháp nâng cao hiệu quả giảng dạy  học phần Công nghệ CNC bậc Trung cấp chuyên nghiệp</t>
  </si>
  <si>
    <t>Thiết kế chế tạo 20 bàn thực hành hàn với mặt bàn cách điện</t>
  </si>
  <si>
    <t>Thiết kế hệ thống bài tập Vẽ kỹ thuật dùng cho bậc Trung cấp chuyên nghiệp</t>
  </si>
  <si>
    <t>Ứng dụng bài tập thực hành Tiện làm chìa khóa mâm cặp cho xưởng Tiện 1</t>
  </si>
  <si>
    <t>Ứng dụng phần mềm thiết kế ngược Rapidform XOR để hỗ trợ giảng dạy các học phần CAD/CAM - CNC</t>
  </si>
  <si>
    <t>Ứng dụng phương pháp gia công tia lửa điện trong gia công cắt gọt kim loại</t>
  </si>
  <si>
    <t>Một số kinh nghiệm giảng dạy hiệu quả học phần thực tập CNC bậc Cao đẳng Kỹ thuật Trường Cao đẳng Kỹ thuật Lý Tự Trọng TP.HCM</t>
  </si>
  <si>
    <t>Giải pháp cài đặt phần mềm Visi I5 trên nền Window 7 trong giảng dạy học phần Công nghệ CAD/CAM</t>
  </si>
  <si>
    <t>Thiết kế và gia công chế tạo cán dao, đệm lót dao chuyên dùng cho xưởng Tiện</t>
  </si>
  <si>
    <t>Thiết kế hệ thống bài tập Sức bền vật liệu dùng cho bậc Trung cấp chuyên nghiệp</t>
  </si>
  <si>
    <t>Ứng dụng phần mềm CM - MIX trong xây dựng đề thi trắc nghiệm cho môn An toàn lao động bậc Cao đẳng kỹ thuật</t>
  </si>
  <si>
    <t>Thiết kế mô hình mặt cắt, hình cắt dùng trong giảng dạy học phần Vẽ kỹ thuật bậc Trung cấp chuyên nghiệp</t>
  </si>
  <si>
    <t>Thiết kế mô hình mạ chân không</t>
  </si>
  <si>
    <t xml:space="preserve">Giải pháp nâng cao giảng dạy học phần Dung sai Kỹ thuật đo bậc Cao đẳng Kỹ thuật  </t>
  </si>
  <si>
    <t>Thiết kế hệ thống bản vẽ thực tập Phay 1</t>
  </si>
  <si>
    <t>Ứng dụng phần mềm Creo Panametic trong thiết kế 3D cơ bản</t>
  </si>
  <si>
    <t>Thiết kế hệ thống bản vẽ thực hành Tiện 1</t>
  </si>
  <si>
    <t>Thiết kế đồ gá đa năng trong giảng dạy thực tập Hàn</t>
  </si>
  <si>
    <t>Chế tạo đồ gá Taro cắt ren trong trên máy khoan 2H125</t>
  </si>
  <si>
    <t>Thiết kế hệ thống bài tập học phần Cơ kỹ thuật dùng cho bậc Trung cấp nghề</t>
  </si>
  <si>
    <t>Xây dựng quy trình tổ chức thi trắc nghiệm trực tuyến.</t>
  </si>
  <si>
    <t>Hướng dẫn sử dụng ngôn ngữ lập trình PHP tự học xây dựng các ứng dụng Web.</t>
  </si>
  <si>
    <t>Một số kinh nghiệm ứng dụng ảo hóa để nâng cao chất lượng giảng dạy</t>
  </si>
  <si>
    <t>Xây dựng hệ thống bài tập học phần lập trình Windows cho bậc Trung cấp chuyên nghiệp ngành Công nghệ Thông tin.</t>
  </si>
  <si>
    <t>Xây dựng phim hướng dẫn lắp ráp máy tính cho học phần " Phần cứng máy tính".</t>
  </si>
  <si>
    <t>Hướng dẫn các thao tác lắp ráp máy tính sử dụng phần mềm giả lập dành cho bậc Cao đẳng ngành Công nghệ thông tin</t>
  </si>
  <si>
    <t>Hướng dẫn các kỹ thuật sao lưu và phục hồi dữ liệu trong học phần Hệ quản trị Cơ sở dữ liệu dành cho bậc Cao đẳng ngành Công nghệ Thông tin.</t>
  </si>
  <si>
    <t>Áp dụng cây nhị phân trong thuật toán biểu đồ Karnaugh.</t>
  </si>
  <si>
    <t>Hướng dẫn sử dụng phần mềm Ultra Menu</t>
  </si>
  <si>
    <t xml:space="preserve">Xây dựng phim hướng dẫn thực hiện các chuyên đề trong môn chuyên đề mạng. </t>
  </si>
  <si>
    <t>Xây dựng bộ bài tập thực hành học phần Hệ quản trị CSDL bậc Cao đẳng ngành Công nghệ thông tin.</t>
  </si>
  <si>
    <t>Hướng dẫn sử dụng phần mềm Power Designer 15.2.</t>
  </si>
  <si>
    <t>Xây dựng bài tập thực hành học phần SQL Sever cho bậc Trung cấp chuyên nghiệp.</t>
  </si>
  <si>
    <t>Xây dựng hệ thống bài tập tự học Lập trình cơ sở dữ liệu cho bậc Cao đẳng Công nghệ phần mềm.</t>
  </si>
  <si>
    <t>Hướng dẫn sử dụng phần mềm CADE vẽ sơ đồ mạng</t>
  </si>
  <si>
    <t>Một số biện pháp nâng cao hiệu quả hoạt động của Trung tâm Truyền thông – Thư viện trường CĐKT Lý Tự Trọng TP.HCM.</t>
  </si>
  <si>
    <t>Xây dựng hệ thống bài tập môn học Nguyên lý hệ điều hành bậc cao đẳng nghề ngành Công nghệ thông tin.</t>
  </si>
  <si>
    <t>Nghiên cứu và triển khai đóng gói phần mềm bằng Install Shield trong học phần Lập trình Windows cho bậc Cao đẳng ngành Công nghệ Thông tin.</t>
  </si>
  <si>
    <t>Xây dựng hệ thống bài tập thực hành học phần Thiết kế WEB 2 cho bậc Cao đẳng ngành Công nghệ Thông tin.</t>
  </si>
  <si>
    <t>Thiết kế mô hình dàn trải máy phát điện 3 pha trên ô tô</t>
  </si>
  <si>
    <t>Chế tạo dụng cụ cảo bánh răng cam động cơ Toyota 3P</t>
  </si>
  <si>
    <t>Ứng dụng đồ họa đa phương tiện nhằm phục vụ việc biên soạn giáo trình điện tử chuyên ngành công nghệ ô tô</t>
  </si>
  <si>
    <t>Thiết kế, thi công mô hình hệ thống chống trộm xe gắn máy</t>
  </si>
  <si>
    <t xml:space="preserve">Thi công mô hình dàn trải mô tơ gạt nước </t>
  </si>
  <si>
    <t>Thi công mô hình dàn trải kim phun dầu hai giai đoạn trên động cơ Huyndai 8DC9</t>
  </si>
  <si>
    <t>Thiết kế, thi công mô hình hệ thống gạt nước loại âm chờ</t>
  </si>
  <si>
    <t>Biên dịch tài liệu hộp số tự động A540E</t>
  </si>
  <si>
    <t>Biên dịch tài liệu hộp số tự động xe Honda Acord</t>
  </si>
  <si>
    <t>Ứng dụng mô phỏng Động cơ 1 xy lanh trong giảng dạy môn Động cơ đốt trong</t>
  </si>
  <si>
    <t>Chế tạo dụng cụ chuyên dùng để tháo lắp bộ phanh B3 trong hộp số tự động A140E trên ô tô</t>
  </si>
  <si>
    <t>Thiết kế, thi công mô hình cắt bổ xylanh phanh chính hệ thống phanh thủy lực trên ô tô</t>
  </si>
  <si>
    <t>Gia công dụng cụ làm sạch lỗ kim phun dầu điện tử</t>
  </si>
  <si>
    <t>Chế tạo bộ thử ECU động cơ Toyota 3S - FE</t>
  </si>
  <si>
    <t>Thiết kế và thi công mô hình điều khiển động cơ DC</t>
  </si>
  <si>
    <t>Điều khiển và giám sát phân loại sản phẩm</t>
  </si>
  <si>
    <t>Một số giải pháp đổi mới phương thức hoạt động công đoàn cơ sở Trường Cao đẳng Kỹ thuật Lý Tự Trọng TP. Hồ Chí Minh</t>
  </si>
  <si>
    <t>Ứng dụng biến tần ABB 355 trong thực tập đo lường mạch điện</t>
  </si>
  <si>
    <t>Bảo vệ quá dòng điện sử dụng Rơle GRD 140</t>
  </si>
  <si>
    <t>Thiết kế thi công mô hình chiết nước và đóng chai sản phẩm</t>
  </si>
  <si>
    <t>Kinh nghiệm sử dụng excel giải phương trình mạch băm áp DC và hiển thị kết quả</t>
  </si>
  <si>
    <t>Xây dựng quy trình sử dụng linh kiện, cấp phát vật tư hiệu quả và tiết kiệm cho môn học thực hành Mạch điện tử</t>
  </si>
  <si>
    <t>Thi Công Mô Hình Xác Định Cực Tính Bộ Dây Máy Điện</t>
  </si>
  <si>
    <t>Tìm hiểu về mạch điểu kiển tốc độ động cơ xoay chiều 1 pha</t>
  </si>
  <si>
    <t>Tính toán bộ dây quấn động cơ không đồng bộ 3 pha rotor lồng sóc</t>
  </si>
  <si>
    <t>Thi công mô hình phân loại và đóng dấu sản phẩm</t>
  </si>
  <si>
    <t>Ứng dụng phần mềm Fluidsim Pneumatic trong giảng dạy học phần Tự động Hóa Quá Trình Công Nghệ của bậc Cao Đẳng</t>
  </si>
  <si>
    <t>Phân tích an toàn trong các lưới điện và bảo vệ chống sét trọng điểm cho các công trình</t>
  </si>
  <si>
    <t>Sử dụng Matlab Mô phỏng Máy biến áp 3 cuộn dây</t>
  </si>
  <si>
    <t>Bảo vệ khoảng cách trong hệ thống điện sử dụng Rơle D60</t>
  </si>
  <si>
    <t>Ứng dụng các cảm biến của OMRON vào giảng dạy theo chương trình thực tập Đo Lường Cảm Biến bậc Cao đẳng chuyên nghiệp.</t>
  </si>
  <si>
    <t>Xây dựng phiếu phân tích hỏng hóc của mạch điện theo hướng tích cực hóa người học cho học phần Điện công nghiệp</t>
  </si>
  <si>
    <t>Ứng dụng phần mềm Psychrometric Analysics CD trong môn học Điều hòa Không khí</t>
  </si>
  <si>
    <t>Một số phương pháp giải bài toán mạch điện một chiều</t>
  </si>
  <si>
    <t>Điều khiển mức nước bằng cách ứng dụng rơle điện cực (công tắc mức lỏng không dùng phao) trong học phần Trang bị điện hệ thống lạnh bậc cao đẳng</t>
  </si>
  <si>
    <t>Ứng dụng phần mềm Friga – Bohn để tính toán thiết bị bay hơi, thiết bị ngưng tụ trong học phần tính toán thiết kế trạm lạnh bậc cao đẳng</t>
  </si>
  <si>
    <t>Ứng dụng phần mềm CADE-SIMU vào giảng dạy học phần Thực tập trang bị điện</t>
  </si>
  <si>
    <t>Thi công mô hình bảng điện mạch điện tủ quạt.</t>
  </si>
  <si>
    <t>Thi công mô hình bo mạch điều khiển máy lạnh 2 khối</t>
  </si>
  <si>
    <t>Một số giải pháp và kiến nghị để giảng dạy và học tốt hơn tại lớp 15CĐN-QTD</t>
  </si>
  <si>
    <t>Nâng cao hiệu quả công tác chủ nhiệm đối với các lớp Bậc cao đẳng nghề hệ 9+4 tại khoa Kinh tế</t>
  </si>
  <si>
    <t>Cải thiện phương pháp dạy và học môn Kỹ năng giao tiếp tại khoa Kinh tế</t>
  </si>
  <si>
    <t>Một số biện pháp giáo dục kỹ năng sống cho sinh viên bậc cao đẳng nghề hệ 9+4 tại khoa Kinh tế</t>
  </si>
  <si>
    <t>Xây dựng mô hình phòng kế toán ảo trong giờ thực hành môn kế toán doanh nghiệp</t>
  </si>
  <si>
    <t>Xây dựng mô hình phòng thực hành mô phỏng phòng tài chính - kế toán tại khoa Kinh tế</t>
  </si>
  <si>
    <t>Học nhóm và đổi mới phương pháp ôn tập cuối môn các môn học lý thuyết</t>
  </si>
  <si>
    <t>Một số biện pháp giữ gìn an ninh trật tự tại khuôn viên Trung tâm Truyền thông – Thư viện.</t>
  </si>
  <si>
    <t>Một số giải pháp trong việc bảo quản tài liệu tại thư viện trường CĐKT Lý Tự Trọng TP.HCM.</t>
  </si>
  <si>
    <t>Một số kinh nghiệm xây dựng thư viện THPT Lý Tự Trọng TP.HCM đạt danh hiệu thư viện xuất sắc.</t>
  </si>
  <si>
    <t>Một số biện pháp hướng dẫn bạn đọc tìm kiếm tài liệu trong thư viện tại trường CĐKT Lý Tự Trọng TPHCM theo cách truyền thống và hiện đại</t>
  </si>
  <si>
    <t>Ứng dụng khung phân loại thập phân Dewey 23 để phân loại tài liệu tại thư viện trường CĐKT Lý Tự Trọng TPHCM.</t>
  </si>
  <si>
    <t>Cải tiến hoạt động đoàn năm học 2015 -2016 tại Trường CĐKT Lý Tự Trọng TP.HCM</t>
  </si>
  <si>
    <t>Xây dựng quy trình giao nhận hàng hóa giữa phòng Thiết bị -Vật tư và các đơn vị trong nhà trường.</t>
  </si>
  <si>
    <t>Một số giải pháp phát triển văn hóa đọc cho học sinh – sinh viên trường CĐKT Lý Tự Trọng TP.HCM.</t>
  </si>
  <si>
    <t>Xây dựng quy trình tuyển sinh Cao đẳng chuyên nghiệp dựa vào kết quả THPT Quốc gia năm 2015 tại trường Cao đẳng Kỹ thuật Lý Tự Trọng TP.HCM</t>
  </si>
  <si>
    <t>Quy trình số hóa hình ảnh để lưu trữ tại thư viện trường CĐKT Lý Tự Trọng TP.HCM.</t>
  </si>
  <si>
    <t>Xây dựng Quy trình phát triển chương trình đào tạo theo định hướng CDIO cho các khoa Công nghệ tại trường Cao đẳng kỹ thuật Lý Tự Trọng TP. HCM</t>
  </si>
  <si>
    <t>Một số giải pháp xây dựng văn hóa nhà trường tại Trường Cao đẳng Kỹ thuật Lý Tự Trọng TP.HCM</t>
  </si>
  <si>
    <t>Phát triển tư duy sáng tạo trong học tập theo hướng tiếp cận năng lực của người học bằng phương pháp "tập kích não" và "giản đồ ý"</t>
  </si>
  <si>
    <t>Điều khiển và giám sát bồn trộn sử dụng bộ lập trình PLC Mitsubishi FX3U</t>
  </si>
  <si>
    <t>Hoàn thiện khâu quản lý quy trình trang bị, sử dụng, bảo quản sử dụng tài sản tại trường Trường Cao đẳng Kỹ thuật Lý Tự Trọng TPHCM.</t>
  </si>
  <si>
    <t>Một số kinh nghiêm trong  việc quản lý thu – chi  nguồn ngân sách cấp tại trường Cao đẳng Kỹ thuật Lý Tự Trọng TPHCM.</t>
  </si>
  <si>
    <t>Tổ chức công tác kế toán khoa học quản lý hiệu quả các nguồn thu – chi ngân sách và sự nghiệp tại trường Cao đẳng Kỹ thuật Lý Tự Trọng TP.HCM</t>
  </si>
  <si>
    <t>Tổ chức sắp xếp công tác quản lý thu - chi quỹ tiền mặt  đảm bảo tính chính xác, trung thực trong nghiệp vụ thủ quỹ tại trường  Cao đẳng Kỹ thuật Lý Tự Trọng TP.HCM</t>
  </si>
  <si>
    <t>Ứng dụng phần mềm SPSS vào trong công tác giảng dạy và quản lý thống kê</t>
  </si>
  <si>
    <t>Một số giải pháp đổi mới công tác tuyển sinh năm 2017 tại trường Cao đẳng Kỹ thuật Lý Tự Trọng TP. HCM</t>
  </si>
  <si>
    <t>Thi công mô hình đấu dây động cơ không đồng bộ 3 pha 2 cấp tốc độ</t>
  </si>
  <si>
    <t>Biện pháp nâng cao chất lượng phục vụ HSSV tại Trường CĐKT Lý Tự Trọng TP.Hồ Chí Minh</t>
  </si>
  <si>
    <t>Một số kinh nghiệm sử dụng phím tắt trong office 2010 vào công tác văn phòng tại trường Cao đẳng Kỹ thuật Lý Tự Trọng TP.HCM</t>
  </si>
  <si>
    <t>Ứng dụng công nghệ thông tin trong công tác tuyển sinh năm 2016 tại trường Cao đẳng Kỹ thuật Lý Tự Trọng TP. HCM</t>
  </si>
  <si>
    <t>Một số giải pháp nâng cao tính tích cực, chủ động trong thực hiện nhiệm vụ của cán bộ, viên chức, người lao động thuộc trường Cao đẳng Kỹ thuật Lý Tự Trọng TPHCM</t>
  </si>
  <si>
    <t>Một số kinh nghiệm trong công tác tổng hợp và quản lý hồ sơ thi đua tại trường Cao đẳng Kỹ thuật Lý Tự Trọng Thành phố Hồ Chí Minh</t>
  </si>
  <si>
    <t>Một số kinh nghiệm thu thập và phân loại hồ sơ, tài liệu lưu trữ tại phòng Tổ chức - Hành chính - Tổng hợp, Trường Cao đẳng Kỹ thuật Lý Tự Trọng TP.HCM</t>
  </si>
  <si>
    <t>Cải tiến quy trình tiếp nhận và thực hiện hồ sơ hưởng chế độ bảo hiểm xã hội đối với cán bộ, viên chức, người lao động tại trường Cao đẳng Kỹ thuật Lý Tự Trọng TP.HCM</t>
  </si>
  <si>
    <t>Một số biện pháp phối hợp đảm bảo an ninh trật tự cho HSSV nội trú tại trường Cao đẳng Kỹ thuật Lý Tự Trọng TPHCM</t>
  </si>
  <si>
    <t>Một số biện pháp phân luồng giao thông hiệu quả tại cổng trường Cao đẳng Kỹ thuật Lý Tự Trọng TPHCM trong giờ cao điểm</t>
  </si>
  <si>
    <t>Một số giải pháp về phòng ngừa bạo lực học đường tại trường Cao đẳng Kỹ thuật Lý Tự Trọng TP.HCM</t>
  </si>
  <si>
    <t>Kỹ năng sắp xếp bàn làm việc cho nhân viên văn phòng tại trường Cao đẳng Kỹ thuật Lý Tự Trọng TP.HCM</t>
  </si>
  <si>
    <t>Giải pháp quản lý hồ sơ lưu trữ tại khoa Khoa học cơ bản Trường Cao đẳng Kỹ thuật Lý Tự Trọng Thành Phố Hồ Chí Minh</t>
  </si>
  <si>
    <t>Một số giải pháp nâng cao hiệu quả quản lý tài chính, tài sản tại Trường Cao đẳng Kỹ thuật Lý Tự Trọng TPHCM.</t>
  </si>
  <si>
    <t>Kinh nghiệm giáo dục đạo đức học sinh trong công tác chủ nhiệm lớp</t>
  </si>
  <si>
    <t>Xây dựng Quy định về việc tổ chức công tác thi kết thúc học phần tại trường CĐKT Lý Tự Trọng TPHCM</t>
  </si>
  <si>
    <t>Quảng bá Trường Cao đẳng Kỹ thuật Lý Tự Trọng TP.HCM trên Google Maps</t>
  </si>
  <si>
    <t>Xây dựng biểu mẫu quản lý dự án đào tạo Điện</t>
  </si>
  <si>
    <t>Thiết kế, chế tạo mô hình hệ thống đá tinh khiết phục vụ giảng dạy tại Trường Cao đẳng Kỹ thuật Lý Tự Trọng TP.HCM</t>
  </si>
  <si>
    <t>Thiết kế chế tạo chuông báo giờ tại Trường Cao đẳng Kỹ thuật Lý Tự Trọng TP.HCM</t>
  </si>
  <si>
    <t>Kỹ thuật cắt tỉa cây xanh đảm bảo cảnh quan sạch đẹp tại Trường Cao đẳng Kỹ thuật Lý Tự Trọng TP.HCM</t>
  </si>
  <si>
    <t>Biên soạn nội qui Ký túc xá</t>
  </si>
  <si>
    <t>Cải tiến máy xịt rửa, áp lực</t>
  </si>
  <si>
    <t>Một số kinh nghiệm trong việc sắp xếp và lưu trữ hồ sơ cá nhân cán bộ, viên chức, người lao động tại trường Cao đẳng Kỹ thuật Lý Tự Trọng TP.HCM</t>
  </si>
  <si>
    <t>Ứng dụng phần mềm Acronis Disk Directon để phục hồi và sửa chữa ổ cứng phòng máy khoa Công nghệ thông tin</t>
  </si>
  <si>
    <t>Ứng dụng PLC LOGO trong hệ thống chiếu sáng công cộng</t>
  </si>
  <si>
    <t>Kỹ thuật trồng cỏ chăm sóc, cắt cỏ  tại Trường Cao đẳng Kỹ thuật Lý Tự Trọng TP.HCM</t>
  </si>
  <si>
    <t>Ứng dụng phần mềm HDDScan trong việc sửa chữa ổ cứng bị lỗi tại Trường Cao đẳng Kỹ thuật Lý Tự Trọng TP.HCM</t>
  </si>
  <si>
    <t>Một số biện pháp để thực hiện việc dạy 2 buổi /ngày (buổi 2) để góp phần nâng cao chất lượng giáo dục trong trường THPT Lý Tự Trọng.</t>
  </si>
  <si>
    <t>Hướng dẫn sinh viên giải bài toán "Phương trình vi phân tuyến tính cấp 1"</t>
  </si>
  <si>
    <t>Xây dựng bài giảng điện tử môn Vật lý 1</t>
  </si>
  <si>
    <t>Kinh nghiệm cân bằng nhanh phản ứng oxi hóa - khử trong phản ứng của axit</t>
  </si>
  <si>
    <t>Xây dựng phương pháp gây hứng thú học tập bộ môn Vật lý 1 cho học sinh hệ trung cấp chuyên nghiệp (9+3)</t>
  </si>
  <si>
    <t>Giảng dạy Anh văn theo định hướng phát triển năng lực học sinh sinh viên</t>
  </si>
  <si>
    <t>Phương pháp tạo hứng thú cho học sinh sinh viên luyện kỹ năng đọc hiểu Anh văn TOIEC</t>
  </si>
  <si>
    <t>Tính định thức cấp n bằng cách rút ra nhân tử tuyến tính</t>
  </si>
  <si>
    <t>Giải pháp tối ưu việc sử dụng tài liệu phát tay để nâng cao chất lượng học tập môn Toán cao cấp 1 cho sinh viên Trường Cao đẳng Kỹ thuật Lý Tự Trong Thành phố Hồ Chí Minh.</t>
  </si>
  <si>
    <t>Một số giải pháp tập luyện nhằm nâng cao thành tích chạy cự ly ngắn cho sinh viên Trường Cao đẳng Kỹ thuật Lý Tự Trọng Thành Phố Hồ Chí Minh</t>
  </si>
  <si>
    <t>Phát huy năng lực tự học của sinh viên trường Cao đẳng Kỹ thuật Lý Tự Trọng trong hoạt động học tập các môn lý luận chính trị theo hệ thống tín chỉ hiện nay</t>
  </si>
  <si>
    <t>Vận dụng nội dung Nghị quyết Đại hội Đảng toàn quốc lần thứ XII vào giảng dạy môn Đường lối cách mạng của Đảng cộng sản Việt Nam tại trường Cao đẳng kỹ thuật Lý Tự Trọng TP Hồ Chí Minh</t>
  </si>
  <si>
    <t>Vận dụng quan điểm toàn diện trong việc giảng dạy và giáo dục đạo đức cho học sinh - sinh viên trường Cao đẳng kỹ thuật Lý Tự Trọng Thành phố Hồ Chí Minh.</t>
  </si>
  <si>
    <t>Một số biện pháp và giải pháp để nâng cao chất lượng giảng dạy cho đội ngũ giảng viên</t>
  </si>
  <si>
    <t>Một số giải pháp nhằm thu hút và tạo động lực thúc đẩy sinh viên tích cực học tập</t>
  </si>
  <si>
    <t>Sử dụng phương tiện dạy học hiện đại để tăng hứng thú học tập các môn Lý luận chính trị cho sinh viên</t>
  </si>
  <si>
    <t xml:space="preserve">Hợp nhất tổ Pháp luật về khoa Kinh tế, nhằm phát huy tối đa tri thức của giảng viên Pháp luật tại trường CĐKT Lý Tự Trọng TP HCM. </t>
  </si>
  <si>
    <t>Trang bị kỹ năng mềm thông qua việc giảng dạy môn Pháp luật cho học sinh hệ Trung cấp chuyên nghiệp trường CĐKT Lý Tự Trọng TP.HCM</t>
  </si>
  <si>
    <t>Đổi mới phương pháp giảng dạy môn Tư tưởng Hồ Chí Minh cho sinh viên trường Cao đẳng Kỹ thuật Lý Tự Trọng trong bối cảnh hội nhập quốc tế</t>
  </si>
  <si>
    <t>Phát huy vai trò của GVCN trong việc nâng cao chất lượng đào tạo hệ Trung cấp chuyên nghiệp (12 + 2) tại trường CĐKT Lý Tự Trọng</t>
  </si>
  <si>
    <t>Giảng dạy môn Tư tưởng Hồ Chí Minh tại trường CĐKT Lý Tự Trọng trong bối cảnh hội nhập quốc tế</t>
  </si>
  <si>
    <t> Vận dụng phương pháp lấy người học làm trung tâm trong việc giảng dạy các môn lý luận chính trị tại Trường CĐKT Lý Tự Trọng</t>
  </si>
  <si>
    <t>Sử dụng bài tập vận dụng trong dạy học môn Tư tưởng Hồ Chí Minh</t>
  </si>
  <si>
    <t>Tích hợp nội dung giáo dục biển đảo vào môn Giáo dục chính trị góp phần nâng cao ý thức bảo vệ đất nước của học sinh hệ trung cấp chuyên nghiệp tại trường CĐKT Lý Tự Trọng Thành phố Hồ Chí Minh.</t>
  </si>
  <si>
    <t>Giải pháp nâng cao hiệu quả giảng dạy học phần Công nghệ CNC bậc Cao đẳng chuyên nghiệp</t>
  </si>
  <si>
    <t>Thiết kế - Chế tạo Tốc kẹp dùng cho thực tập nghề Tiện</t>
  </si>
  <si>
    <t>Một số kinh nghiệm giảng dạy hiệu quả học phần Autocad bậc cao đẳng kỹ thuật Trường Cao đẳng Kỹ thuật Lý Tự Trọng TP.HCM</t>
  </si>
  <si>
    <t>Thay đổi phương pháp giảng dạy học phần Vật liệu học</t>
  </si>
  <si>
    <t>Thiết kế - Chế tạo bảng so độ nhám bề mặt</t>
  </si>
  <si>
    <t>Ứng dụng mô hình MVC (Model-View-Control) vào môn học Lập trình Web nhằm cải tiến và nâng cao tư duy lập trình</t>
  </si>
  <si>
    <t>Ứng dụng phần mềm quizfaber trong giảng dạy môn anh văn chuyên ngành CNTT.</t>
  </si>
  <si>
    <t>Ứng dụng phần mềm SWISH trong việc thiết kế banner flash để phục vụ công tác giảng dạy môn Thiết kế WEB bậc Cao đẳng ngành Công nghệ thông tin.</t>
  </si>
  <si>
    <t>Một số kinh nghiệm và giải pháp nhằm thu hút bạn đọc đến Thư viện Trường CĐKT Lý Tự Trọng TP.HCM.</t>
  </si>
  <si>
    <t>Mô phỏng quỹ đạo chuyển động ô tô với hệ thống lái tích cực AFS</t>
  </si>
  <si>
    <t>Chế tạo bộ cảo ổ bi hộp số C50 (TOYOTA)</t>
  </si>
  <si>
    <t>Thi công mô hình hệ thống tín hiệu - cảnh báo</t>
  </si>
  <si>
    <t>Thi công cắt bổ biến áp đánh lửa</t>
  </si>
  <si>
    <t>Thi công mô hình dàn trải mô tơ nâng hạ kính</t>
  </si>
  <si>
    <t>Thi công sa bàn hệ thống đèn báo khẩn cấp trên ô tô</t>
  </si>
  <si>
    <t>Mô phỏng dòng khí trên đường ống nạp bộ chế hòa khí cải tiến của động cơ xăng</t>
  </si>
  <si>
    <t>Mô hình dàn trải kim phun Commonrail</t>
  </si>
  <si>
    <t>Chế tạo cảo suppápe nhanh cho động cơ DOHC</t>
  </si>
  <si>
    <t>Thi công bộ điều khiển động cơ servo  Mitsubishi</t>
  </si>
  <si>
    <t>Điều khiển giám sát hệ thống đèn giao thông</t>
  </si>
  <si>
    <t>Một số giải pháp xây dựng văn hóa giao tiếp công sở của Công đoàn trường CĐ Kỹ Thuật Lý Tự Trọng TPHCM</t>
  </si>
  <si>
    <t>Dùng phần mềm Ocard xây dựng  kích thước mạch in chuẩn cho các mạch của môn học  Thực tập mạch điện tử</t>
  </si>
  <si>
    <t>Thiết kế - Thi công mô hình điều khiển 2 xilanh</t>
  </si>
  <si>
    <t>Thiết kế mô phỏng hình cung cấp và phân loại sản phẩm sử dụng bộ lập trình PLC Mitsubishi FX3U</t>
  </si>
  <si>
    <t>Xây dựng  bài hướng dẫn thực hành theo hướng phân tích và thiết kế hệ thống</t>
  </si>
  <si>
    <t>Thi công mạch nắn điện minh họa cho các bài học trong học phần Điện Tử Công Suất</t>
  </si>
  <si>
    <t>Ứng dụng kỹ thuật tái chuyển đổi các đường kết cấu cơ bản của trang phục trong sáng tác mẫu thời trang dành cho học sinh Trung cấp chuyên nghiệp khoa Công nghệ may - Thời trang trường Cao đẳng Kỹ thuật Lý Tự Trọng Thành phố Hồ Chí Minh.</t>
  </si>
  <si>
    <t>Ứng dụng học phần tin học ứng dụng ngành may trong sáng tác mẫu thời trang dành cho sinh viên bậc Cao đẳng Kỹ thuật khoa Công nghệ may - Thời trang trường Cao đẳng Kỹ thuật Lý Tự Trọng Thành phố Hồ Chí Minh</t>
  </si>
  <si>
    <t>Ứng dụng phần mềm Duct Checker thiết kế đường ống phân phối gió trong hệ thống điều hòa không khí</t>
  </si>
  <si>
    <t>Hướng dẫn lắp đặt Điều hòa không khí  sử dụng ga R32</t>
  </si>
  <si>
    <t>Ứng dụng CNTT trong thực hành môn soạn thảo văn bản tại trường CĐKT Lý Tự Trọng TP. HCM</t>
  </si>
  <si>
    <t xml:space="preserve">Dự án thành lập siêu thị mini tại Khoa Kinh tế tại Trường cao đẳng Kỹ thuật Lý Tự Trọng TPHCM </t>
  </si>
  <si>
    <t>Xây dựng phong trào Hội sinh viên theo hướng phát triển tại trường Cao đẳng Kỹ thuật Lý Tự Trọng TP. HCM</t>
  </si>
  <si>
    <t>Một số giải pháp để tập hợp thanh niên và nâng chất hoạt động Đoàn cơ sở tại trường CĐKT Lý Tự Trọng TP.HCM.</t>
  </si>
  <si>
    <t>Nghiên cứu xây dựng chuẩn đầu ra chương trình đào tạo tiếp cận CDIO, trình độ cao đẳng ngành công nghệ chế tạo máy theo chuẩn ABET </t>
  </si>
  <si>
    <t xml:space="preserve">Giải pháp xây dựng môi trường giáo dục an toàn, lành mạnh, thân thiện tại Trường Cao đẳng Lý Tự Trọng TPHCM </t>
  </si>
  <si>
    <t>Ứng dụng khả dĩ công nghệ dạy học hiện đại trong việc triển khai đào tạo theo tiếp cận phát triển năng lực người học trong giáo dục nghề nghiệp tại trường Cao đẳng Lý Tự Trọng Thành phố Hồ Chí Minh</t>
  </si>
  <si>
    <t>Mô hình sửa chữa phần điện máy phay CNC.</t>
  </si>
  <si>
    <t>Nâng cao hiệu quả quản lý, sử dụng kinh phí tại cơ quan hành chính, đơn vị sự nghiệp nói chung và trường Cao đẳng Lý Tự Trọng nói riêng.</t>
  </si>
  <si>
    <t>Một số giải pháp nhằm nâng cao việc sử dụng nguồn ngân sách có hiệu quả tại trường Cao đẳng Lý Tự Trọng TP.HCM</t>
  </si>
  <si>
    <t>Một số giải pháp nâng cao hiệu quả công tác quản lý tài chính tại trường Cao đẳng Lý Tự Trọng TP.HCM</t>
  </si>
  <si>
    <t>Giải pháp tổ chức thực hiện nâng cao hiệu quả công tác thu và quản lý thu chi tại trường Cao đẳng Lý Tự Trọng TP.HCM</t>
  </si>
  <si>
    <t>Một vài kinh nghiệm trong việc ứng dụng công nghệ thông tin vào công tác thu học phí tại trường Cao đẳng Lý Tự Trọng TP.HCM</t>
  </si>
  <si>
    <t>Ứng dụng các chức năng công nghệ thông tin vào trong công tác quản lý - giảng dạy tại Trường Cao đẳng Lý Tự Trọng TPHCM</t>
  </si>
  <si>
    <t>Đẩy mạnh ứng dụng công nghệ thông tin vào công tác giáo dục đào tạo theo hướng tiếp cận cuộc cách mạng công nghiệp 4.0</t>
  </si>
  <si>
    <t>Thi công mô hình đấu dây máy biến áp 3 pha.</t>
  </si>
  <si>
    <t>Ứng dụng công nghệ thông tin trong công tác văn thư, lưu trữ tại Trường Cao đẳng Lý Tự Trọng Thành phố Hồ Chí Minh</t>
  </si>
  <si>
    <t>Các giải pháp nâng cao chất lượng quản lý HSSV khoa Công nghệ Động lực</t>
  </si>
  <si>
    <t>Giải pháp quản lý thiết bị, vật tư thực tập phục vụ đào tạo tại  Trường Cao đẳng Lý Tự Trọng TP.HCM</t>
  </si>
  <si>
    <t>Một số biện pháp nhằm hiện đại hóa công tác văn phòng trong Nhà trường</t>
  </si>
  <si>
    <t>Một số giải pháp nâng cao hiệu quả trong công tác quản lý hồ sơ tuyển sinh năm 2017 tại Trường Cao đẳng Lý Tự Trọng TP. HCM</t>
  </si>
  <si>
    <t>Một số biện pháp nâng cao hiệu quả công tác quản lý giáo viên thỉnh giảng</t>
  </si>
  <si>
    <t>Hoàn thiện quy trình nâng lương trước hạn đối với công chức, viên chức, người lao động tại Trường Cao đẳng Lý Tự Trọng thành phố Hồ Chí Minh</t>
  </si>
  <si>
    <t>Xây dựng quy trình "Lập hồ sơ và giao nộp hồ sơ, tài liệu vào lưu trữ cơ quan thuộc Trường Cao đẳng Lý Tự Trọng Thành phố Hồ Chí Minh"</t>
  </si>
  <si>
    <t>Rèn kỹ năng tổng hợp, báo cáo, thống kê của nhân viên văn phòng tại Trường Cao đẳng Lý Tự Trọng Thành phố Hồ Chí Minh</t>
  </si>
  <si>
    <t>Một số biện pháp góp phần xây dựng trường Cao đẳng Lý Tự Trọng Thành phố Hồ Chí Minh an toàn - sạch - đẹp.</t>
  </si>
  <si>
    <t>Một số biện pháp quản lý thời gian làm việc hợp lý và hiệu quả</t>
  </si>
  <si>
    <t>Giải pháp nâng cao hiệu quả công tác chủ nhiệm, cố vấn học tập khối cao đẳng của Khoa Công nghệ thông tin, Khoa Kinh tế</t>
  </si>
  <si>
    <t>Kinh nghiệm trong công tác chủ nhiệm về ý thức kỷ luật của sinh viên cao đẳng.</t>
  </si>
  <si>
    <t>Thực trạng và giải pháp công tác văn thư lưu trữ tại phòng Khảo thí và Đảm bảo chất lượng</t>
  </si>
  <si>
    <t>Thực hiện triển khai hạ tầng kỹ thuật để tổ chức thi trắc nghiệm online tại Khoa Công nghệ Cơ khí</t>
  </si>
  <si>
    <t>Quy trình thực hiện công tác tự đánh giá chất lượng giáo dục nghề nghiệp để nâng cao chất lượng giáo dục tại Trường Cao đẳng Lý Tự Trọng TP Hồ Chí Minh</t>
  </si>
  <si>
    <t>Giải pháp hướng dẫn Khởi tạo doanh nghiệp cho sinh viên khoa Kinh tế Trường Cao đẳng Lý Tự Trọng TPHCM</t>
  </si>
  <si>
    <t>Nâng cao chất lượng đào tạo nghề tại Trường Cao đẳng Lý Tự Trọng TP.HCM theo định hướng phát triển &amp; Hội nhập</t>
  </si>
  <si>
    <t>Chế tạo cảo quạt trần phục vụ công tác sửa chữa tại Trường Cao đẳng Lý Tự Trọng TP.HCM</t>
  </si>
  <si>
    <t>Ứng dụng phương pháp quản lý theo kết quả (PMS - Performance Management System) vào quản lý tổ sửa sửa cơ bản tại trường CĐ Lý Tự Trọng TP.HCM</t>
  </si>
  <si>
    <t>Phương pháp bảo trì định kỳ máy lạnh hợp lý, nhanh chóng tại trường CĐ Lý Tự Trọng Tp.HCM</t>
  </si>
  <si>
    <t>Ứng dụng công nghệ thông tin vào việc lưu trữ hồ sơ cá nhân tại Trường Cao đẳng Lý Tự Trọng TP Hồ Chí Minh</t>
  </si>
  <si>
    <t>Hướng dẫn sửa chữa và cài đặt phần mềm máy tính từ xa thông qua mạng internet</t>
  </si>
  <si>
    <t xml:space="preserve">Ứng dụng hệ điều hành Window 10 để tối ưu hệ thống máy vi tính các phòng chức năng </t>
  </si>
  <si>
    <t>Ứng dụng phần mềm Partition Wizard để quản lý phần vùng ổ cứng phòng máy vi tính khoa CNTT</t>
  </si>
  <si>
    <t>Phương pháp sửa chữa, bảo trì đèn pha LED nhanh và tiết kiệm</t>
  </si>
  <si>
    <t>Ứng dụng phần mềm boot mini windown XP trong bảo trì máy vi tính tại trường Cao đẳng Lý Tự Trọng Tp.HCM</t>
  </si>
  <si>
    <t>Một số kinh nghiệm phối hợp tổ chức các lớp học phần Tin học, Anh văn cho HSSV hệ tín chỉ khóa 2017 trong Trường CĐ Lý Tự Trọng TP. HCM</t>
  </si>
  <si>
    <t>Kinh nghiệm giảng dạy tính tổng vectơ bằng phương pháp chiếu lên các trục tọa độ</t>
  </si>
  <si>
    <t xml:space="preserve">Giải pháp khắc phục tình trạng học sinh yếu kém học phần Hóa học 3 cho bậc đào tạo Trung cấp Chuyên nghiệp  </t>
  </si>
  <si>
    <t>Xây dựng và sử dụng hệ thống bài tập nhằm phát huy tính tích cực, tự lực  của học sinh Trung cấp nghề trong qúa trình dạy học chương “Dao động cơ”</t>
  </si>
  <si>
    <t>Sự tương quan giữa giáo trình và thái độ học tập của sinh viên</t>
  </si>
  <si>
    <t>Những biện pháp tích cực trong việc luyện tập kỹ năng Nghe cho học sinh chuyên ngữ hệ trung cấp chuyên nghiệp</t>
  </si>
  <si>
    <t>Phương pháp giải mới cho phương trình vi phân toàn phần</t>
  </si>
  <si>
    <t>Hướng dẫn kỹ năng giải bài toán chủ đề đạo hàm và ứng dụng của đạo hàm cho học sinh bậc Trung cấp chuyên nghiệp</t>
  </si>
  <si>
    <t>Góp phần bồi dưỡng kỹ năng mềm cho học sinh thông qua việc dạy môn Chính trị hệ trung cấp tại trường Cao đẳng  Lý Tự Trọng TP Hồ Chí Minh</t>
  </si>
  <si>
    <t xml:space="preserve">Vận dụng nội dung văn kiện Đại hội Đảng toàn quốc lần thứ XII vào giảng dạy môn Chính trị hệ cao đẳng tại trường Cao đẳng Lý Tự Trọng TP Hồ Chí Minh </t>
  </si>
  <si>
    <t>Định hướng hành vi, năng lực tư duy cho học sinh hệ trung cấp 9+3 tại trường Cao đẳng Lý Tự Trọng thành phố Hồ Chí Minh.</t>
  </si>
  <si>
    <t>Soạn ngân hàng câu hỏi cho môn học Pháp luật hệ trung cấp để kích thích năng lực tự học của học sinh trường Cao đẳng Lý Tự Trọng TP.Hồ Chí Minh</t>
  </si>
  <si>
    <t>Tăng cường phương pháp đối thoại, trao đổi, thảo luận trong giảng dạy môn Chính Trị tại trường Cao đẳng Lý Tự Trọng TP Hồ Chí Minh</t>
  </si>
  <si>
    <t>Nâng cao chất lượng giảng dạy môn Chính trị - Góp phần giáo dục ý thức chính trị và đạo đức cách mạng cho sinh viên tại trường Cao đẳng Lý Tự Trọng thành phố Hồ Chí Minh.</t>
  </si>
  <si>
    <t>Đưa nội dung "Học tập và làm theo tư tưởng, đạo đức, phong cách Hồ Chí Minh" qua những mẩu chuyện về tấm gương đạo đức Hồ Chí Minh trong dạy học môn Tư tưởng Hồ Chí Minh tại trường Cao đẳng Lý Tự Trọng.</t>
  </si>
  <si>
    <t>Một số kinh nghiệm giảng dạy học phần Anh văn khoa CN Cơ khí</t>
  </si>
  <si>
    <t>Giải pháp tạo quỹ học bổng cho SV-HS khoa CB Cơ khí</t>
  </si>
  <si>
    <t>Nguyên tắc và các bước triển khai biên soạn ngân hàng câu hỏi trắc nghiệm tại Trường Cao đẳng Lý Tự Trọng Thành phố Hồ Chí Minh</t>
  </si>
  <si>
    <t>Ứng dụng phần mềm proteus giả lập thiết bị thông minh cho môn học lập trình hệ thống nhúng</t>
  </si>
  <si>
    <t>Xây dựng bộ đề thi trắc nghiệm trên máy học phần Kiến trúc máy tính bậc Trung cấp</t>
  </si>
  <si>
    <t>Một số kỹ thuật kết nối Cơ sở dữ liệu với Nebeans cho học phần Chuyên đề Java</t>
  </si>
  <si>
    <t>Tuyên truyền, giới thiệu và hướng dẫn bạn đọc tìm đọc sách, báo, tài liệu ở thư viện trường Cao đẳng Lý Tự Trọng Thành phố Hồ Chí Minh</t>
  </si>
  <si>
    <t>Định tuyến bằng giao thức LINK-STATE thông qua thiết bị Router của Cisco</t>
  </si>
  <si>
    <t>Mô hình bộ chuyển đổi điện động cơ Hybrid</t>
  </si>
  <si>
    <t>Thi công mô hình thực hành hệ thống phanh thủy lực loại xy lanh con phanh guốc</t>
  </si>
  <si>
    <t>Thi công mô hình hệ thống tín hiệu sử dụng bộ tạo nháy 8 chân ra</t>
  </si>
  <si>
    <t>Thi công mô hình tháo ráp và kiểm tra cơ cấu lái trục vít ecu bi và bơm trợ lực lái</t>
  </si>
  <si>
    <t>Ứng dụng phần mềm Ecotron trong giảng dạy hệ thống phun xăng điện tử</t>
  </si>
  <si>
    <t>Mô hình báo cháy tự động</t>
  </si>
  <si>
    <t>Thi công mô hình thang máy tự động</t>
  </si>
  <si>
    <t>Xây dựng sơ đồ nhánh cây các trang phục cơ bản trong học phần Công nghệ sản xuất của khoa Công nghệ May - Thời trang, Trường Cao đẳng Lý Tự Trọng</t>
  </si>
  <si>
    <t>Thực hiện công tác quản lý thuế tại trường Cao đẳng Lý Tự Trọng TP.HCM</t>
  </si>
  <si>
    <t>Những yếu tố ảnh hưởng đến việc chọn trường của sinh viên khoa Kinh tế Trường Cao đẳng Lý Tự Trọng TPHCM, từ đó đưa ra giải pháp phù hợp.</t>
  </si>
  <si>
    <t>Một số giải pháp nâng cao hiệu quả rèn luyện kỹ năng mềm cho sinh viên tại trường Cao đẳng Lý Tự Trọng TP.HCM</t>
  </si>
  <si>
    <t>Bài báo thay thế sáng kiến</t>
  </si>
  <si>
    <t>Giải pháp xây dựng hình mẫu Đoàn viên, thanh niên ở Trường Cao đẳng Lý Tự Trọng Thành phố Hồ Chí Minh</t>
  </si>
  <si>
    <t>Đề tài sáng kiến: Xây dựng mô hình ứng dụng công nghệ thông tin và truyền thông cho trường học thông minh
Đề tài Chiến sĩ thi đua: Xây dựng khung chương trình đào tạo trình độ cao đẳng ngành Công nghệ Cơ khí chuyên ngành chế tạo máy tiếp cận CDIO theo chuẩn APEC</t>
  </si>
  <si>
    <t>Đề xuất giải pháp xây dựng mô hình đào tạo trực tuyến tại Trường Cao đẳng Lý Tự Trọng Thành phố Hồ Chí Minh</t>
  </si>
  <si>
    <t>Đề tài sáng kiến: Vận dụng những đặc điểm tối ưu của một nhà giáo dạy học có hiệu quả kết hợp với lý thuyết thông tin và lý thuyết điều khiển trong giảng dạy vào giáo dục nghề nghiệp theo tiếp cận năng lực
Đề tài Chiến sĩ thi đua: Xây dựng nhà trường thông minh trên nền tảng cuộc cách mạng công nghiệp 4.0 với mục tiêu tối ưu hóa quá trình dạy và học của giáo dục nghề nghiệp trong thời đại tri thức</t>
  </si>
  <si>
    <t>Đề tài 1: Thi công mô hình tủ bù vô công cho lưới điện hạ thế.
Đề tài 2: Các giải pháp nâng cao đội ngũ giáo viên của khoa Công nghệ Điện – Điện tử nhằm đáp ứng yêu cầu giảng dạy trong nhà trường thông minh</t>
  </si>
  <si>
    <t>Hoàn thiện chế độ Kế toán Hành chính - Sự nghiệp theo Thông tư 107/2017/TT-BTC ngày 10/10/2017 của Bộ Tài chính.</t>
  </si>
  <si>
    <t>Cải tiến quy trình lập thủ tục hồ sơ thanh toán chi phí sửa chữa nhỏ tại trường Cao đẳng lý Tự trọng Thành phố Hồ Chí Minh.</t>
  </si>
  <si>
    <t>Một số giải pháp trong công tác xây dựng và chấp hành dự toán tại Trường Cao đẳng Lý Tự Trọng Thành phố Hồ Chí Minh.</t>
  </si>
  <si>
    <t>Một số giải pháp cải tiến công tác cố vấn học tập trong đào tạo theo học chế tín chỉ ở  Trường Cao đẳng Lý Tự Trọng Thành phố Hồ Chí Minh</t>
  </si>
  <si>
    <t>Một số giải pháp nâng cao hiệu quả công tác kế toán quỹ tiền mặt tại trường Cao đẳng Lý Tự Trọng Thành phố Hồ Chí Minh.</t>
  </si>
  <si>
    <t>Một số giải pháp quản lý nguồn miễn giảm học phí để đảm bảo quyền lợi của người học đồng thời thu hút lượng Học sinh - Sinh viên theo học tại trường.</t>
  </si>
  <si>
    <t>Cải tiến công tác quản lý hành chính theo mô hình nhà trường thông minh trong bối cảnh cách mạng công nghiệp 4.0</t>
  </si>
  <si>
    <t>Một số giải pháp nâng cao hiệu quả việc xây dựng thời khóa biểu tại trường Cao đẳng Lý Tự Trọng Thành phố Hồ Chí Minh</t>
  </si>
  <si>
    <t xml:space="preserve">Xây dựng quy trình lập hồ sơ đăng ký bổ sung hoạt động giáo dục nghề nghiệp về mở ngành nghề đào tạo mới và tăng quy mô tuyển sinh </t>
  </si>
  <si>
    <t>Thi công mô hình khởi động động cơ dùng bộ khởi động mềm.</t>
  </si>
  <si>
    <t>Một số biện pháp làm tốt công tác chủ nhiệm tại Trường Cao đẳng Lý Tự Trọng Thành phố Hồ Chí Minh</t>
  </si>
  <si>
    <t>Một số giải pháp nhằm tăng số lượng học sinh đủ điều kiện dự thi tốt nghiệp văn hóa tại Trường Cao đẳng Lý Tự Trọng Thành phố Hồ Chí Minh</t>
  </si>
  <si>
    <t>Một số giải pháp để nâng cao tính chính xác trong việc xét tốt nghiệp cho sinh viên bậc Cao đẳng tại Trường Cao đẳng Lý Tự Trọng Thành phố Hồ Chí Minh</t>
  </si>
  <si>
    <t>Một số giải pháp nhằm đáp ứng nhu cầu học lại của học sinh sinh viên tại trường Cao đẳng Lý Tự Trọng Thành phố Hồ Chí Minh</t>
  </si>
  <si>
    <t>Ứng dụng điện toán đám mây (Google drive) trong việc quản lý hồ sơ, văn bản điện tử tại Phòng Tuyển sinh – Đào tạo Trường Cao đẳng Lý Tự Trọng thành phố Hồ Chí Minh</t>
  </si>
  <si>
    <t>Một số giải pháp cải tiến công tác giáo vụ tại khoa Công nghệ Động lực trường Cao đẳng Lý Tự Trọng Thành phố Hồ Chí Minh</t>
  </si>
  <si>
    <t xml:space="preserve">Một số giải pháp hạn chế tình trạng sinh viên bỏ học tại khoa Công nghệ Điện - Điện tử trường Cao đẳng Lý Tự Trọng Thành phố Hồ Chí Minh </t>
  </si>
  <si>
    <t>Những giải pháp giáo dục kỷ luật tích cực nhằm nâng cao kết quả học tập và rèn luyện tại lớp 17C1-CNÔ3 khoa Công nghệ Động lực - Trường Cao đẳng Lý Tự Trọng TP.HCM</t>
  </si>
  <si>
    <t xml:space="preserve">Giải pháp thực hiện công tác truyền thông trong tuyển sinh tại trường Cao đẳng Lý Tự Trọng Thành phố Hồ Chí Minh </t>
  </si>
  <si>
    <t>Giải pháp đầu tư hệ thống thiết bị trường Cao đẳng Lý Tự Trọng thành phố Hồ Chí Minh đáp ứng mô hình nhà trường thông minh</t>
  </si>
  <si>
    <t>Xây dựng quy trình đào tạo, bồi dưỡng, nâng cao trình độ đội ngũ của hệ thống quản lý chất lượng ISO 9001:2015 tại Trường Cao đẳng Lý Tự Trọng Thành phố Hồ Chí Minh</t>
  </si>
  <si>
    <t>Ứng dụng khai phá dữ liệu trong xử lý dữ liệu an ninh mạng tại Trường Cao đẳng Lý Tự Trọng Thành phố Hồ Chí Minh</t>
  </si>
  <si>
    <t xml:space="preserve">Giải pháp hỗ trợ cán bộ, viên chức, người lao động của Trường Cao đẳng Lý Tự Trọng Thành phố Hồ Chí Minh tiếp cận các thủ tục bảo hiểm xã hội. </t>
  </si>
  <si>
    <t>Xây dựng quy trình tuyển dụng viên chức của Trường Cao đẳng Lý Tự Trọng Thành phố Hồ Chí Minh trong hệ thống quản lý chất lượng theo tiêu chuẩn ISO 9001: 2015</t>
  </si>
  <si>
    <t>Ứng dụng công nghệ thông tin trong hồ sơ tính phụ cấp thâm niên nhà giáo tại trường Cao đẳng Lý Tự Trọng Thành phố Hồ Chí Minh</t>
  </si>
  <si>
    <t>Ứng dụng công nghệ thông tin để quản lý tài liệu lưu trữ đạt hiệu quả tại Trường Cao đẳng Lý Tự Trọng Thành phố Hồ Chí Minh</t>
  </si>
  <si>
    <t>Một số giải pháp nâng cao chất lượng công tác quy hoạch viên chức quản lý cấp đơn vị thuộc Trường Cao đẳng Lý Tự Trọng Thành phố Hồ Chí Minh.</t>
  </si>
  <si>
    <t>Đề xuất phương án chỉnh lý hồ sơ, tài liệu tại Trường Cao đẳng Lý Tự Trọng Thành phố Hồ Chí Minh.</t>
  </si>
  <si>
    <t>Cải tiến quy trình quản lý máy móc thiết bị theo tiêu chuẩn ISO 9001:2015.</t>
  </si>
  <si>
    <t>Cải tiến quy trình kiểm kê tài sản hàng năm tại trường Cao đẳng Lý Tự Trọng Thành phố Hồ Chí Minh.</t>
  </si>
  <si>
    <t>Quy trình nhập xuất kho hàng hóa tại Trường Cao đẳng Lý Tự Trọng Thành phố Hồ Chí Minh.</t>
  </si>
  <si>
    <t>Một số biện pháp nâng cao tính tích cực, chủ động của lực lượng bảo vệ chuyên trách tại Trường Cao đẳng Lý Tự Trọng Thành phố Hồ Chí Minh.</t>
  </si>
  <si>
    <t>Một số biện pháp phối hợp giải quyết ùn tắc giao thông giờ cao điểm tại cổng trường Trường Cao đẳng Lý Tự Trọng Thành phố Hồ Chí Minh.</t>
  </si>
  <si>
    <t>Xây dựng quy trình kiểm soát thông tin dạng văn bản đáp ứng yêu cầu của hệ thống quản lý chất lượng ISO 9001: 2015 tại Trường Cao đẳng Lý Tự Trọng Thành phố Hồ Chí Minh.</t>
  </si>
  <si>
    <t>Đổi mới công tác biên soạn sổ tay Giáo dục định hướng tại Trường Cao đẳng Lý Tự Trọng Thành phố Hồ Chí Minh.</t>
  </si>
  <si>
    <t>Một số giải pháp rèn luyện kỹ năng tự học cho sinh viên tại trường Cao đẳng Lý Tự Trọng thành phố Hồ Chí Minh.</t>
  </si>
  <si>
    <t>Một số giải pháp đổi mới công tác giải quyết thủ tục hành chính cho HSSV của phòng Công tác Chính trị - Học sinh Sinh viên Trường Cao đẳng Lý Tự Trọng Thành phố Hồ Chí Minh.</t>
  </si>
  <si>
    <t xml:space="preserve">Một số giải pháp giúp kiểm soát tốt hành vi và cảm xúc của học sinh trung cấp chuyên nghiệp Khối 9+ tại trường Cao đẳng Lý Tự Trọng Thành phố Hồ Chí Minh. </t>
  </si>
  <si>
    <t>Xây dựng thủ tục Đánh giá nội bộ - Phân tích dữ liệu trong Hệ thống Quản lý chất lượng theo chuẩn ISO 9001:2015 (không làm)</t>
  </si>
  <si>
    <t>Hoàn thiện quy trình thực hiện công tác chuyên môn Phòng Kế hoạch - Tài chính trường Cao đẳng Lý Tự Trọng Thành phố Hồ Chí Minh.</t>
  </si>
  <si>
    <t xml:space="preserve">Kinh nghiệm về công tác chủ nhiệm trong việc hạn chế nghỉ , bỏ học của học sinh trung cấp chuyên nghiệp Khối 9+ tại  trường Cao đẳng Lý Tự Trọng Thành phố Hồ Chí Minh. </t>
  </si>
  <si>
    <t>Xây dựng tập tin trích cơ sở dữ liệu từ phần mềm PMT-EMS Education phục vụ cho công tác tính khối lượng công tác coi chấm thi tại trường Cao đẳng Lý Tự Trọng TPHCM (Không làm)</t>
  </si>
  <si>
    <t>Hướng dẫn xây dựng quản lý ngân hàng câu hỏi và tổ chức thi trắc nghiệm online trên phần mềm PMT-EMS tại trường Cao đẳng Lý Tự Trọng Thành phố Hồ Chí Minh.</t>
  </si>
  <si>
    <t>Xây dựng giải pháp nâng cao hiệu quả công tác tuyên giáo cho Đoàn viên, thanh niên tại Trường Cao đẳng Lý Tự Trọng Thành phố Hồ Chí Minh.</t>
  </si>
  <si>
    <t>Một số biện pháp nâng cao hiệu quả quản lý hoạt động giảng dạy và đào tạo của khoa Kinh tế trường Cao Đẳng Lý Tự Trọng Thành phố Hồ Chí Minh</t>
  </si>
  <si>
    <t>Vận dụng công cụ Map Network driver trong việc lưu trữ và chia sẽ dữ liệu</t>
  </si>
  <si>
    <t>Một số giải pháp đổi mới nhằm  nâng cao chất lượng giáo dục nghề nghiệp.</t>
  </si>
  <si>
    <t>Chế tạo bảng điện điều khiển động cơ trực tiếp và gián tiếp</t>
  </si>
  <si>
    <t>Cải tiến hệ thống bơm của máy lọc nước uống tại trường Cao đẳng Lý Tự Trọng Thành phố Hồ Chí Minh.</t>
  </si>
  <si>
    <t>Ứng dụng CNTT trong phân tích dữ liệu chuyên sâu khảo sát lần vết việc làm sinh viên tốt nghiệp tại trường Cao đẳng Lý Tự Trọng thành phố Hồ Chí Minh</t>
  </si>
  <si>
    <t>Cải tiến hệ thống điều khiển đèn chiếu sáng công cộng trong khuôn viên trường Cao đẳng Lý Tự Trọng Thành phố Hồ Chí Minh.</t>
  </si>
  <si>
    <t>Ứng dụng phần mềm AOMEI Backupper sao lưu dữ liệu máy vi tính tại trường Cao đẳng Lý Tự Trọng thành phố Hồ Chí Minh</t>
  </si>
  <si>
    <t>Một số giải pháp ứng dụng phần mềm Roll back server giúp quản lý máy tính tại phòng thực hành khoa Công nghệ thông tin</t>
  </si>
  <si>
    <t>Cải tiến tủ điện điều khiển cung cấp nguồn cho các Hội trường  tại trường Cao đẳng Lý Tự Trọng Thành phố Hồ Chí Minh.</t>
  </si>
  <si>
    <t>Ứng dụng giải pháp Think client trong quản lý máy tính tại trường Cao đẳng Lý Tự Trọng thành phố Hồ Chí Minh.</t>
  </si>
  <si>
    <t>Một số giải pháp chống dột mái tôn nhằm tiết kiệm vật tư</t>
  </si>
  <si>
    <t>Xây dựng quy trình tổng kết, đánh giá kết quả học tập của học sinh sinh viên Trường Cao đẳng Lý Tự Trọng Thành phố Hồ Chí Minh theo phương thức tích lũy tín chỉ</t>
  </si>
  <si>
    <t>Giáo dục tư tưởng chính trị cho học sinh, sinh viên từ những bài giảng Vật lí. (Không đạt từ khoa)</t>
  </si>
  <si>
    <t>Vận dụng lý thuyết tình huống dạy học nhằm phát triển năng lực tư duy cho học sinh trung cấp thông qua dạy học chương “Điện tích – Điện trường” Vật lí 2</t>
  </si>
  <si>
    <t xml:space="preserve">Một số biện pháp nâng cao hiệu quả công tác chủ nhiệm lớp trung cấp chuyên nghiệp Khối 9+ tại trường Cao đẳng Lý Tự Trọng Thành phố Hồ Chí Minh. </t>
  </si>
  <si>
    <t>Giải pháp đổi mới trong dạy học tích hợp môn Nghe cho sinh viên chuyên ngữ</t>
  </si>
  <si>
    <t>Cách mạng Công nghiệp 4.0 
và những giải pháp để phát triển bộ môn tiếng Anh tại Trường Cao đẳng Lý Tự Trọng Thành phố Hồ Chí Minh (Không đạt từ Khoa)</t>
  </si>
  <si>
    <t>Đổi mới phương pháp giảng dạy chủ đề phương trình và bất phương trình cho học sinh bậc Trung cấp chuyên nghiệp</t>
  </si>
  <si>
    <t>Vận dụng hai nguyên lý của phép biện chứng duy vật trong việc giáo dục kỹ năng mềm  khi giảng dạy chính trị cho sinh viên trường Cao đẳng Lý Tự Trọng TP. Hồ Chí Minh</t>
  </si>
  <si>
    <t>Tổ chức giảng dạy môn Chính trị theo mô hình trò chơi đồng đội góp phần phát huy tính tích cực và năng lực học tập của sinh viên tại Trường Cao đẳng Lý Tự Trọng TPHCM</t>
  </si>
  <si>
    <t>Vận dụng bài "Đường lối xây dựng và phát triển văn hóa, xã hội, con người" của môn học Chính trị trong việc giáo dục đạo đức lối sống cho học sinh - sinh viên của trường Cao Đẳng Lý Tự Trọng TPHCM</t>
  </si>
  <si>
    <t>Tạo hứng thú cho người học trong giờ học môn pháp luật.</t>
  </si>
  <si>
    <t>Một số giải pháp nâng cao tính tự học của sinh viên trong môn Chính trị tại trường Cao đẳng Lý Tự Trọng thành phố Hồ Chí Minh.</t>
  </si>
  <si>
    <t>Ứng dụng một số thành tựu của khoa học và công nghệ trong giảng dạy môn Chính trị tại trường Cao đẳng Lý Tự Trọng thành phố Hồ Chí Minh.</t>
  </si>
  <si>
    <t>Sự tác động của pháp luật và đạo đức trong việc hình thành nhân cách cho sinh viên trường Cao đẳng Lý Tự Trọng TPHCM</t>
  </si>
  <si>
    <t>Nâng cao chất lượng giảng dạy môn Pháp luật góp phần xây dựng ý thức sống-làm việc theo Hiến pháp và pháp luật cho sinh viên trường Cao đẳng Lý Tự Trọng TP.HCM</t>
  </si>
  <si>
    <t>Giải pháp trang bị kiến thức thực tiễn cho sinh viên qua bài giảng môn Chính trị hệ cao đẳng tại trường Cao đẳng Lý Tự Trọng TP Hồ Chí Minh</t>
  </si>
  <si>
    <t>Một số giải pháp góp phần nâng cao chất lượng công tác chủ nhiệm 18T4 tại trường Cao đẳng Lý Tự Trọng Thành phố Hồ Chí Minh.</t>
  </si>
  <si>
    <t>Tổ chức dạy học môn chính trị theo hướng tích hợp nhằm nâng cao hiệu quả dạy học tại trường cao đẳng Lý Tự Trọng TP Hồ Chí Minh</t>
  </si>
  <si>
    <t>Vai trò của người thầy đối với việc nâng cao chất lượng giảng dạy môn chính trị cho học sinh, sinh viên tại trường cao đẳng Lý Tự Trọng Thành phố Hồ Chí Minh.</t>
  </si>
  <si>
    <t>Sử dụng mô hình giáo dục khai phóng vào trong giảng dạy chính trị cho các hệ tại trường Cao đẳng Lý Tự Trọng thành phố Hồ Chí Minh.</t>
  </si>
  <si>
    <t>Một số biện pháp thay đổi hình thức tiết sinh hoạt chủ nhiệm đối với hệ trung cấp 9+4 trường Cao đẳng Lý Tự Trọng TPHCM</t>
  </si>
  <si>
    <t>Những thuận lợi và khó khăn khi dạy tích hợp môn Chính trị hệ cao đẳng tại trường Cao đẳng Lý Tự Trọng TPHCM</t>
  </si>
  <si>
    <t>Ứng dụng phương pháp 5S vào quản lý các xưởng thực hành cơ khí.</t>
  </si>
  <si>
    <t>Thiết kế chế tạo trục côn lắp bầu khoan tháo lắp nhanh (Không làm)</t>
  </si>
  <si>
    <t>Ứng dụng phương pháp giảng dạy thực hành 6 bước vào học phần TT CNC CN (Không đạt từ khoa)</t>
  </si>
  <si>
    <t>Giải pháp giúp sinh viên - học sinh học tốt môn Lập trình CNC</t>
  </si>
  <si>
    <t>Một số kinh nghiệm trong công tác cố vấn học tập (Không làm)</t>
  </si>
  <si>
    <t>Xây dựng bản hướng dẫn sử dụng phần mềm  để soạn thảo, trộn đề thi trắc nghiệm (không làm)</t>
  </si>
  <si>
    <t>Ứng dụng công cụ Laravel framework hỗ trợ phát triển các ứng dụng web.</t>
  </si>
  <si>
    <t>Xây dựng video clip hướng dẫn thực hành môn Công nghệ ảo hóa bậc cao đẳng.</t>
  </si>
  <si>
    <t>Thiết kế mô hình dạy học về lập trình tổng đài môn Kỹ thuật truyền thông và số liệu. (Không làm)</t>
  </si>
  <si>
    <t>Ứng dụng phần mềm học từ vựng Quizlet để giảng dạy Tiếng Anh chuyên ngành Công nghệ thông tin đạt hiệu quả.</t>
  </si>
  <si>
    <t>Ứng dụng phần mềm adobe presenter vào bài giảng giúp sinh viên củng cố nội dung bài học. (không làm)</t>
  </si>
  <si>
    <t>Triển khai một số ứng dụng trong Website cho sinh viên môn học lập trình PHP ngành Công nghệ thông tin hệ Cao đẳng.</t>
  </si>
  <si>
    <t>Xây dựng video hướng dẫn thực hành môn Thiết Lập Hệ Thống Mạng trình độ Cao đẳng chính quy ngành Quản trị mạng máy tính.</t>
  </si>
  <si>
    <t>Biên soạn bộ bài tập trắc nghiệm bộ môn công nghệ mạng không dây bậc Cao đẳng.</t>
  </si>
  <si>
    <t>Một số giải pháp cải tiến quy trình xử lý tài liệu giấy tại Trung tâm Truyền thông - Thư viện trường Cao đẳng Lý Tự Trọng thành phố Hồ Chí Minh.</t>
  </si>
  <si>
    <t>Kỹ thuật khai thác lỗi windows và phòng chống xâm nhập cho hệ thống máy tính.</t>
  </si>
  <si>
    <t>Nghiên cứu và triển khai phần mềm Winmerge để kiểm tra, đánh giá tập tin, hỗ trợ giáo viên xác định các tập tin có nội dung tương đồng.</t>
  </si>
  <si>
    <t>Đề tài 1: Thiết kế mạch điều khiển gạt nước điều khiển điện tử.
Đề tài 2: Thiết kế mạng CAN điều khiển kính chiếu hậu ô tô</t>
  </si>
  <si>
    <t xml:space="preserve">Thi công bộ cảo bánh răng trục cam động cơ Toyota 3P </t>
  </si>
  <si>
    <t>Thi công mô hình kiểm tra và đọc mã lỗi hệ thống phanh chống hãm cứng - ABS trên dòng xe Toyota Camry</t>
  </si>
  <si>
    <t>Thi công mô hình hệ thống chống trộm ô tô.</t>
  </si>
  <si>
    <t>Ứng dụng phần mềm Teschtream chuẩn đoán mã lỗi trên động cơ Toyota</t>
  </si>
  <si>
    <t>Thi công mô hình hoạt động máy khởi động cắt bổ.</t>
  </si>
  <si>
    <t>Thi công mô hình cấp nguồn khi học thực hành điện ô tô.</t>
  </si>
  <si>
    <t xml:space="preserve">Thi công mô hình bảng đồng hồ các đèn báo trên ô tô </t>
  </si>
  <si>
    <t>Thi công mô hình cắt bổ bộ chấp hành hệ thống phanh chống hãm cứng - ABS trên dòng xe Toyota Camry</t>
  </si>
  <si>
    <t>Thi công mô hình cắt bổ bơm trợ lực lái ô tô.</t>
  </si>
  <si>
    <t>Thi công thiết bị kiểm tra kim phun xăng điện tử (không làm)</t>
  </si>
  <si>
    <t xml:space="preserve">Thi công mô hình bộ ly hợp ma sát khô dẫn động bằng thủy lực (Không làm) </t>
  </si>
  <si>
    <t>Thi công mô hình cắt bổ tổng phanh khí nén ô tô.</t>
  </si>
  <si>
    <t>Thi công mô hình quạt làm mát điều khiển bằng ECU.</t>
  </si>
  <si>
    <t xml:space="preserve">Thi công mô hình hệ thống đánh lửa sử dụng Kit Arduino Uno R3 (Không làm) </t>
  </si>
  <si>
    <t>Thi công mô hình mô phỏng hoạt động động cơ xăng 4 thì.</t>
  </si>
  <si>
    <t>Thi công mô hình cắt bổ bầu trợ lực áp thấp của hệ thống phanh trên ô tô.</t>
  </si>
  <si>
    <t>Thi công hệ thống điện năng lượng mặt trời khoa Công nghệ Điện - Điện tử.</t>
  </si>
  <si>
    <t>Cải tiến Bộ thí nghiệm kỹ thuật số.</t>
  </si>
  <si>
    <t>Thiết kế mô hình cảm biến từ kết nối PCL.</t>
  </si>
  <si>
    <t>Thi công bộ thực hành vi xử lý theo hướng tiếp cận công nghệ 4.0</t>
  </si>
  <si>
    <t>Sử dụng Matlap mô phỏng khởi động động cơ một chiều.</t>
  </si>
  <si>
    <t>Thiết kế thi công hệ thống chiết nước và hệ thống đóng thùng tự động.</t>
  </si>
  <si>
    <t>Thiết kế bộ thí nghiệm IC số (Không làm)</t>
  </si>
  <si>
    <t>Thi công mô hình đảo chiều động cơ không đồng bộ dùng PLC</t>
  </si>
  <si>
    <t>Thiết bị lọc nước ngưng từ máy lạnh hai cục thành nước uống cho văn phòng.</t>
  </si>
  <si>
    <t>Một số giải pháp cơ bản nhằm hoàn thiện việc xây dựng chương trình đào tạo ngành Quản trị doanh nghiệp vừa và nhỏ khoa kinh tế.</t>
  </si>
  <si>
    <t>Nâng cao hiệu quả công tác giáo dục đạo đức HS-SV thông qua việc thành lập Câu lạc bộ tư vấn tâm lý cho HS-SV tại Trường Cao đẳng Lý Tự Trọng TP. HCM (Không đạt yêu cầu)</t>
  </si>
  <si>
    <t>Một số giải pháp nhằm nâng cao kết quả học tập
 của học sinh hệ trung cấp tại Trường Cao Đẳng Lý Tự Trọng TPHCM (không đạt yêu cầu)</t>
  </si>
  <si>
    <t>Hoàn thiện hệ thống kiểm soát nội bộ trong lĩnh vực kế toán tài chính tại trường Cao đẳng Lý Tự Trọng Thành phố Hồ Chí Minh.</t>
  </si>
  <si>
    <t>Ứng dụng sơ đồ tư duy trong học tập cho học sinh, sinh viên Khoa Kinh tế trường cao đẳng Lý Tự Trọng thành phố Hồ Chí Minh.</t>
  </si>
  <si>
    <t>Giải pháp nâng cao hiệu quả học tập cho sinh viên khoa Kinh tế trường Cao đẳng Lý Tự Trọng thành phố Hồ Chí Minh bằng phương pháp trải nghiệm sáng tạo.</t>
  </si>
  <si>
    <t>Một số giải pháp nâng cao hiệu quả kỹ năng mềm cho sinh viên khi tốt nghiệp tại trường Cao đẳng Lý Tự Trọng thành phố Hồ Chí Minh.</t>
  </si>
  <si>
    <t xml:space="preserve">Hoàn thiện quy trình thủ tục thực hiện công tác sửa chữa nhỏ hàng năm tại trường Cao đẳng Lý Tự Trọng Thành phố Hồ Chí Minh. </t>
  </si>
  <si>
    <t>Cài đặt hệ điều hành windows 7  bằng đĩa DVD địa phương (không đạt yêu cầu)</t>
  </si>
  <si>
    <t>Đẩy mạnh công tác xã hội hóa trong hoạt động phong trào của Hội Sinh viên Trường Cao đẳng Lý Tự Trọng Thành phố Hồ Chí Minh.</t>
  </si>
  <si>
    <t>Xây dựng quy trình phát thẻ bảo hiểm y tế học sinh sinh viên tại trường Cao đẳng Lý Tự Trọng Thành phố Hồ Chí Minh.</t>
  </si>
  <si>
    <t>Xây dựng quy trình kiểm tra đánh giá giảng viên đi thực tập xí nghiệp năm học 2018 - 2019 Trường Cao đẳng Lý Tự Trọng thành phố Hồ Chí Minh</t>
  </si>
  <si>
    <t>Một số giải pháp sao lưu nhằm đảm bảo an toàn dữ liệu tại trung tâm Điều hành và quản lý dữ liệu của Trường Cao đẳng Lý Tự Trọng thành phố Hồ Chí Minh</t>
  </si>
  <si>
    <t>Ứng dụng phần mềm Google Maps/Earth để nâng cao hiệu quả cách định vị một địa điểm trường học trong công tác tuyển sinh các tỉnh thành và TPHCM.</t>
  </si>
  <si>
    <t>Giải pháp phát huy vai trò của các bên quan tâm trong hệ thống quản lý chất lượng ISO 9001:2015 tại trường Cao đẳng Lý Tự Trọng Thành phố Hồ Chí Minh</t>
  </si>
  <si>
    <t>Xây dựng bộ tiêu chí và qui trình kiểm tra đánh giá kêt quả học tập của sinh viên theo tiếp cận phát triển năng lực trong giáo dục nghề nghiệp.</t>
  </si>
  <si>
    <t>Thiết kế và thi công tủ điều khiển máy phay CNC theo hướng tiếp cận công nghệ 4.0</t>
  </si>
  <si>
    <t>Nâng cao hiệu quả công tác lập dự toán tài chính các đơn vị sự nghiệp giáo dục</t>
  </si>
  <si>
    <t xml:space="preserve">Hoàn thiện quy trình
 kiểm soát việc thực hiện các dự án  tại trường Cao đẳng Lý Tự trọng Tp.HCM </t>
  </si>
  <si>
    <t>Một số giải phát nâng cao hiệu quả quản lý cơ sở vật chất, thiết bị dạy học tại trường Cao đẳng Lý Tự Trọng Thành phố Hồ Chí Minh.</t>
  </si>
  <si>
    <t>Một số giải pháp nâng cao hiệu quả công tác nữ công Công đoàn cơ sở Trường Cao đẳng Lý Tự Trọng Thành phố Hồ Chí Minh</t>
  </si>
  <si>
    <t>Hoàn thiện công tác quản lý thu chi học phí các hệ tại trường Cao đẳng Lý Tự Trọng Thành phố Hồ Chí Minh</t>
  </si>
  <si>
    <t>Một số giải pháp trong việc áp dụng hóa đơn điện tử trong công tác thu học phí và tiền ở ký túc xá cho học sinh – sinh viên theo Nghị định 119/2018/NĐ-CP ngày 12 tháng 9 năm 2018 của chính phủ.</t>
  </si>
  <si>
    <t>Định hướng xây dựng mô hình quản trị nhà trường thông minh trong cuộc cách mạng công nghiệp 4.0</t>
  </si>
  <si>
    <t>Đổi mới công tác quản lý nhằm nâng cao chất lượng đào tạo tại Trường Cao đẳng Lý Tự Trọng Thành phố Hồ Chí Minh</t>
  </si>
  <si>
    <t>Hệ thống các nguyên tắc đăng ký học lại tại Trường Cao đẳng Lý Tự Trọng Thành phố Hồ Chí Minh</t>
  </si>
  <si>
    <t>Thi công Mô hình điều khiển động cơ bước</t>
  </si>
  <si>
    <t>Quy trình xây dựng kế hoạch xếp thời khóa biểu nhằm nâng cao hiệu quả giảng dạy và học tại Trường Cao đẳng Lý Tự Trọng Thành phố Hồ Chí Minh</t>
  </si>
  <si>
    <t>Một số giải pháp nhằm tăng tỷ lệ học sinh tốt nghiệp văn hóa tại Trường Cao đẳng Lý Tự Trọng Thành phố Hồ Chí Minh</t>
  </si>
  <si>
    <t>Tăng cường mở lớp học lại và đa dạng hóa loại hình học lại của phòng Tuyển sinh - Đào tạo nhằm nâng cao tỷ lệ đạt tốt nghiệp của học sinh sinh viên tại trường Cao đẳng Lý Tự Trọng Thành phố Hồ Chí Minh</t>
  </si>
  <si>
    <t>Giải pháp cải tiến quản lý cấp phát bằng tốt nghiệp cho học sinh sinh viên tại Trường Cao đẳng Lý Tự Trọng TP.HCM</t>
  </si>
  <si>
    <t>Xây dựng quy trình về công tác học vụ đối với sinh viên hệ liên thông cao đẳng tại trường Cao đẳng Lý Tự Trọng TP.HCM</t>
  </si>
  <si>
    <t>Chuẩn hóa mã môn học để quản lý chương trình đào tạo của khoa Công nghệ thông tin tại Trường Cao đẳng Lý Tự Trọng Thành phố Hồ Chí Minh</t>
  </si>
  <si>
    <t>Một số giải pháp cải tiến quy trình thực hiện hợp đồng thỉnh giảng cho giảng viên khoa Động lực thuộc Trường Cao đẳng Lý Tự Trọng TP.HCM</t>
  </si>
  <si>
    <t>Một số giải pháp cải tiến quy trình thực hiện hồ sơ thực tập tốt nghiệp của học sinh sinh viên khoa Điện - Điện tử Trường Cao đẳng Lý Tự Trọng TP.HCM</t>
  </si>
  <si>
    <t>Giải pháp nâng cao hiệu quả công tác giáo viên chủ nhiệm, cố vấn học tập tại Trường Cao đẳng Lý Tự Trọng Thành phố Hồ Chí Minh</t>
  </si>
  <si>
    <t>Đề xuất giải pháp nâng cao hiệu quả tư vấn tuyển sinh tại trường Cao đẳng Lý Tự Trọng Thành phố Hồ Chí Minh</t>
  </si>
  <si>
    <t xml:space="preserve">Giải pháp duy trì hoạt động công đoàn cơ sở đạt thành tích vững mạnh tại Trường Cao đẳng Lý Tự Trọng Thành phố Hồ Chí Minh </t>
  </si>
  <si>
    <t>Giải pháp hỗ trợ học sinh khối trung cấp thi đua học tập tại trường Cao đẳng Lý Tự Trọng Thành phố Hồ Chí Minh (không làm)</t>
  </si>
  <si>
    <t>Ứng dụng CNTT Xây dựng chương trình chấm điểm tự động tại trường Cao đẳng Lý Tự Trọng Thành phố Hồ Chí Minh</t>
  </si>
  <si>
    <t>Rèn luyện kỹ năng giao tiếp tại trường Cao đẳng Lý Tự Trọng Thành phố Hồ Chí Minh</t>
  </si>
  <si>
    <t>Một số kỹ năng trong việc thực hiện báo cáo và tổng hợp báo cáo tại trường Cao đẳng Lý Tự Trọng Thành phố Hồ Chí Minh (không làm)</t>
  </si>
  <si>
    <t>Ứng dụng công nghệ thông tin thiết lập file mềm quản lý thông tin và cung cấp số liệu báo cáo chất lượng đội ngũ cán bộ, giảng viên, nhân viên tại Trường Cao đẳng Lý Tự Trọng TP.HCM.</t>
  </si>
  <si>
    <t>Giải pháp xây dựng hệ thống quản lý tài liệu lưu trữ điện tử tại Trường Cao đẳng Lý Tự Trọng TP. Hồ Chí Minh (không làm)</t>
  </si>
  <si>
    <t>Ứng dụng CNTT trong công tác tổng hợp và quản lý hồ sơ thi đua - khen thưởng tại trường Cao đẳng Lý Tự Trọng Thành phố Hồ Chí Minh (không làm)</t>
  </si>
  <si>
    <t>Cải tiến quy trình quản lý văn bản đi, văn bản đến và lập hồ sơ trong môi trường mạng tại Trường Cao đẳng Lý Tự Trọng TP. HCM (không làm)</t>
  </si>
  <si>
    <t>Cải tiến quy trình sửa chữa, bảo trì bảo dưỡng máy móc thiết bị tại trường Cao đẳng Lý Tự Trọng Thành phố Hồ Chí Minh</t>
  </si>
  <si>
    <t>Cải tiến quy trình thanh lý tài sản hàng năm tại Trường Cao đẳng Lý Tự Trọng Thành phố Hồ Chí Minh</t>
  </si>
  <si>
    <t>Một số kỹ năng, hình thức tổ chức làm việc nhóm đạt hiệu quả tại trường Cao đẳng Lý Tự Trọng Thành phố Hồ Chí Minh (không làm)</t>
  </si>
  <si>
    <t>Quy trình kiểm soát tài sản, công dụng cụ của đơn vị ngoài trường ra vào phục vụ công tác sửa chữa, xây dựng tại Trường Cao đẳng Lý Tự Trọng Thành phố Hồ Chí Minh (không làm)</t>
  </si>
  <si>
    <t>Một số biện pháp kiểm soát, xử lý các tình huống đột xuất gây mất trật tự trong Trường Cao đẳng Lý Tự Trọng Thành phố Hồ Chí Minh (không làm)</t>
  </si>
  <si>
    <t>Một số giải pháp quản trị học sinh sinh viên trong nhà trường thông minh</t>
  </si>
  <si>
    <t>Một số biện pháp nâng cao chất lượng giáo dục đạo đức học sinh sinh viên trong nhà trường</t>
  </si>
  <si>
    <t>Các giải pháp tăng cường  công tác rèn luyện đạo đức, lối sống cho Sinh viên tại trường Cao đẳng Lý Tự Trọng Thành phố Hồ Chí Minh</t>
  </si>
  <si>
    <t>Hoàn thiện quy trình xét học bổng cho học sinh sinh viên</t>
  </si>
  <si>
    <t>Một số biện pháp phòng, chống bạo lực học đường trong học sinh khối T4 tại Trường Cao đẳng Lý Tự Trọng Thành phố Hồ Chí Minh</t>
  </si>
  <si>
    <t>Một số biện pháp cải tiến công tác quản lý học sinh sinh viên tại trường Cao đẳng Lý Tự Trọng TP. HCM</t>
  </si>
  <si>
    <t>Một số biện pháp giúp xử lý, ngăn chặn hành vi "bạo lực học đường" của học sinh Khối 9+ tại trường Cao đẳng Lý Tự Trọng Thành phố Hồ Chí Minh</t>
  </si>
  <si>
    <t>Hoàn thiện công tác quản lý tài chính theo cơ chế tự chủ
 tại trường Cao đẳng Lý Tự Trọng Thành phố Hồ Chí Minh</t>
  </si>
  <si>
    <t>Phương pháp liên hệ thực tế trong giảng dạy một số bài học môn Ngữ văn để giáo dục đạo đức cho học sinh khối TCCN tại trường Cao Đẳng Lý Tự Trọng Thành phố Hồ Chí Minh</t>
  </si>
  <si>
    <t>Xây dựng tập tin trích cơ sở dữ liệu từ phần mềm PMT-EMS Education phục vụ cho công tác tính khối lượng công tác coi, chấm thi tại trường Cao đẳng Lý Tự Trọng Thành phố Hồ Chí Minh (không làm)</t>
  </si>
  <si>
    <t>Ứng dụng phần mềm Adobe Presenter 10 trong thiết kế bài giảng điện tử E-Learning tại trường Cao đẳng Lý Tự Trọng Thành phố Hồ Chí Minh</t>
  </si>
  <si>
    <t>Hướng dẫn sử dụng phần mềm PMT-EMS ExamSys Offline tại trường Cao đẳng Lý Tự Trọng Thành phố Hồ Chí Minh</t>
  </si>
  <si>
    <t>Áp dụng Quản trị nhà trường thông minh tại khoa Kinh tế trường Cao đẳng Lý Tự Trọng Thành phố Hồ Chí Minh</t>
  </si>
  <si>
    <t>Văn hóa trong nhà trường và hướng xây dựng phát triển.</t>
  </si>
  <si>
    <t>Chế tạo máy quấn dây.</t>
  </si>
  <si>
    <t>Giải pháp sửa đèn LED tuýp.</t>
  </si>
  <si>
    <t>Một số giải pháp quản lý nâng cao chất lượng công tác học sinh, sinh viên nội trú tại ký túc xá Trường Cao đẳng Lý Tự Trọng Thành phố Hồ Chí Minh</t>
  </si>
  <si>
    <t>Giải pháp nghiền cành cây bằng máy tự chế.</t>
  </si>
  <si>
    <t>Cải tiến máy cắt cỏ đeo vai thành máy cắt cành cây đeo vai. (không làm)</t>
  </si>
  <si>
    <t>Ứng dụng công nghệ kết nối trình chiếu không dây tại Trường Cao đẳng Lý Tự Trọng Thành phố Hồ Chí Minh</t>
  </si>
  <si>
    <t>Giải pháp ứng dụng phần mềm Easeus Data Recovery Wizard giúp khôi phục dữ liệu máy tính và các thiết bị ngoại vi ở Trường Cao Đẳng Lý Tự Trọng TP. Hồ Chí Minh.</t>
  </si>
  <si>
    <t>Giải pháp hút chân không cho máy lạnh bằng block nén cũ.</t>
  </si>
  <si>
    <t>Ứng dụng công nghệ plesk Panel quản lý máy chủ web hosting tại Trường Cao đẳng Lý Tự Trọng TP.HCM</t>
  </si>
  <si>
    <t>Giải pháp thay thế tấm thay đổi tốc độ máy phay Đài Loan từ vật liệu gang sang sắt C45</t>
  </si>
  <si>
    <t>Cải tiến hệ thống cấp nước trong trường. (không làm)</t>
  </si>
  <si>
    <t>Ứng dụng phần mềm Filezilla Server trong việc lấy bài thi tại phòng máy Công nghệ thông tin của trường Cao đẳng Lý Tự Trọng Tp. Hồ Chí Minh. (không làm)</t>
  </si>
  <si>
    <t>Xây dựng một số quy trình đào tạo góp phần nâng cao chất lượng đào tạo của Trường Cao đẳng Lý Tự Trọng Thành phố Hồ Chí Minh</t>
  </si>
  <si>
    <t>Cách phát huy khả năng tự học vật lý 2 cho học sinh Trung cấp</t>
  </si>
  <si>
    <t>Giải pháp nâng cao hiệu quả giờ sinh hoạt chủ nhiệm lớp Trung cấp (không làm)</t>
  </si>
  <si>
    <t>Những kinh nghiệm trong việc giảng dạy kỹ năng đọc hiểu cho học sinh, sinh viên hệ chuyên ngữ</t>
  </si>
  <si>
    <t>Một số phương pháp giúp tiết học Tiếng Anh bớt nhàm chán (không làm)</t>
  </si>
  <si>
    <t>Phương pháp giải mới cho dạng tích phân từng phần (không làm)</t>
  </si>
  <si>
    <t>Một số biện pháp tích cực nâng cao năng lực ứng dụng tư duy thuật giải trong dạy học chủ đề Nguyên hàm tích phân cho học sinh hệ Trung cấp</t>
  </si>
  <si>
    <t>Một vài kinh nghiệm về rèn luyện đạo đức và kỷ luật cho học sinh trung cấp 19T4 thông qua dạy bài 2: Khái Quát Về Tư Tưởng Hồ Chí Minh môn học Giáo dục Chính trị.</t>
  </si>
  <si>
    <t>Chuyển các nội dung lý thuyết môn Giáo dục Chính trị hệ trung cấp thành các mô hình kiến thức góp phần nâng cao hiệu quả giảng dạy môn học tại trường Cao đẳng Lý Tự Trọng TP Hồ Chí Minh</t>
  </si>
  <si>
    <t>Vận dụng quan điểm duy vật lịch sử trong việc giáo dục  đạo đức nghề nghiệp và ý thức tổ chức kỷ luật cho học sinh, sinh viên trường Cao đẳng Lý Tự trọng TP Hồ Chí Minh</t>
  </si>
  <si>
    <t>Đề xuất phương pháp giảng dạy và kiểm tra đánh giá kết quả học tập môn pháp luật theo chương trình mới</t>
  </si>
  <si>
    <t>Một số giải pháp để nâng cao hiệu quả trong việc giảng dạy môn Giáo dục chính trị tại trường Cao đẳng Lý Tự Trọng trong bối cảnh cách mạng công nghiệp 4.0</t>
  </si>
  <si>
    <t>Giáo dục kỹ năng sống thông qua môn học Giáo dục Chính trị cho sinh viên tại trường cao đẳng Lý Tự Trọng TP Hồ Chí Minh</t>
  </si>
  <si>
    <t>Tích hợp Luật giao thông đường bộ vào giảng dạy môn Pháp luật cho học sinh 19T4 hệ Trung cấp tại trường Cao đẳng Lý Tự Trọng TP Hồ Chí Minh</t>
  </si>
  <si>
    <t>Đổi mới giờ sinh hoạt lớp đối với hệ trung cấp để phát huy tính tích cực sáng tạo của học sinh trường Cao đẳng Lý Tự Trọng Thành phố Hồ Chí Minh</t>
  </si>
  <si>
    <t>Giáo dục giá trị truyền thống dân tộc cho sinh viên qua bài giảng môn Giáo dục Chính trị tại Trường cao đẳng Lý Tự Trọng TP Hồ Chí Minh</t>
  </si>
  <si>
    <t>Một số giải pháp góp phần khắc phục tình trạng bỏ học của học sinh trung cấp 18T4 - TKĐ1 trường Cao đẳng Lý Tự Trọng Thành phố Hồ Chí Minh</t>
  </si>
  <si>
    <t>Một số giải pháp nhằm nâng cao hoạt động học tập hệ trung cấp tại trường Cao đẳng Lý Tự Trọng TP Hồ Chí Minh</t>
  </si>
  <si>
    <t>Một số biện pháp tạo hứng thú cho sinh viên trong học tập môn Giáo dục Chính trị tại trường CĐ Lý Tự Trọng Thành phố Hồ Chí Minh</t>
  </si>
  <si>
    <t>Vận dụng quy luật ngưỡng cảm giác để phát huy hiệu quả của việc dạy và học môn Giáo dục Chính trị tại trường Cao đẳng Lý Tự Trọng TP Hồ Chí Minh</t>
  </si>
  <si>
    <t>Xây dựng và tổ chức các chủ đề sinh hoạt theo tháng trong các tiết sinh hoạt chủ nhiệm cho học sinh Trung cấp năm thứ nhất hệ  9+3 ở trường Cao đẳng Lý Tự Trọng  Thành phố Hồ Chí Minh</t>
  </si>
  <si>
    <t>Một số giải pháp nâng cao chất lượng giáo dục tư tưởng chính trị cho sinh viên thông qua học phần Giáo dục Chính trị tại trường Cao đẳng Lý Tự Trọng TP Hồ Chí Minh</t>
  </si>
  <si>
    <t>Giải pháp nâng cao hiệu quả quản lý khoa Cơ khí ứng dụng công nghệ 4.0</t>
  </si>
  <si>
    <t>Thiết kế chế tạo mô hình cơ cấu Man phục vụ giảng dạy môn đồ gá (không làm)</t>
  </si>
  <si>
    <t>Thiết kế, chế tạo trục côn lắp ghép bầu khoan tháo lắp nhanh dùng trong gia công cơ khí (không làm)</t>
  </si>
  <si>
    <t>Thiết kế bài giảng điện tử môn Lập trình CNC hệ Trung cấp cho học sinh khoa Cơ khí trường Cao đẳng Lý Tự Trọng Thành phố Hồ Chí Minh</t>
  </si>
  <si>
    <t>Một số biện pháp nâng cao kết quả học tập môn Cơ lý thuyết</t>
  </si>
  <si>
    <t>Ứng dụng công nghệ thực tế ảo trong giảng dạy thiết kế cơ khí</t>
  </si>
  <si>
    <t>Ứng dụng công cụ Angular JS Frameword hỗ trợ lập trình Game</t>
  </si>
  <si>
    <t>Xây dựng bộ video clip hướng dẫn thực hành môn Quản trị mạng nâng cao trên Linux bậc Cao đẳng</t>
  </si>
  <si>
    <t>Xây dựng video hướng dẫn thực hành bài giảng Kỹ xảo sử dụng mặt nạ ảnh (layer mask) môn Photoshop nâng cao (không làm)</t>
  </si>
  <si>
    <t>Ứng dụng mạng xã hội học tập Edmodo trong quản lý lớp học trực tuyến (không làm)</t>
  </si>
  <si>
    <t>Phát triển kỹ năng và tư duy lập trình cho sinh viên cao đẳng thông qua các thuật toán tối ưu trong học phần kỹ thuật lập trình.</t>
  </si>
  <si>
    <t>Triển khai Website thương mại điện tử mã nguồn mở trên hệ điều hành CentOs</t>
  </si>
  <si>
    <t>Xây dựng video hướng dẫn thực hành môn Mạng Nâng Cao trình độ Cao đẳng chính quy ngành Quản trị mạng máy tính</t>
  </si>
  <si>
    <t>Nâng cao kỹ năng thực hành lắp ráp phần cứng máy tính với phần mềm IT Essentials Virtual Desktop PC</t>
  </si>
  <si>
    <t>Giải pháp khai thác nguồn tài nguyên Giáo dục mở để bổ sung tài liệu điện tử cho Thư viện số của trường Cao đẳng Lý Tự Trọng Tp. Hồ Chí Minh</t>
  </si>
  <si>
    <t>Tấn công từ chối dịch vụ DDoS</t>
  </si>
  <si>
    <t>Nghiên cứu và ứng dụng MySQL Workbench để quản trị cơ sở dữ liệu mysql</t>
  </si>
  <si>
    <t>Ứng dụng phần mềm Matlab Simulink thiết kế bộ điều khiển mô phỏng hệ thống lái tích cực AFS</t>
  </si>
  <si>
    <t>Thi công bộ cảo ổ bi trục sơ cấp hộp số xe Toyota Innova 2018</t>
  </si>
  <si>
    <t>Viết chuyên đề hệ thống lái trợ lực điện EPS trên xe Toyota Vios</t>
  </si>
  <si>
    <t>Thi công bộ cấp nguồn chống ngắn mạch trang bị cho xưởng thực hành điện ô tô</t>
  </si>
  <si>
    <t>Thi công bộ gá hỗ trợ giảng dạy lực siết bulông</t>
  </si>
  <si>
    <t>Thi công mô hình chỉnh gương chiếu hậu xe ô tô</t>
  </si>
  <si>
    <t>Thi công mô hình hệ thống đèn báo nguy hiểm (Hazard) trên xe Toyota Camry đời mới</t>
  </si>
  <si>
    <t>Thi công mô hình hướng dẫn đọc sơ đồ đấu dây trên ôtô</t>
  </si>
  <si>
    <t>Thi công mô hình cắt bổ bộ biến mô trong hộp số tự động điều khiển điện tử A140E</t>
  </si>
  <si>
    <t>Xây dựng quy trình tháo lắp hộp số tự động F4A51 trên xe Hyundai SantaFe</t>
  </si>
  <si>
    <t>Chẩn đoán động cơ đánh lửa điện tử bằng Smartphone</t>
  </si>
  <si>
    <t xml:space="preserve">Thi công mô hình dàn trải ly hợp C2 </t>
  </si>
  <si>
    <t>Thi công mô hình xác định chân ra công tắc tổng nâng hạ cửa sổ loại ngắt dương</t>
  </si>
  <si>
    <t>Thi công mô hình bơm cao áp PF (hai xylanh)</t>
  </si>
  <si>
    <t>Thiết kế bộ quan sát buồng đốt động cơ qua lỗ lắp Bugi</t>
  </si>
  <si>
    <t>Thi công mô hình mô phỏng hoạt động động cơ xăng hai thì</t>
  </si>
  <si>
    <t>Thi công mô hình cắt bổ bộ vi sai trên ô tô</t>
  </si>
  <si>
    <t>Xây dựng quy trình tháo lắp hộp số tự động trên xe Honda Civic 2008</t>
  </si>
  <si>
    <t>Thi công mô hình máy in 3D</t>
  </si>
  <si>
    <t>Thi công bộ thí nghiệm kỹ thuật số cho khoa</t>
  </si>
  <si>
    <t>Một số đổi mới trong hoạt động phong trào của Công đoàn trường Cao đẳng Lý Tự Trọng Thành phố Hồ Chí Minh</t>
  </si>
  <si>
    <t>Xây dựng mô hình thực tập hệ thống nhúng-IoT</t>
  </si>
  <si>
    <t>Thi công mô hình bảo vệ mất pha, đảo pha cho động cơ KĐB 3 pha dùng relay Mikro MX 100</t>
  </si>
  <si>
    <t>Mô phỏng máy phát điện đồng bộ chạy bằng Turbine nước với hệ thống kích từ</t>
  </si>
  <si>
    <t>Thi công máy chiết rót đóng chai tự động</t>
  </si>
  <si>
    <t>Thi công mô hình thí nghiệm IC số (không làm)</t>
  </si>
  <si>
    <t>Hướng dẫn thực hành bộ thí nghiệm mức nước trong phòng thực hành Scada (không làm)</t>
  </si>
  <si>
    <t xml:space="preserve">Thi công mô hình đảo chiều động cơ không đồng bộ trong Vi điều khiển </t>
  </si>
  <si>
    <t>Điều khiển cánh tay Robot qua mạng</t>
  </si>
  <si>
    <t>Ứng dụng Logo ! Web edito để điều khiển và giám sát từ xa bằng smart phone</t>
  </si>
  <si>
    <t>Thi công mô hình hệ thống bơm nước</t>
  </si>
  <si>
    <t>Biên soạn thuật ngữ viết tắt tiếng Anh chuyên ngành may</t>
  </si>
  <si>
    <t>Quy trình làm rập cải tiến ứng dụng may túi mổ một viền</t>
  </si>
  <si>
    <t>Đề xuất ứng dụng phần mềm quản trị vào việc giảng dạy cho sinh viên ngành quản trị doanh nghiệp vừa và nhỏ khoa Kinh tế trường Cao đẳng Lý Tự Trọng Thành phố Hồ Chí Minh</t>
  </si>
  <si>
    <t>Tăng cường công tác quản lý các lớp 17T4, 18T4 và 19T4 qua việc thiết lập mối quan hệ chặt chẽ giữa phòng Tuyển sinh - Đào tạo, phòng Công tác Chính trị - Học sinh Sinh viên, giáo viên chủ nhiệm, giáo viên bộ môn và phụ huynh học sinh</t>
  </si>
  <si>
    <t>Phương pháp giảng dạy môn kế toán mô phỏng trong doanh nghiệp sản xuất</t>
  </si>
  <si>
    <t>Hoàn thiện công tác thanh toán không dùng tiền mặt tại trường Cao đẳng Lý Tự Trọng Thành phố Hồ Chí Minh</t>
  </si>
  <si>
    <t>Giải pháp nâng cao kỹ năng mềm cho học sinh sinh viên khoa Kinh tế trong quá trình dạy và học</t>
  </si>
  <si>
    <t>Một số biện pháp tổ chức hoạt động ngoài giờ lên lớp để góp phần giáo dục đạo đức cho học sinh sinh viên tại trường Cao đẳng Lý Tự Trọng Thành phố Hồ Chí Minh</t>
  </si>
  <si>
    <t>Quy trình kiểm tra, giám sát thông qua hệ thống camera tại trường Cao đẳng Lý Tự Trọng Tp. HCM</t>
  </si>
  <si>
    <t>Xây dựng mô hình quản lý cơ sở vật chất tại trường Cao đẳng Lý Tự Trọng Thành phố Hồ Chí Minh</t>
  </si>
  <si>
    <t>Ứng dụng phương pháp Mind Map và Check list để phát triển khả năng sáng tạo và tự học của học sinh bậc trung cấp khi học thiết kế đồ họa với Adobe Illustrator.</t>
  </si>
  <si>
    <t xml:space="preserve">Xây dựng quy trình số hóa tài liệu để phát triển Thư viện điện tử của trường Cao đẳng Lý Tự Trọng Thành phố Hồ Chí Minh </t>
  </si>
  <si>
    <t>Một số giải pháp thay đổi cách thức kiểm kê tài liệu tại Trung tâm Thư viện trường Cao đẳng Lý Tự Trọng Thành phố Hồ Chí Minh</t>
  </si>
  <si>
    <t xml:space="preserve">Thực trạng và giải pháp xây dựng chương trình hoạt động của Đoàn thanh niên - Hội sinh viên Trường Cao đẳng Lý Tự trọng Thành phố Hồ Chí Minh  </t>
  </si>
  <si>
    <t>Xây dựng quy trình đăng ký gia hạn thẻ Bảo hiểm y tế đối với học sinh sinh viên mới tại trường Cao đẳng Lý Tự Trọng Thành phố Hồ Chí Minh</t>
  </si>
  <si>
    <t>Xây dựng quy trình kiểm tra đánh giá Học sinh sinh viên đi thực tập tốt nghiệp tại Trường đẳng Lý Tự Trọng Thành Phố Hồ Chí Minh</t>
  </si>
  <si>
    <t>Giải pháp xây dựng và phát triển Trung tâm dữ liệu tại Trường Cao đẳng Lý Tự Trọng Thành phố Hồ Chí Minh</t>
  </si>
  <si>
    <t>Cải tiến quy trình lưu trữ, thu, nhận hồ sơ tuyển sinh bằng phương pháp số hóa tài liệu V-SCAN</t>
  </si>
  <si>
    <t xml:space="preserve">Quy trình gửi tin nhắn điện tử cho phụ huynh học sinh tại Trường Cao đẳng Lý Tự Trọng Tp. HCM </t>
  </si>
  <si>
    <t>Một số giải pháp nhằm nâng cao hiệu quả lưu trữ dữ liệu từ hệ thống camera tại Trường Cao đẳng Lý Tự Trọng Tp. HCM (không làm)</t>
  </si>
  <si>
    <t>Chuẩn bị các điều kiện đáp ứng yêu cầu đánh giá ngoài về chất lượng cơ sở Giáo dục nghề nghiệp tại Trường Cao đẳng Lý Tự Trọng Thành phố Hồ Chí Minh</t>
  </si>
  <si>
    <t>Thực trạng và thách thức, giải pháp và kết quả đạt được về mối quan hệ hữu cơ giữa doanh nghiệp và cơ sở giáo dục nghề nghiệp</t>
  </si>
  <si>
    <t>Thiết kế và thi công mô hình phân loại sản phẩm theo hướng tiếp cận công nghệ 4.0</t>
  </si>
  <si>
    <t>Hoàn thiện việc đánh giá chính sách tài chính trong chu trình chính sách công tại Việt Nam, vận dụng đánh giá chính sách tài chính tại Trường Cao đẳng Lý Tự Trọng Thành phố Hồ Chí Minh</t>
  </si>
  <si>
    <t>Hoàn thiện quy trình thanh toán từ nguồn chi ngân sách và thu sự nghiệp tại trường Cao đẳng Lý Tự Trọng Thành phố Hồ Chí Minh</t>
  </si>
  <si>
    <t>Xây dựng dự toán chi phí đào tạo cho một sinh viên ngành chế tạo máy tại Trường Cao đẳng Lý Tự Trọng thành phố Hồ Chí Minh</t>
  </si>
  <si>
    <t>Một số giải pháp nâng cao chất lượng hoạt động công đoàn cơ sở trường cao đẳng Lý Tự Trọng Thành phố Hồ Chí Minh</t>
  </si>
  <si>
    <t>Hoàn thiện công tác quản lý chứng từ sổ sách kế toán tại trường Cao đẳng Lý Tự Trọng Thành phố Hồ Chí Minh</t>
  </si>
  <si>
    <t>Hoàn thiện công tác Bảo hiểm y tế học đường tại Trường Cao đẳng Lý Tự Trọng thành phố Hồ Chí Minh</t>
  </si>
  <si>
    <t>Đổi mới trong chi trả tiền miễn giảm học phí cho sinh viên qua tài khoản ngân hàng</t>
  </si>
  <si>
    <t>Giải pháp nâng cao chất lượng chương trình hoạt động của câu lạc bộ tiếng Anh tại các cơ sở giáo dục nghề nghiệp</t>
  </si>
  <si>
    <t>Xây dựng quy trình biên soạn và phát triển chương trình đào tạo tại trường Cao đẳng Lý Tự Trọng Thành phố Hồ Chí Minh</t>
  </si>
  <si>
    <t>Giải pháp nâng cao dạy - học trực tuyến tại trường Cao đẳng Lý Tự Trọng Thành phố Hồ Chí Minh</t>
  </si>
  <si>
    <t>Xây dựng quy trình ứng dụng phần mềm quản lý đào tạo nhằm nâng cao hiệu quả trong công tác xét tốt nghiệp văn hóa đối với bậc đào tạo Trung cấp tín chỉ tại trường Cao đẳng Lý Tự Trọng Thành phố Hồ Chí Minh</t>
  </si>
  <si>
    <t xml:space="preserve">Hệ thống hóa số liệu sinh viên tốt nghiệp các khóa Cao đẳng tại trường Cao đẳng Lý Tự Trọng Thành phố Hồ Chí Minh </t>
  </si>
  <si>
    <t>Vận dụng quy tắc văn hóa ứng xử “C-X-C” trong công tác tuyển sinh tại Trường Cao đẳng Lý Tự Trọng Thành phố Hồ Chí Minh</t>
  </si>
  <si>
    <t>Hệ thống hóa dữ liệu văn bằng tốt nghiệp trên hệ thống tra cứu Giáo dục nghề nghiệp</t>
  </si>
  <si>
    <t>Giải pháp quản lý tài liệu lưu trữ điện tử tại phòng Tuyển sinh – Đào tạo Trường Cao đẳng Lý Tự Trọng Thành phố Hồ Chí Minh</t>
  </si>
  <si>
    <t>Một số kinh nghiệm về rèn kỹ năng sống cho học sinh khóa  9+ qua các hoạt động ngoài giờ lên lớp tại trường Cao đẳng Lý Tự Trọng Thành Phố Hồ Chí Minh</t>
  </si>
  <si>
    <t>Một số giải pháp trong công tác giáo vụ tại khoa Công nghệ thông tin trường Cao đẳng Lý Tự Trọng Thành phố Hồ Chí Minh</t>
  </si>
  <si>
    <t>Một số kinh nghiệm trong quản lý giáo vụ của lớp học theo chương trình đào tạo quốc tế ngành Công nghệ Ô tô tại trường Cao đẳng Lý Tự Trọng Thành phố Hồ Chí Minh</t>
  </si>
  <si>
    <t>Ứng dụng công nghệ thông tin trong quản lý và in hợp đồng của giảng viên thỉnh giảng tại trường Cao đẳng Lý Tự Trọng Thành phố Hồ Chí Minh</t>
  </si>
  <si>
    <t>Hoàn thiện quy trình thực hiện hồ sơ thực tập tốt nghiệp cho sinh viên khoa Xây dựng, Kinh tế năm học 2019 - 2020 tại trường Cao đẳng Lý Tự Trọng Thành phố Hồ Chí Minh</t>
  </si>
  <si>
    <t>Cải tiến phương pháp phản hồi thông tin tuyển sinh trực tuyến tại trường Cao đẳng Lý Tự Trọng Thành phố Hồ Chí Minh</t>
  </si>
  <si>
    <t>Giải pháp đầu tư thiết bị đào tạo nghề đạt chuẩn trường chất lượng cao tại Trường Cao đẳng Lý Tự Trọng Thành phố Hồ Chí Minh</t>
  </si>
  <si>
    <t>Giải pháp nâng cao chất lượng công tác đào tạo, bồi dưỡng viên chức tại trường Cao đẳng Lý Tự Trọng Thành phố Hồ Chí Minh</t>
  </si>
  <si>
    <t>Ứng dụng Moodle để quản lý học tập tại trường cao đẳng Lý Tự Trọng Thành phố Hồ Chí Minh</t>
  </si>
  <si>
    <t>Giải pháp xây dựng hệ thống thang bảng lương của người lao động, đáp ứng yêu cầu nâng cao chất lượng đội ngũ tại Trường Cao đẳng Lý Tự Trọng Thành phố Hồ Chí Minh</t>
  </si>
  <si>
    <t>Giải pháp nâng cao chất lượng đội ngũ giảng viên mới tuyển dụng tại trường Cao đẳng Lý Tự Trọng Thành phố Hồ Chí Minh</t>
  </si>
  <si>
    <t>Xây dựng quy trình đánh giá, phân loại kết quả làm việc của viên chức tại Trường Cao đẳng Lý Tự Trọng Thành phố Hồ Chí Minh</t>
  </si>
  <si>
    <t>Giải pháp xây dựng hệ thống quản lý tài liệu điện tử tại Trường Cao đẳng Lý Tự Trọng TP. Hồ Chí Minh</t>
  </si>
  <si>
    <t>Đề xuất danh mục công việc đáp ứng yêu cầu đánh giá hiệu quả công tác tại Trường Cao đẳng Lý Tự Trọng Thành phố Hồ Chí Minh</t>
  </si>
  <si>
    <t>Cải tiến quy trình quản lý văn bản đi, văn bản đến và lập hồ sơ trong môi trường mạng tại Trường Cao đẳng Lý Tự Trọng Thành phố Hồ Chí Minh</t>
  </si>
  <si>
    <t>Quy trình quản lý vật tư thiết bị bằng phần mềm CRMVIET</t>
  </si>
  <si>
    <t>Giải pháp nâng cao chất lượng công tác quản lý trang thiết bị tại các phòng, xưởng thực hành thuộc các khoa nghề Trường Cao đẳng Lý Tự Trọng Thành phố Hồ Chí Minh</t>
  </si>
  <si>
    <t>Một số kỹ năng, hình thức tổ chức làm việc nhóm đạt hiệu quả tại trường Cao đẳng Lý Tự Trọng Thành phố Hồ Chí Minh</t>
  </si>
  <si>
    <t>Một số biện pháp kiểm soát, xử lý tình huống đột xuất gây mất trật tự trong Trường Cao đẳng Lý Tự Trọng Thành phố Hồ Chí Minh</t>
  </si>
  <si>
    <t>Giải pháp nâng cao hiệu quả công tác khuyến học tại Trường Cao đẳng Lý Tự Trọng Thành phố Hồ Chí Minh</t>
  </si>
  <si>
    <t>Ứng dụng công nghệ thông tin để nâng cao hiệu quả công tác đánh giá kết quả rèn luyện sinh viên tại Trường Cao đẳng Lý Tự Trọng Thành phố Hồ Chí Minh</t>
  </si>
  <si>
    <t>Biện pháp rèn luyện kỹ năng sống cho sinh viên tại Trường Cao đẳng Lý Tự Trọng Thành phố Hồ Chí Minh</t>
  </si>
  <si>
    <t>Tư vấn học đường để nâng cao công tác chủ nhiệm sinh viên khối T4 tại Trường Cao đẳng Lý Tự Trọng Thành phố Hồ Chí Minh</t>
  </si>
  <si>
    <t>Hoàn thiện Quy trình xử lý kỷ luật sinh viên tại Trường Cao đẳng Lý Tự Trọng Thành phố Hồ Chí Minh</t>
  </si>
  <si>
    <t>Biện pháp nâng cao hiệu quả công tác cố vấn học tập khối 20T4 tại Trường Cao đẳng Lý Tự Trọng Thành phố Hồ Chí Minh</t>
  </si>
  <si>
    <t>Biện pháp quản lý chuyên cần sinh viên khối T4 tại Trường Cao đẳng Lý Tự Trọng Thành phố Hồ Chí Minh</t>
  </si>
  <si>
    <t>Biện pháp phòng, chống hút thuốc lá điện tử trong sinh viên tại Trường Cao đẳng Lý Tự Trọng Thành phố Hồ Chí Minh</t>
  </si>
  <si>
    <t>Hoàn thiện quy trình xét miễn, giảm học phí cho sinh viên tại Trường Cao đẳng Lý Tự Trọng Thành phố Hồ Chí Minh</t>
  </si>
  <si>
    <t>Một số giải pháp hạn chế mâu thuẫn trong sinh viên tại Trường Cao đẳng Lý Tự Trọng Thành phố Hồ Chí Minh</t>
  </si>
  <si>
    <t>Một số biện pháp nâng cao hiệu quả phòng cháy chữa cháy tại Trường Cao đẳng Lý Tự Trọng thành phố Hồ Chí Minh</t>
  </si>
  <si>
    <t>Xây dựng quy chế quản lý tài chính tại Trường Cao đẳng Lý Tự Trọng thành phố Hồ Chí Minh</t>
  </si>
  <si>
    <t>Liên hệ nội dung “Học tập và làm theo tư tưởng, đạo đức, phong cách Hồ Chí Minh” trong quá trình giảng dạy đối với một số bài giảng văn</t>
  </si>
  <si>
    <t>Một số biện pháp nhằm nâng cao hiệu quả công tác quản lý và lưu trữ hồ sơ thi tại trường Cao đẳng Lý Tự Trọng Thành phố Hồ Chí Minh</t>
  </si>
  <si>
    <t>Giải pháp chấm bài thi trắc nghiệm bằng smarphone và đồng hóa dữ liệu vào phần mềm quản lý đào tạo PMT-EMS</t>
  </si>
  <si>
    <t>Một số giải pháp lựa chọn phần mềm thiết kế bài giảng điện tử tại trường Cao đẳng Lý Tự Trọng Thành phố Hồ Chí Minh</t>
  </si>
  <si>
    <t>Áp dụng phòng thực hành ảo cho ngành Quản trị doanh nghiệp vừa và nhỏ tại khoa Kinh tế Trường Cao Đẳng Lý Tự Trọng Thành phố Hồ Chí Minh</t>
  </si>
  <si>
    <t>Vai trò của nhà giáo trong môi trường giáo dục hiện đại</t>
  </si>
  <si>
    <t>Chế tạo khung treo tivi gắn tường cho lớp học</t>
  </si>
  <si>
    <t>Phương pháp tưới cỏ tự động sử dụng van nước điện từ kết hợp cảm biến độ ẩm</t>
  </si>
  <si>
    <t>Hình thành kỹ năng tự học cho sinh viên nội trú trường Cao đẳng Lý Tự Trọng Thành phố Hồ Chí Minh</t>
  </si>
  <si>
    <t>Giải pháp thay thế bạc thau trong quạt treo tường, quạt trần đảo, quạt cây hiệu quả và tiết kiệm</t>
  </si>
  <si>
    <t>Giải pháp sử dụng điện hiệu quả cho đèn chiếu sáng công cộng sử dụng cảm biến ánh sáng</t>
  </si>
  <si>
    <t>Giải pháp sử dụng bộ chia tín hiệu cáp POE mạng thành nguồn 12V và RJ45 dùng để sửa chữa cho camera IP POE tại trường Cao đẳng Lý Tự Trọng Thành phố Hồ Chí Minh</t>
  </si>
  <si>
    <t>Giải pháp quản lý EFI BOOT OPTION và phân vùng EFI với phần mềm EASYUEFI</t>
  </si>
  <si>
    <t>Cài đặt Gerber Accumark bằng máy ảo trên nền hệ điều hành Windows 10 để tối ưu cho phòng máy vi tính khoa May thời trang trường Cao đẳng Lý Tự Trọng Thành phố Hồ Chí Minh</t>
  </si>
  <si>
    <t>Ứng dụng phần mềm Zoom trong dạy học trực tuyến  tại trường Cao đẳng Lý Tự Trọng Thành phố Hồ Chí Minh</t>
  </si>
  <si>
    <t>Giải pháp thay thế board điều khiển máy lạnh đứng carrier 6HP</t>
  </si>
  <si>
    <t>Ứng dụng phần mềm quản lý giáo dục, trường học LMS tại trường Cao đẳng Lý Tự Trọng Thành phố Hồ Chí Minh</t>
  </si>
  <si>
    <t>Một số giải pháp quản lý nhằm nâng cao hiệu quả sử dụng cơ sở vật chất, thiết bị dạy học tại Trường Cao đẳng Lý Tự Trọng thành phố Hồ Chí Minh</t>
  </si>
  <si>
    <t>Gia công thay thế gối gài tự động bàn xê dao máy tiện Paronmax Đài Loan</t>
  </si>
  <si>
    <t>Một số giải pháp phát triển trung tâm thư viện trường Cao đẳng Lý Tự Trọng Thành phố Hồ Chí Minh theo hướng hiện đại, tiếp cận cách mạng công nghiệp 4.0</t>
  </si>
  <si>
    <t>Hướng dẫn sinh viên giải bài tập vật lí 4 chương dòng điện xoay chiều, nhằm gợi động cơ huy động kiến thức giúp sinh viên trung cấp tích cực, tự giác giải quyết vấn đề trong học tập môn vật lí</t>
  </si>
  <si>
    <t>Nâng cao hiệu quả giờ sinh hoạt chủ nhiệm khối trung cấp T4</t>
  </si>
  <si>
    <t>Tăng cường liên hệ thực tiễn trong quá trình dạy học môn Toán thông qua chủ đề hình học không gian cho sinh viên hệ trung cấp chuyên nghiệp</t>
  </si>
  <si>
    <t>Một số giải pháp giúp sinh viên vận dụng kiến thức Luật lao động vào thực tiễn thông qua giảng dạy bài 4 môn Pháp luật tại trường cao đẳng Lý Tự Trọng Thành Phố Hồ Chí Minh</t>
  </si>
  <si>
    <t>Giải pháp nâng cao hiệu quả đánh giá kết quả học tập trong giảng dạy trực tuyến bằng ứng dụng https://myaloha.vn/ đối với môn Giáo dục chính trị hệ cao đẳng tại trường Cao đẳng Lý Tự Trọng Thành phố Hồ Chí Minh</t>
  </si>
  <si>
    <t>Tích hợp kiến thức bình đẳng giới vào giảng dạy học phần Giáo dục Chính trị cho sinh viên trường Cao đẳng Lý Tự Trọng Thành phố Hồ Chí Minh</t>
  </si>
  <si>
    <t>Một số giải pháp để nâng cao ý thức và kiến thức người học môn Pháp luật tại trường Cao Đẳng Lý Tự Trọng Thành phố Hồ Chí Minh</t>
  </si>
  <si>
    <t>Các yếu tố ảnh hưởng đến quá trình học tập trực tuyến môn Giáo dục chính trị của sinh viên tại trường Cao đẳng Lý Tự Trọng Thành phố Hồ Chí Minh</t>
  </si>
  <si>
    <t>Những giải pháp thúc đẩy hoạt động nghiên cứu khoa học đối với Giảng viên khoa Lý luận chính trị tại trường Cao đẳng Lý Tự Trọng Thành phố Hồ Chí Minh góp phần nâng cao hiệu quả giảng dạy đáp ứng yêu cầu phát triển mới của đất nước</t>
  </si>
  <si>
    <t>Tích hợp nội dung phòng chống ma túy vào giảng dạy học phần Luật hình sự, nhằm nâng cao ý thức pháp luật cho sinh viên trường Cao Đẳng Lý Tự Trọng Thành phố Hồ Chí Minh</t>
  </si>
  <si>
    <t>Vận dụng phương pháp đàm thoại và dạy học theo tình huống vào giảng dạy môn Pháp luật cho hệ Cao đẳng trường Cao đẳng Lý Tự Trọng Thành phố Hồ Chí Minh</t>
  </si>
  <si>
    <t>Một số giải pháp nâng cao hiệu quả dạy học trực tuyến môn Giáo dục chính trị tại trường cao đẳng Lý Tự Trọng Thành phố Hồ Chí Minh</t>
  </si>
  <si>
    <t>Một số giải pháp góp phần thu hút sinh viên tích cực tham gia lớp học trực tuyến tại trường cao đẳng Lý Tự Trọng Thành phố Hồ Chí Minh</t>
  </si>
  <si>
    <t>Một số giải pháp nhằm năng cao hiệu quả hoạt động của công tác giáo viên chủ nhiệm tại trường Cao đẳng Lý Tự Trọng Thành phố Hồ Chí Minh</t>
  </si>
  <si>
    <t>Phát huy tính tích cực, chủ động và sáng tạo của sinh viên hệ cao đẳng trong dạy học online môn giáo dục chính trị tại trường Cao đẳng Lý Tự Trọng thành phố Hồ Chí Minh</t>
  </si>
  <si>
    <t>Tăng cường phối hợp giữa Nhà trường và gia đình trong việc giáo dục đạo đức cho sinh viên khối trung cấp nghề tại trường Cao đẳng Lý Tự Trọng Thành phố Hồ Chí Minh</t>
  </si>
  <si>
    <t>Nâng cao hiệu quả sử dụng bài tập thực tiễn trong dạy học môn Giáo dục Chính trị ở trường Cao đẳng Lý Tự Trọng Thành phố Hồ Chí Minh</t>
  </si>
  <si>
    <t>Giáo dục tinh thần đoàn kết cho sinh viên qua học phần Giáo dục chính trị tại trường Cao đẳng Lý Tự Trọng Thành phố Hồ Chí Minh</t>
  </si>
  <si>
    <t>Thi công phần cơ mô hình cánh tay Robot 6 bậc tự do</t>
  </si>
  <si>
    <t>Thiết kế chế tạo chìa khóa mâm cặp cho xưởng tiện</t>
  </si>
  <si>
    <t>Thi công phần cơ mô hình máy cắt lazer</t>
  </si>
  <si>
    <t>Nghiên cứu, thiết kế trục côn tháo, lắp nhanh lắp ghép với bầu khoan</t>
  </si>
  <si>
    <t>Phối hợp giữa nhà trường và doanh nghiệp trong đào tạo ngành Công nghệ kỹ thuật cơ khí bậc cao đẳng tại trường cao đẳng Lý Tự Trọng Thành phố Hồ Chí Minh</t>
  </si>
  <si>
    <t>Nghiên cứu tầm ảnh hưởng của dầu bôi trơn trong các máy công nghiệp</t>
  </si>
  <si>
    <t>Xây dựng và ứng dụng bộ tài nguyên Mini Lab hỗ trợ thực hành môn học Lập trình cơ sở dữ liệu</t>
  </si>
  <si>
    <t>Xây dựng video clip hướng dẫn thực hành môn Bảo mật hệ thống thông tin bậc cao đẳng</t>
  </si>
  <si>
    <t>Ứng dụng LiveWorkSheet trong giảng dạy môn cơ sở dữ liệu cho sinh viên bậc Trung Cấp</t>
  </si>
  <si>
    <t>Phát triển kỹ năng đánh giá giải thuật thông qua việc so sánh các thuật toán sắp xếp trong học phần Cấu trúc dữ liệu và giải thuật</t>
  </si>
  <si>
    <t>Một số kỹ thuật trong thiết kế giao diện với HTML 5 và CSS3 cho môn thiết kế website ngành lập trình máy tính</t>
  </si>
  <si>
    <t>Xây dựng video hướng dẫn thực hành môn An toàn hệ thống Mạng máy tính bậc Cao đẳng</t>
  </si>
  <si>
    <t>Xây dựng bộ tài liệu hướng dẫn thực hành trực quan bằng hình ảnh và video clip cho môn Ứng dụng Công nghệ Thông tin trong Thương mại Điện tử bậc cao đẳng</t>
  </si>
  <si>
    <t>Xây dựng video clip hướng dẫn thực hành môn Mạng máy tính và quản trị mạng trên nền Windows Server 2008 bậc cao đẳng</t>
  </si>
  <si>
    <t>Khai thác mã lỗi trong Windows để chiếm quyền hệ thống.</t>
  </si>
  <si>
    <t>Nghiên cứu và ứng dụng Sublime Text 3 vào lập trình website cho hệ cao đẳng</t>
  </si>
  <si>
    <t>Nghiên cứu hệ thống dẫn động ô tô điện</t>
  </si>
  <si>
    <t>Thi công bộ cảo lọc xăng xe Toyota Vios 2019</t>
  </si>
  <si>
    <t>Nghiên cứu thi công hộp đánh pan điều khiển từ máy tính dùng phần mềm labVIEW</t>
  </si>
  <si>
    <t>Thi công modun hệ thống nâng hạ kính trên ô tô</t>
  </si>
  <si>
    <t>Thi công mô hình cắt động cơ 1 xylanh xú - páp đặt</t>
  </si>
  <si>
    <t>Thi công mô hình cắt bổ máy nén điều hòa không khí</t>
  </si>
  <si>
    <t>Thi công mô hình điều khiển bơm xăng trên xe Toyota Camry model 2009</t>
  </si>
  <si>
    <t>Thi công mô hình chiếu sáng tín hiệu Toyota Lexus 2002</t>
  </si>
  <si>
    <t>Thi công mô hình cắt bổ phuộc treo khí nén điện tử</t>
  </si>
  <si>
    <t>Thi công mô hình cắt bổ cơ cấu lái trợ lực điện</t>
  </si>
  <si>
    <t>Chẩn đoán mã lỗi trên động cơ KIA BONGO 3 bằng phần mềm GDS</t>
  </si>
  <si>
    <t>Chẩn đoán mã lỗi trên hộp số tự động CVT bằng máy Gscan</t>
  </si>
  <si>
    <t>Thi công mô hình điều chỉnh gương chiếu hậu có chức năng gập gương</t>
  </si>
  <si>
    <t>Chẩn  đoán  lỗi  động  cơ  xe BMW  bằng  Smartphone  thông qua  kết nối  không dây  với  cổng   OBD II</t>
  </si>
  <si>
    <t>Thi công mô hình hệ thống điều khiển kim phun nhiên liệu động cơ xăng</t>
  </si>
  <si>
    <t>Thi công mô hình hệ thống gạt nước và phun nước xe ô tô</t>
  </si>
  <si>
    <t>Thi công lắp đặt mô hình hệ thống phanh đĩa trợ lực áp thấp lên sa bàn</t>
  </si>
  <si>
    <t>Thi công mô hình cắt bổ bố ly hợp của hộp số powershift trên xe ford ecosport 2016</t>
  </si>
  <si>
    <t>Thi công bộ nạp nhiều ắc qui</t>
  </si>
  <si>
    <t>Thi công súng phun cát vệ sinh chi tiết</t>
  </si>
  <si>
    <t>Thi công bộ hút bụi di động phục vụ xưởng thực hành đồng sơn</t>
  </si>
  <si>
    <t>Nghiên cứu hệ thống lái chủ động với bộ điều khiển fuzzy logic</t>
  </si>
  <si>
    <t>Điều khiển động cơ không đồng bộ 3 pha bằng WiFi</t>
  </si>
  <si>
    <t>Lập trình PLC FX3U và HMI điều khiển băng tải</t>
  </si>
  <si>
    <t>Một số giải pháp nâng cao chất lượng đào tạo của Khoa Điện - Điện tử trường Cao đẳng Lý Tự Trọng Thành phố Hồ Chí Minh</t>
  </si>
  <si>
    <t>Hệ thống máy đo thân nhiệt và rửa tay sát khuẩn tự động giám sát thu thập thông tin y tế qua ứng dụng trên Smartphone</t>
  </si>
  <si>
    <t>Thi công mô hình bảo vệ quá dòng cho động cơ không đồng bộ 3 pha sử dụng Relay Mikro M204A</t>
  </si>
  <si>
    <t>Mô phỏng hệ thống lọc sóng hài ba pha</t>
  </si>
  <si>
    <t>Thi công mô hình rửa xe tự động</t>
  </si>
  <si>
    <t>Thiết kế, thi công mô hình phân loại sản phẩm dùng PLC</t>
  </si>
  <si>
    <t>Điều khiển động cơ Servo từ xa qua mạng internet</t>
  </si>
  <si>
    <t>Ứng dụng Internet kết nối vạn vật (IoT) trong điều khiển nhà thông minh</t>
  </si>
  <si>
    <t>Bảo vệ Rơle đường dây truyền dẫn</t>
  </si>
  <si>
    <t>Thi công mô hình điều khiển động cơ sử dụng bộ điều khiển lập trình LOGO</t>
  </si>
  <si>
    <t>Thi công mô hình tủ điện điều khiển máy khoan đứng 2H125</t>
  </si>
  <si>
    <t>Quy trình làm cữ viền ứng dụng trong thực hành may trang phục</t>
  </si>
  <si>
    <t>Áp dụng rập cải tiến vào môn thực hành Công nghệ sản xuất may công nghiệp 2</t>
  </si>
  <si>
    <t>Thiết kế, chế tạo máy quấn si bán tự động</t>
  </si>
  <si>
    <t>Áp dụng mô hình 5S trong quản lý ký túc xá sinh viên của trường Cao đẳng Lý Tự Trọng Thành phố Hồ Chí Minh</t>
  </si>
  <si>
    <t>Một số giải pháp nâng cao chất lượng giảng dạy các lớp học ngành du lịch, nhà hàng, khách sạn</t>
  </si>
  <si>
    <t>Một số giải pháp duy trì sinh viên lớp chủ nhiệm</t>
  </si>
  <si>
    <t>Thiết kế chứng từ và sổ sách kế toán trên phần mềm Excel</t>
  </si>
  <si>
    <t>Hoàn thiện công tác kế toán các khoản phải thu, phải trả tại trường Cao đẳng Lý Tự Trọng Thành phố Hồ Chí Minh</t>
  </si>
  <si>
    <t>Lồng ghép giáo dục kỹ năng giao tiếp vào tiết sinh hoạt chủ nhiệm nhằm năng cao kỹ năng cho sinh viên Khoa Kinh tế Trường Cao đẳng Lý Tự Trọng Thành phố Hồ Chí Minh</t>
  </si>
  <si>
    <t>Xây dựng chương trình tư vấn tâm lý học đường cho sinh viên hệ 9+ tại Trường Cao đẳng Lý Tự Trọng Thành phố Hồ Chí Minh</t>
  </si>
  <si>
    <t>Một số giải pháp nâng cao hiệu quả dạy và học trực tuyến cho giảng viên và sinh viên tại Trường Cao đẳng Lý Tự Trọng thành phố Hồ Chí Minh</t>
  </si>
  <si>
    <t>Ứng dụng phần mềm cubicost trong giảng dạy một số môn thực hành tại khoa xây dựng</t>
  </si>
  <si>
    <t>Ứng dụng công nghệ thông tin trong mô hình giảng dạy trực quan cho sinh viên kỹ thuật xây dựng</t>
  </si>
  <si>
    <t>Khai thác tối ưu máy vi tính ở thư viện trường Cao đẳng Lý Tự Trọng Thành phố Hồ Chí Minh</t>
  </si>
  <si>
    <t>Một số giải pháp thu hút sinh viên đến thư viện trường Cao đẳng Lý Tự Trọng Thành phố Hồ Chí Minh</t>
  </si>
  <si>
    <t>Một số giải pháp xây dựng cảnh quan thư viện trường Cao đẳng Lý Tự Trọng Thành phố Hồ Chí Minh xanh - sạch - đẹp</t>
  </si>
  <si>
    <t>Một số giải pháp quảng bá hình ảnh thư viện trường Cao đẳng Lý Tự Trọng Thành phố Hồ Chí Minh đến người dùng tin</t>
  </si>
  <si>
    <t>Một số giải pháp nâng cao chất lượng phục vụ bạn đọc tại thư viện trường Cao đẳng Lý Tự Trọng Thành phố Hồ Chí Minh</t>
  </si>
  <si>
    <t>Thực trạng và giải pháp nâng cao hiệu quả công tác Đoàn - Hội dành cho sinh viên Trung cấp hệ 9+ tại trường Cao đẳng Lý Tự Trọng Thành phố Hồ Chí Minh</t>
  </si>
  <si>
    <t>Ứng dụng phần mềm bảo hiểm xã hội điện tử Bkav IVAN thực hiện bảo hiểm y tế học sinh sinh viên tại trường Cao đẳng Lý Tự Trọng thành phố Hồ Chí Minh</t>
  </si>
  <si>
    <t>Cải tiến quy trình kiểm tra, đánh giá giảng viên đi thực tập xí nghiệp tại Trường Cao đẳng Lý Tự Trọng Thành phố Hồ Chí Minh</t>
  </si>
  <si>
    <t>Tìm hiểu và xây dựng các giải pháp tiếp thị kỹ thuật số để quảng bá hình ảnh Trường Cao đẳng Lý Tự Trọng Thành phố Hồ Chí Minh</t>
  </si>
  <si>
    <t>Một số giải pháp kỹ thuật áp dụng trong phục vụ dạy và học trực tuyến tại Trường Cao đẳng Lý Tự Trọng thành phố Hồ Chí Minh</t>
  </si>
  <si>
    <t>Ứng dụng phần mềm Light Image Resizer để giảm dung lượng ảnh giúp trang website tải tin nhanh hơn</t>
  </si>
  <si>
    <t>Hoàn thiện danh mục quy trình công việc áp dụng trong Hệ thống bảo đảm chất lượng tại Trường Cao đẳng Lý Tự Trọng thành phố Hồ Chí Minh</t>
  </si>
  <si>
    <t>Tiếp cận thuyết đa thông minh và phương pháp giáo dục thông minh để phát triển toàn diện năng lực người học trong giáo dục nghề nghiệp</t>
  </si>
  <si>
    <t>Mô hình trạm vận chuyển vật liệu theo hướng công nghiệp 4.0</t>
  </si>
  <si>
    <t>Những thách thức về chính sách, cơ chế tài chính đối với cơ sở giáo dục nghề nghiệp trong giai đoạn từ nay đến 2030 – Định hướng hoàn thiện</t>
  </si>
  <si>
    <t>Ứng dụng công nghệ thông tin để thực hiện quy trình kiểm soát việc thanh toán mua sắm, sửa chữa nhỏ tại Trường Cao đẳng Lý Tự Trọng Thành phố Hồ Chí Minh</t>
  </si>
  <si>
    <t>Hoàn thiện công tác tổ chức kế toán hành chính sự nghiệp tại Trường Cao đẳng Lý Tự Trọng Thành phố Hồ Chí Minh</t>
  </si>
  <si>
    <t>Xây dựng quy trình mua sắm và giải pháp quản lý cơ sở vật chất nhằm nâng cao hiệu quả sử dụng tại Trường Cao đẳng Lý Tự Trọng Thành phố Hồ Chí Minh</t>
  </si>
  <si>
    <t>Một số giải pháp trong việc thực hiện kiểm soát chi và luân chuyển chứng từ gốc đối với kế toán tại Trường Cao đẳng Lý Tự Trọng Thành phố Hồ Chí Minh</t>
  </si>
  <si>
    <t>Một số giải pháp trong công tác chi trả miễn giảm học phí không dùng tiền mặt tại Trường Cao đẳng Lý Tự Trọng Thành phố Hồ Chí Minh</t>
  </si>
  <si>
    <t>Thực hành 5S trong công tác văn thư – kế toán tại Phòng Kế hoạch Tài chính – Trường Cao đẳng Lý Tự Trọng Thành phố Hồ Chí Minh</t>
  </si>
  <si>
    <t>Hoàn thiện công tác quản lý thu – chi tài khoản tiền gửi ngân hàng tại Trường Cao đẳng  Lý Tự Trọng Thành phố Hồ Chí Minh</t>
  </si>
  <si>
    <t>Tối ưu các hoạt động hợp tác quốc tế và nghiên cứu khoa học trong bối cảnh hội nhập và toàn cầu hóa giáo dục nghề nghiệp</t>
  </si>
  <si>
    <t>Tổ chức hoạt động đào tạo theo hướng tiếp cận công nghệ số trong tình hình dịch bệnh Covid - 19</t>
  </si>
  <si>
    <t>Mô hình điều khiển đèn thông minh bằng cảm biến kết hợp điều khiển qua Wifi</t>
  </si>
  <si>
    <t>Một số giải pháp nâng cao hiệu quả việc xây dựng thời khóa biểu ở Trường Cao đẳng Lý Tự Trọng Thành phố Hồ Chí Minh</t>
  </si>
  <si>
    <t>Một số giải pháp về công tác học vụ bậc đào tạo Trung cấp trong tình hình dịch bệnh Covid - 19 tại Trường Cao đẳng Lý Tự Trọng Thành phố Hồ Chí Minh</t>
  </si>
  <si>
    <t>Một số giải pháp về công tác học vụ bậc đào tạo Cao đẳng trong tình hình dịch bệnh Covid - 19 tại Trường Cao đẳng Lý Tự Trọng Thành phố Hồ Chí Minh</t>
  </si>
  <si>
    <t>Một số giải pháp nâng cao hiệu quả tư vấn chọn ngành, nghề cho học sinh trong công tác tuyển sinh tại Trường Cao đẳng Lý Tự Trọng Thành phố Hồ Chí Minh</t>
  </si>
  <si>
    <t>Cải tiến Quy trình về công tác cấp bảng điểm, giấy xác nhận và đăng ký học lại, học cải thiện đối với sinh viên tại Trường Cao đẳng Lý Tự Trọng Thành phố Hồ Chí Minh</t>
  </si>
  <si>
    <t>Một số giải pháp nâng cao ứng dụng công nghệ thông tin trong công tác tuyển sinh trực tuyến tại Trường Cao đẳng Lý Tự Trọng Thành phố Hồ Chí Minh</t>
  </si>
  <si>
    <t>Một số biện pháp giáo dục đạo đức cho sinh viên Trung cấp 9+ tại Trường Cao đẳng Lý Tự Trọng Thành phố Hồ Chí Minh</t>
  </si>
  <si>
    <t>Nâng cao hình thức tư vấn tuyển sinh trực tuyến tại Trường Cao đẳng Lý Tự Trọng Thành phố Hồ Chí Minh</t>
  </si>
  <si>
    <t>Một số giải pháp trong hoạt động giáo vụ để khắc phục khó khăn do dịch Covid-19 đối với lớp 19C4-CNÔ1 trong chương trình đào tạo liên kết với CHLB Đức tại Trường Cao đẳng Lý Tự Trọng Thành phố Hồ Chí Minh</t>
  </si>
  <si>
    <t>Một số giải pháp tiếp cận công nghệ 4.0 để nâng cao chất lượng đào tạo tại Trường Cao đẳng Lý Tự Trọng Thành phố Hồ Chí Minh</t>
  </si>
  <si>
    <t>Hoàn thiện Quy trình xét tốt nghiệp bậc đào tạo Cao đẳng liên thông tại Trường Cao đẳng Lý Tự Trọng Thành phố Hồ Chí Minh</t>
  </si>
  <si>
    <t>Một số biện pháp giúp sinh viên tích cực và thân thiện ở Trường Cao đẳng Lý Tự Trọng Thành phố Hồ Chí Minh</t>
  </si>
  <si>
    <t>Giải pháp đào tạo nguồn nhân lực trong bối cảnh của cách mạng công nghiệp 4.0 tại Trường Cao đẳng Lý Tự Trọng Thành phố Hồ Chí Minh</t>
  </si>
  <si>
    <t>Giải pháp hỗ trợ sinh viên nâng cao chất lượng học tập thích ứng với các điều kiện trong tình hình mới tại Trường Cao đẳng Lý Tự Trọng Thành phố Hồ Chí Minh</t>
  </si>
  <si>
    <t>Chiến lược phát triển đội ngũ Giảng viên, Cán bộ và Nhân viên trong quá trình chuyển đổi mô hình đào tạo của Nhà trường thông minh giai đoạn từ năm 2020 đến năm 2025</t>
  </si>
  <si>
    <t>Phát huy ảnh hưởng của văn hóa nhà trường đến sự gắn kết của cán bộ, giảng viên, nhân viên tại Trường Cao đẳng Lý Tự Trọng Thành phố Hồ Chí Minh</t>
  </si>
  <si>
    <t>Giải pháp hoàn thiện công tác chuẩn bị tổ chức sự kiện tại Trường Cao đẳng Lý Tự Trọng Thành phố Hồ Chí Minh</t>
  </si>
  <si>
    <t>Ứng dụng phần mềm hệ thống quản lý giáo dục ASC vào công tác quản lý hồ sơ cá nhân tại Trường Cao đẳng Lý Tự Trọng Thành phố Hồ Chí Minh</t>
  </si>
  <si>
    <t>Một số giải pháp xây dựng văn phòng hiện đại trong bối cảnh công nghệ 4.0 tại Trường Cao đẳng Lý Tự Trọng Thành phố Hồ Chí Minh</t>
  </si>
  <si>
    <t>Giải pháp hoàn thiện kỹ năng tổ chức công việc của nhân viên phòng Tổ chức – Hành chính – Tổng hợp Trường Cao đẳng Lý Tự Trọng Thành phố Hồ Chí Minh</t>
  </si>
  <si>
    <t>Khắc phục mốt số lỗi trong công tác soạn thảo văn bản hành chính</t>
  </si>
  <si>
    <t>Hoàn thiện quy trình kiểm soát hoạt động mua sắm và quản lý nhà cung cấp theo tiêu chuẩn chất lượng ISO 9001:2015 của Trường Cao đẳng Lý Tự Trọng Thành phố Hồ Chí Minh</t>
  </si>
  <si>
    <t>Hoàn thiện quy trình quản lý, cấp phát, sử dụng vật tư thực tập tại các khoa nghề Trường Cao đẳng Lý Tự Trọng Thành phố Hồ Chí Minh</t>
  </si>
  <si>
    <t>Nâng cao vai trò cá nhân trong công tác bảo vệ an toàn, an ninh trật tự tại Trường Cao đẳng Lý Tự Trọng Thành phố Hồ Chí Minh</t>
  </si>
  <si>
    <t>Ứng dụng phần mềm sắp xếp lịch trực của nhân viên bảo vệ tại Trường Cao đẳng Lý Tự Trọng Thành phố Hồ Chí Minh</t>
  </si>
  <si>
    <t>Một số biện pháp giúp sinh viên giảm thiểu vi phạm nội quy trong thời gian học tại trường</t>
  </si>
  <si>
    <t>Biện pháp giáo dục tư tưởng chính trị cho sinh viên tại Trường Cao đẳng Lý Tự Trọng Thành phố Hồ Chí Minh</t>
  </si>
  <si>
    <t>Nâng cao hiệu quả hoạt động học tập của sinh viên Trường Cao đẳng Lý Tự Trọng Thành phố Hồ Chí Minh</t>
  </si>
  <si>
    <t>Tăng cường biện pháp giáo dục nhận thức của sinh viên về vấn đề phân loại rác thải</t>
  </si>
  <si>
    <t>Giải pháp nâng cao hiệu quả công tác tuyên truyền phổ biến giáo dục pháp luật cho sinh viên khối T4 Trường Cao đẳng Lý Tự Trọng Thành phố Hồ Chí Minh</t>
  </si>
  <si>
    <t>Giải pháp quản lý hiệu quả kỷ luật sinh viên Khoa Cơ khí, Trường Cao đẳng Lý Tự Trọng Thành phố Hồ Chí Minh</t>
  </si>
  <si>
    <t>Biện pháp hạn chế tiếng ồn ảnh hưởng đến lớp học trong trường học</t>
  </si>
  <si>
    <t>Một số giải pháp nâng cao hiệu quả học trực tuyến đối với sinh viên Trường Cao đẳng Lý Tự Trọng Thành phố Hồ Chí Minh.</t>
  </si>
  <si>
    <t>Ứng dụng Công nghệ thông tin trong công tác giám sát lớp học, thi vấn đáp trực tuyến đạt hiệu quả tại Trường Cao đẳng Lý Tự Trọng Thành phố Hồ Chí Minh</t>
  </si>
  <si>
    <t>Ứng dụng phần mềm Padlet trong công tác Cố vấn học tập khối 21T4 tại Trường Cao đẳng Lý Tự Trọng Thành phố Hồ Chí Minh</t>
  </si>
  <si>
    <t>Một số giải pháp xây dựng cảnh quan nhà trường xanh, sạch, đẹp</t>
  </si>
  <si>
    <t>Nghiên cứu xây dựng các bài tập nhằm nâng cao thể lực cho đội tuyển Futsal nam sinh viên của Trường Cao đẳng Lý Tự Trọng Thành phố Hồ Chí Minh</t>
  </si>
  <si>
    <t>Hoàn thiện quy trình thực hiện các chế độ Bảo hiểm xã hội tại Trường Cao đẳng Lý Tự Trọng Thành phố Hồ Chí Minh</t>
  </si>
  <si>
    <t>Giải pháp sử dụng công cụ hỗ trợ giảng viên trong công tác kiểm tra, thi trực tuyến của sinh viên đối với bộ môn ngữ văn áp dụng trong tình hình dịch bệnh Covid tại Trường Cao đẳng Lý Tự Trọng Thành phố Hồ Chí Minh</t>
  </si>
  <si>
    <t>Một số giải pháp hoàn thiện, nâng cao hiệu quả công tác cố vấn học tập tại Trường Cao đẳng Lý Tự Trọng Thành phố Hồ Chí Minh</t>
  </si>
  <si>
    <t>Ứng dụng quy trình quản lý sinh viên lớp thi lại trên hệ thống phần mềm PMT-EMS tại Trường Cao đẳng Lý Tự Trọng Thành phố Hồ Chí Minh</t>
  </si>
  <si>
    <t>Giải pháp duy trì và nâng cao chất lượng công tác khảo thí sau đánh giá ISO 9001:2015</t>
  </si>
  <si>
    <t>Một số giải pháp quản lý, soạn thảo câu hỏi trắc nghiệm trên phần mềm PMT-EMS ExamSys Offline (O)</t>
  </si>
  <si>
    <t>Ứng dụng công nghệ thông tin vào công tác điểm danh các hoạt động Đoàn – Hội tại Trường Cao đẳng Lý Tự Trọng Thành phố Hồ Chí Minh</t>
  </si>
  <si>
    <t>Giải pháp đào tạo và phát triển đội ngũ giảng viên của khoa Kinh tế Trường Cao đẳng Lý Tự Trọng Thành phố Hồ Chí Minh</t>
  </si>
  <si>
    <t>Cơ hội và thách thức trong mối quan hệ đào tạo nghề giữa Trường Cao đẳng Lý Tự Trọng Thành phố Hồ Chí Minh và doanh nghiệp trong thời kỳ 4.0</t>
  </si>
  <si>
    <t>Chế tạo máy bơm mật rỉ nuôi men vi sinh cho hệ thống xử lý nước thải tại ký túc xá Trường Cao đẳng Lý Tự Trọng Thành phố Hồ Chí Minh</t>
  </si>
  <si>
    <t>Chế tạo máy đánh, rửa đường sử dụng động cơ không đồng bộ 1 pha</t>
  </si>
  <si>
    <t>Đổi mới công tác sinh viên nội trú Trường Cao đẳng Lý Tự Trọng Thành phố Hồ Chí Minh trong bối cảnh hiện nay</t>
  </si>
  <si>
    <t>Giải pháp chống nóng cho mái tôn</t>
  </si>
  <si>
    <t>Giải pháp thay thế phao báo đầy bể nước</t>
  </si>
  <si>
    <t>Hệ thống kiểm thử bảo mật Website dựa trên kỹ thuật Fuzzing</t>
  </si>
  <si>
    <t>Một số giải pháp ứng dụng phần mềm Rufus giúp tạo USB Boot và USB cài đặt Windows tại Trường Cao đẳng Lý Tự Trọng Thành phố Hồ Chí Minh</t>
  </si>
  <si>
    <t>Các biện pháp nâng cấp máy vi tính Trường Cao đẳng Lý Tự Trọng Thành phố Hồ Chí Minh một cách kinh tế và hiệu quả lâu dài</t>
  </si>
  <si>
    <t>Ứng dụng phần mềm Deep Freeze trong việc cài đặt và sửa chữa máy vi tính Trường Cao đẳng Lý Tự Trọng Thành phố Hồ Chí Minh</t>
  </si>
  <si>
    <t>Giải pháp thay thế board điều khiển máy lạnh 2HP Panasonic bằng bo đa năng NEW983</t>
  </si>
  <si>
    <t>Thiết lập hệ thống Wifi tích hợp chứng thực USER tại Trường Cao đẳng Lý Tự Trọng Thành phố Hồ Chí Minh</t>
  </si>
  <si>
    <t>Biện pháp nâng cao hiệu quả công tác thông tin báo cáo tại Trường Cao đẳng Lý Tự Trọng Thành phố Hồ Chí Minh</t>
  </si>
  <si>
    <t>Giải pháp sửa chữa dây VGA</t>
  </si>
  <si>
    <t>Giải pháp chống mùi cho lỗ thoát sàn</t>
  </si>
  <si>
    <t>Một số biện pháp bảo trì máy tính hiệu quả ở Trường Cao đẳng Lý Tự Trọng Thành phố Hồ Chí Minh</t>
  </si>
  <si>
    <t>Những định hướng phát triển Khoa Khoa học Cơ bản - Trường Cao đẳng Lý Tự Trọng Thành phố Hồ Chí Minh năm học 2021 - 2022 và  những năm học tiếp theo</t>
  </si>
  <si>
    <t>Xây dựng bài giảng “Khảo sát sự biến thiên và vẽ đồ thị hàm số” trong việc dạy và học trực tuyến</t>
  </si>
  <si>
    <t>Thiết kế bài giảng tương tác giữa người và vật ảo bằng phần mềm Powerpoint</t>
  </si>
  <si>
    <t>Một số giải pháp nhằm nâng cao chất lượng đào tạo thông qua công tác giáo viên chủ nhiệm - cố vấn học tập ở Trường Cao đẳng Lý Tự Trọng Thành phố Hồ Chí Minh</t>
  </si>
  <si>
    <t>Xây dựng bài giảng điện tử vật lý 2, chương dòng điện không đổi theo chuẩn E-learning</t>
  </si>
  <si>
    <t>Ứng dụng công nghệ trong dạy và học môn biên dịch cho sinh viên Trường Cao đẳng Lý Tự Trọng Thành phố Hồ Chí Minh</t>
  </si>
  <si>
    <t>Các phương pháp để giúp sinh viên học và thi tốt phần Nghe trong 1 bài thi TOEIC</t>
  </si>
  <si>
    <t>Phương pháp nâng cao tính tương tác trong việc dạy và học Tiếng Anh trực tuyến tại Trường Cao đẳng Lý Tự Trọng Thành phố Hồ Chí Minh</t>
  </si>
  <si>
    <t>Vận dụng phương pháp steam trong dạy học trực tuyến môn Pháp luật tại Trường Cao đẳng Lý Tự Trọng Thành phố Hồ Chí Minh</t>
  </si>
  <si>
    <t>Sử dụng các ứng dụng của Google để tổ chức cho sinh viên làm bài và giảng viên chấm bài tiểu luận trong dạy học online tại Trường Cao đẳng Lý Tự Trọng Thành phố Hồ Chí Minh</t>
  </si>
  <si>
    <t>Vận dụng quan điểm của Chủ nghĩa duy vật lịch sử trong việc giáo dục đào tạo nguồn nhân lực chất lượng cao tại Trường Cao đẳng Lý Tự Trọng Thành phố Hồ Chí Minh</t>
  </si>
  <si>
    <t>Một số giải pháp để nâng cao ý thức học tập môn pháp luật cho học sinh hệ 9+ tại Trường Cao đẳng Lý Tự Trọng Thành phố Hồ Chí Minh</t>
  </si>
  <si>
    <t>Nâng cao kỹ năng tự học, tự nghiên cứu của sinh viên tại Trường Cao đẳng Lý Tự Trọng Thành phố Hồ Chí Minh</t>
  </si>
  <si>
    <t>Áp dụng mô hình lớp học đảo ngược trong dạy học trực tuyến môn Giáo dục chính trị tại Trường Cao đẳng Lý Tự Trọng Thành phố Hồ Chí Minh hiện nay</t>
  </si>
  <si>
    <t>Tích hợp sâu nội dung "trách nhiệm hành chính và trách nhiệm hình sự" vào giảng dạy môn pháp luật, nhằm nâng cao nhận thức cho sinh viên Trường Cao đẳng Lý Tự Trọng Thành phố Hồ Chí Minh</t>
  </si>
  <si>
    <t xml:space="preserve">Tích hợp những văn bản phòng chống dịch COVID-19 vào giảng dạy môn Pháp luật </t>
  </si>
  <si>
    <t>Ứng dụng công nghệ thông tin trong thiết kế bài kiểm tra trắc nghiệm môn giáo dục chính trị tại Trường Cao đẳng Lý Tự Trọng Thành phố Hồ Chí Minh</t>
  </si>
  <si>
    <t>Ứng dụng game hoá kiến thức trong giảng dạy môn Giáo dục chính trị tại Trường Cao đẳng Lý Tự Trọng Thành phố Hồ Chí Minh</t>
  </si>
  <si>
    <t>Giáo dục truyền thống yêu nước cho sinh viên Trường Cao đẳng Lý Tự Trọng Thành phố Hồ Chí Minh trong giai đoạn hiện nay</t>
  </si>
  <si>
    <t>Một số kỹ năng cần thiết của giáo viên chủ nhiệm hệ trung cấp tại Trường Cao đẳng Lý Tự Trọng Thành phố Hồ Chí Minh</t>
  </si>
  <si>
    <t>Một số giải pháp góp phần xây dựng và phát triển văn hóa ứng xử của sinh viên tại Trường Cao đẳng Lý Tự Trọng Thành phố Hồ Chí Minh</t>
  </si>
  <si>
    <t>Hình thành tri thức đạo đức nghề nghiệp cho sinh viên qua  học phần giáo dục chính  trị tại Trường Cao đẳng Lý Tự Trọng Thành phố Hồ Chí Minh</t>
  </si>
  <si>
    <t>Ứng dụng công nghệ siêu âm cho mối hàn Mig/Mag trên thép</t>
  </si>
  <si>
    <t>Thiết kế chế tạo bàn dụng cụ lưu trữ cán dao phay</t>
  </si>
  <si>
    <t>Thiết kế chế tạo máy khoan bàn mini</t>
  </si>
  <si>
    <t>Thiết kế, chế tạo hệ thống gá 3R cho máy phay CNC</t>
  </si>
  <si>
    <t>Một số giải pháp nâng cao hiệu quả dạy và học trực tuyến các môn học chuyên ngành cơ khí</t>
  </si>
  <si>
    <t>Thiết kế và chế tạo bộ đòn kẹp sử dụng trên máy phay</t>
  </si>
  <si>
    <t>Ứng dụng công nghệ xử lý ảnh nhiệt trong bảo trì, bảo dưỡng chi tiết cơ khí</t>
  </si>
  <si>
    <t>Thiết kế xe đạp trong nhà C-bike</t>
  </si>
  <si>
    <t>Thiết kế và chế tạo máy uốn thép đa năng</t>
  </si>
  <si>
    <t>Ứng dụng công cụ Elementor chỉnh sửa nội dung trang Web trong môn học thiết kế Web</t>
  </si>
  <si>
    <t>Ứng dụng Blooket trong giảng dạy môn cơ sở dữ liệu cho sinh viên bậc trung cấp</t>
  </si>
  <si>
    <t>Vận dụng thuật toán máy học giúp sinh viên tìm hiểu trí tuệ nhân tạo trong lập trình</t>
  </si>
  <si>
    <t>Triển khai ứng dụng web với React JS và Node JS</t>
  </si>
  <si>
    <t>Xây dựng video hướng dẫn thực hành môn học thực hành hệ thống truyền thông và mạng bậc Cao đẳng</t>
  </si>
  <si>
    <t>Một số công cụ hỗ trợ giám sát thi, kiểm tra trực tuyến</t>
  </si>
  <si>
    <t>Xây dựng bộ video clip củng cố trọng tâm bộ môn Mạng máy tính và Quản trị mạng nhằm nâng cao hiệu quả giảng dạy trong bối cảnh dịch bệnh COVID19</t>
  </si>
  <si>
    <t>Xây dựng video clip hướng dẫn thực hành môn học thực hành mạng Linux căn bản trên hệ điều hành mã nguồn mở Centos bậc cao đẳng</t>
  </si>
  <si>
    <t>Giải pháp nâng cao và phát triển đội ngũ khoa Công nghệ thông tin trong cuộc cách mạng công nghệ 4.0</t>
  </si>
  <si>
    <t>Nghiên cứu và ứng dụng Visual studio code vào lập trình website cho hệ Cao đẳng</t>
  </si>
  <si>
    <t>Nghiên cứu và chế tạo mô hình hệ thống mạng truyền thông trên ô tô</t>
  </si>
  <si>
    <t>Chẩn đoán hư hỏng ắc qui HV trên xe Toyota Prius (Hybrid) bằng máy GSCAN 2</t>
  </si>
  <si>
    <t>Thiết kế mô hình hệ thống lái bốn bánh dẫn hướng trên ô tô</t>
  </si>
  <si>
    <t>Thi công module hệ thống gạt nước - rửa kính trên ô tô</t>
  </si>
  <si>
    <t>Thi công mô hình cắt bơm cao áp PE 3 xylanh</t>
  </si>
  <si>
    <t>Module thực hành hệ thống gạt mưa trên ô tô Toyota Camry 2010</t>
  </si>
  <si>
    <t>Thi công mô hình phun xăng và đánh lửa trên xe Toyota Camry model 2010</t>
  </si>
  <si>
    <t>Thi công mô hình công tắc điều khiển đèn - gạt nước trên xe Toyota Camry 2010</t>
  </si>
  <si>
    <t>Thi công mô hình cắt bổ bầu phanh sau của hệ thống phanh hơi</t>
  </si>
  <si>
    <t>Thi công mô hình kiểm tra ECU hộp số tự động trên ô tô</t>
  </si>
  <si>
    <t>Ứng dụng phần mềm online để tra cứu sơ đồ mạch điện và thông tin sửa chữa xe ô tô</t>
  </si>
  <si>
    <t>Ứng dụng phần mềm tra cứu mã lỗi nhanh trên xe ôtô</t>
  </si>
  <si>
    <t>Thi công mô hình cụm điều khiển quạt điều hòa trên xe Toyota Camry 2010</t>
  </si>
  <si>
    <t>Kiểm tra chức năng hoạt động một số hệ thống trên xe BMW bằng smartphone qua kết nối không dây</t>
  </si>
  <si>
    <t>Chế tạo bộ giả lập tín hiệu cảm biến oxy phục vụ giảng dạy</t>
  </si>
  <si>
    <t>Thi công mô hình kiểm tra hệ thống khởi động</t>
  </si>
  <si>
    <t>Thi công mô hình cắt bổ hộp số tự động A541E</t>
  </si>
  <si>
    <t>Thi công mô hình mô tơ điều khiển ly hợp của hộp số Powershift xe Fiesta 2016</t>
  </si>
  <si>
    <t>Thi công module kiểm tra ly hợp từ của máy nén trong hệ thống điều hòa không khí trên ô tô</t>
  </si>
  <si>
    <t>Thi công mô hình kiểm tra, vệ sinh kim phun của động cơ xăng</t>
  </si>
  <si>
    <t>Thi công mô hình cắt bổ súng phun sơn</t>
  </si>
  <si>
    <t>Chế tạo bảng mô phỏng đèn chiếu sáng tự động sử dụng cảm biến quang</t>
  </si>
  <si>
    <t>Thiết kế hệ thống hỗ trợ kiểm soát sinh viên thực hành tại trường</t>
  </si>
  <si>
    <t>Ứng dụng công nghệ thông tin vào công tác cố vấn học tập</t>
  </si>
  <si>
    <t>Thiết kế mô hình hệ thống ổn định thân xe</t>
  </si>
  <si>
    <t>Điều khiển động cơ bước có hồi tiếp</t>
  </si>
  <si>
    <t>Điều khiển từ xa băng tải qua hệ thống mạng CC-Link</t>
  </si>
  <si>
    <t>Thiết kế hệ thống máy giám sát ra vào cổng phòng chống dịch COVID-19</t>
  </si>
  <si>
    <t>Thi công bộ điều khiển đèn thông minh qua Bluetooth kết hợp cảm biến chuyển động</t>
  </si>
  <si>
    <t>Sử dụng Matlab mô phỏng máy biến áp 3 cuộn dây</t>
  </si>
  <si>
    <t>Thiết kế thi công mô hình phân loại sản phẩm theo chiều cao và màu sắc</t>
  </si>
  <si>
    <t>Thiết kế, thi công xe điều khiển từ xa thông qua SmartPhone</t>
  </si>
  <si>
    <t>Thi công mô hình phân loại màu sắc sản phẩm dùng camera kết hợp máy tính nhúng Raspberry Pi</t>
  </si>
  <si>
    <t>Thiết kế hệ thống điều khiển từ xa bằng thiết bị thông minh cho 4 băng tải mắc nối tiếp</t>
  </si>
  <si>
    <t>Thi công tủ điện điều khiển năng lượng mặt trời</t>
  </si>
  <si>
    <t>Thi công mô hình tủ điện điều khiển máy phay 6P81</t>
  </si>
  <si>
    <t>Điều khiển giám sát tốc độ động cơ không đồng bộ 3 pha qua Web Server dùng PLC S7 1200</t>
  </si>
  <si>
    <t>Thiết kế bộ phụ kiện căng thun quần, bo cổ áo thun tự động ứng dụng trong thực hành may trang phục</t>
  </si>
  <si>
    <t>Xây dựng dữ liệu mẫu cơ sở trang phục nữ phục vụ môn học công nghệ CAD ngành may</t>
  </si>
  <si>
    <t>Tích hợp đèn UVC vào máy lạnh để diệt virus và vi khuẩn</t>
  </si>
  <si>
    <t>Một số giải pháp cơ bản nhằm hoàn thiện thư viện số Trường Cao đẳng Lý Tự Trọng Thành phố Hồ Chí Minh</t>
  </si>
  <si>
    <t>Xây dựng mô hình thư viện thân thiện hướng đến tạo thói quen đọc sách trong sinh viên tại Trường Cao đẳng Lý Tự Trọng Thành phố Hồ Chí Minh</t>
  </si>
  <si>
    <t>Giải pháp phát triển ngành quản trị du lịch Mice tại trường Cao đẳng Lý Tự Trọng Thành phố Hồ Chí Minh</t>
  </si>
  <si>
    <t>Giải pháp phát triển kỹ năng nghề nghiệp sinh viên chuyên ngành Du lịch tại Trường Cao đẳng Lý Tự Trọng Thành phố Hồ Chí Minh</t>
  </si>
  <si>
    <t>Đổi mới phương pháp giảng dạy và quản lý lớp học trực tuyến của giảng viên khoa kinh tế trường Cao đẳng Lý Tự Trọng Thành phố Hồ Chí Minh</t>
  </si>
  <si>
    <t>Một số giải pháp nhằm nâng cao năng lực tự học của sinh viên Trường Cao đẳng Lý Tự Trọng Thành phố Hồ Chí Minh</t>
  </si>
  <si>
    <t>Hoàn thiện công tác kế toán thuế giá trị gia tăng tại Trường Cao đẳng Lý Tự Trọng Thành phố Hồ Chí Minh</t>
  </si>
  <si>
    <t>Lồng ghép hướng dẫn viết báo cáo thực tập tốt nghiệp trong môn Soạn thảo văn bản cho sinh viên Khoa Kinh tế Trường Cao đẳng Lý Tự Trọng Thành phố Hồ Chí Minh</t>
  </si>
  <si>
    <t>Tư duy tài chính - Game Cash flow</t>
  </si>
  <si>
    <t>Giải pháp rèn luyện và nâng cao những kỹ năng cần thiết cho sinh viên Trường Cao đẳng Lý Tự Trọng Thành phố Hồ Chí Minh đáp ứng yêu cầu cách mạng công nghiệp 4.0</t>
  </si>
  <si>
    <t>Xây dựng mô hình thông tin công trình 5D cho tòa nhà Khoa công nghệ thông tin phục vụ công tác đào tạo và quản trị cơ sở vật chất</t>
  </si>
  <si>
    <t>Ứng dụng mô hình thông tin (BIM) trong giảng dạy các môn học kết cấu công trình cho sinh viên xây dựng</t>
  </si>
  <si>
    <t>Nghiên cứu xây dựng định mức hao phí vật tư kĩ thuật phục vụ cho việc học tập các môn thực hành tay nghề của sinh viên</t>
  </si>
  <si>
    <t>Các vấn đề của dạy học trực tuyến &amp; các giải pháp tăng tính hiệu quả của sinh viên khi học trực tuyến học phần chế bản điện tử với Indesign</t>
  </si>
  <si>
    <t>Xây dựng phần mềm nhập điểm không kết nối Internet</t>
  </si>
  <si>
    <t>Một số giải pháp nâng cao công tác bảo quản tài liệu tại thư viện Trường Cao đẳng Lý Tự Trọng Thành phố Hồ Chí Minh</t>
  </si>
  <si>
    <t>Nâng cao chất lượng công tác phục vụ người đọc ở thư viện Trường Cao đẳng Lý Tự Trọng Thành phố Hồ Chí Minh</t>
  </si>
  <si>
    <t>Một số giải pháp nâng cao năng lực tư duy sáng tạo cho đội ngũ cán bộ thư viện Trường Cao đẳng Lý Tự Trọng Thành phố Hồ Chí Minh</t>
  </si>
  <si>
    <t>Xây dựng quy trình phục vụ mượn trả tài liệu tại Thư viện Trường Cao đẳng Lý Tự Trọng Thành phố Hồ Chí Minh</t>
  </si>
  <si>
    <t>Một số biện pháp hiện đại hóa để thu hút sinh viên của thư viện Trường Cao đẳng Lý Tự Trọng Thành phố Hồ Chí Minh</t>
  </si>
  <si>
    <t>Giải pháp nâng cao hiệu quả hoạt động chăm lo, hỗ trợ sinh viên ảnh hưởng dịch bệnh COVID-19</t>
  </si>
  <si>
    <t>Sử dụng Hóa đơn điện tử trong công tác thu học phí học nghề ngắn hạn,  Anh văn, Tin học cho Sinh viên tại Trường Cao đẳng Lý Tự Trọng Thành phố Hồ Chí Minh</t>
  </si>
  <si>
    <t>Một số giải pháp nhằm nâng cao hiệu quả hoạt động giao tiếp, ứng xử hành chính tại Trường Cao đẳng Lý Tự Trọng Thành phố Hồ Chí Minh</t>
  </si>
  <si>
    <t>Quy trình triển khai cài đặt và sử dụng ứng dụng VssID Bảo hiểm xã hội Việt Nam số đối với sinh viên Trường Cao đẳng Lý Tự Trọng Thành phố Hồ Chí Minh</t>
  </si>
  <si>
    <t>Đề xuất Quy trình chủng ngừa Cúm mùa để nâng cao sức đề kháng phòng, chống bệnh truyền nhiễm cho cán bộ - giảng viên - nhân viên Trường Cao đẳng Lý Tự Trọng Thành phố Hồ Chí Minh</t>
  </si>
  <si>
    <t>Hoàn thiện công tác chăm sóc sức khỏe ban đầu, phòng chống bệnh truyền nhiễm cho sinh viên tại Trường Cao đẳng Lý Tự Trọng Thành phố Hồ Chí Minh</t>
  </si>
  <si>
    <t>Xây dựng quy trình tiếp nhận thông tin doanh nghiệp liên hệ tuyển dụng sinh viên  tại  Trường Cao đẳng Lý Tự Trọng Thành phố Hồ Chí Minh</t>
  </si>
  <si>
    <t>Thiết lập quy trình tư vấn, giới thiệu việc làm cho sinh viên Trường Cao đẳng Lý Tự Trọng Thành phố Hồ Chí Minh</t>
  </si>
  <si>
    <t>Thực trạng và giải pháp thực hiện số hóa tại Trường Cao đẳng Lý Tự Trọng Thành phố Hồ Chí Minh</t>
  </si>
  <si>
    <t>Giải pháp quảng bá hình ảnh Trường Cao đẳng Lý Tự Trọng Thành phố Hồ Chí Minh trên các kênh mạng xã hội.</t>
  </si>
  <si>
    <t>Thực trạng và giải pháp phát triển truyền thông tại Trường Cao đẳng Lý Tự Trọng Thành phố Hồ Chí Minh</t>
  </si>
  <si>
    <t>Một số giải pháp hạn chế tình trạng bạo lực học đường tại Trường Cao đẳng Lý Tự Trọng Thành phố Hồ Chí Minh</t>
  </si>
  <si>
    <t>Đỗ Thị Phương Khanh</t>
  </si>
  <si>
    <t>Phát triển năng lực số và đổi mới phương pháp dạy học trong Giáo dục nghề nghiệp theo mô hình Nhà trường thông minh</t>
  </si>
  <si>
    <t>Giải pháp quản lý công tác giáo dục văn hóa ứng xử cho sinh viên tại trường Cao đẳng Lý Tự Trọng Thành phố Hồ Chí Minh</t>
  </si>
  <si>
    <t>Ứng dụng công nghệ thông tin và chuyển đổi số vào giáo dục nghề nghiệp ở Việt Nam hiện nay</t>
  </si>
  <si>
    <t>Ứng dụng IOT trong điều khiển cánh tay Robot</t>
  </si>
  <si>
    <t>Vận dụng chuẩn mực kế toán công quốc tế (IPSAS) để góp phần hoàn thiện chuẩn mực kế toán công Việt Nam (VPSAS)</t>
  </si>
  <si>
    <t>Kinh nghiệm thực hiện nhiệm vụ kế toán ngân sách đạt hiệu quả tại trường Cao đẳng Lý Tự Trọng Thành phố Hồ Chí Minh</t>
  </si>
  <si>
    <t>Quản lý tài chính về tài sản công tại trường Cao đẳng Lý Tự Trọng Thành phố Hồ chí Minh</t>
  </si>
  <si>
    <t>Một số giải pháp phát huy vai trò của tổ chức Công đoàn cơ sở Trường Cao đẳng Lý Tự Trọng Thành phố Hồ Chí Minh nhằm nâng cao hiệu quả thực hiện các nhiệm vụ được giao</t>
  </si>
  <si>
    <t>Một số giải pháp để làm tốt công tác Kế toán tại Trường Cao đẳng Lý Tự Trọng Thành phố Hồ chí Minh</t>
  </si>
  <si>
    <t>Hoàn thiện qui trình thu và hoàn trả học phí không sử dụng tiền mặt tại trường Cao đẳng Lý Tự Trọng Thành phố Hồ Chí Minh</t>
  </si>
  <si>
    <t>Kiểm tra, bảo quản, lưu trữ chứng từ kế toán đảm bảo tính chính xác, trung thực trong nghiệp vụ Thủ quỹ tại trường Cao đẳng Lý Tự Trọng Thành phố Hồ Chí Minh</t>
  </si>
  <si>
    <t>Ứng dụng công nghệ 4.0 trong công tác kế toán tiền gửi ngân hàng tại Trường Cao đẳng Lý Tự Trọng Thành phố Hồ Chí Minh</t>
  </si>
  <si>
    <t>Ứng dụng các giải pháp kiểm soát nội bộ để giảm thiểu rủi ro cho quy trình thanh toán tại Trường Cao đẳng Lý Tự Trọng Thành phố Hồ Chí Minh</t>
  </si>
  <si>
    <t>Một số giải pháp nâng cao chất lượng đào tạo nguồn nhân lực tại Trường Cao đẳng Lý Tự Trọng Thành phố Hồ Chí Minh</t>
  </si>
  <si>
    <t>Tăng cường công tác tuyển sinh theo định hướng nâng cao chất lượng đầu vào tại trường Cao đẳng Lý Tự Trọng TP. HCM</t>
  </si>
  <si>
    <t>Mô hình khóa cửa thông minh kết hợp camera giám sát an ninh</t>
  </si>
  <si>
    <t>Nâng cao chất lượng công tác cố vấn học tập (CVHT) để ổn định, duy trì sĩ số lớp học và góp phần nâng cao chất lượng đào tạo tại Trường Cao đẳng Lý Tự Trọng Tp. Hồ Chí Minh</t>
  </si>
  <si>
    <t>Hoàn thiện quy trình xét công nhận tốt nghiệp cho sinh viên bậc Trung cấp tại trường Cao đẳng Lý Tự Trọng Tp.HCM</t>
  </si>
  <si>
    <t>Một số biện pháp thực hiện nhằm nâng cao tính hiệu quả của công tác cố vấn học tập tại Trường Cao đẳng Lý Tự Trọng Thành phố Hồ Chí Minh</t>
  </si>
  <si>
    <t>Một số giải pháp nâng cao hiệu quả thực tập của Sinh viên Khoa Kinh tế Trường Cao đẳng Lý Tự Trọng Thành phố Hồ Chí Minh</t>
  </si>
  <si>
    <t>Một số biện pháp thực hiện nhằm nâng cao tính hiệu quả của công tác cấp phát văn bằng tại Trường Cao đẳng Lý Tự Trọng Thành phố Hồ Chí Minh</t>
  </si>
  <si>
    <t>Một số giải pháp làm việc nhóm hiệu quả tại Phòng Tuyển sinh - Đào tạo Trường Cao đẳng Lý Tự Trọng Thành phố Hồ Chí Minh</t>
  </si>
  <si>
    <t>Sự gắn kết giữa giáo viên chủ nhiệm – cố vấn học tập, sinh viên, và thị trường lao động nhằm nâng cao chất lượng đào tạo ở trường Cao đẳng Lý Tự Trọng Thành Phố Hồ Chí Minh</t>
  </si>
  <si>
    <t>Những kỹ năng mềm cần thiết để đáp ứng công việc và làm việc có hiệu quả trong công cuộc chuyển đổi số</t>
  </si>
  <si>
    <t>Một số kinh nghiệm trong công tác giáo vụ ở khoa Động lực trong quá trình chuyển đổi số tại trường Cao đẳng Lý Tự Trọng TP.HCM</t>
  </si>
  <si>
    <t>Ứng dụng Công nghệ thông tin vào công tác thực hiện, quản lý hồ sơ thực tập doanh nghiệp, thực tập tốt nghiệp tại trường Cao đẳng Lý Tự Trọng TP.HCM</t>
  </si>
  <si>
    <t>Một số giải pháp nâng cao hiệu quả công tác lưu trữ, bảo quản hồ sơ học vụ liên thông cao đẳng năm học 2022-2023 tại Trường Cao đẳng Lý Tự Trọng Thành phố Hồ Chí Minh</t>
  </si>
  <si>
    <t>Một số giải pháp nâng cao công tác thu nhận hồ sơ tuyển sinh và lưu trữ hồ sơ ở trường Cao đẳng Lý Tự Trọng thành phố Hồ Chí Minh</t>
  </si>
  <si>
    <t>Giải pháp đào tạo, bồi dưỡng đội ngũ trong quá trình chuyển đổi số tại Trường Cao đẳng Lý Tự Trọng Thành phố Hồ Chí Minh</t>
  </si>
  <si>
    <t>Xây dựng hệ thống điểm danh thông minh</t>
  </si>
  <si>
    <t>Hoàn thiện nội dung quy trình tính, thanh toán tiền lương và các khoản thu nhập theo lương đáp ứng tình hình mới tại Trường Cao đẳng Lý Tự Trọng Thành phố Hồ Chí Minh</t>
  </si>
  <si>
    <t>Cải tiến quy trình tuyển dụng của Trường Cao đẳng Lý Tự Trọng Thành phố Hồ Chí Minh trong hệ thống quản lý chất lượng theo tiêu chuẩn ISO 9001-2015</t>
  </si>
  <si>
    <t>Ứng dụng phần mềm hệ thống quản lý giáo dục ASC nâng cao công tác quản lý văn bản điện tử tại Trường Cao đẳng Lý Tự Trọng Thành phố Hồ Chí Minh</t>
  </si>
  <si>
    <t>Giải pháp nâng cao hiệu quả công tác cố vấn học tập Khối T4 tại Trường Cao đẳng Lý Tự Trọng Thành phố Hồ Chí Minh</t>
  </si>
  <si>
    <t>Đề xuất giải pháp nhằm tổng hợp nhanh hồ sơ đề nghị khen thưởng danh hiệu thi đua hàng năm tại Trường Cao đẳng Lý Tự Trọng Thành phố Hồ Chí Minh</t>
  </si>
  <si>
    <t>Ứng dụng công nghệ thông tin trong quản lý văn bản tại Trường Cao đẳng Lý Tự Trọng TP. Hồ Chí Minh</t>
  </si>
  <si>
    <t>Ứng dụng công nghệ thông tin thực hiện Quy trình đánh giá, phân loại theo hiệu quả công việc hàng quý đối với cán bộ, giảng viên, nhân viên của Trường Cao đẳng Lý Tự Trọng Thành phố Hồ Chí Minh</t>
  </si>
  <si>
    <t>Giải pháp phối hợp trong công tác quản lý tài sản, thiết bị tại Trường Cao đẳng Lý Tự Trọng Thành phố Hồ Chí Minh</t>
  </si>
  <si>
    <t>Quy trình thực hiện khảo sát hoạt động đào tạo tại Trường Cao đẳng Lý Tự Trọng Thành phố Hồ Chí Minh</t>
  </si>
  <si>
    <t>Ứng dụng công nghệ 4.0 xây dựng trường học an toàn tại Trường Cao đẳng Lý Tự Trọng Thành phố Hồ Chí Minh</t>
  </si>
  <si>
    <t>Phát huy nhu cầu nhận thức cho sinh viên Trường Cao đẳng Lý Tự Trọng Thành phố Hồ Chí Minh</t>
  </si>
  <si>
    <t>Thực trạng và một số giải pháp nâng cao hiệu quả công tác quản lý sinh viên thực tập tốt nghiệp của Trường Cao đẳng Lý Tự Trọng Thành phố Hồ Chí Minh</t>
  </si>
  <si>
    <t>Giáo dục đạo đức nghề nghiệp cho Sinh viên Trường Cao đẳng Lý Tự Trọng Thành phố Hồ Chí Minh</t>
  </si>
  <si>
    <t xml:space="preserve">Quy trình giải quyết thủ tục tạm ngưng học đối với sinh viên khối T4 </t>
  </si>
  <si>
    <t>Một số biện pháp giúp cho cán bộ, nhân viên hành chính văn phòng thực hiện tốt nhiệm vụ</t>
  </si>
  <si>
    <t>Những biện pháp nâng cao hiệu quả công tác quản lý Sinh viên khối Cao đẳng khoa Công nghệ thông tin tại Trường Cao đẳng Lý Tự Trọng Thành phố Hồ Chí Minh</t>
  </si>
  <si>
    <t>Quy trình Tổ chức họp phụ huynh sinh viên bậc trung cấp (tốt nghiệp THCS) tại Trường Cao đẳng Lý Tự Trọng Thành phố Hồ Chí Minh</t>
  </si>
  <si>
    <t>Quy trình cấp giấy xác nhận cho sinh viên</t>
  </si>
  <si>
    <t>Hoàn thiện quy trình giải quyết thủ tục xin phép nghỉ học cho sinh viên</t>
  </si>
  <si>
    <t>Ứng dụng công nghệ thông tin giải quyết thủ tục hành chính cho sinh viên hiệu quả</t>
  </si>
  <si>
    <t>Giải pháp giúp nâng cao hiệu quả việc giám sát lớp học trực tuyến tại Trường Cao đẳng Lý Tự Trọng Thành phố Hồ Chí Minh</t>
  </si>
  <si>
    <t>Một số biện pháp cải tạo mặt bằng sân chơi cho sinh viên Trường Cao đẳng Lý Tự Trọng Thành phố Hồ Chí Minh</t>
  </si>
  <si>
    <t>Nghiên cứu một số bài tập phát triển thể lực chuyên môn và kỹ thuật cho nam vận động viên đội tuyển bóng chuyền Trường Cao đẳng Lý Tự Trọng Thành phố Hồ Chí Minh</t>
  </si>
  <si>
    <t>Giải pháp giám sát hoạt động giảng dạy và học tập tại Trường Cao đẳng Lý Tự Trọng Thành phố Hồ Chí Minh</t>
  </si>
  <si>
    <t>Một số biện pháp xây dựng và phát triển "văn hóa học đường" tại Trường Cao đẳng Lý Tự Trọng Thành phố Hồ Chí Minh</t>
  </si>
  <si>
    <t>Hoàn thiện hệ thống kiểm soát nội bộ tại trường Cao đẳng Lý Tự Trọng Thành phố Hồ Chí Minh</t>
  </si>
  <si>
    <t>Các giải pháp tuyên truyền nhằm nâng cao hiệu quả công tác tuyên giáo tại trường Cao đẳng Lý Tự Trọng Thành phố Hồ Chí Minh</t>
  </si>
  <si>
    <t>Ứng dụng Công nghệ thông tin trong công tác tổ chức thi kết thúc môn học tại trường Cao đẳng Lý Tự Trọng Thành phố Hồ Chí Minh</t>
  </si>
  <si>
    <t>Các giải pháp nâng cao năng lực Kiểm tra – Đánh giá và quản lý kết quả thi tại phòng Khảo thí và Đảm bảo chất lượng theo quy chuẩn ISO 9001:2015</t>
  </si>
  <si>
    <t>Một số giải pháp quản lý, soạn thảo và import câu hỏi trắc nghiệm vào hệ thống phần mềm quản lý đào tạo PMT-EMS Education</t>
  </si>
  <si>
    <t>Xây dựng file thống kê văn phòng phẩm thi kết thúc môn học tại Phòng Khảo thí &amp; Đảm bảo chất lượng</t>
  </si>
  <si>
    <t>Một số giải pháp nâng cao hoạt động của Phòng Quản lý khoa học - Hợp tác quốc tế</t>
  </si>
  <si>
    <t>Ứng dụng Jotform trong việc tạo biểu mẫu điền và xuất file PDF trực tuyến</t>
  </si>
  <si>
    <t>Thúc đẩy quan hệ giữa Nhà trường và doanh nghiệp trong công tác đào tạo nghề cung cấp nguồn nhân lực đáp ứng nhu cầu hội nhập thời kỳ 4.0</t>
  </si>
  <si>
    <t>Sử dụng Google form trong xây dựng biểu mẫu đăng ký ở nội trú đáp ứng yêu cầu chuyển đổi số tại ký túc xá Trường Cao đẳng Lý Tự Trọng TP.HCM.</t>
  </si>
  <si>
    <t>Giải pháp sửa chữa bo mạch chủ máy vi tính để  bàn bằng tải giả socket 1155</t>
  </si>
  <si>
    <t>Ứng dụng Google Contacts vào công tác cập nhật, tra cứu trực tuyến thông tin sinh viên nội trú tại Ký túc xá trường Cao đẳng Lý Tự Trọng Thành phố Hồ Chí Minh</t>
  </si>
  <si>
    <t>Giải pháp sửa chữa máy lạnh một khối bằng bo đa năng</t>
  </si>
  <si>
    <t>Điều khiển máy bơm nước từ xa bằng điện thoại di động</t>
  </si>
  <si>
    <t>Ứng dụng công nghệ hội nghị truyền hình OnMeeting tại Trường Cao đẳng Lý Tự Trọng Thành Phố Hồ Chí Minh</t>
  </si>
  <si>
    <t>Giải pháp ứng dụng phần mềm Partition Guru giúp phân vùng ổ cứng và khôi phục dữ liệu máy tính ở Trường Cao đẳng Lý Tự Trọng Thành phố Hồ Chí Minh</t>
  </si>
  <si>
    <t>Sử dụng bộ test nguồn ATX máy tính hiển thị bằng màn hình LCD để chẩn đoán và sửa lỗi máy tính</t>
  </si>
  <si>
    <t>Một số giải pháp ứng dụng công cụ NHV- Boot giúp tạo USB Boot và cài đặt Windows tại Khoa Công nghệ thông tin trường Cao đẳng Lý Tự Trọng Thành phố Hồ Chí Minh</t>
  </si>
  <si>
    <t>Giải pháp chuẩn đoán và sửa chữa máy vi tính để bàn bằng card test đa năng</t>
  </si>
  <si>
    <t>Sử dụng phần mềm Nagios để giám sát hệ thống mạng tại Trường Cao Đẳng Lý Tự Trọng Thành phố Hồ Chí Minh</t>
  </si>
  <si>
    <t>Một số biện pháp xây dựng cảnh quan trường học "Xanh – Sạch – Đẹp" tại Trường Cao đẳng Lý Tự Trọng Thành phố Hồ Chí Minh</t>
  </si>
  <si>
    <t>Giải pháp chống xoay đai ốc siết guồng nước của mô tơ bơm nước</t>
  </si>
  <si>
    <t xml:space="preserve">Một số phương pháp nối ống nước hiệu quả </t>
  </si>
  <si>
    <t>Giải pháp ứng dụng phần mềm Magic Boot trong công việc bảo trì cho máy vi tính</t>
  </si>
  <si>
    <t>Một số giải pháp, ứng dụng tiết kiệm điện trong Trường Cao đẳng Lý Tự Trọng Thành phố Hồ Chí Minh</t>
  </si>
  <si>
    <t xml:space="preserve">Một số giải pháp góp phần nâng cao hiệu quả công tác tuyển sinh tại Khoa Khoa học Cơ bản - Trường Cao đẳng Lý Tự Trọng Thành phố Hồ Chí Minh </t>
  </si>
  <si>
    <t>Một số biện pháp rèn luyện kỹ năng ứng dụng kiến thức véctơ vào môn chuyên ngành điện tại Trường Cao đẳng Lý Tự Trọng Thành phố Hồ Chí Minh</t>
  </si>
  <si>
    <t>Chuyển đổi số hệ thống bài tập và bài học cho sinh viên tự học ở nhà bằng các ứng dụng của Google</t>
  </si>
  <si>
    <t>Thực trạng và giải pháp quản lí công tác giáo dục đạo đức cho sinh viên Trung cấp tại Trường Cao đẳng Lý Tự Trọng Thành phố Hồ Chí Minh</t>
  </si>
  <si>
    <t>Xây dựng các thí nghiệm vật lý ảo hỗ trợ giảng dạy vật lý 2 chương dòng điện không đổi</t>
  </si>
  <si>
    <t>Ứng dụng công nghệ trong việc dạy và học từ vựng Tiếng Anh tại Trường Cao đẳng Lý Tự Trọng Thành phố Hồ Chí Minh</t>
  </si>
  <si>
    <t>Phương pháp viết bài nhóm cải thiện kỹ năng viết luận cho sinh viên chuyên ngành Tiếng Anh tại Trường Cao đẳng Lý Tự Trọng Thành phố Hồ Chí Minh</t>
  </si>
  <si>
    <t>Rèn luyện và phát triển các năng lực trí tuệ cho sinh viên qua dạy học bài “Cấp số cộng” tại Trường Cao đẳng Lý Tự Trọng Thành phố Hồ Chí Minh</t>
  </si>
  <si>
    <t>Chế tạo bảng ngắm trúng, ngắm chụm hỗ trợ kỹ thuật bắn súng tiểu liên AK trong môn Giáo dục quốc phòng - An ninh tại Trường Cao đẳng Lý Tự Trọng Thành phố Hồ Chí Minh</t>
  </si>
  <si>
    <t>Áp dụng một số bài tập bổ trợ phát triển sức nhanh chạy cự ly 100m cho sinh viên Trường Cao đẳng Lý Tự Trọng Thành phố Hồ Chí Minh</t>
  </si>
  <si>
    <t>Lồng ghép giáo dục quyền con người vào giảng dạy môn Pháp luật tại trường Cao đẳng Lý Tự Trọng Thành phố Hồ Chí Minh</t>
  </si>
  <si>
    <t>Vận dụng nội dung tập huấn hè 2022 vào giảng dạy môn Giáo dục chính trị hệ cao đẳng</t>
  </si>
  <si>
    <t>Giáo dục và nâng cao nhận thức của sinh viên về vai trò của khoa học và công nghệ trong bài "Phát triển kinh tế - xã hội, văn hóa, con người ở Việt Nam"</t>
  </si>
  <si>
    <t>Sử dụng tình huống thực tiễn nâng cao hiệu quả giảng dạy môn pháp luật tại Trường Cao đẳng Lý Tự Trọng Thành phố Hồ Chí Minh</t>
  </si>
  <si>
    <t>Vận dụng một số phương pháp dạy học tích cực trong giảng dạy môn lịch sử nhằm phát huy truyền thống yêu nước cho sinh viên tại Trường Cao đẳng Lý Tự Trọng Thành phố Hồ Chí Minh</t>
  </si>
  <si>
    <t>Nâng cao nghĩa vụ làm việc và học tập bằng cách tích hợp chế định việc làm vào giảng dạy môn pháp luật cho sinh viên trường Cao đẳng  Lý Tự Trọng Thành phố Hồ Chí Minh</t>
  </si>
  <si>
    <t>Tích hợp những nội dung về “học tập và làm theo tư tưởng, đạo đức, phong cách Hồ Chí Minh về ý chí tự lực, tự cường, khát vọng phát triển đất nước phồn vinh, hạnh phúc” vào môn Pháp luật cho sinh viên</t>
  </si>
  <si>
    <t>Một số giải pháp nhằm nâng cao hiệu quả của việc đưa nội dung văn kiện Đại hội XIII vào việc dạy học môn Giáo dục chính trị tại Trường Cao đẳng Lý Tự Trọng Thành phố Hồ Chí Minh</t>
  </si>
  <si>
    <t>Vận dụng bài 2 "khái quát về tư tưởng Hồ Chí Minh"  vào việc giáo dục đạo đức lối sống cho sinh viên trường Cao đẳng Lý Tự Trọng Thành phố Hồ Chí Minh trong giai đoạn hiện nay</t>
  </si>
  <si>
    <t>Tăng cường xây dựng văn hoá học đường cho sinh viên trường Cao đẳng Lý Tự Trọng Thành phố Hồ Chí Minh trong giai đoạn hiện nay</t>
  </si>
  <si>
    <t>Một số biện pháp rèn luyện kỹ năng giao tiếp cho sinh viên Trường Cao đẳng Lý Tự Trọng Thành phố Hồ Chí Minh</t>
  </si>
  <si>
    <t>Xây dựng kho học liệu số môn Giáo dục chính trị đáp ứng yêu cầu chuyển đổi số tại Trường Cao đẳng Lý Tự Trọng Thành phố Hồ Chí Minh hiện nay</t>
  </si>
  <si>
    <t>Tích hợp nội dung “Bảo vệ nền tảng tư tưởng của Đảng, đấu tranh phản bác những quan điểm sai trái, thù địch” trong dạy học môn Giáo dục Chính trị</t>
  </si>
  <si>
    <t>Tích hợp giảng dạy hệ giá trị văn hóa cho sinh viên trường Cao đẳng Lý Tự Trọng Thành phố Hồ Chí Minh khi dạy môn Giáo dục Chính trị</t>
  </si>
  <si>
    <t>Thiết kế chế tạo thiết bị hàn nhôm tấm tự động có rung siêu âm tần số 20kHz</t>
  </si>
  <si>
    <t>Thiết kế chế tạo bàn thực hành hàn</t>
  </si>
  <si>
    <t>Thiết kế, chế tạo dụng cụ uốn thép không gỉ phục vụ giảng dạy sinh viên các lớp Vinfast</t>
  </si>
  <si>
    <t>Thiết kế, chế tạo cơ cấu đồ gá tiện có hỗ trợ siêu âm dùng cho máy tiện vạn năng</t>
  </si>
  <si>
    <t>Vận dụng tâm lý học sư phạm trong công tác quản lý của cố vấn học tập đối với sinh viên hệ trung cấp tại Trường Cao đẳng Lý Tự Trọng Thành phố Hồ Chí Minh</t>
  </si>
  <si>
    <t>Thiết kế, chế tạo dụng cụ chấn tôn</t>
  </si>
  <si>
    <t>Thiết kế, chế tạo mô hình gia công phay có dao động hỗ trợ</t>
  </si>
  <si>
    <t xml:space="preserve">Thiết kế chế tạo đầu phân độ vạn năng BS-2 </t>
  </si>
  <si>
    <t>Xây dựng các video clip hướng dẫn thực hành môn Công nghệ và dịch vụ Web</t>
  </si>
  <si>
    <t>Xây dựng hệ thống video clip hướng dẫn thực hành môn Phát triển ứng dụng IoT bậc Cao đẳng</t>
  </si>
  <si>
    <t>Xây dựng các video clip hướng dẫn thực hành môn Biên tập phim với Premiere bậc Cao đẳng</t>
  </si>
  <si>
    <t>Ứng dụng phần mềm Loom trong giảng dạy môn Cơ sở dữ liệu cho sinh viên hệ Trung Cấp</t>
  </si>
  <si>
    <t>Phát triển kỹ năng lập trình cho sinh viên Cao đẳng thông qua việc so sánh hai cấu trúc dữ liệu trên Cây nhị phân tìm kiếm và cây cân bằng</t>
  </si>
  <si>
    <t>Triển khai và xây dựng ứng dụng Website One Page cho môn học Thiết kế Web</t>
  </si>
  <si>
    <t>Xây dựng video hướng dẫn tạo hệ thống EVE-NG nhằm nâng cao hiệu quả học thực hành cho sinh viên bậc Cao đẳng trên thiết bị Cisco</t>
  </si>
  <si>
    <t>Ứng dụng phần mềm Power Designer để nâng cao hiệu quả giảng dạy môn phân tích và thiết kế hệ thống</t>
  </si>
  <si>
    <t>Xây dựng Video hướng dẫn thực hành môn lập trình trên thiết bị di động ngành Lập trình máy tính</t>
  </si>
  <si>
    <t>Ứng dụng phần mềm mô phỏng lắp ráp máy tính IT Essentials Virtual Desktop PC nhằm nâng cao hiệu quả giảng dạy môn học Phần cứng và Mạng máy tính trong bối cảnh giáo dục 4.0</t>
  </si>
  <si>
    <t>Xây dựng hệ thống bài hướng dẫn thực hành trực quan trên thiết bị mạng của hãng Cisco cho môn học Thiết bị mạng hệ Trung cấp</t>
  </si>
  <si>
    <t>Xây dựng và quản trị hệ thống Web-hosting hỗ trợ cho sinh viên chuyên ngành Thiết kế trang web tại Khoa Công nghệ thông tin Trường Cao đẳng Lý Tự Trọng Thành phố Hồ Chí Minh</t>
  </si>
  <si>
    <t>Nghiên cứu và ứng dụng React vào thiết kế  website cho sinh viên hệ cao đẳng</t>
  </si>
  <si>
    <t xml:space="preserve">Thiết kế hệ thống bài tập thực hành trên ô tô điện Tesla  </t>
  </si>
  <si>
    <t>Thi công thiết bị chẩn đoán hộp ECM động cơ bằng cổng OBD II</t>
  </si>
  <si>
    <t>Nghiên cứu và thi công bộ tạo pan được điều khiển từ máy tính</t>
  </si>
  <si>
    <t>Thi công thiết bị đo hỗ trợ trong giảng dạy thực hành điện ô tô</t>
  </si>
  <si>
    <t>Thi công bộ cắm sạc ắc qui xe Swift</t>
  </si>
  <si>
    <t xml:space="preserve">Thi công mô hình công tắc điều khiển đèn gạt nước trên xe Toyota Vios 2008 </t>
  </si>
  <si>
    <t>Thi công mô hình giả lập hộp điều khiển động cơ (ECM) trên xe Toyota Camry đời 2007 phục vụ giảng dạy Điện động cơ ô tô</t>
  </si>
  <si>
    <t>Thi công mô hình bảng đồng hồ báo tích hợp trên xe Toyota Camry 2012</t>
  </si>
  <si>
    <t>Thi công mô hình cắt bổ xy lanh chính và bộ trợ lực áp thấp của hệ thống phanh thuỷ lực trợ lực áp thấp</t>
  </si>
  <si>
    <t>Thiết kế và thi công mô hình cắt bổ hộp số tự động xe Mercedes Benz S-class</t>
  </si>
  <si>
    <t>Thi công thiết bị kiểm tra rò rỉ áp suất nén động cơ bằng khí nén</t>
  </si>
  <si>
    <t>Thi công mô hình đọc lỗi hộp điều khiển hệ thống phanh ABS của hãng Toyota</t>
  </si>
  <si>
    <t>Thi công bộ nguồn an toàn sử dụng trong giảng dạy thực hành điện ô tô</t>
  </si>
  <si>
    <t>Thi công hệ thống làm mát không khí nạp (Intercooler Turbo) cho động cơ phun dầu điện tử</t>
  </si>
  <si>
    <t>Thi công mô hình bộ truyền sử dụng 2 bánh răng hành tinh</t>
  </si>
  <si>
    <t>Thi công mô hình chiếu sáng và tín hiệu trên ô tô</t>
  </si>
  <si>
    <t>Thi công mô hình cắt bổ bộ thân van trong hộp số tự động A541E</t>
  </si>
  <si>
    <t>Thiết kế mạch tạo pan bằng điện thoại trên xe lexus</t>
  </si>
  <si>
    <t>Thi công mô hình nâng hạ kính thông minh</t>
  </si>
  <si>
    <t>Thi công mô hình cắt bổ động cơ 4 kì</t>
  </si>
  <si>
    <t>Thi công mô hình tủ phun mẫu so màu sơn ô tô xe máy</t>
  </si>
  <si>
    <t>Thi công mô hình cắt bổ li hợp máy lạnh trên ô tô điện</t>
  </si>
  <si>
    <t>Thi công thiết bị và phần mềm giao tiếp với xe qua CAN/LIN để phục vụ giảng dạy các môn học chẩn đoán</t>
  </si>
  <si>
    <t>Thi công mô hình điều khiển tốc độ quạt giàn nóng sử dụng giảng dạy trong các học phần Điện ô tô</t>
  </si>
  <si>
    <t>Thi công bộ tạo pan động cơ Toyota 5A sử dụng giảng dạy các học phần Động cơ</t>
  </si>
  <si>
    <t>Thi công mô hình hệ thống điện ô tô</t>
  </si>
  <si>
    <t>Mô hình điều khiển, giám sát tốc độ và vị trí động cơ servor qua ứng dụng V-NET</t>
  </si>
  <si>
    <t>Tạo hình ảnh động và Password trên HMI GOT1000</t>
  </si>
  <si>
    <t>Mô hình điều khiển hệ thống làm mát và giám sát độ ẩm thông minh</t>
  </si>
  <si>
    <t>Mô hình vận hành và sửa chữa cánh tay robot SCARA</t>
  </si>
  <si>
    <t>Mô hình hệ thống giám sát thông minh khí gas và khói</t>
  </si>
  <si>
    <t>Sử dụng Matlab mô phỏng và phân tích dạng sóng ra của bộ nghịch lưu một pha</t>
  </si>
  <si>
    <t>Thiết kế, thi công máy làm bánh tự động</t>
  </si>
  <si>
    <t>Ứng dụng IoT cho các thiết bị trong điều khiển và giám sát phòng học</t>
  </si>
  <si>
    <t>Thiết kế và thi công mô hình trạm cân tự động có giám sát và điều khiển từ xa</t>
  </si>
  <si>
    <t>Thiết kế thi công mô hình máy khoan tự động sử dụng bộ lập trình PLC và màn hình cảm ứng</t>
  </si>
  <si>
    <t>Thi công mô hình máy phát điện</t>
  </si>
  <si>
    <t>Giải pháp IoT cho máy tiện CNC</t>
  </si>
  <si>
    <t>Quy trình chế biến bánh mì nguyên cám từ men tự nhiên (sourdough)</t>
  </si>
  <si>
    <t>Hướng dẫn quy trình cài đặt và hệ thống phím tắt trong phần mềm Accumark V10 ứng dụng môn học Công nghệ CAD ngành may bậc Cao đẳng kỹ thuật</t>
  </si>
  <si>
    <t>Thi công mô hình quầy lạnh thương nghiệp</t>
  </si>
  <si>
    <t>Một số giải pháp phát triển khoa kinh tế trong bối cảnh cách mạng công nghiệp 4.0</t>
  </si>
  <si>
    <t>Nâng cao liên kết đào tạo giữa Trường Cao đẳng Lý Tự Trọng Thành phố Hồ Chí Minh và Doanh nghiệp</t>
  </si>
  <si>
    <t>Thu hút và nâng cao chất lượng nguồn lực giảng viên Khoa Kinh tế tại Trường Cao đẳng Lý Tự Trọng Thành phố Hồ Chí Minh</t>
  </si>
  <si>
    <t>Giải pháp phát triển tiếng Anh chuyên ngành cho sinh viên ngành Du lịch - khách sạn Trường Cao đẳng Lý Tự Trọng Thành phố Hồ Chí Minh</t>
  </si>
  <si>
    <t>Truyền thông thu hút sinh viên ngành Lữ hành &amp; du lịch mice tại Trường Cao đẳng Lý Tự Trọng Thành phố Hồ Chí Minh</t>
  </si>
  <si>
    <t>Giải pháp thu hút và nâng cao chất lượng sinh viên ngành tài chính doanh nghiệp tại Khoa Kinh tế - Trường Cao đẳng Lý Tự Trọng Thành phố Hồ Chí Minh</t>
  </si>
  <si>
    <t>Xây dựng chương trình đào tạo từ xa môn thực hành kế toán trên phần mềm Misa cho Sinh viên khoa Kinh tế của Trường Cao đẳng Lý Tự Trọng Thành Phố Hồ Chí Minh</t>
  </si>
  <si>
    <t>Một số giải pháp nhằm phát hiện hóa đơn điện tử giả trong công tác kế toán tại Trường Cao đẳng Lý Tự Trọng Thành phố Hồ Chí Minh</t>
  </si>
  <si>
    <t>Lồng ghép hướng dẫn viết hồ sơ xin việc trong môn Soạn thảo văn bản cho sinh viên Khoa Kinh tế Trường Cao đẳng Lý Tự Trọng Thành phố Hồ Chí Minh</t>
  </si>
  <si>
    <t>Mô hình quản trị tài chính cá nhân cho sinh viên Trường Cao đẳng Lý Tự Trọng Thành phố Hồ Chí Minh</t>
  </si>
  <si>
    <t>Giải pháp nâng cao chất lượng đào tạo sinh viên chuyên ngành Kế toán tại Trường Cao đẳng Lý Tự Trọng Thành phố Hồ Chí Minh</t>
  </si>
  <si>
    <t>Giải pháp thu hút người học vào ngành Quản trị Lữ hành Trường Cao đẳng Lý Tự Trọng Thành phố Hồ Chí Minh</t>
  </si>
  <si>
    <t>Giải pháp phát triển ngành Thương Mại Điện Tử cho sinh viên Khoa Kinh tế tại Trường Cao đẳng Lý Tự Trọng Thành phố Hồ Chí Minh</t>
  </si>
  <si>
    <t>Nghiên cứu xây dựng quy trình bảo trì công trình xây dựng. Áp dụng cho các hạng mục công trình tại trường Cao đẳng Lý Tự Trọng Thành phố Hồ Chí Minh</t>
  </si>
  <si>
    <t>Ứng dụng phần mềm Tekla Structure trong xây dựng và giảng dạy kết cấu thép</t>
  </si>
  <si>
    <t>Mô hình hóa 3D các cấu kiện của công trình xây dựng dân dụng phục vụ biên soạn giáo trình và bài giảng các học phần chuyên ngành Kỹ thuật xây dựng</t>
  </si>
  <si>
    <t>Các giải pháp phát triển khả năng tự học và sáng tạo của sinh viên trong học phần Thiết kế sự kiện</t>
  </si>
  <si>
    <t>Một số giải pháp phát triển các sản phẩm dịch vụ thông tin thư viện tại thư viện Trường Cao đẳng Lý Tự Trọng Thành phố Hồ Chí Minh</t>
  </si>
  <si>
    <t>Một số giải pháp để thư viện Trường Cao đẳng Lý Tự Trọng Thành phố Hồ Chí Minh phát huy vai trò của mình trong Cách mạng công nghiệp 4.0</t>
  </si>
  <si>
    <t>Giải pháp xây dựng thư viện thành giảng đường thứ hai cho sinh viên tại Trường Cao đẳng Lý Tự Trọng Thành phố Hồ Chí Minh</t>
  </si>
  <si>
    <t>Giải pháp ứng dụng công nghệ thông tin trong thư viện Trường Cao đẳng Lý Tự Trọng Thành phố Hồ Chí Minh</t>
  </si>
  <si>
    <t>Giải pháp phát triển mô hình thư viện thông minh của thư viện Trường Cao đẳng Lý Tự Trọng Thành phố Hồ Chí Minh</t>
  </si>
  <si>
    <t>Giải pháp triển khai hiệu quả công tác Đoàn, Hội tại trường Cao đẳng Lý Tự Trọng Thành phố Hồ Chí Minh</t>
  </si>
  <si>
    <t>Một số giải pháp nhằm nâng cao chất lượng đào tạo chương trình Toeic chuẩn đầu ra dành cho sinh viên tại Trường Cao đẳng Lý Tự Trọng Thành phố Hồ Chí Minh</t>
  </si>
  <si>
    <t>Giải pháp nâng cao hiệu quả trong tổ chức các lớp chuẩn đầu ra Ngoại ngữ, Tin học tại Trường Cao đẳng Lý Tự Trọng Thành phố Hồ Chí Minh</t>
  </si>
  <si>
    <t>Quy trình triển khai khám sức khỏe định kỳ tích cực bảo vệ nâng cao sức khỏe cán bộ - giảng viên - nhân viên tại Trường Cao đẳng Lý Tự Trọng Thành phố Hồ Chí Minh</t>
  </si>
  <si>
    <t>Đề xuất quy trình phòng, chống sốt xuất huyết tại ký túc xá Sinh viên Trường Cao đẳng Lý Tự Trọng Thành phố Hồ Chí Minh</t>
  </si>
  <si>
    <t>Các giải pháp bảo đảm an toàn thực phẩm tại Trường Cao đẳng Lý Tự Trọng Thành Phố Hồ Chí Minh</t>
  </si>
  <si>
    <t>Cải tiến quy trình tiếp nhận thông tin doanh nghiệp liên hệ tuyển dụng sinh viên tại Trường Cao đẳng Lý Tự Trọng Thành phố Hồ Chí Minh</t>
  </si>
  <si>
    <t>Một số biện pháp gia tăng tỷ lệ sinh viên có việc làm sau khi tốt nghiệp tại Trường Cao đẳng Lý Tự Trọng Thành phố Hồ Chí Minh</t>
  </si>
  <si>
    <t>Một số giải pháp đảm bảo an toàn dữ liệu tại Trường Cao đẳng Lý Tự Trọng Thành phố Hồ Chí Minh</t>
  </si>
  <si>
    <t>Giải pháp quản lý hệ thống mạng không dây tại Trường Cao đẳng Lý Tự Trọng Thành phố Hồ Chí Minh</t>
  </si>
  <si>
    <t>Nâng cao chất lượng âm thanh live stream giới thiệu về trường bằng phần mềm Adobe Audition</t>
  </si>
  <si>
    <t>Một số giải pháp giảm thiểu tình trạng học sinh bỏ học tại Trường Cao đẳng Lý Tự Trọng Thành phố Hồ Chí Minh</t>
  </si>
  <si>
    <t>Giải pháp quản lý hệ thống lưu trữ đầu ghi camera của Trường Cao đẳng Lý Tự Trọng Thành phố Hồ Chí Minh.</t>
  </si>
  <si>
    <t>Phan Hữu Tước</t>
  </si>
  <si>
    <t>01008049</t>
  </si>
  <si>
    <t>Khoa Ngoại ngữ</t>
  </si>
  <si>
    <t>01010254</t>
  </si>
  <si>
    <t>Đào Lê Phương Anh</t>
  </si>
  <si>
    <t>01015108</t>
  </si>
  <si>
    <t>Huỳnh Đình Văn</t>
  </si>
  <si>
    <t>01013128</t>
  </si>
  <si>
    <t>Nguyễn Văn Hiển</t>
  </si>
  <si>
    <t>01008048</t>
  </si>
  <si>
    <t>Lê Thị Hải Đăng</t>
  </si>
  <si>
    <t>01002039</t>
  </si>
  <si>
    <t>01012005</t>
  </si>
  <si>
    <t>Không đánh giá</t>
  </si>
  <si>
    <t>NH 2023-2024</t>
  </si>
  <si>
    <t>199/QĐ-TTg</t>
  </si>
  <si>
    <t>364/QĐ-TTg (T Việt)
11/3/2020</t>
  </si>
  <si>
    <t xml:space="preserve">1045/QĐ-TTg, 16/7/2020 (T. M Phương) </t>
  </si>
  <si>
    <t>Đề tài 1: Phát triển hợp tác giữa các cơ sở Giáo dục nghề nghiệp với doanh nghiệp trong bối cảnh cách mạng công nghiệp 4.0
Đề tài 2: Đào tạo theo định hướng tiếp cận CDIO cho các ngành kỹ thuật tại các cơ sở giáo dục nghề nghiệp</t>
  </si>
  <si>
    <t>Trần Thanh Cường</t>
  </si>
  <si>
    <t>01002040</t>
  </si>
  <si>
    <t>Vũ Anh Hiếu</t>
  </si>
  <si>
    <t>01002041</t>
  </si>
  <si>
    <t>Nguyễn Duy Lộc</t>
  </si>
  <si>
    <t>01015042</t>
  </si>
  <si>
    <t>Lê Thu Hà</t>
  </si>
  <si>
    <t>01010260</t>
  </si>
  <si>
    <t>Nguyễn Hoàng Hải</t>
  </si>
  <si>
    <t>01019003</t>
  </si>
  <si>
    <t>4252/QĐ-UBND</t>
  </si>
  <si>
    <t>22/9/2023 (03 người)</t>
  </si>
  <si>
    <t>5661/QĐ-UBND</t>
  </si>
  <si>
    <t>05/12/2023 (04 người)</t>
  </si>
  <si>
    <t>Nguyễn Ngọc Trang</t>
  </si>
  <si>
    <t>UBND THÀNH PHỐ HỒ CHÍ MINH</t>
  </si>
  <si>
    <t>Không có</t>
  </si>
  <si>
    <t>Số 1550/QĐ-BGDĐT ngày 
04/6/2019</t>
  </si>
  <si>
    <t>Số 2532/QĐ-BGDĐT ngày 
04/9/2020</t>
  </si>
  <si>
    <t>Số 4739/QĐ-BGDĐT ngày 
30/11/2022</t>
  </si>
  <si>
    <t>Kỷ niệm chương VSNGD</t>
  </si>
  <si>
    <t>Năm 2013</t>
  </si>
  <si>
    <t>Năm 2014</t>
  </si>
  <si>
    <t>Năm 2015</t>
  </si>
  <si>
    <t>Năm 2016</t>
  </si>
  <si>
    <t>Năm 2017</t>
  </si>
  <si>
    <t>Năm 2018</t>
  </si>
  <si>
    <t>Năm 2019</t>
  </si>
  <si>
    <t>Năm 2020</t>
  </si>
  <si>
    <t>Năm 2022</t>
  </si>
  <si>
    <t>Năm 2023</t>
  </si>
  <si>
    <t xml:space="preserve">Đã nhận KNC </t>
  </si>
  <si>
    <t>Năm 2011</t>
  </si>
  <si>
    <t>Năm 2012</t>
  </si>
  <si>
    <t>1</t>
  </si>
  <si>
    <t>2</t>
  </si>
  <si>
    <t>Nuyễn Văn Dũng</t>
  </si>
  <si>
    <t xml:space="preserve"> Phòng TC - HC - TH</t>
  </si>
  <si>
    <t>Nguyễn Thị Hoa</t>
  </si>
  <si>
    <t>x (2010)</t>
  </si>
  <si>
    <t>Lê Hùng Thanh</t>
  </si>
  <si>
    <t>Hồ Thị Tuyết</t>
  </si>
  <si>
    <t>Huỳnh Bá Thành</t>
  </si>
  <si>
    <t>Nguyễn Tiến Hưng</t>
  </si>
  <si>
    <t>Phan Ngọc Phát</t>
  </si>
  <si>
    <t xml:space="preserve"> Phòng Kế hoạch - TC</t>
  </si>
  <si>
    <t>Đỗ Thị Ngọc</t>
  </si>
  <si>
    <t>Nguyễn Hải Hà</t>
  </si>
  <si>
    <t>Phạm Lê Đông Hưng</t>
  </si>
  <si>
    <t>Lê Hửu Nhân</t>
  </si>
  <si>
    <t>Phòng Tuyển sinh - ĐT - GTVL</t>
  </si>
  <si>
    <t>x (2007)</t>
  </si>
  <si>
    <t xml:space="preserve"> Trường THPT</t>
  </si>
  <si>
    <t xml:space="preserve">Võ Minh Phương </t>
  </si>
  <si>
    <t>Phạm Huuỳnh Kim Ngân</t>
  </si>
  <si>
    <t xml:space="preserve"> Phòng Thiết bị - VT</t>
  </si>
  <si>
    <t>Nguyễn  Văn Chiến</t>
  </si>
  <si>
    <t>Hoàng Ngọc Cảnh</t>
  </si>
  <si>
    <t>x (2006)</t>
  </si>
  <si>
    <t>Lê Thị Hà Giang</t>
  </si>
  <si>
    <t>Hà Phước Tuấn</t>
  </si>
  <si>
    <t xml:space="preserve"> Phòng Khảo thí và ĐBCL</t>
  </si>
  <si>
    <t>Võ Thị Anh Đào</t>
  </si>
  <si>
    <t xml:space="preserve"> Phòng Quản lý KH - HTQT</t>
  </si>
  <si>
    <t xml:space="preserve"> Phòng Quản trị - DV</t>
  </si>
  <si>
    <t>Nguyễn Văn Lâm</t>
  </si>
  <si>
    <t>Đỗ Văn Trong</t>
  </si>
  <si>
    <t>Thi Thị Phím</t>
  </si>
  <si>
    <t>Trang Thị Minh</t>
  </si>
  <si>
    <t>Trần Thị Kim Loan</t>
  </si>
  <si>
    <t>Nguyễn Thị Vãng</t>
  </si>
  <si>
    <t>Thân Thị Quyết</t>
  </si>
  <si>
    <t>Huỳnh Thị Thu Nga</t>
  </si>
  <si>
    <t>Huỳnh Thị Thu Hương</t>
  </si>
  <si>
    <t>Nguyễn Lê Hồng Điệp</t>
  </si>
  <si>
    <t>Bùi Đặng Hoàng Tuấn</t>
  </si>
  <si>
    <t>Trần Kim Thu Liễu</t>
  </si>
  <si>
    <t>Nguyễn Thị Thu Hà</t>
  </si>
  <si>
    <t>Phạm Thị Thu Hiền</t>
  </si>
  <si>
    <t>Võ Thị Hồng Lan</t>
  </si>
  <si>
    <t>Nguyễn Thị Thu Tâm</t>
  </si>
  <si>
    <t>Đinh Trần Phương Thảo</t>
  </si>
  <si>
    <t>Vương Thanh Thuỷ</t>
  </si>
  <si>
    <t>Lê Nguyễn Mỹ Trâm</t>
  </si>
  <si>
    <t>Nguyễn Thị Bảo Trân</t>
  </si>
  <si>
    <t>Trần Thanh Trúc</t>
  </si>
  <si>
    <t>Nguyễn Thị Thanh Tú</t>
  </si>
  <si>
    <t>Khoa Lý luận Chính trị</t>
  </si>
  <si>
    <t>Khoa Cơ khí</t>
  </si>
  <si>
    <t>Nguyễn Tiến Nhân</t>
  </si>
  <si>
    <t>Nguyễn Tam Cương</t>
  </si>
  <si>
    <t>Nguyễn Khoa</t>
  </si>
  <si>
    <t>Khoa Công nghệ thông tin</t>
  </si>
  <si>
    <t>Võ Anh Trang</t>
  </si>
  <si>
    <t>Ng Ng Hoàng Ngọc Quyên</t>
  </si>
  <si>
    <t>Lê Tất Đạt</t>
  </si>
  <si>
    <t>Lê Phi Trường</t>
  </si>
  <si>
    <t>Nguyễn Duy Đạt</t>
  </si>
  <si>
    <t>Khoa CN Động lực</t>
  </si>
  <si>
    <t>Trần Minh Tuấn</t>
  </si>
  <si>
    <t>Phạm Nguyễn Đức Trung</t>
  </si>
  <si>
    <t>Nguyễn Minh Đức (A)</t>
  </si>
  <si>
    <t>Nguyễn Minh Đức (B)</t>
  </si>
  <si>
    <t>Bốc Minh Trí</t>
  </si>
  <si>
    <t>Trương Việt Khánh Trang</t>
  </si>
  <si>
    <t>X (2014)</t>
  </si>
  <si>
    <t>Khoa CN May - TT</t>
  </si>
  <si>
    <t xml:space="preserve">Đinh Đồng Hiệp </t>
  </si>
  <si>
    <t xml:space="preserve">Võ Anh Hào </t>
  </si>
  <si>
    <t>Khoa CN Nhiệt - Lạnh</t>
  </si>
  <si>
    <t>Phan Văn Hòa</t>
  </si>
  <si>
    <t xml:space="preserve">Nguyễn Vũ Xuân Thì </t>
  </si>
  <si>
    <t xml:space="preserve">Võ Phước Quang </t>
  </si>
  <si>
    <t>Khoa Kinh tế</t>
  </si>
  <si>
    <t>Phạm Thị Gia Tâm</t>
  </si>
  <si>
    <t>Lê Xuân Thủy</t>
  </si>
  <si>
    <t>TT Truyền thông - TV</t>
  </si>
  <si>
    <t>TT Đào tạo LTT</t>
  </si>
  <si>
    <t>TT Y tế</t>
  </si>
  <si>
    <t>Hồ Thị Khuyên</t>
  </si>
  <si>
    <t>Nguyễn Thanh Lâm</t>
  </si>
  <si>
    <t xml:space="preserve"> Phòng Thanh tra GD - CTSV</t>
  </si>
  <si>
    <t>Trần Quốc Định</t>
  </si>
  <si>
    <t>Trương Thị Hồng</t>
  </si>
  <si>
    <t>K. Động lực</t>
  </si>
  <si>
    <t>Lương Xuân Chỉnh</t>
  </si>
  <si>
    <t>Lê Thị Tuyết Trinh</t>
  </si>
  <si>
    <t>Phạm Ngọc Long</t>
  </si>
  <si>
    <t>Lê Hồng Vân</t>
  </si>
  <si>
    <t>Bùi Hiền Lương</t>
  </si>
  <si>
    <t>Nguyễn Hoài Nam</t>
  </si>
  <si>
    <t>Khương Thị Thanh Thúy</t>
  </si>
  <si>
    <t>Nguyễn Thị Ngọc Hương</t>
  </si>
  <si>
    <t>Phạm Thành Danh</t>
  </si>
  <si>
    <t>Dương Đức Thịnh</t>
  </si>
  <si>
    <t>Bùi Văn Chương</t>
  </si>
  <si>
    <t>Lê Cảnh Thắng</t>
  </si>
  <si>
    <t>Văn Thị Lệ</t>
  </si>
  <si>
    <t>Đào Thị Phú Xuyên</t>
  </si>
  <si>
    <t>Đỗ Thị Kim Hoa</t>
  </si>
  <si>
    <t>Phạm Thị Lý</t>
  </si>
  <si>
    <t>Nguyễn Tiến Dương</t>
  </si>
  <si>
    <t>Khoa Khoa học cơ bản</t>
  </si>
  <si>
    <t>Cao Thị Nga</t>
  </si>
  <si>
    <t>Nguyễn Quỳnh Giao</t>
  </si>
  <si>
    <t>Cao Đình Trung Hậu</t>
  </si>
  <si>
    <t>Nguyễn Huỳnh Mai Hạnh</t>
  </si>
  <si>
    <t>Nguyễn Thị Thu Hoài</t>
  </si>
  <si>
    <t>Trần Bạch Tuyết</t>
  </si>
  <si>
    <t>Trương Thị Minh Hà</t>
  </si>
  <si>
    <t>Nguyễn Thị Minh Quý</t>
  </si>
  <si>
    <t>Lương Thị Thanh Hà</t>
  </si>
  <si>
    <t>Nguyễn Thị Mai</t>
  </si>
  <si>
    <t>Võ Thúy Phương</t>
  </si>
  <si>
    <t>Lê Hoàng Anh Quân</t>
  </si>
  <si>
    <t>Đào Duy Long</t>
  </si>
  <si>
    <t>Hồng Thị Diễm My</t>
  </si>
  <si>
    <t>Lâm Thanh Hùng</t>
  </si>
  <si>
    <t>Nguyễn Ngọc Phương</t>
  </si>
  <si>
    <t>Nguyễn Phụ Thượng Lưu</t>
  </si>
  <si>
    <t>Trần Huỳnh Minh Khang</t>
  </si>
  <si>
    <t>Hồ Thị Anh</t>
  </si>
  <si>
    <t>Khoa CN Điện - Điện tử</t>
  </si>
  <si>
    <t>Nguyễn Huỳnh Liên</t>
  </si>
  <si>
    <t>Nguyễn Trọng Trí</t>
  </si>
  <si>
    <t>Hà Chí Công</t>
  </si>
  <si>
    <t xml:space="preserve">Võ Thiện Mỹ </t>
  </si>
  <si>
    <t>Phan Thị Huyền Trang</t>
  </si>
  <si>
    <t>Nguyễn Thụy Tường Vi</t>
  </si>
  <si>
    <t>Vũ Thị Thanh Nhàn</t>
  </si>
  <si>
    <t>Trần Quốc Tuấn</t>
  </si>
  <si>
    <t>Trần Thị Mỹ Huyền</t>
  </si>
  <si>
    <t>Trương Thị Thủy Tiên</t>
  </si>
  <si>
    <t>Trần Thị Tuyết Mai</t>
  </si>
  <si>
    <t>Huỳnh Thị Kim Hằng</t>
  </si>
  <si>
    <t>Đinh Công Bình</t>
  </si>
  <si>
    <t>Hoàng Thị Lê</t>
  </si>
  <si>
    <t xml:space="preserve">Lê Phương Ngọc </t>
  </si>
  <si>
    <t>Hoàng Anh Toàn</t>
  </si>
  <si>
    <t>Lê Thị Kim Nhân</t>
  </si>
  <si>
    <t>Nguyễn Thị Thanh Hà</t>
  </si>
  <si>
    <t xml:space="preserve">Nguyễn Thị Ngọc Huệ </t>
  </si>
  <si>
    <t>Lê Thị Phương Thúy</t>
  </si>
  <si>
    <t>Trần Đình Phan</t>
  </si>
  <si>
    <t>Trần Thị Phượng</t>
  </si>
  <si>
    <t>Phạm Thị Đức</t>
  </si>
  <si>
    <t>Nguyễn Hồng Thanh</t>
  </si>
  <si>
    <t>Lê Thị Ngọc Dung</t>
  </si>
  <si>
    <t>Nguyễn Thị Ngọc Trang</t>
  </si>
  <si>
    <t>Phạm Thị Hà</t>
  </si>
  <si>
    <t>Phan Thị Mai Hương</t>
  </si>
  <si>
    <t>Lê Tấn Long</t>
  </si>
  <si>
    <t>Nguyễn Thụy Hải Yến</t>
  </si>
  <si>
    <t>Nguyễn Thị Hiếu Hạnh</t>
  </si>
  <si>
    <t>Trương Thị Hòa</t>
  </si>
  <si>
    <t>Nguyễn Thị Bảo Linh</t>
  </si>
  <si>
    <t>Lê Thị Thanh Hà</t>
  </si>
  <si>
    <t>Đỗ Thị Vân</t>
  </si>
  <si>
    <t>Lý Hoàng Nam</t>
  </si>
  <si>
    <t>Văn Trí Lợi</t>
  </si>
  <si>
    <t>Nguyễn Văn Khắc</t>
  </si>
  <si>
    <t>Phan Vũ Băng Thạch</t>
  </si>
  <si>
    <t>Nguyễn Thị Tươi</t>
  </si>
  <si>
    <t>Thái Thị Thanh Trang</t>
  </si>
  <si>
    <t>Lữ Châu Thi</t>
  </si>
  <si>
    <t>Lê Thanh Thát</t>
  </si>
  <si>
    <t>KỶ NIỆM CHƯƠNG VÌ SNGD</t>
  </si>
  <si>
    <t>8/3/2023 (T Đệ, T Bảo)</t>
  </si>
  <si>
    <t>KNC VSNGD</t>
  </si>
  <si>
    <t>1550/QĐ-BGDĐT</t>
  </si>
  <si>
    <t>2532/QĐ-BGDĐT</t>
  </si>
  <si>
    <t>4739/QĐ-BGDĐT</t>
  </si>
  <si>
    <t>30/11/2022</t>
  </si>
  <si>
    <t>Trần Nhật Thịnh</t>
  </si>
  <si>
    <t>01004020</t>
  </si>
  <si>
    <t>Ôn Thị Ngọc Thảo</t>
  </si>
  <si>
    <t>01010288</t>
  </si>
  <si>
    <t>DLKS</t>
  </si>
  <si>
    <t>Nguyễn Huỳnh Lưu Phương</t>
  </si>
  <si>
    <t>01025101</t>
  </si>
  <si>
    <t>Lương Công Phi</t>
  </si>
  <si>
    <t>01031002</t>
  </si>
  <si>
    <t>09/8/2016</t>
  </si>
  <si>
    <t>04/06/2019</t>
  </si>
  <si>
    <t>04/09/2020</t>
  </si>
  <si>
    <t>252/QĐ-UBND</t>
  </si>
  <si>
    <t>76/QĐ-UBND</t>
  </si>
  <si>
    <t>09/01/2018 (7 người)</t>
  </si>
  <si>
    <t>18/01/2017 (8 người)</t>
  </si>
  <si>
    <t>251/QĐ-UBND</t>
  </si>
  <si>
    <t>18/01/2017 (2 người)</t>
  </si>
  <si>
    <t>75/QĐ-UBND</t>
  </si>
  <si>
    <t>09/01/2018 (4 người)</t>
  </si>
  <si>
    <t>25/7/2019 (Thầy Bảo)</t>
  </si>
  <si>
    <t>Đang đề nghị SGD</t>
  </si>
  <si>
    <t>255/QĐ-UBND</t>
  </si>
  <si>
    <t>19/01/2024 (44 người)</t>
  </si>
  <si>
    <t>Đang đề nghị</t>
  </si>
  <si>
    <t>Chưa có QĐ</t>
  </si>
  <si>
    <t>SK1: Vận dụng Lý thuyết giáo dục tối ưu để xây dựng trường học thông minh nhằm phát triển toàn diện năng lực người học trong giáo dục tại Việt Nam hiện nay
SK2: 'Thực trạng, thách thức và giải pháp tối ưu khi vận dụng giáo dục STEM tại Việt Nam</t>
  </si>
  <si>
    <t>TTGD-QHDN</t>
  </si>
  <si>
    <t>XD-NL</t>
  </si>
  <si>
    <t xml:space="preserve">Sử dụng phương pháp học Blended-Learning để phát huy năng lực tự học của sinh viên ngành Ngôn ngữ Anh </t>
  </si>
  <si>
    <t>Phương pháp kiểm tra đánh giá kỹ năng viết tiếng Anh của sinh viên chuyên ngữ Trường Cao đẳng Lý Tự Trọng Thành phố Hồ Chí Minh</t>
  </si>
  <si>
    <t>Phát triển tính tư duy phản biện trong kỹ năng nói tiếng Anh cho sinh viên chuyên ngành Ngôn Ngữ Anh</t>
  </si>
  <si>
    <t>Các phương pháp để giúp sinh viên phát triển kỹ năng Nghe (Listening)</t>
  </si>
  <si>
    <t>Tuyển dụng lại sinh viên năm cuối hoặc mới ra trường để hỗ trợ trong các hoạt động học tập trong lớp</t>
  </si>
  <si>
    <t>Ứng dụng công nghệ kỹ thuật số vào giảng dạy và học tập Tiếng Anh nhằm nâng cao khả năng sử dụng Tiếng Anh của sinh viên tại trường Cao đẳng Lý Tự Trọng Thành phố Hồ Chí Minh</t>
  </si>
  <si>
    <t>Hoàn thiện môi trường học tập của học sinh sinh viên tại Trường Cao đẳng Lý Tự Trọng Thành phố Hồ Chí Minh</t>
  </si>
  <si>
    <t>Mô hình điều khiển tự động hóa ứng dụng IOT và mạng CC-Link</t>
  </si>
  <si>
    <t>Hoàn thiện việc quản lý, sử dụng nguồn tài chính trong sự nghiệp giáo dục, dưới tác động của công nghệ số</t>
  </si>
  <si>
    <t>Một số giải pháp trong việc quản lý, sử dụng nguồn ngân sách đạt hiệu quả nhằm tiết kiệm và chống lãng phí, nâng cao thu nhập tăng thêm cho cán bộ, viên chức, người lao động tại trường Cao đẳng Lý Tự Trọng Thành phố Hồ Chí Minh.</t>
  </si>
  <si>
    <t>Hoàn thiện hệ thống kiểm soát nội bộ theo cơ chế tự chủ tài chính tại trường Cao đẳng Lý Tự Trọng TP.HCM.</t>
  </si>
  <si>
    <t>Một số giải pháp cải tiến quy trình thực hiện giải quyết các chế độ, chính sách bảo hiểm cho viên chức - người lao động tại Trường Cao đẳng Lý Tự Trọng Thành Phố Hồ Chí Minh.</t>
  </si>
  <si>
    <t>Một số giải pháp để làm tốt công tác kế toán thuế giá trị gia tăng tại Trường Cao đẳng Lý Tự Trọng Thành phố Hồ Chí Minh.</t>
  </si>
  <si>
    <t>Một số giải pháp nâng cao hiệu quả công tác thu - chi các khoản Thu Hộ, Chi Hộ tại Trường Cao đẳng Lý Tự Trọng TP. Hồ Chí Minh.</t>
  </si>
  <si>
    <t>Cải tiến trong việc quản lý thu phí BHYT của sinh viên tại Trường Cao Đẳng Lý Tự Trọng.</t>
  </si>
  <si>
    <t>Chuyển đổi số và tối ưu hoá hệ thống thanh toán học phí trực tuyến, nâng cao an toàn giao dịch ngân hàng tại Trường Cao đẳng Lý Tự Trọng Thành phố Hồ Chí Minh.</t>
  </si>
  <si>
    <t>Xây dựng mô hình tối ưu hóa quy trình lưu chuyển hồ sơ và tăng cường bảo mật trong thanh toán tại Trường Cao đẳng Lý Tự Trọng TP.HCM</t>
  </si>
  <si>
    <t>Giải pháp nâng cao chất lượng công tác tuyển sinh tại trường Cao đẳng Lý Tự Trọng Tp HCM</t>
  </si>
  <si>
    <t>Hoàn thiện quy trình biên soạn giáo trình tại trường Cao đẳng Lý Tự Trọng Tp HCM</t>
  </si>
  <si>
    <t>Xây dựng quy trình học lại cho sinh viên nhằm nâng cao chất lượng đào tạo tại Trường Cao đẳng Lý Tự Trọng Thành phố Hồ Chí Minh</t>
  </si>
  <si>
    <t>Hoàn thiện quy trình thực hiện công tác tính khối lượng giảng viên trong năm học tại trường Cao đẳng Lý Tự Trọng Thành phố Hồ Chí Minh</t>
  </si>
  <si>
    <t>Xây dựng quy trình xét công nhận tốt nghiệp cho sinh viên bậc Cao đẳng tại trường Cao đẳng Lý Tự Trọng Tp.HCM</t>
  </si>
  <si>
    <t>Xây dựng Quy trình đưa sinh viên đi thực tập TN khoa du lịch khách sạn trường CĐ Lý Tự Trọng Tp.HCM</t>
  </si>
  <si>
    <t>Một số giải pháp trong công tác Tư vấn Hướng nghiệp cho học sinh.</t>
  </si>
  <si>
    <t>Một số kỹ năng trong việc thực hiện báo cáo và tổng hợp báo cáo tại trường Cao đẳng Lý Tự Trọng Thành phố Hồ Chí Minh</t>
  </si>
  <si>
    <t>Nâng cao năng lực tiếp cận cuộc cách mạng công nghiệp 4.0 cho sinh viên Trường Cao đẳng Lý Tự Trọng Thành phố Hồ Chí Minh</t>
  </si>
  <si>
    <t>Xây dựng Quy trình biên soạn và phát triển chương trình đào tạo tại khoa Công nghệ thông tin thuộc trường Cao đẳng Lý Tự Trọng Tp. Hồ Chí Minh.</t>
  </si>
  <si>
    <t>Giải pháp tổ chức họp phụ huynh Sinh viên bậc Trung cấp (T4) đạt hiệu quả cao tại Trường Cao đẳng Lý Tự Trọng, Thành phố Hồ Chí Minh.</t>
  </si>
  <si>
    <t>Ứng dụng Zalo Mini app trong công tác tuyển sinh Trường Cao đẳng Lý Tự Trọng Thành phố Hồ Chí Minh</t>
  </si>
  <si>
    <t>Một số giải pháp trong công tác giáo vụ nhằm nâng cao tỷ lệ sinh viên tốt nghiệp đúng hạn tại khoa Động lực trường Cao đẳng Lý Tự Trọng TP. HCM</t>
  </si>
  <si>
    <t>Ứng dụng công nghệ thông tin trong tổng hợp, kiểm tra, hoàn thiện tính khối lượng giảng viên tại trường Cao đẳng Lý Tự Trọng Thành phố Hồ Chí Minh.</t>
  </si>
  <si>
    <t>Xây dựng quy trình đăng ký học tiếp sau bảo lưu kết quả học tập cho sinh viên cao đẳng liên thông và các bước xử lý nghiệp vụ trên phần mềm PMT-EMS</t>
  </si>
  <si>
    <t>Một số giải pháp nhằm để thu hút số lượt truy cập website và lượt like fanpage facebook tại Trường Cao đẳng Lý Tự Trọng Tp.HCM</t>
  </si>
  <si>
    <t>Xây dựng phần mềm quản lý vật tư và thiết bị</t>
  </si>
  <si>
    <t>Rèn luyện kỹ năng mềm đối với nhân viên văn phòng trong thời đại công nghiệp 4.0 tại trường Cao đẳng Lý Tự Trọng Thành phố Hồ Chí Minh</t>
  </si>
  <si>
    <t>Một số giải pháp đổi mới công tác nữ công tại Công đoàn cơ sở Trường Cao đẳng Lý Tự Trọng Thành phố Hồ Chí Minh</t>
  </si>
  <si>
    <t>Một số giải pháp xây dựng "Trường học Hạnh phúc" tại Trường Cao đẳng Lý Tự Trọng Thành phố Hồ Chí Minh</t>
  </si>
  <si>
    <t>Xây dựng quy trình tổ chức các buổi giao lưu, chia sẻ giữa doanh nghiệp với sinh viên trường Cao đẳng Lý Tự Trọng Thành phố Hồ Chí Minh</t>
  </si>
  <si>
    <t>Rèn luyện kỹ năng tự học của sinh viên Trường Cao đẳng Lý Tự Trọng Thành phố Hồ Chí Minh</t>
  </si>
  <si>
    <t>Một số biện pháp đảm bảo an toàn vệ sinh thực phẩm cho sinh viên khi ăn uống trong trường.</t>
  </si>
  <si>
    <t>Cải tiến sáng kiến “Một số biện pháp gia tăng tỉ lệ sinh viên có việc làm sau khi tốt nghiệp tại Trường Cao đẳng Lý Tự Trọng Thành phố Hồ Chí Minh”</t>
  </si>
  <si>
    <t>Một số giải pháp phòng chống sử dụng thuốc lá điện tử cho sinh viên tại Trường Cao đẳng Lý Tự Trọng Thành phố Hồ Chí Minh</t>
  </si>
  <si>
    <t>Giải pháp thực hiện đánh giá rèn luyện trực tuyến cho sinh viên Trường Cao đẳng Lý Tự Trọng Thành phố Hồ Chí Minh.</t>
  </si>
  <si>
    <t>Nghiên cứu một số giải pháp nâng cao hiệu quả huấn luyện đội tuyển bóng chuyền nam sinh viên Trường Cao đẳng Lý Tự Trọng Thành phố Hồ Chí Minh</t>
  </si>
  <si>
    <t>Hoàn thiện công tác tự đánh giá kiểm định chất lượng tại Trường Cao đẳng Lý Tự Trọng Thành phố Hồ Chí Minh</t>
  </si>
  <si>
    <t>Ứng dụng phương pháp dạy học tích cực tạo hứng thú cho sinh viên</t>
  </si>
  <si>
    <t>Một số giải pháp thực hiện chuyển đổi số của Phòng Quản lý khoa học - Hợp tác quốc tế</t>
  </si>
  <si>
    <t xml:space="preserve">Quy định bảo vệ bí mật Nhà nước của Trường Cao đẳng Lý Tự Trọng Thành phố Hồ Chí Minh </t>
  </si>
  <si>
    <t xml:space="preserve">Ứng dụng thực tế ảo tăng cường Halo AR quảng bá hình ảnh thương hiệu của Nhà trường </t>
  </si>
  <si>
    <t>Phát triển năng lực của đội ngũ giảng viên đáp ứng yêu cầu chuyển đổi số hiện nay trong giáo dục nghề nghiệp</t>
  </si>
  <si>
    <t>Thực trạng và một số giải pháp giáo dục kỹ năng sống cho sinh viên nội trú Trường Cao đẳng Lý Tự Trọng TP. HCM trong bối cảnh hiện nay</t>
  </si>
  <si>
    <t>Giải pháp chuẩn đoán và sửa chữa máy vi tính xách tay bằng card test (Mini PCI, Mini PCI-E)</t>
  </si>
  <si>
    <t>Ứng dụng phần mềm ASM khai báo thông tin lưu trú sinh viên nội trú với chính quyền địa phương đáp ứng yêu cầu chuyển đổi số tại KTX</t>
  </si>
  <si>
    <t>Giải pháp gia cố ty treo quạt trần bằng cáp thép chịu lực</t>
  </si>
  <si>
    <t>Khung bảng kết hợp giá treo tivi tại trường Cao Đẳng Lý Tự Trọng TP. HCM.</t>
  </si>
  <si>
    <t>Một số biện pháp xây dựng nhà trường "Xanh sạch đẹp an toàn"</t>
  </si>
  <si>
    <t>Biện pháp kiểm tra và bảo trì hệ thống phòng cháy chữa cháy khu ký túc xá</t>
  </si>
  <si>
    <t>Nâng cao công tác quản lý đào tạo tại khoa Khoa học cơ bản đáp ứng yêu cầu chuyển đổi số tại trường Cao đẳng Lý Tự Trọng TP.HCM</t>
  </si>
  <si>
    <t>“Một số biện pháp rèn luyện kỹ năng ứng dụng kiến thức phương trình vào môn chuyên ngành điện tại trường Cao đẳng Lý Tự Trọng Thành phố Hồ Chí Minh”</t>
  </si>
  <si>
    <t>Thực hiện chuyển đổi số một số hoạt động dạy học tại lớp nhằm giảm chi phí cho GV và SV trường Cao đẳng Lý Tự Trọng TP.HCM</t>
  </si>
  <si>
    <t>Một số giải pháp tự học môn Vật lí của sinh viên trường Cao đẳng Lý Tự Trọng Thành phố Hồ Chí Minh</t>
  </si>
  <si>
    <t>Xây dựng bài giảng vật lý "Chuyển động ném" thông qua các thí nghiệm vật lý ảo tại Trường Cao đẳng Lý Tự Trọng TP.HCM</t>
  </si>
  <si>
    <t>Một số biện pháp rèn luyện kỹ năng tri thức phương pháp cho sinh viên qua chủ đề "Giải Toán có ứng dụng đạo hàm" tại Trường Cao đẳng Lý Tự Trọng thành phố Hồ Chí Minh.</t>
  </si>
  <si>
    <t>Giải pháp nâng cao tính tích cực trong giờ học giáo dục thể chất cho sinh viên trường Cao đẳng Lý Tự Trọng TP.HCM</t>
  </si>
  <si>
    <t>Ứng dụng một số bài tập phát triển thể lực chuyên môn cho nam VĐV đội tuyển bóng đá Trường Cao đẳng Lý Tự Trọng TP.HCM</t>
  </si>
  <si>
    <t>Thực hiện chuyển đổi số nâng cao hiệu quả giảng dạy môn Giáo dục chính trị tại trường CĐ Lý Tự Trọng TP. Hồ Chí Minh</t>
  </si>
  <si>
    <t>Lồng ghép nội dung kiên quyết, kiên trì đấu tranh phòng chống tham nhũng, tiêu cực vào giảng dạy môn pháp luật tại Trường CĐ Lý Tự Trọng TP.HCM</t>
  </si>
  <si>
    <t>Các yếu tố ảnh hưởng văn hóa đọc và khả năng tự nghiên cứu của sinh viên tại trường Cao đẳng Lý Tự Trọng TP. HCM</t>
  </si>
  <si>
    <t>Một số kinh nghiệm tổ chức, quản lý hoạt động phong trào trong công tác chủ nhiệm lớp đối với hệ T4 tại Trường Cao đẳng Lý Tự Trọng TP. Hồ Chí Minh</t>
  </si>
  <si>
    <t>Ứng dụng phần mềm canva trong dạy học môn giáo dục chính trị tại Trường Lý Tự Trọng TP. HCM</t>
  </si>
  <si>
    <t xml:space="preserve"> Ứng dụng một số phương pháp và kỹ thuật dạy học tích cực vào giảng dạy môn Giáo dục chính trị tại trường CĐ Lý Tự Trọng TP. Hồ Chí Minh</t>
  </si>
  <si>
    <t>Nâng cao năng lực tư duy phản biện của sinh viên trong thời kì chuyển đổi số tại trường CĐ Lý Tự Trọng TPHCM</t>
  </si>
  <si>
    <t>Một số kinh nghiệm nhằm nâng cao hiệu quả của việc sử dụng hình thức Seminar trong dạy học môn Giáo dục Chính trị</t>
  </si>
  <si>
    <t xml:space="preserve"> Một số giải pháp giúp SV không bị áp lực học tập khi học môn Giáo dục chính trị tại trường CĐ Lý Tự Trọng TP. Hồ Chí Minh</t>
  </si>
  <si>
    <t>Thiết kế chế tạo thiết bị hàn thép ống tự động có rung siêu âm tần số 20kHz</t>
  </si>
  <si>
    <t>Thiết kế chế tạo cổng trục 3T</t>
  </si>
  <si>
    <t xml:space="preserve">Thiết kế, chế tạo mô hình thước đo Panme </t>
  </si>
  <si>
    <t>Xây dựng thư viện chi tiết máy trên GrabCAD, phục vụ đào tạo và học tập các môn chuyên ngành tại khoa Cơ khí</t>
  </si>
  <si>
    <t>Chế tạo ê tô đa năng</t>
  </si>
  <si>
    <t>Thiết kế và chế tạo đồ gá máy cắt cầm tay</t>
  </si>
  <si>
    <t>Thiết kế và chế tạo mâm xoay</t>
  </si>
  <si>
    <t>Ứng dụng công nghệ in 3D làm mô hình hộp giảm tốc hỗ trợ trong dạy học</t>
  </si>
  <si>
    <t>Mô hình hoá và mô phỏng chuyển động hộp chạy dao máy tiện vạn năng 16B16KN</t>
  </si>
  <si>
    <t>Giải pháp nâng cao hiệu quả của việc điểm danh sinh viên bằng máy chấm công vân tay tại Trường Cao đẳng Lý Tự Trọng Thành phố Hồ Chí Minh.</t>
  </si>
  <si>
    <t>Ứng dụng Server Khoa CNTT vào công tác quản lý dạy và học của giảng viên - sinh viên</t>
  </si>
  <si>
    <t>Xây dựng hệ thống video clip hướng dẫn thực hành môn Công nghệ mạng viễn thông bậc Cao đẳng</t>
  </si>
  <si>
    <t>Ứng dụng phần mềm GIMKIT trong giảng dạy môn Cơ sở dữ liệu cho sinh viên hệ trung cấp</t>
  </si>
  <si>
    <t>Xây dưng thuật toán khử đệ quy để tối ưu chương trình  giúp sinh viên hoàn thiện kỹ năng lập trình</t>
  </si>
  <si>
    <t>Triển khai xây dựng ứng dụng Web trên nền tảng CMS cho sinh viên ngành Thiết kế trang Web</t>
  </si>
  <si>
    <t>Xây dựng giải pháp tại phòng máy nhằm tránh xung đột khi dạy thực hành vừa sử dụng Internet vừa dùng phần mềm dạy học</t>
  </si>
  <si>
    <t>Một số giải pháp nâng cao khả năng tự học giúp sinh viên cao đẳng chuyên ngành Lập trình máy tính học tốt môn lập trình cơ sở dữ liệu</t>
  </si>
  <si>
    <t>Giải pháp sử dụng Java Swing để lập trình mô phỏng các thuật toán mã hoá nhằm nâng cao hiệu quả học tập cho sinh viên trong môn học Bảo mật hệ thống thông tin</t>
  </si>
  <si>
    <t>Xây dựng Hệ thống Bài tập hướng dẫn thực hành trực quan trên thiết bị mạng của hãng Cisco cho môn học Cấu hình mạng hệ Cao đẳng, khoa Công nghệ thông tin Trường Cao đẳng Lý Tự Trọng TP. HCM.</t>
  </si>
  <si>
    <t>Xây dựng bài giảng ngôn ngữ lập trình Python chuyên ngành tin học ứng dụng</t>
  </si>
  <si>
    <t>Nghiên cứu và ứng dụng CodeIgniter vào lập trình website cho sinh viên hệ cao đẳng</t>
  </si>
  <si>
    <t>Ứng dụng sơ đồ tư duy vào xây dựng bài giảng môn Photoshop nhằm hệ thống hóa kiến thức khoa học cho sinh viên ngành Thiết kế đồ họa.</t>
  </si>
  <si>
    <t>Nghiên cứu, xây dựng phần mềm đào tạo trực tuyến ở trường học thông minh</t>
  </si>
  <si>
    <t>Thi Công mô hình điều khiển van biến thiên thông minh (VVT-i) của hãng Toyota</t>
  </si>
  <si>
    <t>Nghiên cứu thi công mô hình bộ điều khiển hệ thống lái bốn bánh dẫn hướng</t>
  </si>
  <si>
    <t>Thi công bộ điều khiển tạo pan cho các hệ thống điện trên ô tô</t>
  </si>
  <si>
    <t>Thi công bộ tạo lỗi tín hiệu điều khiển động cơ trên xe Suzuki Swift 2013</t>
  </si>
  <si>
    <t>Nghiên cứu thi công mô hình gạt mưa toyota</t>
  </si>
  <si>
    <t>Thi công mô hình cấp nguồn trên xe Toyota Camry 1999</t>
  </si>
  <si>
    <t>Thi công mô hình hộp cầu chì trên xe Toyota Camry 2009</t>
  </si>
  <si>
    <t>Thi công mô hình bộ ly hợp trợ lực bằng thuỷ lực dùng trên xe ô tô</t>
  </si>
  <si>
    <t>Thi công mô hình hệ thống điều khiền thủy lực của hộp số tự động trên xe ôtô</t>
  </si>
  <si>
    <t>Thi công mô hình điều khiển trục cam thông minh Valvetronic của hãng BMW</t>
  </si>
  <si>
    <t>Thi công mô hình điều khiển bơm xăng bằng tín hiểu giả lập từ ECU</t>
  </si>
  <si>
    <t>Thi công mô hình chẩn đoán hệ thống khởi động trên ô tô sử dụng hộp số tự động</t>
  </si>
  <si>
    <t xml:space="preserve">Thi công mô hình hệ thống lái trợ điện với mạch chống  ngược  cực bình điện (Ắc-quy) cho hộp điều khiển </t>
  </si>
  <si>
    <t>Thi công mạch chống chập tải sử dụng mosfet dùng cho môn học Thực hành Động cơ xăng</t>
  </si>
  <si>
    <t>Thi công mô hình hệ thống âm thanh trên ô tô</t>
  </si>
  <si>
    <t>Thiết kế và thi công hệ thống đánh pan trên mô hình lái trợ lực điện</t>
  </si>
  <si>
    <t>Thi công mô hình hộp số tự động 6 cấp trên xe Everest 2022</t>
  </si>
  <si>
    <t>Thi công mô hình điều khiển quạt lạnh trong hệ thống điều hoà không khí trên ô tô</t>
  </si>
  <si>
    <t>Thi công cắt bổ mô hình động cơ toyota 4p</t>
  </si>
  <si>
    <t>Thiết kế thi công mô hình điều khiển khả năng đáp ứng túi khí trên ô tô</t>
  </si>
  <si>
    <t>Thi công mô hình hệ thống điều khiển lock cửa trên ô tô</t>
  </si>
  <si>
    <t>Thi công mô hình phun xăng điện tử 1NZ-FE</t>
  </si>
  <si>
    <t>Thi công mô hình giả lập đánh lửa bô bin đôi</t>
  </si>
  <si>
    <t>Thi công mô hình HIL điều khiển kiểm soát lực kéo trên ô tô</t>
  </si>
  <si>
    <t>Điều khiển giám sát chỉ số pH qua App Blynk</t>
  </si>
  <si>
    <t>Download chương trình xuống PLC FX3u thông qua HMI GOT1000 ứng dụng giám sát điều khiển nhiệt độ ON/OFF</t>
  </si>
  <si>
    <t>Ứng dụng IoT điều khiển, giám sát trạm MPS từ xa</t>
  </si>
  <si>
    <t>Mô hình Smart Farm</t>
  </si>
  <si>
    <t>Sử Dụng Matlab Mô Phỏng Và Phân Tích Dạng Sóng Ra Của Hệ Thống Truyền Tải HVDC.</t>
  </si>
  <si>
    <t>Mô hình phân loại sản phẩm theo màu sắc dùng PLC.</t>
  </si>
  <si>
    <t>Mô hình phân loại sản phẩm dùng camera thông minh có giám sát và điều khiển từ xa</t>
  </si>
  <si>
    <t>Ứng dụng IoT trong quản lý và giám sát thiết bị từ xa</t>
  </si>
  <si>
    <t>Mô hình điều khiển  giám sát trạm bơm nước ứng dụng IoT</t>
  </si>
  <si>
    <t>Điều khiển_giám sát Lực căng của động cơ Servo qua App Blynk</t>
  </si>
  <si>
    <t>Mô hình Smart Lock</t>
  </si>
  <si>
    <t>Chế tạo bộ cử cuốn sườn áo sơ mi ứng dụng  môn học thực hành may trang phục 2.</t>
  </si>
  <si>
    <t>Xây dựng bộ rập vest nữ theo size chuẩn tỉ lệ 1:1 ứng dụng môn học thực hành may trang phục 3</t>
  </si>
  <si>
    <t>Thi công mô hình thiết bị giữ nhiệt đa năng di động</t>
  </si>
  <si>
    <t>Thực trạng và giải pháp chuyển đổi số trong công tác giảng dạy và học tập tại Khoa Kinh tế Trường Cao đẳng Lý Tự Trọng TP.HCM</t>
  </si>
  <si>
    <t>Giải pháp nâng cao công tác tuyển sinh tại Khoa Kinh tế</t>
  </si>
  <si>
    <t>Hướng dẫn sinh viên Kê khai hoá đơn và Lập tờ khai thuế giá trị gia tăng trên phần mềm HTKK</t>
  </si>
  <si>
    <t>Hoàn thiện chính sách tài chính nhằm thúc đẩy xã hội hóa dịch vụ công tại trường CĐ Lý Tự Trọng TP.HCM.</t>
  </si>
  <si>
    <t>Giải pháp nâng cao hiệu quả tư vấn, định hướng nghề nghiệp cho sinh viên Trường Cao đẳng Lý Tự Trọng Tp. Hồ Chí Minh</t>
  </si>
  <si>
    <t>Ứng dụng phương pháp dạy học tích cực tạo hứng thú học tập cho sinh viên khoa Kinh Tế trường Cao Đẳng Lý Tự Trọng TP Hồ Chí Minh</t>
  </si>
  <si>
    <t>Đa dạng hóa các hình thức quảng bá, giới thiệu và kết nối doanh nghiệp giúp phát triển Khoa Du lịch-Khách sạn</t>
  </si>
  <si>
    <t>Ứng dụng chuyển đổi số trong công tác giảm tỷ lệ bỏ học của sinh viên tại Khoa Du lịch-Khách sạn</t>
  </si>
  <si>
    <t>Tầm quan trọng của bột năng trong chế biến bánh Việt Nam đối với chuyên ngành Kỹ thuật làm Bánh</t>
  </si>
  <si>
    <t>Nâng cao chất lượng giảng dạy môn tổ chức sự kiện cho sinh viên  Khoa Du lịch-Khách sạn</t>
  </si>
  <si>
    <t>Giải pháp truyền thông qua mạng xã hội tại khoa Du lịch - Khách sạn</t>
  </si>
  <si>
    <t>Đóng góp ý tưởng xây dựng chỉ số hạnh phúc cho sinh viên và giáo viên Trường Cao đẳng Lý Tự Trọng TP.HCM</t>
  </si>
  <si>
    <t>Ứng  dụng thư viện số nhằm nâng cao hiệu quả trong công tác quản lý thư viện</t>
  </si>
  <si>
    <t>Ứng dụng công nghệ thông tin để xây dựng hệ thống lưu trữ văn bản áp dụng trong công việc tại đơn vị</t>
  </si>
  <si>
    <t>Cải tiến quy trình kiểm kê tài liệu giấy tại Thư viện Trường Cao đẳng Lý Tự Trọng Tp. Hồ Chí Minh</t>
  </si>
  <si>
    <t>Một số giải pháp phát triển văn hoá đọc cho sinh viên Trường cao đẳng Lý Tự Trọng TP.HCM trong thời kỳ chuyển đổi số</t>
  </si>
  <si>
    <t>Đa dạng hóa các biện pháp nhằm nâng cao hiệu quả thu hút sinh viên đến thư viện Trường Cao đẳng Lý Tự Trọng Thành phố Hồ Chí Minh</t>
  </si>
  <si>
    <t>Giải pháp triển khai hiệu quả công tác tuyển sinh tại Trường Cao đẳng Lý Tự Trọng Thành phố Hồ Chí Minh</t>
  </si>
  <si>
    <t xml:space="preserve"> Một số kinh nghiệm giải quyết sự cố khi sử dụng màn hình Led tại Trường Cao đẳng Lý Tự Trọng Thành phố Hồ Chí Minh</t>
  </si>
  <si>
    <t>Sử dụng phần mềm WinToHDD để tạo bản sao hệ điều hành Windows hiện tại và lưu trên một ổ cứng khác</t>
  </si>
  <si>
    <t>Ứng dụng phần mềm Acronis True Image để sao lưu và khôi phục hệ thống trong việc bảo trì máy vi tính tại khoa Công nghệ thông tin trường Cao đẳng Lý Tự Trọng TPHCM.</t>
  </si>
  <si>
    <t>Phần mềm hỗ trợ công tác tổ chức kiểm tra và thi cho sinh viên, giáo viên tại khoa Công nghệ thông tin</t>
  </si>
  <si>
    <t>Ứng dụng phần mềm HDDSCAN trong việc sửa chữa ổ cứng bị lỗi tại Trường Cao đẳng Lý Tự Trọng Thành phố Hồ Chí Minh</t>
  </si>
  <si>
    <t>Giải pháp công tác y tế trường học tại Trường Cao đẳng Lý Tự Trọng Thành phố Hồ Chí Minh</t>
  </si>
  <si>
    <t xml:space="preserve">Thực trạng và giảng pháp xây dựng hạ tầng công nghệ đáp ứng quá trình chuyển đổi số tại trường Cao đẳng Lý Tự Trọng Thành phố Hồ Chí Minh trong giai đoạn hiện nay </t>
  </si>
  <si>
    <t>Xây dựng các giải pháp tuyên truyền và đẩy mạnh việc Học tập và làm theo tư tưởng đạo đức, phong cách Hồ Chí Minh đến toàn thể cán bộ, giảng viên, nhân viên và học sinh sinh viên tại Trường Cao đẳng Lý Tự Trọng TP.Hồ Chí Minh</t>
  </si>
  <si>
    <t>Ứng dụng phần mềm Vmix trong kỹ thuật livestream phục vụ công tác tư vấn tuyển sinh và các sự kiện hội nghị của trường Cao đẳng Lý Tự Trọng TP.HCM</t>
  </si>
  <si>
    <t>Giải pháp chuyển văn bản thành giọng nói bằng phần mềm Vbee AIVoice Studio phục vụ công tácdựng video giới thiệu Trường Cao đẳng Lý Tự Trọng TP.Hồ Chí Minh</t>
  </si>
  <si>
    <t>Giải pháp tăng cường hiệu quả dạy học trực tuyến tại trường Cao đẳng Lý Tự Trọng Thành phố Hồ Chí Minh</t>
  </si>
  <si>
    <t>Xây dựng quy trình sản xuất bản tin sự kiện để quảng bá hình ảnh nhà trường trên các trang mạng truyền thông của trường Cao đẳng Lý Tự Trọng Tp.HCM</t>
  </si>
  <si>
    <t>BK TP 17-18, CS liên tục</t>
  </si>
  <si>
    <t>BK TP 17-18, CS 19, 21, 22</t>
  </si>
  <si>
    <t>BK TP 17-18, CS 21, 22, 23</t>
  </si>
  <si>
    <t>Đạt BK TP 16-17, CSTDCS 18, 20, 21, 22, 23</t>
  </si>
  <si>
    <t>Đạt BK TP 16-17, CSTDCS 18, 19, 21, 22</t>
  </si>
  <si>
    <t>Đạt BK TP 16-17, 3 lần CSTDCS 18, 22, 23</t>
  </si>
  <si>
    <t>Quy trình bảo đảm an toàn thực phẩm tại căn tin Trường Cao đẳng Lý Tự Trọng Thành phố Hồ Chí Minh</t>
  </si>
  <si>
    <t xml:space="preserve">Giải pháp phòng chống dịch bệnh tại Trường Cao đẳng Lý Tự Trọng Thành phố Hồ Chí Minh </t>
  </si>
  <si>
    <t>Các giải pháp để thúc đẩy cải cách thủ tục hành chính trong hoạt động của Trường Cao đẳng Lý Tự Trọng Thành phố Hồ Chí Minh</t>
  </si>
  <si>
    <t>1647/QĐ-UBND</t>
  </si>
  <si>
    <t>15/5/2024 (22 người)</t>
  </si>
  <si>
    <t>843/QĐ-SGDĐT</t>
  </si>
  <si>
    <t>10/4/2024 (100 người)</t>
  </si>
  <si>
    <t>855/QĐ-SGDĐT</t>
  </si>
  <si>
    <t>10/4/2024 (43 người)</t>
  </si>
  <si>
    <t>Lâm Võ Hữu Duy</t>
  </si>
  <si>
    <t>01008050</t>
  </si>
  <si>
    <t>Võ Lạc Tân</t>
  </si>
  <si>
    <t>01008051</t>
  </si>
  <si>
    <t>Triển khai mô hình quản trị nhà trường thông minh trên nền tảng số</t>
  </si>
  <si>
    <t>Ứng dụng công nghệ 4.0 trong quản lý nhân sự tại Trường Cao đẳng Lý Tự Trọng Thành phố Hồ Chí Minh</t>
  </si>
  <si>
    <t>Biện pháp giúp sinh viên cải thiện nhận thức về màu sắc, bố cục áp dụng vào thực hành trong môn trang trí ngành Thiết kế đồ họa</t>
  </si>
  <si>
    <t>Phát huy tinh thần tình nguyện của đoàn viên, sinh viên trong các hoạt động tại Trường Cao đẳng Lý Tự Trọng Thành phố Hồ Chí Minh</t>
  </si>
  <si>
    <t>Xuất sắc</t>
  </si>
  <si>
    <t>Tốt</t>
  </si>
  <si>
    <t>Đang đề nghị "Xuất sắc"</t>
  </si>
  <si>
    <t>Đang đề nghị Tốt</t>
  </si>
  <si>
    <t>PVAHTP 22-23</t>
  </si>
  <si>
    <t>Nếu đề nghị CSTDTP thì ko đề nghị Bằng khen TP</t>
  </si>
  <si>
    <t>DL</t>
  </si>
  <si>
    <t>X
Nếu đề nghị CSTDTP thì ko đề nghị Bằng khen TP</t>
  </si>
  <si>
    <t>NH 2014-2015</t>
  </si>
  <si>
    <t>NH 2012-2013</t>
  </si>
  <si>
    <t>NH 2013-2014</t>
  </si>
  <si>
    <t>NH 2011-2012</t>
  </si>
  <si>
    <t>NH 2010-2011</t>
  </si>
  <si>
    <t>Đạt danh hiệu CSTĐ CS tại Trường ĐH Công nghiệp</t>
  </si>
  <si>
    <t>Ứng dụng công nghệ thông tin và truyền thông trong quản lý hành chính ở các trường cao đẳng</t>
  </si>
  <si>
    <t>Cẩm nang các thủ tục trong công tác hành chính</t>
  </si>
  <si>
    <t>Cải tiến quy trình quản lý nhân sự trong nhà trường</t>
  </si>
  <si>
    <t>Ứng dụng bản đồ tư duy vào công tác Tổ chức - Hành chính tại trường Cao đẳng Kỹ thuật Lý Tự Trọng TPHCM</t>
  </si>
  <si>
    <t>Một số kinh nghiệm soạn thảo văn bản hành chính ở trường Cao đẳng kỹ thuật Lý Tự Trọng</t>
  </si>
  <si>
    <t>Vận dụng lý thuyết thông tin kết hợp với phương pháp lấy người học làm trung tâm nhằm nâng cao chất lượng đào tạo tại trường CĐKT Lý Tự Trọng TPHCM</t>
  </si>
  <si>
    <t>Tổ chức quản lý, theo dõi về thuế TNCN - TNDN - GTGT đảm bảo đúng chính sách luật thuế</t>
  </si>
  <si>
    <t>Tổ chức quản lý theo dõi về thuế TNCN - TNDN - GTGT đảm bảo đúng chính sách luật thuế</t>
  </si>
  <si>
    <t>Quản lý, theo dõi về thuế TNCN - TNDN - GTGT đảm bảo đúng chính sách luật thuế</t>
  </si>
  <si>
    <t>Nâng cao hiệu quả việc áp dụng các chính sách thuế và quản lý thuế trong nhà trường</t>
  </si>
  <si>
    <t>Cập nhật hồ sơ theo dõi quản lý Tài sản, MMTB, dụng cụ kỹ thuật chuyên dùng, vật tư phục vụ công tác dạy và học</t>
  </si>
  <si>
    <t>Tổ chức quản lý sổ sách khoa học, đáp ứng yêu cầu quản lý theo dõi tài sản, vật tư… trong toàn trường</t>
  </si>
  <si>
    <t>Cải tiến quy trình quản lý chứng từ, sổ sách kế toán về tài sản, thiết bị vật tư trong nhà trường</t>
  </si>
  <si>
    <t xml:space="preserve">Áp dụng việc QL các VB hành chính vào công tác giáo vụ của khoa CNTT, trường CĐKT Lý Tự Trọng  </t>
  </si>
  <si>
    <t>Thiết kế Web nội bộ khoa CNTT trường CĐKT Lý Tự Trọng</t>
  </si>
  <si>
    <t>Hệ thống hóa việc quản lý hồ sơ thi đua toàn trường từ năm học 2005-2006 đến năm học 2011-2012</t>
  </si>
  <si>
    <t>Một số giải pháp nâng cao hiệu quả công tác công đoàn ở trường CĐKT Lý Tự Trọng</t>
  </si>
  <si>
    <t>Một số giải pháp cải tiến việc quản lý các văn bản hành chính của Văn phòng Công đoàn Trường CĐKT Lý Tự Trọng</t>
  </si>
  <si>
    <t>Biên soạn giáo trình Thực tập Máy Điện 1 cho hệ CĐKT</t>
  </si>
  <si>
    <t>Thi công mô hình ly hợp điện từ dạng hãm</t>
  </si>
  <si>
    <t>Thi công mô hình khởi động Y/D động cơ không đồng bộ 3 pha</t>
  </si>
  <si>
    <t>Xây dựng bộ biểu mẫu tính khối lượng giảng dạy, “hoạt động chuyên môn và các nhiệm vụ khác” của Giáo viên – Giảng viên áp dụng tại trường CĐKT Lý Tự Trọng</t>
  </si>
  <si>
    <t>Hệ thống hóa điểm học phần của HS-SV khoa Điện Công Nghiệp</t>
  </si>
  <si>
    <t>Ứng dụng Macro trong Excel để lưu trữ và cấp phát bảng điểm của các khóa : 10LTCĐ, 10TCCN, 09CĐKT</t>
  </si>
  <si>
    <t>Hệ thống hóa quy trình đăng ký thi lại cho HS-SV các khóa đào tạo bậc Cao đẳng và Trung cấp chuyên nghiệp năm học 2012-2013</t>
  </si>
  <si>
    <t>Xây dựng và hệ thống lại các biểu mẫu dùng trong đào tạo (biểu mẫu cho HSSV và GV)</t>
  </si>
  <si>
    <t>Hoàn thiện quy trình kiểm soát hồ sơ hành chính của trường CĐ Kỹ thuật Lý Tự Trọng</t>
  </si>
  <si>
    <t>Xây dựng quy trình luân chuyển hồ sơ hành chính tại Trường Cao đẳng kỹ thuật Lý Tự Trọng</t>
  </si>
  <si>
    <t xml:space="preserve">Hoàn thiện hệ thống biểu mẫu trong quy trình quản lý tài sản quản trị tại trường Cao đẳng Kỹ thuật Lý Tự Trọng </t>
  </si>
  <si>
    <t>Hoàn thiện quy trình giải quyết hồ sơ đi học sau đại học tại nước ngoài của viên chức Trường CĐKT Lý Tự Trọng</t>
  </si>
  <si>
    <t>Kế hoạch thực hiện tiến độ đào tạo theo chuyên ngành khối Trung cấp chuyên nghiệp _ Hệ chính quy</t>
  </si>
  <si>
    <t>Xây dựng Kế hoạch thực hiện tiến độ đào tạo theo chuyên ngành khối Cao đẳng – Hệ chính quy</t>
  </si>
  <si>
    <t>Xây dựng kế hoạch thực hiện tiến độ đào tạo theo chuyên ngành Cao đẳng và Trung cấp chuyên nghiệp – Hệ chính quy</t>
  </si>
  <si>
    <t>Hoàn thiện kế toán tiền lương và các khoản trích theo lương tại Trường CĐKT Lý Tự Trọng</t>
  </si>
  <si>
    <t>Hệ thống hóa việc quản lý hồ sơ tài sản quản trị của trường</t>
  </si>
  <si>
    <t>Hệ thống hóa việc quản lý hồ sơ tài sản của trường</t>
  </si>
  <si>
    <t>Hoàn thiện quy trình thủ tục tạm ứng, thanh toán theo chế độ quy định tại trường Cao đẳng Kỹ thuật Lý Tự Trọng TPHCM</t>
  </si>
  <si>
    <t>Hoàn thiện quy trình đánh giá hàng năm đối với công chức - viên chức - nhân viên tại trường Cao đẳng Kỹ thuật Lý Tự Trọng</t>
  </si>
  <si>
    <t xml:space="preserve">Một số kinh nghiệm trong công tác tổng hợp đánh giá, xếp loại viên chức tại Trường CĐKT Lý Tự Trọng </t>
  </si>
  <si>
    <t>Cải tiến quy trình viết lý lịch của người xin vào Đảng tại trường CĐKT Lý Tự Trọng</t>
  </si>
  <si>
    <t>Một số giải pháp để nâng cao hiệu quả công tác bồi dưỡng tạo nguồn phát triển đảng tại chi bộ</t>
  </si>
  <si>
    <t xml:space="preserve">Một số giải pháp nâng cao hiệu quả công tác QL bảo trì, SC máy vi tính và các thiết bị ngoại vi trường ở trường CĐKT Lý Tự Trọng </t>
  </si>
  <si>
    <t>Cách thức quản lý và lưu trữ các điểm học phần của học sinh sinh viên các hệ đào tạo của khoa Động lực</t>
  </si>
  <si>
    <t>Cải tiến quy trình kiểm tra, luân chuyển hồ sơ mua sắm thiết bị vật tư tại phòng Thiết bị - Vật tư trường CĐKT Lý Tự Trọng</t>
  </si>
  <si>
    <t>Một số biện pháp thực hiện qui trình trang bị, bảo quản, sử dụng tài sản - vật tư tại phòng Thiết bị vật tư Trường CĐKT Lý Tự Trọng</t>
  </si>
  <si>
    <t>Cải tiến công tác bảo quản các thiết bị, vật tư hàng hóa tại kho Trường cao đẳng kỹ thuật Lý Tự Trọng</t>
  </si>
  <si>
    <t xml:space="preserve">Kinh nghiệm nhận cấp phát, bảo quản thiết bị máy móc vật tư BHLĐ tai kho đơn vị </t>
  </si>
  <si>
    <t>Kinh nghiệm ghi chép các chứng từ hóa đơn vật tư - thiết bị máy móc vào thẻ kho</t>
  </si>
  <si>
    <t>Tổ chức, tiếp nhận, sắp xếp, bảo quản hàng hóa tại kho Trường CĐKT Lý Tự Trọng TP.HCM</t>
  </si>
  <si>
    <t>Cải tiến công tác quản trị cơ sở vật chất trong nhà trường</t>
  </si>
  <si>
    <t>Cải tiến quy trình quản lý tài sản quản trị tại trường Cao đẳng Kỹ thuật Lý Tự Trọng TPHCM</t>
  </si>
  <si>
    <t>Cải tiến quy trình và thủ tục hồ sơ quản lý giáo viên thỉnh giảng</t>
  </si>
  <si>
    <t>Xây dựng Quy trình công tác rà soát và hệ thống hóa văn bản Quy phạm pháp luật tại trường Cao đẳng KT Lý Tự Trọng Tp.HCM</t>
  </si>
  <si>
    <t>Ứng dụng quản lý văn bản của phòng Thanh tra Trường CĐKT Lý Tự Trọng bằng phần mềm Microslft Excel</t>
  </si>
  <si>
    <t>Hoàn thiện quy trình tổ chức Lễ  - Hội của trường Cao đẳng Kỹ thuật Lý Tự Trọng TPHCM</t>
  </si>
  <si>
    <t>Ứng dụng công nghệ thông tin để quản lý và tính điểm rèn luyện cho SVHS khoa CNTT Trường CĐKT Lý Tự Trọng Tp.HCM</t>
  </si>
  <si>
    <t>Ứng dụng CNTT trong quản lý chế độ công tác giảng viên tại khoa Điện-Điện tử</t>
  </si>
  <si>
    <t>Một số kinh nghiệm để nâng cao hiệu quả việc nghiên cứu khoa học của Sinh viên</t>
  </si>
  <si>
    <t xml:space="preserve">Một số kinh nghiệm về thực hiện công tác giải quyết đơn thư tại trường CĐKT Lý Tự Trọng </t>
  </si>
  <si>
    <t>Tổ chức sắp xếp, xây dựng tính chính xác trong công tác quản lý thu-chi nguồn ngân sách cấp</t>
  </si>
  <si>
    <t>Tổ chức sắp xếp công việc, xây dựng tính chính xác trong công tác quản lý thu chi nguồn ngân sách cấp</t>
  </si>
  <si>
    <t xml:space="preserve">Quản lý nguồn kinh phí ngân sách </t>
  </si>
  <si>
    <t>Tổ chức sắp xếp công việc, xây dựng tính chính xác trong công tác quản lý thu – chi nguồn ngân sách cấp</t>
  </si>
  <si>
    <t>Ứng dụng VEMIS.Library trong phục vụ bạn đọc</t>
  </si>
  <si>
    <t xml:space="preserve">HTXS NV </t>
  </si>
  <si>
    <t xml:space="preserve">Thực hiện mô hình ly hợp điện từ </t>
  </si>
  <si>
    <t>Quy trình bảo dưỡng và sửa chữa máy móc thiết bị phục vụ giảng dạy</t>
  </si>
  <si>
    <t>Chế tạo thiết bị bơm nhớt phục vụ bảo trì các máy công cụ (phần điện)</t>
  </si>
  <si>
    <t>Xây dựng giáo án điện tử các nội dung tuần sinh hoạt công dân</t>
  </si>
  <si>
    <t>Hoàn thiện bài giảng điện tử "Tuần sinh hoạt công dân"</t>
  </si>
  <si>
    <t>Những giải pháp nhằm nâng cao hiệu quả công tác quản lý HSSV ngoại trú</t>
  </si>
  <si>
    <t>Cải tiến qui trình liên hệ với địa phương trong công tác ngoại trú của trường CĐKT Lý Tự Trọng</t>
  </si>
  <si>
    <t>Cải tiến quy trình khảo sát việc làm của học sinh, sinh viên sau tốt nghiệp</t>
  </si>
  <si>
    <t>Chống mất pha động cơ 3 pha tại đầu vào của động cơ</t>
  </si>
  <si>
    <t>Giải pháp ứng dụng phần mềm Acronis phục vụ công tác cài đặt sửa chữa máy vi tính ở trường CĐKT Lý Tự Trọng</t>
  </si>
  <si>
    <t>Ứng dụng bộ hẹn giờ KG316T trong quản lý năng lượng điện</t>
  </si>
  <si>
    <t>Thi đua khen thưởng hoạt động Đoàn – Hội và phong trào HS-SV giữa các khóa</t>
  </si>
  <si>
    <t>Bản tin điện tử Đoàn thanh niên - Hội sinh viên Trường Cao đẳng Kỹ thuật Lý Tự Trọng Tp.HCM</t>
  </si>
  <si>
    <t>Hệ thống các quy trình thủ tục trong công tác tổ chức Đoàn ở trường CĐKT Lý Tự Trọng</t>
  </si>
  <si>
    <t>Một số biện pháp để thực hiện việc dạy thêm, học thêm góp phần nâng cao chất lượng dạy và học trong trường THPT Lý Tự Trọng.</t>
  </si>
  <si>
    <t>Phương pháp nâng cao chất lượng giảng dạy học phần Toán trong trường cao đẳng</t>
  </si>
  <si>
    <t>Hướng dẫn sinh viên giải dạng bài tập "Phương trình vi phân cấp 2 tuyến tính hệ số hằng số"</t>
  </si>
  <si>
    <t>Hướng dẫn sinh viên giải một số bài toán "tính định thức cấp n"</t>
  </si>
  <si>
    <t xml:space="preserve">Biên soạn giáo trình Xác suất thống kê hệ tín chỉ </t>
  </si>
  <si>
    <t>Xây dựng bộ tài liệu hướng dẫn Sinh viên tổ chức hội thảo học phần Vật lý 2</t>
  </si>
  <si>
    <t>Kinh nghiệm sử dụng chương trình QuizCreator trong giảng dạy</t>
  </si>
  <si>
    <t>Phân tích một số nhược điểm khi sử dụng thiết bị đa phương tiện trong giảng dạy vật lý</t>
  </si>
  <si>
    <t>Xây dựng chương trình chấm bài trắc nghiệm bằng điện thoại di động trên hệ điều hành Android</t>
  </si>
  <si>
    <t>Hoàn thiện giáo trình hóa học II theo hướng tích cực hóa người học</t>
  </si>
  <si>
    <t>Giải pháp nâng cao kết quả học tập</t>
  </si>
  <si>
    <t>Biện pháp hướng dẫn sinh viên phương pháp học chuẩn bị cho đề thi không sử dụng tài liệu</t>
  </si>
  <si>
    <t>Một số kinh nghiệm trong việc hướng dẫn sinh viên bậc cao đẳng giải dạng bài tập chuẩn bị cho buổi phỏng vấn xin việc</t>
  </si>
  <si>
    <t>Kinh nghiệm trong việc hướng dẫn kỹ năng thuyết trình cho sinh viên bậc Cao đẳng.</t>
  </si>
  <si>
    <t>Phát triển tư duy của sinh viên trong dạy học Vật Lý</t>
  </si>
  <si>
    <t>Sử dụng hệ thống trắc nghiệm khách quan nhiều lựa chọn để kiểm tra và đánh giá kết quả học tập của SV</t>
  </si>
  <si>
    <t>Vận dụng lý thuyết tình huống dạy học thông qua dạy học chương "Những định luật cơ bản của dòng điện không đổi" nhằm phát triển năng lực tư duy cho Sinh viên</t>
  </si>
  <si>
    <t>Vận dụng phối hợp các phương pháp nhận thức vào dạy học giải quyết vấn đề chương "cơ sở của quang học sóng" nhằm bồi dưỡng năng lực tư duy, năng lực giải quyết vấn đề cho sinh viên</t>
  </si>
  <si>
    <t>Xây dựng và sử dụng hệ thống bài tập phần "Nhiệt học" vật lý đại cương nhằm nâng cao chất lượng học tập của sinh viên trường Cao đẳng Kỹ thuật Lý Tự Trọng.</t>
  </si>
  <si>
    <t>Xây dựng: “ Bài giảng thuyết trình cho Sinh viên”</t>
  </si>
  <si>
    <t>Thiết kế giáo án điện tử Vật lí 1</t>
  </si>
  <si>
    <t>Nâng cao hiệu quả thảo luận nhóm trong giờ học lý thuyết học phần Vật lý đại cương tại trường Cao đẳng Kỹ thuật Lý Tự Trọng</t>
  </si>
  <si>
    <t xml:space="preserve">Khai thác các dữ kiện cho việc giải bài tập </t>
  </si>
  <si>
    <t>Một số kinh nghiệm tạo  hứng thú cho Sinh viên học môn Vật lý 1</t>
  </si>
  <si>
    <t>Một số kinh nghiệm tạo hứng thú cho sinh viên học Vật lí 1</t>
  </si>
  <si>
    <t>Ứng dụng một số bài tập trong Đại số tuyến tính vào thực tiễn nhằm tăng cường hứng thú học tập môn Toán Cao cấp 1 cho sinh viên</t>
  </si>
  <si>
    <t>Xây dựng sơ đồ thuật toán cho các phương pháp dây cung, tiếp tuyến, kết hợp để tìm nghiệm gần đúng của phương trình đại số</t>
  </si>
  <si>
    <t>Phương pháp nâng cao chất lượng học phần toán cao cấp 3</t>
  </si>
  <si>
    <t>Xây dựng cách giải các dạng bài tập của không gian vectơ</t>
  </si>
  <si>
    <t>Xây dựng cách giải các dạng  bài tập ánh xạ tuyến tính</t>
  </si>
  <si>
    <t>Đổi mới phương pháp giảng dạy môn Chính trị hệ Trung cấp chuyên nghiệp</t>
  </si>
  <si>
    <t>Một số phương pháp phát huy tính tích cực của Sinh viên đối với học phần Những nguyên lý cơ bản của chủ nghĩa Mác-Lênin</t>
  </si>
  <si>
    <t>Một số biện pháp phát huy tính hiệu quả của việc ứng dụng công nghệ thông tin vào giảng dạy môn Những nguyên lý cơ bản của Chủ nghĩa Mác - Lênin</t>
  </si>
  <si>
    <t>Làm thế nào để khuyến khích Sinh viên tích cực phát biểu</t>
  </si>
  <si>
    <t>Giải pháp góp phần nâng cao ý thức bảo vệ môi trường cho học sinh sinh viên</t>
  </si>
  <si>
    <t>Vận dụng nội dung Hội nghị TW Đảng lần thứ 1 đến lần thứ 7 khóa XI vào giảng dạy môn Đường lối Cách mạng của Đảng Cộng sản Việt Nam tại trường</t>
  </si>
  <si>
    <t>Những đổi mới cần thiết trong giảng dạy môn Đường lối Cách mạng của Đảng cộng sản Việt Nam khi chuyển sang học chế tín chỉ</t>
  </si>
  <si>
    <t>Làm sao để học tốt môn Những nguyên lý cơ bản của Chủ nghĩa Mác – Lênin 1</t>
  </si>
  <si>
    <t xml:space="preserve">Làm thế nào để có giờ giảng tích cực </t>
  </si>
  <si>
    <t>Một số biện pháp để sinh viên đạt hiệu quả cao trong việc học nhóm môn Những nguyên lý cơ bản của Chủ nghĩa Mác LêninII</t>
  </si>
  <si>
    <t>Một số biện pháp trong việc dạy học môn Những nguyên lý cơ bản của chủ nghĩa Mác - Lênin theo học chế tín chỉ tại trường CĐKT Lý Tự Trọng</t>
  </si>
  <si>
    <t>Một số kinh nghiệm trong việc dạy học phần Những nguyên lý cơ bản của chủ nghĩa Mác-Lênin theo học chế tín chỉ tại trường Cao đẳng Kỹ thuật Lý Tự Trọng</t>
  </si>
  <si>
    <t>Làm gì để nâng cao chất lượng  giảng dạy học phần Đường lối Cách mạng của Đảng Cộng sản Việt Nam trong trường CĐKT</t>
  </si>
  <si>
    <t>Góp phần nâng cao kỹ năng thuyết trình cho sinh viên trường CĐ Kỹ thuật Lý Tự Trọng</t>
  </si>
  <si>
    <t>Góp phần nâng cao kỹ năng thuyết trình cho sinh viên trường CĐ kỹ thuật Lý Tự Trọng</t>
  </si>
  <si>
    <t>Một số phương pháp giảng dạy  môn Tư tưởng Hồ Chí Minh theo học chế tín chỉ tại Trường Cao đẳng Kỹ thuật Lý Tự Trọng</t>
  </si>
  <si>
    <t>Một số biện pháp nhằm nâng cao bản lĩnh chính trị cho Sinh viên hệ CĐ của trường trong giai đoạn hiện nay</t>
  </si>
  <si>
    <t>Vận dụng ca dao, tục ngữ, thơ ca vào môn học Giáo dục chính trị nhằm nâng cao hiệu quả học tập cho học sinh bậc trung cấp chuyên nghiệp tại trường Cao đẳng Kỹ thuật Lý Tự Trọng</t>
  </si>
  <si>
    <t>Đổi mới phương pháp giảng dạy môn Tư tưởng Hồ Chí Minh</t>
  </si>
  <si>
    <t>Một số biện pháp để phát huy vai trò của người học trong học phần Tư tưởng Hồ Chí Minh</t>
  </si>
  <si>
    <t>Một vài giải pháp góp phần nâng cao hiệu quả của giờ thuyết trình</t>
  </si>
  <si>
    <t>Một số biện pháp giúp tổ chức giờ học tích cực đối với môn Những nguyên lý cơ bản của Chủ nghĩa Mác - Lênin</t>
  </si>
  <si>
    <t>Nâng cao vai trò của Giáo viên chủ nhiệm trong hoạt động học tập và rèn luyện của Sinh viên</t>
  </si>
  <si>
    <t>Nâng cao hiệu quả của việc sử dụng phương pháp học theo nhóm trong giờ học môn Chính trị</t>
  </si>
  <si>
    <t>Vận dụng quy luật lượng - chất trong việc nâng cao chất lượng học tập và rèn luyện sinh viên tại trường Cao đẳng Kỹ thuật Lý Tự Trọng</t>
  </si>
  <si>
    <t>Đổi mới phương pháp giảng dạy môn Giáo dục Chính trị theo hướng tích cực hóa hoạt động học tập của HS hệ TCCN tại trường</t>
  </si>
  <si>
    <t>Kinh nghiệm của việc sử dụng bài giảng điện tử đối với chương 5, học phần Đường lối Cách mạng của Đảng cộng sản Việt Nam</t>
  </si>
  <si>
    <t>Biên soạn giáo trình Thực tập CAD/CAM – CNC hệ CĐ</t>
  </si>
  <si>
    <t>Biên soạn giáo trình thực tập CDA/CAM/CNC hệ Cao đẳng</t>
  </si>
  <si>
    <t xml:space="preserve">Nghiên cứu thiết kế chế tạo máy chăm sóc cây cao su đã phát tán </t>
  </si>
  <si>
    <t>Biên soạn hệ thống bài tập học phần Công nghệ CNC bậc Cao đẳng</t>
  </si>
  <si>
    <t>Một số giải pháp nâng cao hiệu quả giảng dạy học phần Công nghệ CNC</t>
  </si>
  <si>
    <t xml:space="preserve">Vận dụng phương pháp dạy thực hành theo nhóm nhỏ cho học phần TT CAD/CAM-CNC bậc CĐ Trường CĐKT Lý Tự Trọng  </t>
  </si>
  <si>
    <t>Biên soạn bài giảng học phần Công nghệ CNC giảng dạy bậc trung cấp chuyên nghiệp  ngành Cơ khí chế tạo trường Cao đẳng Kỹ thuật Lý Tự Trọng TP.HCM</t>
  </si>
  <si>
    <t>Biên soạn tài liệu An toàn và môi trường CN dành cho hệ Cao đẳng</t>
  </si>
  <si>
    <t>Biên soạn đề cương chi tiết, học phần AT &amp; MTCN bậc cao đẳng ngành CNKT Cơ khí trường CĐKT Lý Tự Trọng</t>
  </si>
  <si>
    <t>Biên soạn bài giảng học phần Vật liệu học giảng dạy bậc Cao đẳng ngành Công nghệ kỹ thuật Cơ khí và Ôtô trường Cao đẳng Kỹ thuật Lý Tự Trọng TP.HCM</t>
  </si>
  <si>
    <t>Biên soạn giáo trình Kinh tế công nghiệp và quản trị chất lượng hệ CĐ</t>
  </si>
  <si>
    <t>Chế tạo thiết bị bơm nhớt phục vụ bảo trì các máy công cụ (phần cơ)</t>
  </si>
  <si>
    <t>Chế tạo thiết bị châm nhớt các máy công cụ bằng khí nén</t>
  </si>
  <si>
    <t>Ứng dụng KENTEST-WORD để tăng hiệu quả trộn đề thi trắc nghiệm tại Trường CĐKT Lý Tự Trọng</t>
  </si>
  <si>
    <t>Hoàn thiện hướng dẫn đánh giá kết quả rèn luyện HSSV</t>
  </si>
  <si>
    <t>Một số giải pháp nâng cao hiệu quả công tác quản lý, kiểm tra HSSV trong giờ học thực hành</t>
  </si>
  <si>
    <t>Xây dựng mô hình dàn trãi ổ đĩa cứng SATA laptop 2.5"</t>
  </si>
  <si>
    <t>Xây dựng tài liệu phim hướng dẫn thực hành học phần Chuyên đề bổ sung cho bậc cao đẳng chuyên ngành Mạng Máy Tính</t>
  </si>
  <si>
    <t>Xây dựng tài liệu phim hướng dẫn thực hành môn Mạng Linux bậc cao đẳng</t>
  </si>
  <si>
    <t>HT NV</t>
  </si>
  <si>
    <t>Ứng dụng phần mềm crocodile để biểu diễn lưu đồ thuật toán</t>
  </si>
  <si>
    <t>Ứng dụng các giải thuật tối ưu hóa câu truy vấn trong môn học Hệ quản trị cơ sở dữ liệu</t>
  </si>
  <si>
    <t>Tối ưu hóa các phần mềm ứng dụng trong trường  CĐKT LTT.</t>
  </si>
  <si>
    <t>Một số giải pháp về ứng dụng CNTT trong  trường CĐKT Lý Tự Trọng Tp.HCM</t>
  </si>
  <si>
    <t>Cài đặt phần mềm VMIS theo mô hình Client/Server cho hệ thống máy tính tại Trung tâm Truyền thông - Thư viện</t>
  </si>
  <si>
    <t>Một số phương pháp tối ưu hóa đường dẫn để bảo mật trong website của trường</t>
  </si>
  <si>
    <t>Tối ưu hệ thống máy tính với ghost</t>
  </si>
  <si>
    <t>Xây dựng tài liệu phim hướng dẫn thực hành môn Mạng nâng cao trên nền tảng Windows Server 2008</t>
  </si>
  <si>
    <t>Quy trình sửa chữa bảo trì máy vi tính  và các thiết bị ngoại vi khoa CNTT</t>
  </si>
  <si>
    <t>Một số giải pháp nâng cao hiệu quả công tác quản lý bảo trì, sửa chữa máy vi tính và các thiết bị ngoại vi trường ở trường CĐKT Lý Tự Trọng Tp.HCM</t>
  </si>
  <si>
    <t>Giải pháp ứng dụng thiết bị lưu trữ trên hệ thống mạng, phục vụ công tác chuyên môn ở Trung tâm Bảo trì - Cơ điện Trường CĐKT Lý Tự Trọng</t>
  </si>
  <si>
    <t>Đổi mới việc ứng dụng công nghệ thông tin trong công tác quản lý ở trường Cao đẳng Kỹ thuật Lý Tự Trọng Tp.HCM</t>
  </si>
  <si>
    <t>Ứng dụng công cụ OneNote để biên soạn bài giảng</t>
  </si>
  <si>
    <t>Nghiên cứu và sử dụng Navicat để xây dựng cơ sở dữ liệu MySQL</t>
  </si>
  <si>
    <t>Xây dựng bộ bài tập thực hành môn Thiết kế web</t>
  </si>
  <si>
    <t>Thi công mô hình động cơ GDI  trên xe Lexus</t>
  </si>
  <si>
    <t>Thi công mô hình động cơ phun dầu điều khiển bằng điện tử (Common rail) trên xe Renault K9K</t>
  </si>
  <si>
    <t>Thiết kế và thi công mô hình động cơ Toyota Yaris kết nối với máy tính bằng phần mềm Labview</t>
  </si>
  <si>
    <t>Thiết kế và lắp đặt thiết bị kiểm tra máy phát điện xoay chiều của xưởng thực tập điện ô tô</t>
  </si>
  <si>
    <t>Biên soạn tài liệu ứng dụng phần mềm Techstream trong chẩn đoán mã lỗi ô tô</t>
  </si>
  <si>
    <t>Biên soạn giáo trình Động cơ đốt trong và Thực tập Động cơ cơ bản của hệ Cao đẳng</t>
  </si>
  <si>
    <t>Thi công mô hình cắt bổ động cơ phun dầu điện tử trên động cơ 4 xy lanh</t>
  </si>
  <si>
    <t>Giáo án điện tử đối với bài giảng Động cơ đốt trong</t>
  </si>
  <si>
    <t>Biên dịch tài liệu tham khảo học phần động cơ đốt trong về nguyên lý làm việc của hệ thống làm mát trên phần mềm powerpoint</t>
  </si>
  <si>
    <t>Biên dịch tài liệu tham khảo bằng Powerpoint  về nguyên lý làm việc của hệ thống đánh lửa điện tử học phần Động cơ đốt trong</t>
  </si>
  <si>
    <t>Chế tạo cảo bơm hộp số tự động</t>
  </si>
  <si>
    <t>Mô hình hóa góc đặt bánh xe trên hệ thống lái trợ lực điện tử của ô tô của xưởng thực tập gầm ô tô</t>
  </si>
  <si>
    <t xml:space="preserve">Biên dịch tài liệu tham khảo bằng Powerpoint của học phần Thực tập ô tô 2 về Hộp số U340E </t>
  </si>
  <si>
    <t>Biên dịch tài liệu tham khảo học phần thực tập điện ô tô 2 hệ thống âm thanh và các thiết bị điện trên phần mềm powerpoint</t>
  </si>
  <si>
    <t>Chế tạo dụng cụ lấy chổi than máy khởi động của động cơ ô tô</t>
  </si>
  <si>
    <t>Biên soạn giáo trình lý thuyết Động cơ hệ Trung cấp và Biên soạn giáo trình Thực tập Động cơ Xăng hệ Liên thông</t>
  </si>
  <si>
    <t>Thi công mô hình dàn trải hệ thống hệ thống phun dầu điện tử trên động cơ 4 xylanh</t>
  </si>
  <si>
    <t xml:space="preserve">Chế tạo cảo puly cốt máy </t>
  </si>
  <si>
    <t>Chế tạo dụng cụ giữ  puly trục khuỷu động cơ ô tô</t>
  </si>
  <si>
    <t>Chế tạo cảo puly trục cam</t>
  </si>
  <si>
    <t>Thi công mô hình dàn trải máy khởi động động cơ ô tô</t>
  </si>
  <si>
    <t>Thiết kế thi công đồ gá bơm cao áp VE</t>
  </si>
  <si>
    <t>Thiết kế thi công dụng cụ chuyên dùng kiểm tra thời điểm khởi phun của bơm cao áp VE trên động cơ Diesel</t>
  </si>
  <si>
    <t>Thi công mô hình hệ thống sấy nóng không khí trên đường ống nạp của động cơ Diesel</t>
  </si>
  <si>
    <t>Biên soạn giáo trình thực tập điện ô tô 2 cho bậc đào tạo cao đẳng ngành công nghệ kỹ thuật ô tô</t>
  </si>
  <si>
    <t>Chế tạo, thi công bộ dụng cụ đo thông mạch và xác định nguồn ra các hệ thống điện cơ bản trên ô tô tại xưởng Thực tập Điện ô tô</t>
  </si>
  <si>
    <t>Thi công bộ dụng cụ xác định chân ra IC điều khiển hệ thống gạt nước ô tô</t>
  </si>
  <si>
    <t>Biên dịch tài liệu tham khảo học phần Ô tô 2 về việc kiểm soát chống bó cứng phanh ABS, TRC và tính ổn định của ô tô trên phầm mềm power point</t>
  </si>
  <si>
    <t xml:space="preserve">Biên dịch tài liệu tham khảo trên powerpoint học phần Thực tập ô tô 2 về Hộp số A140E </t>
  </si>
  <si>
    <t>Thiết kế và lắp đặt thiết bị kiểm tra máy khởi động</t>
  </si>
  <si>
    <t>Chế tạo dụng cụ kiểm tra mã lỗi Toyota Camry 1995</t>
  </si>
  <si>
    <t xml:space="preserve">Biên dịch tài liệu tham khảo học phần Thực tập động cơ cơ bản về hệ thống bôi trơn trên phần mềm powerpoint </t>
  </si>
  <si>
    <t>Thi công mô hình mạch điện báo có nước trong hệ thống cung cấp nhiên liệu động cơ Diesel</t>
  </si>
  <si>
    <t>Biên dịch tài liệu tham khảo học phần thực tập điện ô tô 2 về nguyên lý hoạt động cơ bản của hệ thống sưởi ấm và điều hòa không khí trên phần mềm powerpoint</t>
  </si>
  <si>
    <t>Chế tạo dụng cụ cảo xú-páp của động cơ ô tô</t>
  </si>
  <si>
    <t>Biên dịch tài liệu tham khảo học phần thực tập ô tô 1 về phần góc đặt bánh xe trên phần mềm power point</t>
  </si>
  <si>
    <t>Thi công mô hình dàn trải bộ biến mô thủy lực của hệ thống tự động xe ô tô</t>
  </si>
  <si>
    <t>Thi công mô hình động cơ 5 xy lanh trênxe MERCEDES-BENZ MB 140D</t>
  </si>
  <si>
    <t xml:space="preserve">Chế tạo cảo bệ van thoát cao áp </t>
  </si>
  <si>
    <t>Thi công mô hình dàn trải bơm cao áp trong hệ thống phun dầu điện tử của động cơ diesel cho xưởng thực tập động cơ dầu hệ thống phun dầu điện tử</t>
  </si>
  <si>
    <t>Thi công dụng cụ kiểm tra kim phun dầu điện tử của động cơ Diesel</t>
  </si>
  <si>
    <t>Biên dịch tài liệu tham khảo học phần Thực tập động cơ Xăng về khí xả, và các vấn đề liên quan trên phần mềm powerpoint</t>
  </si>
  <si>
    <t>Biên soạn giáo trình Điện Tử Cơ Bản cho hệ Cao Đẳng</t>
  </si>
  <si>
    <t>Biên soạn giáo trình Vi mạch số cho hệ cao đẳng</t>
  </si>
  <si>
    <t>Biên soạn tài liệu hướng dẫn sử dụng máy tiện CNC EDU VR1</t>
  </si>
  <si>
    <t>Thi công mô hình tủ điều khiển máy phát điện</t>
  </si>
  <si>
    <t>Thi công mô hình tự động chuyển đổi nguồn điện 3 pha sử dụng bộ điều khiển DATCS-101</t>
  </si>
  <si>
    <t>Cải tiến mô hình và cải tiến lập trình mô hình "phân loại sản phẩm bằng tay gắp"</t>
  </si>
  <si>
    <t>Thiết kế và thi công mô hình đóng nắp hộp tự động</t>
  </si>
  <si>
    <t>Mạch động lực giao tiếp motor với PLC</t>
  </si>
  <si>
    <t>Thi công mô hình điều khiển động cơ bước giao tiếp PLC</t>
  </si>
  <si>
    <t>Cải tiến mô hình phân loại sản phẩm bằng tay gắp</t>
  </si>
  <si>
    <t>Thiết kế, thi công bộ thí nghiệm CKĐT</t>
  </si>
  <si>
    <t>Thiết kế và thi công bộ thí mô hình Inverter dùng biến thế xung</t>
  </si>
  <si>
    <t>Một số giải pháp cải tiến hoạt động công đoàn ở trường CĐKT Lý Tự Trọng</t>
  </si>
  <si>
    <t>Một số giải pháp xây dựng Công đoàn cơ sở Trường CĐKT Lý Tự Trọng vững mạnh</t>
  </si>
  <si>
    <t xml:space="preserve">Ứng dụng phần mềm TN100 xây dựng  ngân hàng đề thi  trắc nghiệm học phần Kỹ Thuật điện - Điện tử  dành cho SV  ngành  Công nghệ Kỹ thuật Cơ Khí </t>
  </si>
  <si>
    <t xml:space="preserve">Xây dựng ngân hành đề thi trắc nghiệm học phần Kỹ thuật Điện - Diện tự dành cho ngành Công nghệ Kỹ thuật Cơ khí
</t>
  </si>
  <si>
    <t>Xây dựng giáo trình điện tử học phần điện tử cơ bản</t>
  </si>
  <si>
    <t>Biên soạn bộ bài tập học phần Kỹ thuật điện tử dành cho hệ TCCN ngành Điện công nghiệp và dân dụng</t>
  </si>
  <si>
    <t>Áp dụng mô hình Inverter vào giảng dạy môn học điện tử công suất</t>
  </si>
  <si>
    <t>Thi công mô hình Phân loại sản phẩm</t>
  </si>
  <si>
    <t>Thi công mô hình tay máy 3 bậc điều khiển bằng Vi điều khiển</t>
  </si>
  <si>
    <t>Áp dụng mô hình biến tần vào giảng dạy môn học điện tử công suất</t>
  </si>
  <si>
    <t xml:space="preserve">Biên soạn bài giảng điện tử học phần Đo lường cảm biến
</t>
  </si>
  <si>
    <t>Cải tiến tài liệu giảng dạy Đo lường cảm biến hệ cao đẳng liên hệ thực tế</t>
  </si>
  <si>
    <t>Biên soạn tài liệu học tập môn Thực tập điện tử cơ bản bậc cao đẳng tín chỉ ngành Điện - Điện tử</t>
  </si>
  <si>
    <t xml:space="preserve">Biên soạn bài giảng điện tử học phần Quản trị chất lượng ISO
</t>
  </si>
  <si>
    <t>Biên soạn tài liệu giảng dạy Nhận thức về tiết kiệm năng lượng và hệ thống quản lý năng lượng ISO 50001</t>
  </si>
  <si>
    <t>Biên soạn giáo trình thực hành Điện tử công suất</t>
  </si>
  <si>
    <t>Thi công mô hình đèn giao thông</t>
  </si>
  <si>
    <t>Cải tiến mô hình đèn giao thông ứng dụng trong môn thực tập vi xử lý - vi điều khiển</t>
  </si>
  <si>
    <t>Thi công mô hình máy khoan điều khiển bằng PLC</t>
  </si>
  <si>
    <t>Cải tiến mô hình điều khiển mở cửa tự động ứng dụng trong môn học PLC</t>
  </si>
  <si>
    <t>Cải tiến  mô hình cửa tự động</t>
  </si>
  <si>
    <t>Biên soạn giáo trình Điện tử công suất</t>
  </si>
  <si>
    <t>Biên soạn giáo trình Cung Cấp Điện cho hệ CĐKT</t>
  </si>
  <si>
    <t>Biên soạn bài tập thực hành KT Xung-Số hệ TCCN</t>
  </si>
  <si>
    <t xml:space="preserve">Biên soạn giáo trình thực hành PLC hệ TCCN </t>
  </si>
  <si>
    <t>Biên soạn bài giảng điện tử Kỹ thuật số Cao đẳng</t>
  </si>
  <si>
    <t>Cải tiến tài liệu học tập Thực hành Điện tử công suất hệ TCCN tiếp cận thực tế</t>
  </si>
  <si>
    <t>Biên soạn tài liệu học tập Thực tập kỹ thuật mạch tương tự - Cảm biến bậc Trung cấp chuyên nghiệp</t>
  </si>
  <si>
    <t>Hiệu chỉnh đề cương chi tiết môn học KTMĐT2</t>
  </si>
  <si>
    <t>Biên soạn giáo trình Trang bị điện cho hệ cao đẳng</t>
  </si>
  <si>
    <t>Xây dựng ngân hàng đề thi HP Trang bị điện cho hệ cao đẳng chuyên ngành điện</t>
  </si>
  <si>
    <t>Biên soạn giáo trình thiết kế mẫu trên máy tính</t>
  </si>
  <si>
    <t>Ứng dụng phần mềm coreldraw trong quá trình biên soạn giáo trình vẽ kỹ thuật may, áp dụng bậc CĐKT trường CĐKT Lý Tự Trọng</t>
  </si>
  <si>
    <t>Chế tạo mô hình chu trình 1 cấp có thiết bị hồi giải nhiệt trên giản đồ lgp - h</t>
  </si>
  <si>
    <t>Thiết kế mô hình tủ làm lạnh gián tiếp</t>
  </si>
  <si>
    <t>Xây dựng sản phẩm mẫu học phần Thực tập may trang phục I áp dụng cho sinh viên bậc cao đẳng khoa  Công nghệ May thời trang, trường CĐKT Lý Tự Trọng</t>
  </si>
  <si>
    <t>Chuyển phương pháp phân loại BBK thành phương pháp phân loại DDC cho kho sách</t>
  </si>
  <si>
    <t>Ứng dụng VEMIS.Library trong phân loại sách</t>
  </si>
  <si>
    <t>Giải pháp nâng cao chất lượng phục vụ của thư viện Trường CĐKT Lý Tự Trọng</t>
  </si>
  <si>
    <t xml:space="preserve">Ứng dụng Acronis Snap Deloy cho phòng máy vi tính trường CĐKT Lý Tự Trọng </t>
  </si>
  <si>
    <t xml:space="preserve"> Ứng dụng  phần mềm Netop_School kết hợp với phần mềm Rollback RX để hỗ trợ công tác dạy học và thi kiểm tra ở các phòng máy vi tính khoa CNTT - trường CĐKT Lý Tự Trọng </t>
  </si>
  <si>
    <t>Giải pháp ứng dụng phần mềm Magic Boot trong công việc bảo trì cho máy vi tính ở trường CĐKT Lý Tự Trọng</t>
  </si>
  <si>
    <t>Một số giải pháp nâng cao và cải thiện các chương trình hỗ trợ việc quản trị phòng máy vi tính khoa CNTT</t>
  </si>
  <si>
    <t>Ứng dụng phần mềm RollBack Rx RMC vào công tác quản trị phòng máy vi tính khoa CNTT - Trường CĐKT Lý Tự Trọng</t>
  </si>
  <si>
    <t>Một số giải pháp nhằm nâng cao hiệu quả ứng dụng hạ tầng mạng trong quản lý tại trường CĐKT Lý Tự Trọng Tp.HCM</t>
  </si>
  <si>
    <t>Áp dụng công nghệ thông tin trong việc quản lý hồ sơ Đảng (năm thứ 2)</t>
  </si>
  <si>
    <t>Giải pháp ứng dụng phần mềm Multiboot phục vụ công việc cài đặt Hệ Điều Hành và các chương trình ứng dụng cho máy vi tính ở trường CĐKT Lý Tự Trọng</t>
  </si>
  <si>
    <t>CSTĐ CS</t>
  </si>
  <si>
    <t>CS</t>
  </si>
  <si>
    <t>BK</t>
  </si>
  <si>
    <t>BK TT</t>
  </si>
  <si>
    <t>Huân chương Lao động hạng Ba</t>
  </si>
  <si>
    <t>BK Thủ tướng: 2021-2022</t>
  </si>
  <si>
    <t>BK: 2011-2012
CSTĐ: 5 lần</t>
  </si>
  <si>
    <t>BK: 2013-2014
CSTĐ: 4 lần</t>
  </si>
  <si>
    <t>BK: 2010-2011
CSTĐ: 7 lần</t>
  </si>
  <si>
    <t>BK: 2011-2012
CSTĐ: 2 lần</t>
  </si>
  <si>
    <t>BK: 2014-2015
CSTĐ: 6 lần</t>
  </si>
  <si>
    <t>BK: 2011-2012
CSTĐ: 9 lần</t>
  </si>
  <si>
    <t>BK: 2014-2015
CSTĐ: 2 lần</t>
  </si>
  <si>
    <t>BK: 2010-2011
CSTĐ: 4 lần</t>
  </si>
  <si>
    <t>BK: 2011-2012
CSTĐ: 4 lần</t>
  </si>
  <si>
    <t>BK: 2012-2013
CSTĐ: 2 lần</t>
  </si>
  <si>
    <t>BK: 2012-2013
CSTĐ: 1 lần</t>
  </si>
  <si>
    <t>BK: 2010-2011
CSTĐ: 10 lần</t>
  </si>
  <si>
    <t>BK: 2011-2012
CSTĐ: 3 lần</t>
  </si>
  <si>
    <t>BK: 2011-2012
CSTĐ: 1 lần</t>
  </si>
  <si>
    <t>BK: 2012-2013
CSTĐ: 5 lần</t>
  </si>
  <si>
    <t>BK: 2010-2011
CSTĐ: 3 lần</t>
  </si>
  <si>
    <t>BK: 2013-2014
CSTĐ: 6 lần</t>
  </si>
  <si>
    <t>BK: 2015-2016
CSTĐ: 0 lần</t>
  </si>
  <si>
    <t>BK: 2013-2014
CSTĐ: 1 lần</t>
  </si>
  <si>
    <t>BK: 2010-2011
CSTĐ: 2 lần</t>
  </si>
  <si>
    <t>BK: 2013-2014
CSTĐ: 2 lần</t>
  </si>
  <si>
    <t>BK: 2014-2015
CSTĐ: 1 lần</t>
  </si>
  <si>
    <t>BK: 2018-2019
CSTĐ: 3 lần</t>
  </si>
  <si>
    <t>BK: 2013-2014
CSTĐ: 9 lần</t>
  </si>
  <si>
    <t>NH 2009-2010</t>
  </si>
  <si>
    <t>NH 2008-2009</t>
  </si>
  <si>
    <t>BK: 2008-2009
CSTĐ: 7 lần</t>
  </si>
  <si>
    <t>BK: 2008-2009
CSTĐ: 10 lần</t>
  </si>
  <si>
    <t>BK: 2012-2013
CSTĐ: 0 lần</t>
  </si>
  <si>
    <t>BK: 2008-2009
CSTĐ: 11 lần</t>
  </si>
  <si>
    <t>BK: 2009-2010
CSTĐ: 9 lần</t>
  </si>
  <si>
    <t>BK: 2009-2010
CSTĐ: 11 lần</t>
  </si>
  <si>
    <t>BK: 2009-2010
CSTĐ: 3 lần</t>
  </si>
  <si>
    <t>BK: 2009-2010
CSTĐ: 6 lần</t>
  </si>
  <si>
    <t>BK Thủ tướng: 2018</t>
  </si>
  <si>
    <t>BK: 2009-2010
CSTĐ: 1 lần</t>
  </si>
  <si>
    <t>BK Thủ tướng: 2013
Đề nghị HCLĐ Hạng 3</t>
  </si>
  <si>
    <t>BK Thủ tướng: 2020</t>
  </si>
  <si>
    <t>BK Thủ tướng: 2018
Đề nghị HCLĐ Hạng 3</t>
  </si>
  <si>
    <t>BK Thủ tướng: 2010
BK: 2008-2009
CSTĐ: 5 lần</t>
  </si>
  <si>
    <t>Tốt
2 SK</t>
  </si>
  <si>
    <t>Đề tài NCKH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</si>
</sst>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_(&quot;$&quot;* \(#,##0.00\);_(&quot;$&quot;* &quot;-&quot;??_);_(@_)"/>
    <numFmt numFmtId="43" formatCode="_(* #,##0.00_);_(* \(#,##0.00\);_(* &quot;-&quot;??_);_(@_)"/>
    <numFmt numFmtId="164" formatCode="_(* #,##0_);_(* \(#,##0\);_(* &quot;-&quot;??_);_(@_)"/>
    <numFmt numFmtId="165" formatCode="0_);\(0\)"/>
  </numFmts>
  <fonts count="51"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1"/>
      <color indexed="8"/>
      <name val="Calibri"/>
      <family val="2"/>
    </font>
    <font>
      <sz val="10"/>
      <name val="Arial"/>
      <family val="2"/>
    </font>
    <font>
      <sz val="10"/>
      <name val="Times New Roman"/>
      <family val="1"/>
    </font>
    <font>
      <b/>
      <sz val="10"/>
      <name val="Times New Roman"/>
      <family val="1"/>
    </font>
    <font>
      <b/>
      <sz val="16"/>
      <name val="Times New Roman"/>
      <family val="1"/>
    </font>
    <font>
      <i/>
      <sz val="12"/>
      <name val="Times New Roman"/>
      <family val="1"/>
    </font>
    <font>
      <b/>
      <i/>
      <sz val="12"/>
      <name val="Times New Roman"/>
      <family val="1"/>
    </font>
    <font>
      <b/>
      <sz val="12"/>
      <color indexed="8"/>
      <name val="Times New Roman"/>
      <family val="1"/>
    </font>
    <font>
      <sz val="12"/>
      <color indexed="8"/>
      <name val="Times New Roman"/>
      <family val="1"/>
    </font>
    <font>
      <sz val="11"/>
      <name val="Times New Roman"/>
      <family val="1"/>
    </font>
    <font>
      <b/>
      <sz val="11"/>
      <color indexed="8"/>
      <name val="Times New Roman"/>
      <family val="1"/>
    </font>
    <font>
      <sz val="10"/>
      <color indexed="10"/>
      <name val="Times New Roman"/>
      <family val="1"/>
    </font>
    <font>
      <sz val="11"/>
      <color indexed="8"/>
      <name val="Calibri"/>
      <family val="2"/>
    </font>
    <font>
      <sz val="12"/>
      <color indexed="8"/>
      <name val="Times New Roman"/>
      <family val="1"/>
    </font>
    <font>
      <sz val="10"/>
      <color indexed="10"/>
      <name val="Times New Roman"/>
      <family val="1"/>
    </font>
    <font>
      <sz val="11"/>
      <color indexed="8"/>
      <name val="Calibri"/>
      <family val="2"/>
      <charset val="163"/>
    </font>
    <font>
      <sz val="11"/>
      <color indexed="10"/>
      <name val="Times New Roman"/>
      <family val="1"/>
    </font>
    <font>
      <b/>
      <sz val="10"/>
      <color indexed="8"/>
      <name val="Times New Roman"/>
      <family val="1"/>
    </font>
    <font>
      <b/>
      <sz val="11"/>
      <name val="Times New Roman"/>
      <family val="1"/>
    </font>
    <font>
      <sz val="11"/>
      <color theme="1"/>
      <name val="Calibri"/>
      <family val="2"/>
      <scheme val="minor"/>
    </font>
    <font>
      <sz val="10"/>
      <color rgb="FF000000"/>
      <name val="Arial"/>
      <family val="2"/>
    </font>
    <font>
      <sz val="13"/>
      <color theme="1"/>
      <name val="Times New Roman"/>
      <family val="1"/>
    </font>
    <font>
      <sz val="14"/>
      <color theme="1"/>
      <name val="Times New Roman"/>
      <family val="1"/>
    </font>
    <font>
      <b/>
      <sz val="13"/>
      <color theme="1"/>
      <name val="Times New Roman"/>
      <family val="1"/>
    </font>
    <font>
      <sz val="12"/>
      <color rgb="FFFF0000"/>
      <name val="Times New Roman"/>
      <family val="1"/>
    </font>
    <font>
      <sz val="11"/>
      <color rgb="FFFF0000"/>
      <name val="Times New Roman"/>
      <family val="1"/>
    </font>
    <font>
      <sz val="12"/>
      <color theme="1"/>
      <name val="Times New Roman"/>
      <family val="1"/>
    </font>
    <font>
      <sz val="10"/>
      <color rgb="FFFF0000"/>
      <name val="Times New Roman"/>
      <family val="1"/>
    </font>
    <font>
      <sz val="12"/>
      <color rgb="FF00B050"/>
      <name val="Times New Roman"/>
      <family val="1"/>
    </font>
    <font>
      <b/>
      <sz val="14"/>
      <color theme="1"/>
      <name val="Times New Roman"/>
      <family val="1"/>
    </font>
    <font>
      <sz val="14"/>
      <color rgb="FFFF0000"/>
      <name val="Times New Roman"/>
      <family val="1"/>
    </font>
    <font>
      <b/>
      <sz val="14"/>
      <color rgb="FFFF0000"/>
      <name val="Times New Roman"/>
      <family val="1"/>
    </font>
    <font>
      <sz val="13"/>
      <name val="Times New Roman"/>
      <family val="1"/>
    </font>
    <font>
      <sz val="9"/>
      <color indexed="81"/>
      <name val="Tahoma"/>
      <family val="2"/>
    </font>
    <font>
      <b/>
      <sz val="9"/>
      <color indexed="81"/>
      <name val="Tahoma"/>
      <family val="2"/>
    </font>
    <font>
      <b/>
      <sz val="14"/>
      <color indexed="8"/>
      <name val="Times New Roman"/>
      <family val="1"/>
    </font>
    <font>
      <sz val="11"/>
      <color theme="1"/>
      <name val="Times New Roman"/>
      <family val="1"/>
    </font>
    <font>
      <sz val="10"/>
      <name val="Arial"/>
      <family val="2"/>
      <charset val="163"/>
    </font>
    <font>
      <sz val="12"/>
      <color theme="5" tint="-0.499984740745262"/>
      <name val="Times New Roman"/>
      <family val="1"/>
    </font>
    <font>
      <sz val="11"/>
      <color theme="5" tint="-0.499984740745262"/>
      <name val="Times New Roman"/>
      <family val="1"/>
    </font>
    <font>
      <sz val="13"/>
      <color theme="5" tint="-0.499984740745262"/>
      <name val="Times New Roman"/>
      <family val="1"/>
    </font>
    <font>
      <sz val="8"/>
      <name val="Times New Roman"/>
      <family val="1"/>
    </font>
    <font>
      <b/>
      <i/>
      <sz val="9"/>
      <name val="Times New Roman"/>
      <family val="1"/>
    </font>
    <font>
      <sz val="13"/>
      <color rgb="FFFF0000"/>
      <name val="Times New Roman"/>
      <family val="1"/>
    </font>
    <font>
      <b/>
      <sz val="12"/>
      <color rgb="FFFF0000"/>
      <name val="Times New Roman"/>
      <family val="1"/>
    </font>
    <font>
      <b/>
      <i/>
      <sz val="12"/>
      <color rgb="FFFF0000"/>
      <name val="Times New Roman"/>
      <family val="1"/>
    </font>
    <font>
      <i/>
      <sz val="12"/>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C00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FFFF99"/>
        <bgColor indexed="64"/>
      </patternFill>
    </fill>
    <fill>
      <patternFill patternType="solid">
        <fgColor theme="6" tint="0.79998168889431442"/>
        <bgColor indexed="64"/>
      </patternFill>
    </fill>
    <fill>
      <patternFill patternType="solid">
        <fgColor rgb="FF00B0F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9" tint="0.79998168889431442"/>
        <bgColor indexed="64"/>
      </patternFill>
    </fill>
    <fill>
      <patternFill patternType="solid">
        <fgColor theme="7"/>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style="thin">
        <color indexed="8"/>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right style="thin">
        <color indexed="64"/>
      </right>
      <top/>
      <bottom style="thin">
        <color indexed="64"/>
      </bottom>
      <diagonal/>
    </border>
  </borders>
  <cellStyleXfs count="15">
    <xf numFmtId="0" fontId="0" fillId="0" borderId="0"/>
    <xf numFmtId="43" fontId="4" fillId="0" borderId="0" applyFont="0" applyFill="0" applyBorder="0" applyAlignment="0" applyProtection="0"/>
    <xf numFmtId="43" fontId="16"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5" fillId="0" borderId="0"/>
    <xf numFmtId="0" fontId="23" fillId="0" borderId="0"/>
    <xf numFmtId="0" fontId="24" fillId="0" borderId="0"/>
    <xf numFmtId="0" fontId="19" fillId="0" borderId="0"/>
    <xf numFmtId="0" fontId="1" fillId="0" borderId="0"/>
    <xf numFmtId="0" fontId="5" fillId="0" borderId="0"/>
    <xf numFmtId="0" fontId="23" fillId="0" borderId="0"/>
    <xf numFmtId="0" fontId="1" fillId="0" borderId="0"/>
    <xf numFmtId="0" fontId="41" fillId="0" borderId="0"/>
    <xf numFmtId="0" fontId="1" fillId="0" borderId="0"/>
  </cellStyleXfs>
  <cellXfs count="452">
    <xf numFmtId="0" fontId="0" fillId="0" borderId="0" xfId="0"/>
    <xf numFmtId="0" fontId="6" fillId="0" borderId="1" xfId="0" applyFont="1" applyFill="1" applyBorder="1" applyAlignment="1" applyProtection="1">
      <alignment horizontal="justify" vertical="center" wrapText="1"/>
      <protection locked="0"/>
    </xf>
    <xf numFmtId="0" fontId="6" fillId="0" borderId="1" xfId="0" applyNumberFormat="1" applyFont="1" applyFill="1" applyBorder="1" applyAlignment="1" applyProtection="1">
      <alignment horizontal="justify" vertical="center" wrapText="1"/>
      <protection locked="0"/>
    </xf>
    <xf numFmtId="0" fontId="6" fillId="0" borderId="1" xfId="0" quotePrefix="1" applyNumberFormat="1" applyFont="1" applyFill="1" applyBorder="1" applyAlignment="1" applyProtection="1">
      <alignment horizontal="justify" vertical="center" wrapText="1"/>
      <protection locked="0"/>
    </xf>
    <xf numFmtId="0" fontId="3" fillId="0" borderId="1" xfId="0" applyFont="1" applyFill="1" applyBorder="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6" fillId="0" borderId="0" xfId="0" applyFont="1" applyFill="1" applyAlignment="1" applyProtection="1">
      <alignment horizontal="justify" vertical="center" wrapText="1"/>
      <protection locked="0"/>
    </xf>
    <xf numFmtId="0" fontId="3"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2" fillId="3" borderId="1" xfId="0" applyFont="1" applyFill="1" applyBorder="1" applyAlignment="1" applyProtection="1">
      <alignment horizontal="center" vertical="center" wrapText="1"/>
      <protection locked="0"/>
    </xf>
    <xf numFmtId="0" fontId="3" fillId="0" borderId="1" xfId="0" quotePrefix="1" applyFont="1" applyFill="1" applyBorder="1" applyAlignment="1" applyProtection="1">
      <alignment horizontal="center" vertical="center" wrapText="1"/>
      <protection locked="0"/>
    </xf>
    <xf numFmtId="0" fontId="2" fillId="3" borderId="1" xfId="0" applyFont="1" applyFill="1" applyBorder="1" applyAlignment="1" applyProtection="1">
      <alignment horizontal="left" vertical="center" wrapText="1"/>
      <protection locked="0"/>
    </xf>
    <xf numFmtId="0" fontId="3" fillId="0" borderId="1" xfId="0" applyFont="1" applyBorder="1" applyAlignment="1" applyProtection="1">
      <alignment horizontal="left" vertical="center" wrapText="1"/>
      <protection locked="0"/>
    </xf>
    <xf numFmtId="0" fontId="6" fillId="0" borderId="1" xfId="0" quotePrefix="1" applyFont="1" applyFill="1" applyBorder="1" applyAlignment="1" applyProtection="1">
      <alignment horizontal="justify" vertical="center" wrapText="1"/>
      <protection locked="0"/>
    </xf>
    <xf numFmtId="0" fontId="10"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justify" vertical="center" wrapText="1"/>
      <protection locked="0"/>
    </xf>
    <xf numFmtId="0" fontId="3" fillId="2" borderId="1" xfId="0" applyFont="1" applyFill="1" applyBorder="1" applyAlignment="1" applyProtection="1">
      <alignment horizontal="justify" vertical="center" wrapText="1"/>
      <protection locked="0"/>
    </xf>
    <xf numFmtId="0" fontId="3" fillId="2" borderId="1"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3" fillId="0" borderId="9" xfId="0" applyFont="1" applyBorder="1" applyAlignment="1" applyProtection="1">
      <alignment horizontal="center" vertical="center" wrapText="1"/>
      <protection locked="0"/>
    </xf>
    <xf numFmtId="49" fontId="6" fillId="0" borderId="1" xfId="1" quotePrefix="1" applyNumberFormat="1" applyFont="1" applyFill="1" applyBorder="1" applyAlignment="1" applyProtection="1">
      <alignment horizontal="justify" vertical="center" wrapText="1"/>
      <protection locked="0"/>
    </xf>
    <xf numFmtId="1" fontId="3" fillId="0" borderId="1" xfId="0" quotePrefix="1" applyNumberFormat="1" applyFont="1" applyFill="1" applyBorder="1" applyAlignment="1" applyProtection="1">
      <alignment horizontal="center" vertical="center" wrapText="1"/>
      <protection locked="0"/>
    </xf>
    <xf numFmtId="1" fontId="6" fillId="0" borderId="1" xfId="0" quotePrefix="1" applyNumberFormat="1" applyFont="1" applyFill="1" applyBorder="1" applyAlignment="1" applyProtection="1">
      <alignment horizontal="justify" vertical="center" wrapText="1"/>
      <protection locked="0"/>
    </xf>
    <xf numFmtId="1" fontId="6" fillId="0" borderId="1" xfId="5" quotePrefix="1" applyNumberFormat="1" applyFont="1" applyFill="1" applyBorder="1" applyAlignment="1" applyProtection="1">
      <alignment horizontal="justify" vertical="center" wrapText="1"/>
      <protection locked="0"/>
    </xf>
    <xf numFmtId="1" fontId="6" fillId="0" borderId="1" xfId="5" applyNumberFormat="1" applyFont="1" applyFill="1" applyBorder="1" applyAlignment="1" applyProtection="1">
      <alignment horizontal="justify" vertical="center" wrapText="1"/>
      <protection locked="0"/>
    </xf>
    <xf numFmtId="0" fontId="3" fillId="0" borderId="1" xfId="0" applyNumberFormat="1" applyFont="1" applyFill="1" applyBorder="1" applyAlignment="1" applyProtection="1">
      <alignment horizontal="center" vertical="center" wrapText="1"/>
      <protection locked="0"/>
    </xf>
    <xf numFmtId="1" fontId="3" fillId="0" borderId="1" xfId="5" applyNumberFormat="1" applyFont="1" applyFill="1" applyBorder="1" applyAlignment="1" applyProtection="1">
      <alignment horizontal="center" vertical="center" wrapText="1"/>
    </xf>
    <xf numFmtId="1" fontId="3" fillId="0" borderId="1" xfId="0" quotePrefix="1" applyNumberFormat="1" applyFont="1" applyFill="1" applyBorder="1" applyAlignment="1" applyProtection="1">
      <alignment horizontal="center" vertical="center" wrapText="1"/>
    </xf>
    <xf numFmtId="0" fontId="6" fillId="0" borderId="1" xfId="11" applyFont="1" applyFill="1" applyBorder="1" applyAlignment="1" applyProtection="1">
      <alignment horizontal="justify" vertical="center" wrapText="1"/>
      <protection locked="0"/>
    </xf>
    <xf numFmtId="0" fontId="3" fillId="0" borderId="1" xfId="0" quotePrefix="1" applyFont="1" applyBorder="1" applyAlignment="1" applyProtection="1">
      <alignment horizontal="center" vertical="center" wrapText="1"/>
      <protection locked="0"/>
    </xf>
    <xf numFmtId="0" fontId="3" fillId="0" borderId="1" xfId="0" quotePrefix="1" applyNumberFormat="1" applyFont="1" applyFill="1" applyBorder="1" applyAlignment="1" applyProtection="1">
      <alignment horizontal="center" vertical="center" wrapText="1"/>
      <protection locked="0"/>
    </xf>
    <xf numFmtId="164" fontId="6" fillId="0" borderId="1" xfId="1" quotePrefix="1" applyNumberFormat="1" applyFont="1" applyFill="1" applyBorder="1" applyAlignment="1" applyProtection="1">
      <alignment horizontal="justify" vertical="center" wrapText="1"/>
      <protection locked="0"/>
    </xf>
    <xf numFmtId="164" fontId="6" fillId="0" borderId="1" xfId="1" applyNumberFormat="1" applyFont="1" applyFill="1" applyBorder="1" applyAlignment="1" applyProtection="1">
      <alignment horizontal="justify" vertical="center" wrapText="1"/>
      <protection locked="0"/>
    </xf>
    <xf numFmtId="0" fontId="2" fillId="0" borderId="0" xfId="0" applyFont="1" applyFill="1" applyAlignment="1" applyProtection="1">
      <alignment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0" borderId="1" xfId="0" applyFont="1" applyFill="1" applyBorder="1" applyAlignment="1" applyProtection="1">
      <alignment horizontal="center" vertical="center" wrapText="1"/>
    </xf>
    <xf numFmtId="0" fontId="3" fillId="0" borderId="1" xfId="0" applyFont="1" applyBorder="1" applyAlignment="1" applyProtection="1">
      <alignment vertical="center" wrapText="1"/>
      <protection locked="0"/>
    </xf>
    <xf numFmtId="0" fontId="3" fillId="2" borderId="1" xfId="0" applyFont="1" applyFill="1" applyBorder="1" applyAlignment="1" applyProtection="1">
      <alignment vertical="center" wrapText="1"/>
      <protection locked="0"/>
    </xf>
    <xf numFmtId="0" fontId="3" fillId="0" borderId="1" xfId="0" applyNumberFormat="1" applyFont="1" applyFill="1" applyBorder="1" applyAlignment="1" applyProtection="1">
      <alignment horizontal="center" vertical="center" wrapText="1"/>
    </xf>
    <xf numFmtId="0" fontId="3" fillId="0" borderId="7" xfId="0" applyFont="1" applyBorder="1" applyAlignment="1">
      <alignment vertical="center" wrapText="1"/>
    </xf>
    <xf numFmtId="0" fontId="3" fillId="0" borderId="1" xfId="0" applyNumberFormat="1" applyFont="1" applyFill="1" applyBorder="1" applyAlignment="1" applyProtection="1">
      <alignment vertical="center" wrapText="1"/>
      <protection locked="0"/>
    </xf>
    <xf numFmtId="49" fontId="3" fillId="0" borderId="1" xfId="0" applyNumberFormat="1" applyFont="1" applyBorder="1" applyAlignment="1">
      <alignment horizontal="left" vertical="center" wrapText="1"/>
    </xf>
    <xf numFmtId="49" fontId="3" fillId="0" borderId="5" xfId="0" applyNumberFormat="1" applyFont="1" applyBorder="1" applyAlignment="1">
      <alignment horizontal="left" vertical="center" wrapText="1"/>
    </xf>
    <xf numFmtId="0" fontId="6" fillId="0" borderId="1" xfId="0" quotePrefix="1" applyNumberFormat="1" applyFont="1" applyFill="1" applyBorder="1" applyAlignment="1" applyProtection="1">
      <alignment horizontal="center" vertical="center" wrapText="1"/>
      <protection locked="0"/>
    </xf>
    <xf numFmtId="0" fontId="12" fillId="0" borderId="1" xfId="0" quotePrefix="1" applyFont="1" applyBorder="1" applyAlignment="1">
      <alignment horizontal="center" vertical="center" wrapText="1"/>
    </xf>
    <xf numFmtId="0" fontId="8" fillId="0" borderId="0" xfId="0" applyFont="1" applyFill="1" applyAlignment="1" applyProtection="1">
      <alignment horizontal="center" vertical="center" wrapText="1"/>
      <protection locked="0"/>
    </xf>
    <xf numFmtId="0" fontId="3" fillId="0" borderId="1" xfId="0" quotePrefix="1" applyFont="1" applyFill="1" applyBorder="1" applyAlignment="1" applyProtection="1">
      <alignment horizontal="center" vertical="center" wrapText="1"/>
    </xf>
    <xf numFmtId="49" fontId="3" fillId="0" borderId="1" xfId="0" quotePrefix="1" applyNumberFormat="1" applyFont="1" applyFill="1" applyBorder="1" applyAlignment="1" applyProtection="1">
      <alignment horizontal="center" vertical="center" wrapText="1"/>
    </xf>
    <xf numFmtId="0" fontId="3" fillId="0" borderId="1" xfId="0" quotePrefix="1" applyNumberFormat="1" applyFont="1" applyFill="1" applyBorder="1" applyAlignment="1" applyProtection="1">
      <alignment horizontal="center" vertical="center" wrapText="1"/>
    </xf>
    <xf numFmtId="49" fontId="3" fillId="0" borderId="1" xfId="0" applyNumberFormat="1"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49" fontId="3" fillId="0" borderId="1" xfId="0" quotePrefix="1" applyNumberFormat="1" applyFont="1" applyFill="1" applyBorder="1" applyAlignment="1">
      <alignment horizontal="center" vertical="center" wrapText="1"/>
    </xf>
    <xf numFmtId="0" fontId="29" fillId="0" borderId="1" xfId="0" quotePrefix="1" applyFont="1" applyFill="1" applyBorder="1" applyAlignment="1" applyProtection="1">
      <alignment horizontal="justify" vertical="center" wrapText="1"/>
      <protection locked="0"/>
    </xf>
    <xf numFmtId="0" fontId="3" fillId="0" borderId="1" xfId="0" applyFont="1" applyFill="1" applyBorder="1" applyAlignment="1">
      <alignment horizontal="center" vertical="center"/>
    </xf>
    <xf numFmtId="0" fontId="13" fillId="0" borderId="1" xfId="0" quotePrefix="1" applyNumberFormat="1" applyFont="1" applyFill="1" applyBorder="1" applyAlignment="1" applyProtection="1">
      <alignment horizontal="justify" vertical="center" wrapText="1"/>
      <protection locked="0"/>
    </xf>
    <xf numFmtId="0" fontId="20" fillId="0" borderId="1" xfId="0" quotePrefix="1" applyFont="1" applyFill="1" applyBorder="1" applyAlignment="1" applyProtection="1">
      <alignment horizontal="justify" vertical="center" wrapText="1"/>
      <protection locked="0"/>
    </xf>
    <xf numFmtId="0" fontId="15" fillId="0" borderId="1" xfId="0" quotePrefix="1" applyFont="1" applyFill="1" applyBorder="1" applyAlignment="1" applyProtection="1">
      <alignment horizontal="justify" vertical="center" wrapText="1"/>
      <protection locked="0"/>
    </xf>
    <xf numFmtId="0" fontId="18" fillId="0" borderId="1" xfId="0" quotePrefix="1" applyFont="1" applyFill="1" applyBorder="1" applyAlignment="1" applyProtection="1">
      <alignment horizontal="justify" vertical="center" wrapText="1"/>
      <protection locked="0"/>
    </xf>
    <xf numFmtId="164" fontId="18" fillId="0" borderId="1" xfId="1" quotePrefix="1" applyNumberFormat="1" applyFont="1" applyFill="1" applyBorder="1" applyAlignment="1" applyProtection="1">
      <alignment horizontal="justify" vertical="center" wrapText="1"/>
      <protection locked="0"/>
    </xf>
    <xf numFmtId="0" fontId="30" fillId="0" borderId="1" xfId="0" applyFont="1" applyFill="1" applyBorder="1" applyAlignment="1">
      <alignment horizontal="center" vertical="center" wrapText="1"/>
    </xf>
    <xf numFmtId="0" fontId="18" fillId="0" borderId="1" xfId="0" applyNumberFormat="1" applyFont="1" applyFill="1" applyBorder="1" applyAlignment="1" applyProtection="1">
      <alignment horizontal="justify" vertical="center" wrapText="1"/>
      <protection locked="0"/>
    </xf>
    <xf numFmtId="0" fontId="30" fillId="0" borderId="8" xfId="0" applyFont="1" applyFill="1" applyBorder="1" applyAlignment="1">
      <alignment horizontal="center" vertical="center" wrapText="1"/>
    </xf>
    <xf numFmtId="0" fontId="15" fillId="0" borderId="1" xfId="0" applyFont="1" applyFill="1" applyBorder="1" applyAlignment="1" applyProtection="1">
      <alignment horizontal="justify" vertical="center" wrapText="1"/>
      <protection locked="0"/>
    </xf>
    <xf numFmtId="0" fontId="31" fillId="0" borderId="1" xfId="0" quotePrefix="1" applyFont="1" applyFill="1" applyBorder="1" applyAlignment="1" applyProtection="1">
      <alignment horizontal="justify" vertical="center" wrapText="1"/>
      <protection locked="0"/>
    </xf>
    <xf numFmtId="0" fontId="13" fillId="0" borderId="1" xfId="0" quotePrefix="1" applyFont="1" applyFill="1" applyBorder="1" applyAlignment="1" applyProtection="1">
      <alignment horizontal="justify" vertical="center" wrapText="1"/>
      <protection locked="0"/>
    </xf>
    <xf numFmtId="1" fontId="18" fillId="0" borderId="1" xfId="5" quotePrefix="1" applyNumberFormat="1" applyFont="1" applyFill="1" applyBorder="1" applyAlignment="1" applyProtection="1">
      <alignment horizontal="justify" vertical="center" wrapText="1"/>
      <protection locked="0"/>
    </xf>
    <xf numFmtId="0" fontId="18" fillId="0" borderId="1" xfId="0" quotePrefix="1" applyNumberFormat="1" applyFont="1" applyFill="1" applyBorder="1" applyAlignment="1" applyProtection="1">
      <alignment horizontal="justify" vertical="center" wrapText="1"/>
      <protection locked="0"/>
    </xf>
    <xf numFmtId="0" fontId="30" fillId="0" borderId="1" xfId="0" applyFont="1" applyFill="1" applyBorder="1" applyAlignment="1">
      <alignment horizontal="center" vertical="center"/>
    </xf>
    <xf numFmtId="0" fontId="15" fillId="0" borderId="1" xfId="0" quotePrefix="1" applyNumberFormat="1" applyFont="1" applyFill="1" applyBorder="1" applyAlignment="1" applyProtection="1">
      <alignment horizontal="justify" vertical="center" wrapText="1"/>
      <protection locked="0"/>
    </xf>
    <xf numFmtId="0" fontId="31" fillId="0" borderId="1" xfId="0" quotePrefix="1" applyNumberFormat="1" applyFont="1" applyFill="1" applyBorder="1" applyAlignment="1" applyProtection="1">
      <alignment horizontal="justify" vertical="center" wrapText="1"/>
      <protection locked="0"/>
    </xf>
    <xf numFmtId="0" fontId="31" fillId="0" borderId="1" xfId="0" applyNumberFormat="1" applyFont="1" applyFill="1" applyBorder="1" applyAlignment="1" applyProtection="1">
      <alignment horizontal="justify" vertical="center" wrapText="1"/>
      <protection locked="0"/>
    </xf>
    <xf numFmtId="0" fontId="31" fillId="0" borderId="1" xfId="11" applyFont="1" applyFill="1" applyBorder="1" applyAlignment="1" applyProtection="1">
      <alignment horizontal="justify" vertical="center" wrapText="1"/>
      <protection locked="0"/>
    </xf>
    <xf numFmtId="0" fontId="17"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18" fillId="0" borderId="1" xfId="11" applyFont="1" applyFill="1" applyBorder="1" applyAlignment="1" applyProtection="1">
      <alignment horizontal="justify" vertical="center" wrapText="1"/>
      <protection locked="0"/>
    </xf>
    <xf numFmtId="0" fontId="18" fillId="0" borderId="1" xfId="0" applyFont="1" applyFill="1" applyBorder="1" applyAlignment="1" applyProtection="1">
      <alignment horizontal="justify" vertical="center" wrapText="1"/>
      <protection locked="0"/>
    </xf>
    <xf numFmtId="0" fontId="7" fillId="0" borderId="6" xfId="0" quotePrefix="1" applyNumberFormat="1" applyFont="1" applyFill="1" applyBorder="1" applyAlignment="1" applyProtection="1">
      <alignment horizontal="justify" vertical="center" wrapText="1"/>
      <protection locked="0"/>
    </xf>
    <xf numFmtId="0" fontId="8" fillId="0" borderId="0" xfId="0" applyFont="1" applyFill="1" applyBorder="1" applyAlignment="1" applyProtection="1">
      <alignment horizontal="center" vertical="center" wrapText="1"/>
      <protection locked="0"/>
    </xf>
    <xf numFmtId="0" fontId="12" fillId="4" borderId="0" xfId="0" applyFont="1" applyFill="1" applyBorder="1" applyAlignment="1">
      <alignment vertical="center" wrapText="1"/>
    </xf>
    <xf numFmtId="0" fontId="28" fillId="4" borderId="0" xfId="0" applyFont="1" applyFill="1" applyBorder="1" applyAlignment="1">
      <alignment vertical="center" wrapText="1"/>
    </xf>
    <xf numFmtId="0" fontId="8" fillId="0" borderId="1" xfId="0" applyFont="1" applyFill="1" applyBorder="1" applyAlignment="1" applyProtection="1">
      <alignment horizontal="center" vertical="center" wrapText="1"/>
      <protection locked="0"/>
    </xf>
    <xf numFmtId="0" fontId="28" fillId="4" borderId="1" xfId="0" applyFont="1" applyFill="1" applyBorder="1" applyAlignment="1">
      <alignment vertical="center" wrapText="1"/>
    </xf>
    <xf numFmtId="0" fontId="3" fillId="5" borderId="1" xfId="0" applyFont="1" applyFill="1" applyBorder="1" applyAlignment="1">
      <alignment vertical="center" wrapText="1"/>
    </xf>
    <xf numFmtId="14" fontId="3" fillId="5" borderId="1" xfId="0" applyNumberFormat="1" applyFont="1" applyFill="1" applyBorder="1" applyAlignment="1">
      <alignment horizontal="left" vertical="center" wrapText="1"/>
    </xf>
    <xf numFmtId="0" fontId="3" fillId="0" borderId="1" xfId="0" applyFont="1" applyFill="1" applyBorder="1" applyAlignment="1">
      <alignment vertical="center" wrapText="1"/>
    </xf>
    <xf numFmtId="14" fontId="3" fillId="0" borderId="1" xfId="0" applyNumberFormat="1" applyFont="1" applyFill="1" applyBorder="1" applyAlignment="1">
      <alignment horizontal="left" vertical="center" wrapText="1"/>
    </xf>
    <xf numFmtId="0" fontId="14" fillId="6" borderId="1" xfId="0" quotePrefix="1" applyFont="1" applyFill="1" applyBorder="1" applyAlignment="1">
      <alignment horizontal="center" vertical="center" wrapText="1"/>
    </xf>
    <xf numFmtId="0" fontId="14" fillId="7" borderId="1" xfId="0" quotePrefix="1" applyFont="1" applyFill="1" applyBorder="1" applyAlignment="1">
      <alignment horizontal="center" vertical="center" wrapText="1"/>
    </xf>
    <xf numFmtId="0" fontId="14" fillId="8" borderId="1" xfId="0" quotePrefix="1" applyFont="1" applyFill="1" applyBorder="1" applyAlignment="1">
      <alignment horizontal="center" vertical="center" wrapText="1"/>
    </xf>
    <xf numFmtId="0" fontId="22" fillId="6" borderId="1" xfId="0" applyFont="1" applyFill="1" applyBorder="1" applyAlignment="1" applyProtection="1">
      <alignment horizontal="center" vertical="center" wrapText="1"/>
    </xf>
    <xf numFmtId="0" fontId="22" fillId="7" borderId="1" xfId="0" applyFont="1" applyFill="1" applyBorder="1" applyAlignment="1" applyProtection="1">
      <alignment horizontal="center" vertical="center" wrapText="1"/>
    </xf>
    <xf numFmtId="0" fontId="22" fillId="8" borderId="1" xfId="0" applyFont="1" applyFill="1" applyBorder="1" applyAlignment="1" applyProtection="1">
      <alignment horizontal="center" vertical="center" wrapText="1"/>
    </xf>
    <xf numFmtId="0" fontId="12" fillId="4" borderId="1" xfId="0" applyFont="1" applyFill="1" applyBorder="1" applyAlignment="1">
      <alignment horizontal="center" vertical="center" wrapText="1"/>
    </xf>
    <xf numFmtId="0" fontId="6" fillId="5" borderId="1" xfId="0" quotePrefix="1" applyNumberFormat="1" applyFont="1" applyFill="1" applyBorder="1" applyAlignment="1" applyProtection="1">
      <alignment horizontal="justify" vertical="center" wrapText="1"/>
      <protection locked="0"/>
    </xf>
    <xf numFmtId="165" fontId="2" fillId="3" borderId="1" xfId="0" applyNumberFormat="1"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6" borderId="0" xfId="0" applyFont="1" applyFill="1" applyAlignment="1" applyProtection="1">
      <alignment vertical="center" wrapText="1"/>
      <protection locked="0"/>
    </xf>
    <xf numFmtId="0" fontId="3" fillId="6" borderId="0" xfId="0" applyFont="1" applyFill="1" applyAlignment="1" applyProtection="1">
      <alignment horizontal="center" vertical="center" wrapText="1"/>
      <protection locked="0"/>
    </xf>
    <xf numFmtId="0" fontId="6" fillId="6" borderId="0" xfId="0" applyFont="1" applyFill="1" applyAlignment="1" applyProtection="1">
      <alignment horizontal="justify" vertical="center" wrapText="1"/>
      <protection locked="0"/>
    </xf>
    <xf numFmtId="0" fontId="3" fillId="0" borderId="1" xfId="0" quotePrefix="1" applyFont="1" applyBorder="1" applyAlignment="1">
      <alignment horizontal="center" vertical="center" wrapText="1"/>
    </xf>
    <xf numFmtId="49" fontId="3" fillId="0" borderId="1" xfId="0" quotePrefix="1" applyNumberFormat="1" applyFont="1" applyFill="1" applyBorder="1" applyAlignment="1" applyProtection="1">
      <alignment horizontal="center" vertical="center" wrapText="1"/>
      <protection locked="0"/>
    </xf>
    <xf numFmtId="0" fontId="3" fillId="2" borderId="1" xfId="0" quotePrefix="1" applyFont="1" applyFill="1" applyBorder="1" applyAlignment="1">
      <alignment horizontal="center" vertical="center"/>
    </xf>
    <xf numFmtId="0" fontId="30" fillId="0" borderId="1" xfId="0" quotePrefix="1" applyFont="1" applyBorder="1" applyAlignment="1">
      <alignment horizontal="center" vertical="center" wrapText="1"/>
    </xf>
    <xf numFmtId="0" fontId="8" fillId="0" borderId="0" xfId="0" applyFont="1" applyFill="1" applyAlignment="1" applyProtection="1">
      <alignment horizontal="center" vertical="center" wrapText="1"/>
      <protection locked="0"/>
    </xf>
    <xf numFmtId="0" fontId="28" fillId="4" borderId="1"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8" fillId="5" borderId="0" xfId="0" applyFont="1" applyFill="1" applyBorder="1" applyAlignment="1" applyProtection="1">
      <alignment horizontal="center" vertical="center" wrapText="1"/>
      <protection locked="0"/>
    </xf>
    <xf numFmtId="0" fontId="12" fillId="5" borderId="0" xfId="0" applyFont="1" applyFill="1" applyBorder="1" applyAlignment="1">
      <alignment vertical="center" wrapText="1"/>
    </xf>
    <xf numFmtId="0" fontId="12" fillId="5" borderId="1" xfId="0" applyFont="1" applyFill="1" applyBorder="1" applyAlignment="1">
      <alignment horizontal="center" vertical="center" wrapText="1"/>
    </xf>
    <xf numFmtId="0" fontId="8" fillId="5" borderId="1" xfId="0" applyFont="1" applyFill="1" applyBorder="1" applyAlignment="1" applyProtection="1">
      <alignment horizontal="center" vertical="center" wrapText="1"/>
      <protection locked="0"/>
    </xf>
    <xf numFmtId="0" fontId="3" fillId="5" borderId="0" xfId="0" applyFont="1" applyFill="1" applyAlignment="1" applyProtection="1">
      <alignment vertical="center" wrapText="1"/>
      <protection locked="0"/>
    </xf>
    <xf numFmtId="0" fontId="8" fillId="9" borderId="0" xfId="0" applyFont="1" applyFill="1" applyBorder="1" applyAlignment="1" applyProtection="1">
      <alignment horizontal="center" vertical="center" wrapText="1"/>
      <protection locked="0"/>
    </xf>
    <xf numFmtId="0" fontId="28" fillId="9" borderId="0" xfId="0" applyFont="1" applyFill="1" applyBorder="1" applyAlignment="1">
      <alignment vertical="center" wrapText="1"/>
    </xf>
    <xf numFmtId="0" fontId="28" fillId="9" borderId="1" xfId="0" applyFont="1" applyFill="1" applyBorder="1" applyAlignment="1">
      <alignment horizontal="center" vertical="center" wrapText="1"/>
    </xf>
    <xf numFmtId="0" fontId="28" fillId="9" borderId="1" xfId="0" applyFont="1" applyFill="1" applyBorder="1" applyAlignment="1">
      <alignment vertical="center" wrapText="1"/>
    </xf>
    <xf numFmtId="0" fontId="8" fillId="9" borderId="1" xfId="0" applyFont="1" applyFill="1" applyBorder="1" applyAlignment="1" applyProtection="1">
      <alignment horizontal="center" vertical="center" wrapText="1"/>
      <protection locked="0"/>
    </xf>
    <xf numFmtId="0" fontId="3" fillId="9" borderId="0" xfId="0" applyFont="1" applyFill="1" applyAlignment="1" applyProtection="1">
      <alignment vertical="center" wrapText="1"/>
      <protection locked="0"/>
    </xf>
    <xf numFmtId="0" fontId="8" fillId="10" borderId="0" xfId="0" applyFont="1" applyFill="1" applyBorder="1" applyAlignment="1" applyProtection="1">
      <alignment horizontal="center" vertical="center" wrapText="1"/>
      <protection locked="0"/>
    </xf>
    <xf numFmtId="0" fontId="8" fillId="10" borderId="1" xfId="0" applyFont="1" applyFill="1" applyBorder="1" applyAlignment="1" applyProtection="1">
      <alignment horizontal="center" vertical="center" wrapText="1"/>
      <protection locked="0"/>
    </xf>
    <xf numFmtId="0" fontId="3" fillId="10" borderId="0" xfId="0" applyFont="1" applyFill="1" applyAlignment="1" applyProtection="1">
      <alignment vertical="center" wrapText="1"/>
      <protection locked="0"/>
    </xf>
    <xf numFmtId="0" fontId="8" fillId="11" borderId="0" xfId="0" applyFont="1" applyFill="1" applyBorder="1" applyAlignment="1" applyProtection="1">
      <alignment horizontal="center" vertical="center" wrapText="1"/>
      <protection locked="0"/>
    </xf>
    <xf numFmtId="0" fontId="32" fillId="11" borderId="0" xfId="0" applyFont="1" applyFill="1" applyBorder="1" applyAlignment="1">
      <alignment vertical="center" wrapText="1"/>
    </xf>
    <xf numFmtId="0" fontId="32" fillId="11" borderId="1" xfId="0" applyFont="1" applyFill="1" applyBorder="1" applyAlignment="1">
      <alignment horizontal="center" vertical="center" wrapText="1"/>
    </xf>
    <xf numFmtId="0" fontId="32" fillId="11" borderId="1" xfId="0" applyFont="1" applyFill="1" applyBorder="1" applyAlignment="1">
      <alignment vertical="center" wrapText="1"/>
    </xf>
    <xf numFmtId="0" fontId="8" fillId="11" borderId="1" xfId="0" applyFont="1" applyFill="1" applyBorder="1" applyAlignment="1" applyProtection="1">
      <alignment horizontal="center" vertical="center" wrapText="1"/>
      <protection locked="0"/>
    </xf>
    <xf numFmtId="0" fontId="3" fillId="11" borderId="0" xfId="0" applyFont="1" applyFill="1" applyAlignment="1" applyProtection="1">
      <alignment vertical="center" wrapText="1"/>
      <protection locked="0"/>
    </xf>
    <xf numFmtId="0" fontId="28" fillId="10" borderId="0" xfId="0" applyFont="1" applyFill="1" applyBorder="1" applyAlignment="1">
      <alignment vertical="center" wrapText="1"/>
    </xf>
    <xf numFmtId="0" fontId="28" fillId="10" borderId="1" xfId="0" applyFont="1" applyFill="1" applyBorder="1" applyAlignment="1">
      <alignment horizontal="center" vertical="center" wrapText="1"/>
    </xf>
    <xf numFmtId="0" fontId="28" fillId="10" borderId="1" xfId="0" applyFont="1" applyFill="1" applyBorder="1" applyAlignment="1">
      <alignment vertical="center" wrapText="1"/>
    </xf>
    <xf numFmtId="0" fontId="2"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22" fillId="12" borderId="1" xfId="0" applyFont="1" applyFill="1" applyBorder="1" applyAlignment="1" applyProtection="1">
      <alignment horizontal="center" vertical="center" wrapText="1"/>
    </xf>
    <xf numFmtId="0" fontId="14" fillId="12" borderId="1" xfId="0" quotePrefix="1" applyFont="1" applyFill="1" applyBorder="1" applyAlignment="1">
      <alignment horizontal="center" vertical="center" wrapText="1"/>
    </xf>
    <xf numFmtId="0" fontId="3" fillId="2" borderId="1" xfId="0" applyFont="1" applyFill="1" applyBorder="1" applyAlignment="1">
      <alignment vertical="center" wrapText="1"/>
    </xf>
    <xf numFmtId="0" fontId="3" fillId="0" borderId="1" xfId="0" applyFont="1" applyBorder="1" applyAlignment="1">
      <alignment horizontal="left" vertical="center" wrapText="1"/>
    </xf>
    <xf numFmtId="0" fontId="3" fillId="2" borderId="7" xfId="0" applyFont="1" applyFill="1" applyBorder="1" applyAlignment="1">
      <alignment vertical="center" wrapText="1"/>
    </xf>
    <xf numFmtId="0" fontId="32" fillId="11" borderId="1"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28" fillId="10" borderId="1" xfId="0" applyFont="1" applyFill="1" applyBorder="1" applyAlignment="1">
      <alignment horizontal="center" vertical="center" wrapText="1"/>
    </xf>
    <xf numFmtId="0" fontId="26" fillId="0" borderId="0" xfId="0" applyFont="1" applyAlignment="1">
      <alignment horizontal="center" vertical="center"/>
    </xf>
    <xf numFmtId="0" fontId="26" fillId="0" borderId="0" xfId="0" applyFont="1" applyAlignment="1"/>
    <xf numFmtId="0" fontId="26" fillId="0" borderId="0" xfId="0" applyFont="1" applyAlignment="1">
      <alignment wrapText="1"/>
    </xf>
    <xf numFmtId="0" fontId="26" fillId="0" borderId="0" xfId="0" applyFont="1"/>
    <xf numFmtId="0" fontId="26" fillId="0" borderId="0" xfId="0" applyFont="1" applyAlignment="1">
      <alignment horizontal="center" vertical="center" wrapText="1"/>
    </xf>
    <xf numFmtId="0" fontId="27" fillId="0" borderId="0" xfId="0" applyFont="1" applyAlignment="1">
      <alignment horizontal="justify" vertical="center"/>
    </xf>
    <xf numFmtId="0" fontId="33" fillId="0" borderId="0" xfId="0" applyFont="1" applyAlignment="1">
      <alignment horizontal="justify" vertical="center"/>
    </xf>
    <xf numFmtId="0" fontId="3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34" fillId="0" borderId="1" xfId="0" applyFont="1" applyBorder="1" applyAlignment="1">
      <alignment horizontal="justify" vertical="center" wrapText="1"/>
    </xf>
    <xf numFmtId="0" fontId="33" fillId="0" borderId="1" xfId="0" applyFont="1" applyBorder="1" applyAlignment="1">
      <alignment horizontal="justify" vertical="center" wrapText="1"/>
    </xf>
    <xf numFmtId="0" fontId="35" fillId="0" borderId="1" xfId="0" applyFont="1" applyBorder="1" applyAlignment="1">
      <alignment horizontal="justify" vertical="center" wrapText="1"/>
    </xf>
    <xf numFmtId="0" fontId="27" fillId="5" borderId="0" xfId="0" applyFont="1" applyFill="1" applyAlignment="1">
      <alignment horizontal="justify" vertical="center"/>
    </xf>
    <xf numFmtId="0" fontId="13" fillId="0" borderId="1" xfId="0" applyFont="1" applyFill="1" applyBorder="1" applyAlignment="1" applyProtection="1">
      <alignment horizontal="center" vertical="center" wrapText="1"/>
      <protection locked="0"/>
    </xf>
    <xf numFmtId="0" fontId="13" fillId="5"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3" fillId="9" borderId="1" xfId="0" applyFont="1" applyFill="1" applyBorder="1" applyAlignment="1" applyProtection="1">
      <alignment horizontal="left" vertical="center" wrapText="1"/>
      <protection locked="0"/>
    </xf>
    <xf numFmtId="0" fontId="8" fillId="0" borderId="0" xfId="0" applyFont="1" applyFill="1" applyAlignment="1" applyProtection="1">
      <alignment vertical="center" wrapText="1"/>
      <protection locked="0"/>
    </xf>
    <xf numFmtId="0" fontId="2" fillId="13" borderId="1" xfId="0" applyFont="1" applyFill="1" applyBorder="1" applyAlignment="1" applyProtection="1">
      <alignment horizontal="center" vertical="center" wrapText="1"/>
    </xf>
    <xf numFmtId="0" fontId="21" fillId="13" borderId="1" xfId="0" quotePrefix="1" applyFont="1" applyFill="1" applyBorder="1" applyAlignment="1">
      <alignment horizontal="center" vertical="center" wrapText="1"/>
    </xf>
    <xf numFmtId="0" fontId="14" fillId="13" borderId="1" xfId="0" quotePrefix="1" applyFont="1" applyFill="1" applyBorder="1" applyAlignment="1">
      <alignment horizontal="center" vertical="center" wrapText="1"/>
    </xf>
    <xf numFmtId="0" fontId="2" fillId="9" borderId="1" xfId="0" applyFont="1" applyFill="1" applyBorder="1" applyAlignment="1" applyProtection="1">
      <alignment horizontal="center" vertical="center" wrapText="1"/>
    </xf>
    <xf numFmtId="0" fontId="21" fillId="9" borderId="1" xfId="0" quotePrefix="1" applyFont="1" applyFill="1" applyBorder="1" applyAlignment="1">
      <alignment horizontal="center" vertical="center" wrapText="1"/>
    </xf>
    <xf numFmtId="0" fontId="14" fillId="9" borderId="1" xfId="0" quotePrefix="1" applyFont="1" applyFill="1" applyBorder="1" applyAlignment="1">
      <alignment horizontal="center" vertical="center" wrapText="1"/>
    </xf>
    <xf numFmtId="0" fontId="13" fillId="9" borderId="1" xfId="0" quotePrefix="1" applyFont="1" applyFill="1" applyBorder="1" applyAlignment="1" applyProtection="1">
      <alignment horizontal="left" vertical="center" wrapText="1"/>
      <protection locked="0"/>
    </xf>
    <xf numFmtId="0" fontId="13" fillId="11" borderId="1" xfId="0" applyFont="1" applyFill="1" applyBorder="1" applyAlignment="1" applyProtection="1">
      <alignment horizontal="left" vertical="center" wrapText="1"/>
      <protection locked="0"/>
    </xf>
    <xf numFmtId="0" fontId="13" fillId="10" borderId="1" xfId="0" applyFont="1" applyFill="1" applyBorder="1" applyAlignment="1" applyProtection="1">
      <alignment horizontal="center" vertical="center" wrapText="1"/>
      <protection locked="0"/>
    </xf>
    <xf numFmtId="0" fontId="13" fillId="11" borderId="1" xfId="0" quotePrefix="1" applyFont="1" applyFill="1" applyBorder="1" applyAlignment="1" applyProtection="1">
      <alignment horizontal="left" vertical="center" wrapText="1"/>
      <protection locked="0"/>
    </xf>
    <xf numFmtId="0" fontId="2" fillId="14" borderId="1" xfId="0" applyFont="1" applyFill="1" applyBorder="1" applyAlignment="1" applyProtection="1">
      <alignment horizontal="center" vertical="center" wrapText="1"/>
    </xf>
    <xf numFmtId="0" fontId="21" fillId="14" borderId="1" xfId="0" quotePrefix="1" applyFont="1" applyFill="1" applyBorder="1" applyAlignment="1">
      <alignment horizontal="center" vertical="center" wrapText="1"/>
    </xf>
    <xf numFmtId="0" fontId="14" fillId="14" borderId="1" xfId="0" quotePrefix="1" applyFont="1" applyFill="1" applyBorder="1" applyAlignment="1">
      <alignment horizontal="center" vertical="center" wrapText="1"/>
    </xf>
    <xf numFmtId="0" fontId="8" fillId="0" borderId="0" xfId="0" applyFont="1" applyFill="1" applyAlignment="1" applyProtection="1">
      <alignment vertical="center"/>
      <protection locked="0"/>
    </xf>
    <xf numFmtId="0" fontId="3" fillId="0" borderId="0" xfId="0" applyFont="1" applyFill="1" applyAlignment="1" applyProtection="1">
      <alignment vertical="center"/>
      <protection locked="0"/>
    </xf>
    <xf numFmtId="0" fontId="3" fillId="0" borderId="1" xfId="0" applyFont="1" applyBorder="1" applyAlignment="1">
      <alignment horizontal="left" vertical="center"/>
    </xf>
    <xf numFmtId="0" fontId="2" fillId="15" borderId="1" xfId="0" applyFont="1" applyFill="1" applyBorder="1" applyAlignment="1" applyProtection="1">
      <alignment horizontal="center" vertical="center" wrapText="1"/>
    </xf>
    <xf numFmtId="0" fontId="21" fillId="15" borderId="1" xfId="0" quotePrefix="1" applyFont="1" applyFill="1" applyBorder="1" applyAlignment="1">
      <alignment horizontal="center" vertical="center" wrapText="1"/>
    </xf>
    <xf numFmtId="0" fontId="14" fillId="15" borderId="1" xfId="0" quotePrefix="1" applyFont="1" applyFill="1" applyBorder="1" applyAlignment="1">
      <alignment horizontal="center" vertical="center" wrapText="1"/>
    </xf>
    <xf numFmtId="0" fontId="22" fillId="15" borderId="7"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3" fillId="0" borderId="1" xfId="0" applyFont="1" applyFill="1" applyBorder="1" applyAlignment="1">
      <alignment horizontal="left" vertical="center" wrapText="1"/>
    </xf>
    <xf numFmtId="0" fontId="3" fillId="0" borderId="1" xfId="0" applyFont="1" applyBorder="1" applyAlignment="1">
      <alignment vertical="center" wrapText="1"/>
    </xf>
    <xf numFmtId="0" fontId="14" fillId="16" borderId="1" xfId="0" quotePrefix="1" applyFont="1" applyFill="1" applyBorder="1" applyAlignment="1">
      <alignment horizontal="center" vertical="center" wrapText="1"/>
    </xf>
    <xf numFmtId="0" fontId="36"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2" fillId="17" borderId="1" xfId="0" applyFont="1" applyFill="1" applyBorder="1" applyAlignment="1" applyProtection="1">
      <alignment horizontal="center" vertical="center" wrapText="1"/>
    </xf>
    <xf numFmtId="0" fontId="14" fillId="17" borderId="1" xfId="0" quotePrefix="1" applyFont="1" applyFill="1" applyBorder="1" applyAlignment="1">
      <alignment horizontal="center" vertical="center" wrapText="1"/>
    </xf>
    <xf numFmtId="0" fontId="10"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49" fontId="36" fillId="0" borderId="1" xfId="0" applyNumberFormat="1" applyFont="1" applyFill="1" applyBorder="1" applyAlignment="1" applyProtection="1">
      <alignment horizontal="left" vertical="center" wrapText="1"/>
      <protection locked="0"/>
    </xf>
    <xf numFmtId="0" fontId="36" fillId="0" borderId="1" xfId="0" applyFont="1" applyFill="1" applyBorder="1" applyAlignment="1">
      <alignment vertical="center" wrapText="1"/>
    </xf>
    <xf numFmtId="0" fontId="3" fillId="5" borderId="0" xfId="0" applyFont="1" applyFill="1" applyBorder="1" applyAlignment="1">
      <alignment vertical="center" wrapText="1"/>
    </xf>
    <xf numFmtId="0" fontId="3" fillId="4" borderId="0" xfId="0" applyFont="1" applyFill="1" applyBorder="1" applyAlignment="1">
      <alignment vertical="center" wrapText="1"/>
    </xf>
    <xf numFmtId="0" fontId="3" fillId="9" borderId="0" xfId="0" applyFont="1" applyFill="1" applyBorder="1" applyAlignment="1">
      <alignment vertical="center" wrapText="1"/>
    </xf>
    <xf numFmtId="0" fontId="3" fillId="11" borderId="0" xfId="0" applyFont="1" applyFill="1" applyBorder="1" applyAlignment="1">
      <alignment vertical="center" wrapText="1"/>
    </xf>
    <xf numFmtId="0" fontId="3" fillId="10" borderId="0" xfId="0" applyFont="1" applyFill="1" applyBorder="1" applyAlignment="1">
      <alignment vertical="center" wrapText="1"/>
    </xf>
    <xf numFmtId="0" fontId="3" fillId="4" borderId="1" xfId="0" quotePrefix="1" applyFont="1" applyFill="1" applyBorder="1" applyAlignment="1" applyProtection="1">
      <alignment horizontal="center" vertical="center" wrapText="1"/>
      <protection locked="0"/>
    </xf>
    <xf numFmtId="0" fontId="3" fillId="4" borderId="1" xfId="0"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12" fillId="0" borderId="0" xfId="0" applyFont="1" applyAlignment="1">
      <alignment horizontal="center" vertical="center" wrapText="1"/>
    </xf>
    <xf numFmtId="0" fontId="12" fillId="0" borderId="0" xfId="0" applyFont="1" applyAlignment="1">
      <alignment vertical="center" wrapText="1"/>
    </xf>
    <xf numFmtId="0" fontId="11" fillId="0" borderId="0" xfId="0" applyFont="1" applyAlignment="1">
      <alignment horizontal="center" vertical="center" wrapText="1"/>
    </xf>
    <xf numFmtId="0" fontId="39" fillId="0" borderId="0" xfId="0" applyFont="1" applyAlignment="1">
      <alignment horizontal="center" vertical="center" wrapText="1"/>
    </xf>
    <xf numFmtId="0" fontId="39"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11" fillId="18"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1" fillId="0" borderId="8" xfId="0" applyFont="1" applyBorder="1" applyAlignment="1">
      <alignment horizontal="center" vertical="center" wrapText="1"/>
    </xf>
    <xf numFmtId="0" fontId="12" fillId="0" borderId="1" xfId="0" quotePrefix="1" applyFont="1" applyBorder="1" applyAlignment="1">
      <alignment horizontal="left" vertical="center" wrapText="1"/>
    </xf>
    <xf numFmtId="0" fontId="12" fillId="0" borderId="1" xfId="0" applyFont="1" applyBorder="1" applyAlignment="1">
      <alignment horizontal="center" vertical="center" wrapText="1"/>
    </xf>
    <xf numFmtId="0" fontId="30" fillId="0" borderId="1" xfId="0" applyFont="1" applyBorder="1" applyAlignment="1">
      <alignment horizontal="left" vertical="center" wrapText="1"/>
    </xf>
    <xf numFmtId="0" fontId="30" fillId="0" borderId="1" xfId="0" applyFont="1" applyBorder="1" applyAlignment="1">
      <alignment horizontal="center" vertical="center" wrapText="1"/>
    </xf>
    <xf numFmtId="0" fontId="40" fillId="0" borderId="1" xfId="0" applyFont="1" applyBorder="1" applyAlignment="1">
      <alignment vertical="center" wrapText="1"/>
    </xf>
    <xf numFmtId="0" fontId="40" fillId="0" borderId="1" xfId="0" applyFont="1" applyBorder="1" applyAlignment="1">
      <alignment horizontal="center" vertical="center" wrapText="1"/>
    </xf>
    <xf numFmtId="0" fontId="12" fillId="0" borderId="1" xfId="0" applyFont="1" applyBorder="1" applyAlignment="1">
      <alignment vertical="center" wrapText="1"/>
    </xf>
    <xf numFmtId="0" fontId="12" fillId="0" borderId="14" xfId="0" applyFont="1" applyBorder="1" applyAlignment="1">
      <alignment vertical="center" wrapText="1"/>
    </xf>
    <xf numFmtId="0" fontId="12" fillId="0" borderId="0" xfId="0" applyFont="1" applyBorder="1" applyAlignment="1">
      <alignment vertical="center" wrapText="1"/>
    </xf>
    <xf numFmtId="0" fontId="30" fillId="0" borderId="1" xfId="0" applyFont="1" applyBorder="1" applyAlignment="1">
      <alignment vertical="center" wrapText="1"/>
    </xf>
    <xf numFmtId="0" fontId="12" fillId="0" borderId="1" xfId="0" applyFont="1" applyBorder="1" applyAlignment="1">
      <alignment horizontal="left" vertical="center" wrapText="1"/>
    </xf>
    <xf numFmtId="0" fontId="30" fillId="0" borderId="0" xfId="0" applyFont="1" applyAlignment="1">
      <alignment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36" fillId="0" borderId="1" xfId="0" applyFont="1" applyBorder="1" applyAlignment="1">
      <alignment vertical="center" wrapText="1"/>
    </xf>
    <xf numFmtId="0" fontId="36" fillId="0" borderId="1" xfId="0" applyFont="1" applyBorder="1" applyAlignment="1">
      <alignment horizontal="center" vertical="center" wrapText="1"/>
    </xf>
    <xf numFmtId="0" fontId="25" fillId="0" borderId="1" xfId="0" applyFont="1" applyBorder="1" applyAlignment="1">
      <alignment vertical="center" wrapText="1"/>
    </xf>
    <xf numFmtId="0" fontId="25" fillId="0" borderId="1" xfId="0" applyFont="1" applyBorder="1" applyAlignment="1">
      <alignment horizontal="center" vertical="center" wrapText="1"/>
    </xf>
    <xf numFmtId="0" fontId="3" fillId="0" borderId="1" xfId="5" applyFont="1" applyFill="1" applyBorder="1" applyAlignment="1">
      <alignment horizontal="left" vertical="center" wrapText="1"/>
    </xf>
    <xf numFmtId="0" fontId="3" fillId="0" borderId="1" xfId="5" applyFont="1" applyFill="1" applyBorder="1" applyAlignment="1">
      <alignment horizontal="center" vertical="center" wrapText="1"/>
    </xf>
    <xf numFmtId="0" fontId="36" fillId="4" borderId="1" xfId="0" applyFont="1" applyFill="1" applyBorder="1" applyAlignment="1">
      <alignment vertical="center" wrapText="1"/>
    </xf>
    <xf numFmtId="0" fontId="36" fillId="4" borderId="1" xfId="0" applyFont="1" applyFill="1" applyBorder="1" applyAlignment="1">
      <alignment horizontal="center" vertical="center" wrapText="1"/>
    </xf>
    <xf numFmtId="0" fontId="25" fillId="0" borderId="15" xfId="0" applyFont="1" applyBorder="1" applyAlignment="1">
      <alignment vertical="center" wrapText="1"/>
    </xf>
    <xf numFmtId="0" fontId="3" fillId="0" borderId="1" xfId="0" applyFont="1" applyBorder="1" applyAlignment="1">
      <alignment horizontal="center" vertical="center" wrapText="1"/>
    </xf>
    <xf numFmtId="0" fontId="25" fillId="0" borderId="1" xfId="0" applyFont="1" applyFill="1" applyBorder="1" applyAlignment="1">
      <alignment horizontal="left" vertical="center" wrapText="1"/>
    </xf>
    <xf numFmtId="0" fontId="25" fillId="0" borderId="1" xfId="0" applyFont="1" applyFill="1" applyBorder="1" applyAlignment="1">
      <alignment horizontal="center" vertical="center" wrapText="1"/>
    </xf>
    <xf numFmtId="0" fontId="12" fillId="0" borderId="1" xfId="0" applyFont="1" applyBorder="1"/>
    <xf numFmtId="0" fontId="12" fillId="0" borderId="1" xfId="0" applyFont="1" applyBorder="1" applyAlignment="1">
      <alignment horizontal="left" vertical="center"/>
    </xf>
    <xf numFmtId="0" fontId="36" fillId="0" borderId="1" xfId="12" applyFont="1" applyBorder="1" applyAlignment="1" applyProtection="1">
      <alignment horizontal="left" vertical="center" wrapText="1"/>
      <protection hidden="1"/>
    </xf>
    <xf numFmtId="0" fontId="36" fillId="0" borderId="1" xfId="12" applyFont="1" applyBorder="1" applyAlignment="1" applyProtection="1">
      <alignment horizontal="center" vertical="center" wrapText="1"/>
      <protection hidden="1"/>
    </xf>
    <xf numFmtId="0" fontId="36" fillId="0" borderId="1" xfId="13" applyFont="1" applyBorder="1" applyAlignment="1" applyProtection="1">
      <alignment horizontal="left" vertical="center" wrapText="1"/>
      <protection hidden="1"/>
    </xf>
    <xf numFmtId="0" fontId="36" fillId="0" borderId="1" xfId="13" applyFont="1" applyBorder="1" applyAlignment="1" applyProtection="1">
      <alignment horizontal="center" vertical="center" wrapText="1"/>
      <protection hidden="1"/>
    </xf>
    <xf numFmtId="0" fontId="36" fillId="0" borderId="1" xfId="0" applyFont="1" applyBorder="1" applyAlignment="1" applyProtection="1">
      <alignment vertical="center" wrapText="1"/>
      <protection hidden="1"/>
    </xf>
    <xf numFmtId="0" fontId="36" fillId="0" borderId="1" xfId="0" applyFont="1" applyBorder="1" applyAlignment="1" applyProtection="1">
      <alignment horizontal="center" vertical="center" wrapText="1"/>
      <protection hidden="1"/>
    </xf>
    <xf numFmtId="0" fontId="36" fillId="0" borderId="1" xfId="0" applyFont="1" applyBorder="1" applyAlignment="1" applyProtection="1">
      <alignment horizontal="left" vertical="center" wrapText="1"/>
      <protection hidden="1"/>
    </xf>
    <xf numFmtId="0" fontId="36" fillId="0" borderId="1" xfId="5" applyFont="1" applyBorder="1" applyAlignment="1">
      <alignment vertical="center" wrapText="1"/>
    </xf>
    <xf numFmtId="0" fontId="36" fillId="0" borderId="1" xfId="5" applyFont="1" applyBorder="1" applyAlignment="1">
      <alignment horizontal="center" vertical="center" wrapText="1"/>
    </xf>
    <xf numFmtId="0" fontId="36" fillId="0" borderId="1" xfId="5" applyFont="1" applyBorder="1" applyAlignment="1">
      <alignment horizontal="justify" vertical="center" wrapText="1"/>
    </xf>
    <xf numFmtId="0" fontId="12" fillId="0" borderId="1" xfId="14" applyFont="1" applyBorder="1" applyAlignment="1">
      <alignment vertical="center" wrapText="1"/>
    </xf>
    <xf numFmtId="0" fontId="12" fillId="0" borderId="1" xfId="14" applyFont="1" applyBorder="1" applyAlignment="1">
      <alignment horizontal="center" vertical="center" wrapText="1"/>
    </xf>
    <xf numFmtId="0" fontId="30" fillId="0" borderId="1" xfId="0" quotePrefix="1" applyFont="1" applyBorder="1" applyAlignment="1">
      <alignment vertical="center" wrapText="1"/>
    </xf>
    <xf numFmtId="0" fontId="42" fillId="0" borderId="1" xfId="0" quotePrefix="1" applyFont="1" applyBorder="1" applyAlignment="1">
      <alignment horizontal="left" vertical="center" wrapText="1"/>
    </xf>
    <xf numFmtId="0" fontId="43" fillId="0" borderId="1" xfId="0" applyFont="1" applyBorder="1" applyAlignment="1">
      <alignment vertical="center" wrapText="1"/>
    </xf>
    <xf numFmtId="0" fontId="42" fillId="0" borderId="1" xfId="0" applyFont="1" applyBorder="1" applyAlignment="1">
      <alignment vertical="center" wrapText="1"/>
    </xf>
    <xf numFmtId="0" fontId="44" fillId="0" borderId="1" xfId="0" applyFont="1" applyFill="1" applyBorder="1" applyAlignment="1">
      <alignment vertical="center" wrapText="1"/>
    </xf>
    <xf numFmtId="0" fontId="44" fillId="0" borderId="1" xfId="0" applyFont="1" applyBorder="1" applyAlignment="1">
      <alignment vertical="center" wrapText="1"/>
    </xf>
    <xf numFmtId="0" fontId="42" fillId="0" borderId="1" xfId="0" applyFont="1" applyBorder="1" applyAlignment="1">
      <alignment horizontal="left" vertical="center" wrapText="1"/>
    </xf>
    <xf numFmtId="0" fontId="12" fillId="0" borderId="0" xfId="0" quotePrefix="1" applyFont="1" applyBorder="1" applyAlignment="1">
      <alignment horizontal="center" vertical="center" wrapText="1"/>
    </xf>
    <xf numFmtId="0" fontId="43" fillId="0" borderId="1" xfId="0" applyFont="1" applyFill="1" applyBorder="1" applyAlignment="1">
      <alignment horizontal="left" vertical="center" wrapText="1"/>
    </xf>
    <xf numFmtId="0" fontId="44" fillId="0" borderId="1" xfId="0" applyFont="1" applyFill="1" applyBorder="1" applyAlignment="1">
      <alignment horizontal="left" vertical="center" wrapText="1"/>
    </xf>
    <xf numFmtId="0" fontId="42" fillId="0" borderId="1" xfId="5" applyFont="1" applyFill="1" applyBorder="1" applyAlignment="1">
      <alignment horizontal="left" vertical="center" wrapText="1"/>
    </xf>
    <xf numFmtId="0" fontId="44" fillId="0" borderId="1" xfId="12" applyFont="1" applyBorder="1" applyAlignment="1" applyProtection="1">
      <alignment horizontal="left" vertical="center" wrapText="1"/>
      <protection hidden="1"/>
    </xf>
    <xf numFmtId="0" fontId="44" fillId="0" borderId="1" xfId="0" applyFont="1" applyBorder="1" applyAlignment="1" applyProtection="1">
      <alignment horizontal="left" vertical="center" wrapText="1"/>
      <protection hidden="1"/>
    </xf>
    <xf numFmtId="0" fontId="44" fillId="0" borderId="1" xfId="5" applyFont="1" applyBorder="1" applyAlignment="1">
      <alignment vertical="center" wrapText="1"/>
    </xf>
    <xf numFmtId="0" fontId="42" fillId="0" borderId="1" xfId="14" applyFont="1" applyBorder="1" applyAlignment="1">
      <alignment vertical="center" wrapText="1"/>
    </xf>
    <xf numFmtId="0" fontId="42" fillId="0" borderId="1" xfId="0" quotePrefix="1" applyFont="1" applyBorder="1" applyAlignment="1">
      <alignment vertical="center" wrapText="1"/>
    </xf>
    <xf numFmtId="0" fontId="12" fillId="5" borderId="1" xfId="0" quotePrefix="1" applyFont="1" applyFill="1" applyBorder="1" applyAlignment="1">
      <alignment horizontal="center" vertical="center" wrapText="1"/>
    </xf>
    <xf numFmtId="0" fontId="12" fillId="5" borderId="1" xfId="0" applyFont="1" applyFill="1" applyBorder="1"/>
    <xf numFmtId="0" fontId="3" fillId="5" borderId="1" xfId="5" applyFont="1" applyFill="1" applyBorder="1" applyAlignment="1">
      <alignment horizontal="center" vertical="center" wrapText="1"/>
    </xf>
    <xf numFmtId="0" fontId="8" fillId="12" borderId="0" xfId="0" applyFont="1" applyFill="1" applyBorder="1" applyAlignment="1" applyProtection="1">
      <alignment horizontal="center" vertical="center" wrapText="1"/>
      <protection locked="0"/>
    </xf>
    <xf numFmtId="0" fontId="3" fillId="12" borderId="0" xfId="0" applyFont="1" applyFill="1" applyBorder="1" applyAlignment="1">
      <alignment vertical="center" wrapText="1"/>
    </xf>
    <xf numFmtId="0" fontId="28" fillId="12" borderId="0" xfId="0" applyFont="1" applyFill="1" applyBorder="1" applyAlignment="1">
      <alignment vertical="center" wrapText="1"/>
    </xf>
    <xf numFmtId="0" fontId="28" fillId="12" borderId="1" xfId="0" applyFont="1" applyFill="1" applyBorder="1" applyAlignment="1">
      <alignment horizontal="center" vertical="center" wrapText="1"/>
    </xf>
    <xf numFmtId="0" fontId="28" fillId="12" borderId="1" xfId="0" applyFont="1" applyFill="1" applyBorder="1" applyAlignment="1">
      <alignment vertical="center" wrapText="1"/>
    </xf>
    <xf numFmtId="0" fontId="8" fillId="12" borderId="1" xfId="0" applyFont="1" applyFill="1" applyBorder="1" applyAlignment="1" applyProtection="1">
      <alignment horizontal="center" vertical="center" wrapText="1"/>
      <protection locked="0"/>
    </xf>
    <xf numFmtId="0" fontId="3" fillId="12" borderId="0" xfId="0" applyFont="1" applyFill="1" applyAlignment="1" applyProtection="1">
      <alignment vertical="center" wrapText="1"/>
      <protection locked="0"/>
    </xf>
    <xf numFmtId="0" fontId="6" fillId="12" borderId="1" xfId="0" applyFont="1" applyFill="1" applyBorder="1" applyAlignment="1" applyProtection="1">
      <alignment horizontal="center" vertical="center" wrapText="1"/>
      <protection locked="0"/>
    </xf>
    <xf numFmtId="14" fontId="6" fillId="12" borderId="1" xfId="0" applyNumberFormat="1" applyFont="1" applyFill="1" applyBorder="1" applyAlignment="1" applyProtection="1">
      <alignment horizontal="center" vertical="center" wrapText="1"/>
      <protection locked="0"/>
    </xf>
    <xf numFmtId="0" fontId="45" fillId="12" borderId="1" xfId="0" applyFont="1" applyFill="1" applyBorder="1" applyAlignment="1" applyProtection="1">
      <alignment horizontal="center" vertical="center" wrapText="1"/>
      <protection locked="0"/>
    </xf>
    <xf numFmtId="14" fontId="45" fillId="12" borderId="1" xfId="0" applyNumberFormat="1" applyFont="1" applyFill="1" applyBorder="1" applyAlignment="1" applyProtection="1">
      <alignment horizontal="center" vertical="center" wrapText="1"/>
      <protection locked="0"/>
    </xf>
    <xf numFmtId="0" fontId="13" fillId="12" borderId="1" xfId="0" applyFont="1" applyFill="1" applyBorder="1" applyAlignment="1" applyProtection="1">
      <alignment horizontal="left" vertical="center" wrapText="1"/>
      <protection locked="0"/>
    </xf>
    <xf numFmtId="14" fontId="13" fillId="12" borderId="1" xfId="0" applyNumberFormat="1" applyFont="1" applyFill="1" applyBorder="1" applyAlignment="1" applyProtection="1">
      <alignment horizontal="left" vertical="center" wrapText="1"/>
      <protection locked="0"/>
    </xf>
    <xf numFmtId="14" fontId="13" fillId="12" borderId="1" xfId="0" quotePrefix="1" applyNumberFormat="1" applyFont="1" applyFill="1" applyBorder="1" applyAlignment="1" applyProtection="1">
      <alignment horizontal="left" vertical="center" wrapText="1"/>
      <protection locked="0"/>
    </xf>
    <xf numFmtId="0" fontId="13" fillId="0" borderId="1" xfId="0" quotePrefix="1"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protection locked="0"/>
    </xf>
    <xf numFmtId="0" fontId="13" fillId="0" borderId="1" xfId="0" applyFont="1" applyFill="1" applyBorder="1" applyAlignment="1" applyProtection="1">
      <alignment horizontal="left" vertical="center"/>
      <protection locked="0"/>
    </xf>
    <xf numFmtId="0" fontId="13" fillId="9" borderId="1" xfId="0" applyFont="1" applyFill="1" applyBorder="1" applyAlignment="1" applyProtection="1">
      <alignment horizontal="left" vertical="center"/>
      <protection locked="0"/>
    </xf>
    <xf numFmtId="0" fontId="13" fillId="9" borderId="1" xfId="0" quotePrefix="1" applyFont="1" applyFill="1" applyBorder="1" applyAlignment="1" applyProtection="1">
      <alignment horizontal="left" vertical="center"/>
      <protection locked="0"/>
    </xf>
    <xf numFmtId="0" fontId="13" fillId="11" borderId="1" xfId="0" applyFont="1" applyFill="1" applyBorder="1" applyAlignment="1" applyProtection="1">
      <alignment horizontal="left" vertical="center"/>
      <protection locked="0"/>
    </xf>
    <xf numFmtId="0" fontId="3" fillId="5" borderId="1" xfId="0" applyFont="1" applyFill="1" applyBorder="1" applyAlignment="1">
      <alignment vertical="center"/>
    </xf>
    <xf numFmtId="14" fontId="3" fillId="5" borderId="1" xfId="0" applyNumberFormat="1" applyFont="1" applyFill="1" applyBorder="1" applyAlignment="1">
      <alignment horizontal="left" vertical="center"/>
    </xf>
    <xf numFmtId="0" fontId="3" fillId="0" borderId="1" xfId="0" applyFont="1" applyFill="1" applyBorder="1" applyAlignment="1">
      <alignment vertical="center"/>
    </xf>
    <xf numFmtId="14" fontId="3" fillId="0" borderId="1" xfId="0" applyNumberFormat="1" applyFont="1" applyFill="1" applyBorder="1" applyAlignment="1">
      <alignment horizontal="left" vertical="center"/>
    </xf>
    <xf numFmtId="0" fontId="13" fillId="12" borderId="1" xfId="0" applyFont="1" applyFill="1" applyBorder="1" applyAlignment="1" applyProtection="1">
      <alignment horizontal="left" vertical="center"/>
      <protection locked="0"/>
    </xf>
    <xf numFmtId="14" fontId="13" fillId="12" borderId="1" xfId="0" quotePrefix="1" applyNumberFormat="1" applyFont="1" applyFill="1" applyBorder="1" applyAlignment="1" applyProtection="1">
      <alignment horizontal="left" vertical="center"/>
      <protection locked="0"/>
    </xf>
    <xf numFmtId="0" fontId="8" fillId="10" borderId="1" xfId="0" applyFont="1" applyFill="1" applyBorder="1" applyAlignment="1" applyProtection="1">
      <alignment horizontal="center" vertical="center"/>
      <protection locked="0"/>
    </xf>
    <xf numFmtId="0" fontId="13" fillId="11" borderId="1" xfId="0" quotePrefix="1" applyFont="1" applyFill="1" applyBorder="1" applyAlignment="1" applyProtection="1">
      <alignment horizontal="left" vertical="center"/>
      <protection locked="0"/>
    </xf>
    <xf numFmtId="0" fontId="8" fillId="12" borderId="1" xfId="0" applyFont="1" applyFill="1" applyBorder="1" applyAlignment="1" applyProtection="1">
      <alignment horizontal="center" vertical="center"/>
      <protection locked="0"/>
    </xf>
    <xf numFmtId="0" fontId="8" fillId="9" borderId="1" xfId="0" applyFont="1" applyFill="1" applyBorder="1" applyAlignment="1" applyProtection="1">
      <alignment horizontal="center" vertical="center"/>
      <protection locked="0"/>
    </xf>
    <xf numFmtId="0" fontId="8" fillId="11" borderId="1"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wrapText="1"/>
      <protection locked="0"/>
    </xf>
    <xf numFmtId="0" fontId="31" fillId="0" borderId="1" xfId="0" quotePrefix="1" applyNumberFormat="1" applyFont="1" applyFill="1" applyBorder="1" applyAlignment="1" applyProtection="1">
      <alignment horizontal="center" vertical="center" wrapText="1"/>
      <protection locked="0"/>
    </xf>
    <xf numFmtId="0" fontId="28" fillId="0" borderId="1" xfId="0" quotePrefix="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2" fillId="17" borderId="1" xfId="0" quotePrefix="1" applyFont="1" applyFill="1" applyBorder="1" applyAlignment="1">
      <alignment horizontal="center" vertical="center" wrapText="1"/>
    </xf>
    <xf numFmtId="0" fontId="3" fillId="0" borderId="13" xfId="0" applyFont="1" applyFill="1" applyBorder="1" applyAlignment="1">
      <alignment horizontal="justify" vertical="center" wrapText="1"/>
    </xf>
    <xf numFmtId="0" fontId="2" fillId="0" borderId="1"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center" vertical="center" wrapText="1"/>
      <protection locked="0"/>
    </xf>
    <xf numFmtId="0" fontId="2" fillId="5" borderId="0" xfId="0" applyFont="1" applyFill="1" applyAlignment="1" applyProtection="1">
      <alignment horizontal="center" vertical="center" wrapText="1"/>
      <protection locked="0"/>
    </xf>
    <xf numFmtId="0" fontId="46" fillId="0" borderId="0" xfId="0" applyFont="1" applyFill="1" applyAlignment="1" applyProtection="1">
      <alignment horizontal="center" vertical="center" wrapText="1"/>
      <protection locked="0"/>
    </xf>
    <xf numFmtId="0" fontId="28" fillId="0" borderId="1" xfId="0" applyFont="1" applyFill="1" applyBorder="1" applyAlignment="1" applyProtection="1">
      <alignment horizontal="justify" vertical="center" wrapText="1"/>
      <protection locked="0"/>
    </xf>
    <xf numFmtId="0" fontId="28" fillId="0" borderId="1" xfId="0" applyFont="1" applyBorder="1" applyAlignment="1" applyProtection="1">
      <alignment vertical="center" wrapText="1"/>
      <protection locked="0"/>
    </xf>
    <xf numFmtId="49" fontId="28" fillId="0" borderId="1" xfId="0" applyNumberFormat="1" applyFont="1" applyBorder="1" applyAlignment="1">
      <alignment horizontal="left" vertical="center" wrapText="1"/>
    </xf>
    <xf numFmtId="49" fontId="28" fillId="0" borderId="5" xfId="0" applyNumberFormat="1" applyFont="1" applyBorder="1" applyAlignment="1">
      <alignment horizontal="left" vertical="center" wrapText="1"/>
    </xf>
    <xf numFmtId="0" fontId="28" fillId="2" borderId="1" xfId="0" applyFont="1" applyFill="1" applyBorder="1" applyAlignment="1">
      <alignment vertical="center" wrapText="1"/>
    </xf>
    <xf numFmtId="0" fontId="47" fillId="0" borderId="1" xfId="0" applyFont="1" applyFill="1" applyBorder="1" applyAlignment="1" applyProtection="1">
      <alignment horizontal="left" vertical="center" wrapText="1"/>
      <protection locked="0"/>
    </xf>
    <xf numFmtId="0" fontId="28" fillId="0" borderId="1" xfId="0" applyFont="1" applyFill="1" applyBorder="1" applyAlignment="1" applyProtection="1">
      <alignment horizontal="left" vertical="center" wrapText="1"/>
      <protection locked="0"/>
    </xf>
    <xf numFmtId="0" fontId="28" fillId="2" borderId="1" xfId="0" applyFont="1" applyFill="1" applyBorder="1" applyAlignment="1" applyProtection="1">
      <alignment horizontal="justify" vertical="center" wrapText="1"/>
      <protection locked="0"/>
    </xf>
    <xf numFmtId="0" fontId="28" fillId="0" borderId="1" xfId="5" applyFont="1" applyFill="1" applyBorder="1" applyAlignment="1">
      <alignment vertical="center" wrapText="1"/>
    </xf>
    <xf numFmtId="0" fontId="6" fillId="5" borderId="1" xfId="0" quotePrefix="1" applyNumberFormat="1" applyFont="1" applyFill="1" applyBorder="1" applyAlignment="1" applyProtection="1">
      <alignment horizontal="center" vertical="center" wrapText="1"/>
      <protection locked="0"/>
    </xf>
    <xf numFmtId="0" fontId="2" fillId="19" borderId="1" xfId="0" applyFont="1" applyFill="1" applyBorder="1" applyAlignment="1" applyProtection="1">
      <alignment horizontal="center" vertical="center" wrapText="1"/>
    </xf>
    <xf numFmtId="0" fontId="21" fillId="19" borderId="1" xfId="0" quotePrefix="1" applyFont="1" applyFill="1" applyBorder="1" applyAlignment="1">
      <alignment horizontal="center" vertical="center" wrapText="1"/>
    </xf>
    <xf numFmtId="0" fontId="14" fillId="19" borderId="1" xfId="0" quotePrefix="1" applyFont="1" applyFill="1" applyBorder="1" applyAlignment="1">
      <alignment horizontal="center" vertical="center" wrapText="1"/>
    </xf>
    <xf numFmtId="0" fontId="2" fillId="8" borderId="1" xfId="0" applyFont="1" applyFill="1" applyBorder="1" applyAlignment="1" applyProtection="1">
      <alignment horizontal="center" vertical="center" wrapText="1"/>
    </xf>
    <xf numFmtId="0" fontId="21" fillId="8" borderId="1" xfId="0" quotePrefix="1" applyFont="1" applyFill="1" applyBorder="1" applyAlignment="1">
      <alignment horizontal="center" vertical="center" wrapText="1"/>
    </xf>
    <xf numFmtId="0" fontId="2" fillId="18" borderId="1" xfId="0" applyFont="1" applyFill="1" applyBorder="1" applyAlignment="1" applyProtection="1">
      <alignment horizontal="center" vertical="center" wrapText="1"/>
    </xf>
    <xf numFmtId="0" fontId="21" fillId="18" borderId="1" xfId="0" quotePrefix="1" applyFont="1" applyFill="1" applyBorder="1" applyAlignment="1">
      <alignment horizontal="center" vertical="center" wrapText="1"/>
    </xf>
    <xf numFmtId="0" fontId="14" fillId="18" borderId="1" xfId="0" quotePrefix="1" applyFont="1" applyFill="1" applyBorder="1" applyAlignment="1">
      <alignment horizontal="center" vertical="center" wrapText="1"/>
    </xf>
    <xf numFmtId="0" fontId="2" fillId="5" borderId="1" xfId="0" applyFont="1" applyFill="1" applyBorder="1" applyAlignment="1" applyProtection="1">
      <alignment horizontal="center" vertical="center" wrapText="1"/>
    </xf>
    <xf numFmtId="0" fontId="21" fillId="5" borderId="1" xfId="0" quotePrefix="1" applyFont="1" applyFill="1" applyBorder="1" applyAlignment="1">
      <alignment horizontal="center" vertical="center" wrapText="1"/>
    </xf>
    <xf numFmtId="0" fontId="14" fillId="5" borderId="1" xfId="0" quotePrefix="1" applyFont="1" applyFill="1" applyBorder="1" applyAlignment="1">
      <alignment horizontal="center" vertical="center" wrapText="1"/>
    </xf>
    <xf numFmtId="0" fontId="3" fillId="5" borderId="1" xfId="0" quotePrefix="1" applyFont="1" applyFill="1" applyBorder="1" applyAlignment="1" applyProtection="1">
      <alignment horizontal="center" vertical="center" wrapText="1"/>
      <protection locked="0"/>
    </xf>
    <xf numFmtId="0" fontId="3" fillId="5" borderId="1" xfId="0" applyFont="1" applyFill="1" applyBorder="1" applyAlignment="1" applyProtection="1">
      <alignment vertical="center" wrapText="1"/>
      <protection locked="0"/>
    </xf>
    <xf numFmtId="0" fontId="28" fillId="5" borderId="1" xfId="0" applyFont="1" applyFill="1" applyBorder="1" applyAlignment="1" applyProtection="1">
      <alignment vertical="center" wrapText="1"/>
      <protection locked="0"/>
    </xf>
    <xf numFmtId="0" fontId="3" fillId="5" borderId="1" xfId="0" applyFont="1" applyFill="1" applyBorder="1" applyAlignment="1">
      <alignment horizontal="left" vertical="center" wrapText="1"/>
    </xf>
    <xf numFmtId="0" fontId="3" fillId="5" borderId="1" xfId="0" applyFont="1" applyFill="1" applyBorder="1" applyAlignment="1" applyProtection="1">
      <alignment horizontal="left" vertical="center" wrapText="1"/>
      <protection locked="0"/>
    </xf>
    <xf numFmtId="0" fontId="28" fillId="5" borderId="1" xfId="0" applyFont="1" applyFill="1" applyBorder="1" applyAlignment="1">
      <alignment vertical="center" wrapText="1"/>
    </xf>
    <xf numFmtId="0" fontId="28" fillId="5" borderId="13" xfId="0" applyFont="1" applyFill="1" applyBorder="1" applyAlignment="1" applyProtection="1">
      <alignment vertical="center" wrapText="1"/>
      <protection locked="0"/>
    </xf>
    <xf numFmtId="0" fontId="28" fillId="5" borderId="1" xfId="0" applyFont="1" applyFill="1" applyBorder="1" applyAlignment="1" applyProtection="1">
      <alignment horizontal="justify" vertical="center" wrapText="1"/>
      <protection locked="0"/>
    </xf>
    <xf numFmtId="0" fontId="31" fillId="5" borderId="1" xfId="0" quotePrefix="1"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justify" vertical="center" wrapText="1"/>
      <protection locked="0"/>
    </xf>
    <xf numFmtId="49" fontId="28" fillId="5" borderId="1" xfId="0" applyNumberFormat="1"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49" fontId="28" fillId="5" borderId="0" xfId="0" applyNumberFormat="1" applyFont="1" applyFill="1" applyBorder="1" applyAlignment="1">
      <alignment horizontal="left" vertical="center" wrapText="1"/>
    </xf>
    <xf numFmtId="0" fontId="2" fillId="0" borderId="1" xfId="0" applyFont="1" applyFill="1" applyBorder="1" applyAlignment="1" applyProtection="1">
      <alignment horizontal="center" vertical="center" wrapText="1"/>
      <protection locked="0"/>
    </xf>
    <xf numFmtId="0" fontId="14" fillId="20" borderId="1" xfId="0" quotePrefix="1" applyFont="1" applyFill="1" applyBorder="1" applyAlignment="1">
      <alignment horizontal="center" vertical="center" wrapText="1"/>
    </xf>
    <xf numFmtId="0" fontId="22" fillId="20" borderId="7" xfId="0" applyFont="1" applyFill="1" applyBorder="1" applyAlignment="1" applyProtection="1">
      <alignment horizontal="center" vertical="center" wrapText="1"/>
      <protection locked="0"/>
    </xf>
    <xf numFmtId="0" fontId="3" fillId="18" borderId="1" xfId="0" quotePrefix="1" applyFont="1" applyFill="1" applyBorder="1" applyAlignment="1" applyProtection="1">
      <alignment horizontal="center" vertical="center" wrapText="1"/>
      <protection locked="0"/>
    </xf>
    <xf numFmtId="0" fontId="3" fillId="18" borderId="1" xfId="0" applyFont="1" applyFill="1" applyBorder="1" applyAlignment="1" applyProtection="1">
      <alignment vertical="center" wrapText="1"/>
      <protection locked="0"/>
    </xf>
    <xf numFmtId="0" fontId="3" fillId="5" borderId="0" xfId="0" applyFont="1" applyFill="1" applyAlignment="1" applyProtection="1">
      <alignment horizontal="center" vertical="center" wrapText="1"/>
      <protection locked="0"/>
    </xf>
    <xf numFmtId="0" fontId="3" fillId="9" borderId="0" xfId="0" applyFont="1" applyFill="1" applyAlignment="1" applyProtection="1">
      <alignment horizontal="center" vertical="center" wrapText="1"/>
      <protection locked="0"/>
    </xf>
    <xf numFmtId="0" fontId="3" fillId="11" borderId="0" xfId="0" applyFont="1" applyFill="1" applyAlignment="1" applyProtection="1">
      <alignment horizontal="center" vertical="center" wrapText="1"/>
      <protection locked="0"/>
    </xf>
    <xf numFmtId="0" fontId="3" fillId="12" borderId="0" xfId="0" applyFont="1" applyFill="1" applyAlignment="1" applyProtection="1">
      <alignment horizontal="center" vertical="center" wrapText="1"/>
      <protection locked="0"/>
    </xf>
    <xf numFmtId="0" fontId="3" fillId="10" borderId="0" xfId="0" applyFont="1" applyFill="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48" fillId="5" borderId="1" xfId="0" applyFont="1" applyFill="1" applyBorder="1" applyAlignment="1" applyProtection="1">
      <alignment horizontal="center" vertical="center" wrapText="1"/>
      <protection locked="0"/>
    </xf>
    <xf numFmtId="0" fontId="28" fillId="5" borderId="1" xfId="0" applyFont="1" applyFill="1" applyBorder="1" applyAlignment="1" applyProtection="1">
      <alignment horizontal="center" vertical="center" wrapText="1"/>
      <protection locked="0"/>
    </xf>
    <xf numFmtId="0" fontId="49" fillId="5" borderId="1" xfId="0" applyFont="1" applyFill="1" applyBorder="1" applyAlignment="1" applyProtection="1">
      <alignment horizontal="center" vertical="center" wrapText="1"/>
      <protection locked="0"/>
    </xf>
    <xf numFmtId="0" fontId="48" fillId="0" borderId="0" xfId="0" applyFont="1" applyFill="1" applyAlignment="1" applyProtection="1">
      <alignment horizontal="center" vertical="center" wrapText="1"/>
      <protection locked="0"/>
    </xf>
    <xf numFmtId="0" fontId="48" fillId="5" borderId="0" xfId="0" applyFont="1" applyFill="1" applyAlignment="1" applyProtection="1">
      <alignment horizontal="center" vertical="center" wrapText="1"/>
      <protection locked="0"/>
    </xf>
    <xf numFmtId="0" fontId="48" fillId="9" borderId="0" xfId="0" applyFont="1" applyFill="1" applyAlignment="1" applyProtection="1">
      <alignment horizontal="center" vertical="center" wrapText="1"/>
      <protection locked="0"/>
    </xf>
    <xf numFmtId="0" fontId="48" fillId="11" borderId="0" xfId="0" applyFont="1" applyFill="1" applyAlignment="1" applyProtection="1">
      <alignment horizontal="center" vertical="center" wrapText="1"/>
      <protection locked="0"/>
    </xf>
    <xf numFmtId="0" fontId="48" fillId="12" borderId="0" xfId="0" applyFont="1" applyFill="1" applyAlignment="1" applyProtection="1">
      <alignment horizontal="center" vertical="center" wrapText="1"/>
      <protection locked="0"/>
    </xf>
    <xf numFmtId="0" fontId="48" fillId="1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8" fillId="5" borderId="0" xfId="0" applyFont="1" applyFill="1" applyAlignment="1" applyProtection="1">
      <alignment vertical="center" wrapText="1"/>
      <protection locked="0"/>
    </xf>
    <xf numFmtId="0" fontId="28" fillId="9" borderId="0" xfId="0" applyFont="1" applyFill="1" applyAlignment="1" applyProtection="1">
      <alignment vertical="center" wrapText="1"/>
      <protection locked="0"/>
    </xf>
    <xf numFmtId="0" fontId="28" fillId="11" borderId="0" xfId="0" applyFont="1" applyFill="1" applyAlignment="1" applyProtection="1">
      <alignment vertical="center" wrapText="1"/>
      <protection locked="0"/>
    </xf>
    <xf numFmtId="0" fontId="28" fillId="12" borderId="0" xfId="0" applyFont="1" applyFill="1" applyAlignment="1" applyProtection="1">
      <alignment vertical="center" wrapText="1"/>
      <protection locked="0"/>
    </xf>
    <xf numFmtId="0" fontId="28" fillId="10" borderId="0" xfId="0" applyFont="1" applyFill="1" applyAlignment="1" applyProtection="1">
      <alignment vertical="center" wrapText="1"/>
      <protection locked="0"/>
    </xf>
    <xf numFmtId="0" fontId="28" fillId="0" borderId="0" xfId="0" applyFont="1" applyFill="1" applyAlignment="1" applyProtection="1">
      <alignment horizontal="justify" vertical="center" wrapText="1"/>
      <protection locked="0"/>
    </xf>
    <xf numFmtId="0" fontId="49" fillId="0" borderId="0" xfId="0" applyFont="1" applyFill="1" applyAlignment="1" applyProtection="1">
      <alignment horizontal="center" vertical="center" wrapText="1"/>
      <protection locked="0"/>
    </xf>
    <xf numFmtId="0" fontId="50" fillId="5" borderId="1" xfId="0" applyFont="1" applyFill="1" applyBorder="1" applyAlignment="1" applyProtection="1">
      <alignment horizontal="center" vertical="center" wrapText="1"/>
      <protection locked="0"/>
    </xf>
    <xf numFmtId="0" fontId="28" fillId="6" borderId="0" xfId="0" applyFont="1" applyFill="1" applyAlignment="1" applyProtection="1">
      <alignment vertical="center" wrapText="1"/>
      <protection locked="0"/>
    </xf>
    <xf numFmtId="0" fontId="31" fillId="18" borderId="1" xfId="0" quotePrefix="1"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8" fillId="18" borderId="1" xfId="0" applyFont="1" applyFill="1" applyBorder="1" applyAlignment="1" applyProtection="1">
      <alignment horizontal="left" vertical="center" wrapText="1"/>
      <protection locked="0"/>
    </xf>
    <xf numFmtId="0" fontId="26" fillId="0" borderId="1" xfId="0" applyFont="1" applyBorder="1" applyAlignment="1">
      <alignment horizontal="center" vertical="center" wrapText="1"/>
    </xf>
    <xf numFmtId="0" fontId="26"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34" fillId="0" borderId="1" xfId="0" applyFont="1" applyBorder="1" applyAlignment="1">
      <alignment horizontal="justify" vertical="center" wrapText="1"/>
    </xf>
    <xf numFmtId="0" fontId="27" fillId="0" borderId="0" xfId="0" applyFont="1" applyAlignment="1">
      <alignment horizontal="left" vertical="center"/>
    </xf>
    <xf numFmtId="0" fontId="13" fillId="5" borderId="7" xfId="0" applyFont="1" applyFill="1" applyBorder="1" applyAlignment="1" applyProtection="1">
      <alignment horizontal="left" vertical="center" wrapText="1"/>
      <protection locked="0"/>
    </xf>
    <xf numFmtId="0" fontId="13" fillId="5" borderId="3" xfId="0" applyFont="1" applyFill="1" applyBorder="1" applyAlignment="1" applyProtection="1">
      <alignment horizontal="left" vertical="center" wrapText="1"/>
      <protection locked="0"/>
    </xf>
    <xf numFmtId="0" fontId="13" fillId="5" borderId="4" xfId="0" applyFont="1" applyFill="1" applyBorder="1" applyAlignment="1" applyProtection="1">
      <alignment horizontal="left" vertical="center" wrapText="1"/>
      <protection locked="0"/>
    </xf>
    <xf numFmtId="0" fontId="13" fillId="5" borderId="7" xfId="0" quotePrefix="1" applyFont="1" applyFill="1" applyBorder="1" applyAlignment="1" applyProtection="1">
      <alignment horizontal="left" vertical="center" wrapText="1"/>
      <protection locked="0"/>
    </xf>
    <xf numFmtId="0" fontId="13" fillId="0" borderId="7" xfId="0" applyFont="1" applyFill="1" applyBorder="1" applyAlignment="1" applyProtection="1">
      <alignment horizontal="left" vertical="center" wrapText="1"/>
      <protection locked="0"/>
    </xf>
    <xf numFmtId="0" fontId="13" fillId="0" borderId="3" xfId="0" applyFont="1" applyFill="1" applyBorder="1" applyAlignment="1" applyProtection="1">
      <alignment horizontal="left" vertical="center" wrapText="1"/>
      <protection locked="0"/>
    </xf>
    <xf numFmtId="0" fontId="13" fillId="0" borderId="4" xfId="0" applyFont="1" applyFill="1" applyBorder="1" applyAlignment="1" applyProtection="1">
      <alignment horizontal="left" vertical="center" wrapText="1"/>
      <protection locked="0"/>
    </xf>
    <xf numFmtId="0" fontId="13" fillId="0" borderId="7" xfId="0" quotePrefix="1" applyFont="1" applyFill="1" applyBorder="1" applyAlignment="1" applyProtection="1">
      <alignment horizontal="left" vertical="center" wrapText="1"/>
      <protection locked="0"/>
    </xf>
    <xf numFmtId="0" fontId="3" fillId="0" borderId="0" xfId="0" applyFont="1" applyFill="1" applyBorder="1" applyAlignment="1" applyProtection="1">
      <alignment horizontal="center" vertical="center" wrapText="1"/>
      <protection locked="0"/>
    </xf>
    <xf numFmtId="0" fontId="2" fillId="5" borderId="7" xfId="0" applyFont="1" applyFill="1" applyBorder="1" applyAlignment="1" applyProtection="1">
      <alignment horizontal="center" vertical="center" wrapText="1"/>
      <protection locked="0"/>
    </xf>
    <xf numFmtId="0" fontId="2" fillId="5" borderId="3" xfId="0" applyFont="1" applyFill="1" applyBorder="1" applyAlignment="1" applyProtection="1">
      <alignment horizontal="center" vertical="center" wrapText="1"/>
      <protection locked="0"/>
    </xf>
    <xf numFmtId="0" fontId="2" fillId="5" borderId="4" xfId="0" applyFont="1" applyFill="1" applyBorder="1" applyAlignment="1" applyProtection="1">
      <alignment horizontal="center" vertical="center" wrapText="1"/>
      <protection locked="0"/>
    </xf>
    <xf numFmtId="0" fontId="2" fillId="18" borderId="7" xfId="0" applyFont="1" applyFill="1" applyBorder="1" applyAlignment="1" applyProtection="1">
      <alignment horizontal="center" vertical="center" wrapText="1"/>
      <protection locked="0"/>
    </xf>
    <xf numFmtId="0" fontId="2" fillId="18" borderId="3" xfId="0" applyFont="1" applyFill="1" applyBorder="1" applyAlignment="1" applyProtection="1">
      <alignment horizontal="center" vertical="center" wrapText="1"/>
      <protection locked="0"/>
    </xf>
    <xf numFmtId="0" fontId="2" fillId="18" borderId="4" xfId="0" applyFont="1" applyFill="1" applyBorder="1" applyAlignment="1" applyProtection="1">
      <alignment horizontal="center" vertical="center" wrapText="1"/>
      <protection locked="0"/>
    </xf>
    <xf numFmtId="0" fontId="3" fillId="5"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2" fillId="0" borderId="8"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14" borderId="7" xfId="0" applyFont="1" applyFill="1" applyBorder="1" applyAlignment="1" applyProtection="1">
      <alignment horizontal="center" vertical="center" wrapText="1"/>
      <protection locked="0"/>
    </xf>
    <xf numFmtId="0" fontId="2" fillId="14" borderId="3" xfId="0" applyFont="1" applyFill="1" applyBorder="1" applyAlignment="1" applyProtection="1">
      <alignment horizontal="center" vertical="center" wrapText="1"/>
      <protection locked="0"/>
    </xf>
    <xf numFmtId="0" fontId="2" fillId="14" borderId="4" xfId="0" applyFont="1" applyFill="1" applyBorder="1" applyAlignment="1" applyProtection="1">
      <alignment horizontal="center" vertical="center" wrapText="1"/>
      <protection locked="0"/>
    </xf>
    <xf numFmtId="0" fontId="2" fillId="8" borderId="7" xfId="0" applyFont="1" applyFill="1" applyBorder="1" applyAlignment="1" applyProtection="1">
      <alignment horizontal="center" vertical="center" wrapText="1"/>
      <protection locked="0"/>
    </xf>
    <xf numFmtId="0" fontId="2" fillId="8" borderId="3" xfId="0" applyFont="1" applyFill="1" applyBorder="1" applyAlignment="1" applyProtection="1">
      <alignment horizontal="center" vertical="center" wrapText="1"/>
      <protection locked="0"/>
    </xf>
    <xf numFmtId="0" fontId="2" fillId="8" borderId="4" xfId="0" applyFont="1" applyFill="1" applyBorder="1" applyAlignment="1" applyProtection="1">
      <alignment horizontal="center" vertical="center" wrapText="1"/>
      <protection locked="0"/>
    </xf>
    <xf numFmtId="0" fontId="2" fillId="9" borderId="7" xfId="0" applyFont="1" applyFill="1" applyBorder="1" applyAlignment="1" applyProtection="1">
      <alignment horizontal="center" vertical="center" wrapText="1"/>
      <protection locked="0"/>
    </xf>
    <xf numFmtId="0" fontId="2" fillId="9" borderId="3" xfId="0" applyFont="1" applyFill="1" applyBorder="1" applyAlignment="1" applyProtection="1">
      <alignment horizontal="center" vertical="center" wrapText="1"/>
      <protection locked="0"/>
    </xf>
    <xf numFmtId="0" fontId="2" fillId="9" borderId="4" xfId="0" applyFont="1" applyFill="1" applyBorder="1" applyAlignment="1" applyProtection="1">
      <alignment horizontal="center" vertical="center" wrapText="1"/>
      <protection locked="0"/>
    </xf>
    <xf numFmtId="0" fontId="2" fillId="19" borderId="7" xfId="0" applyFont="1" applyFill="1" applyBorder="1" applyAlignment="1" applyProtection="1">
      <alignment horizontal="center" vertical="center" wrapText="1"/>
      <protection locked="0"/>
    </xf>
    <xf numFmtId="0" fontId="2" fillId="19" borderId="3" xfId="0" applyFont="1" applyFill="1" applyBorder="1" applyAlignment="1" applyProtection="1">
      <alignment horizontal="center" vertical="center" wrapText="1"/>
      <protection locked="0"/>
    </xf>
    <xf numFmtId="0" fontId="2" fillId="19" borderId="4" xfId="0" applyFont="1" applyFill="1" applyBorder="1" applyAlignment="1" applyProtection="1">
      <alignment horizontal="center" vertical="center" wrapText="1"/>
      <protection locked="0"/>
    </xf>
    <xf numFmtId="0" fontId="2" fillId="17" borderId="2" xfId="0" applyFont="1" applyFill="1" applyBorder="1" applyAlignment="1" applyProtection="1">
      <alignment horizontal="center" vertical="center" wrapText="1"/>
      <protection locked="0"/>
    </xf>
    <xf numFmtId="0" fontId="2" fillId="17" borderId="1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7" borderId="7" xfId="0" applyFont="1" applyFill="1" applyBorder="1" applyAlignment="1" applyProtection="1">
      <alignment horizontal="center" vertical="center" wrapText="1"/>
      <protection locked="0"/>
    </xf>
    <xf numFmtId="0" fontId="2" fillId="7" borderId="3" xfId="0" applyFont="1" applyFill="1" applyBorder="1" applyAlignment="1" applyProtection="1">
      <alignment horizontal="center" vertical="center" wrapText="1"/>
      <protection locked="0"/>
    </xf>
    <xf numFmtId="0" fontId="2" fillId="7" borderId="4" xfId="0" applyFont="1" applyFill="1" applyBorder="1" applyAlignment="1" applyProtection="1">
      <alignment horizontal="center" vertical="center" wrapText="1"/>
      <protection locked="0"/>
    </xf>
    <xf numFmtId="0" fontId="2" fillId="6" borderId="7" xfId="0" applyFont="1" applyFill="1" applyBorder="1" applyAlignment="1" applyProtection="1">
      <alignment horizontal="center" vertical="center" wrapText="1"/>
      <protection locked="0"/>
    </xf>
    <xf numFmtId="0" fontId="2" fillId="6" borderId="3" xfId="0" applyFont="1" applyFill="1" applyBorder="1" applyAlignment="1" applyProtection="1">
      <alignment horizontal="center" vertical="center" wrapText="1"/>
      <protection locked="0"/>
    </xf>
    <xf numFmtId="0" fontId="2" fillId="6" borderId="4" xfId="0" applyFont="1" applyFill="1" applyBorder="1" applyAlignment="1" applyProtection="1">
      <alignment horizontal="center" vertical="center" wrapText="1"/>
      <protection locked="0"/>
    </xf>
    <xf numFmtId="0" fontId="2" fillId="13" borderId="7" xfId="0" applyFont="1" applyFill="1" applyBorder="1" applyAlignment="1" applyProtection="1">
      <alignment horizontal="center" vertical="center" wrapText="1"/>
      <protection locked="0"/>
    </xf>
    <xf numFmtId="0" fontId="2" fillId="13" borderId="3" xfId="0" applyFont="1" applyFill="1" applyBorder="1" applyAlignment="1" applyProtection="1">
      <alignment horizontal="center" vertical="center" wrapText="1"/>
      <protection locked="0"/>
    </xf>
    <xf numFmtId="0" fontId="2" fillId="13" borderId="4" xfId="0" applyFont="1" applyFill="1" applyBorder="1" applyAlignment="1" applyProtection="1">
      <alignment horizontal="center" vertical="center" wrapText="1"/>
      <protection locked="0"/>
    </xf>
    <xf numFmtId="0" fontId="2" fillId="15" borderId="7" xfId="0" applyFont="1" applyFill="1" applyBorder="1" applyAlignment="1" applyProtection="1">
      <alignment horizontal="center" vertical="center" wrapText="1"/>
      <protection locked="0"/>
    </xf>
    <xf numFmtId="0" fontId="2" fillId="15" borderId="3" xfId="0" applyFont="1" applyFill="1" applyBorder="1" applyAlignment="1" applyProtection="1">
      <alignment horizontal="center" vertical="center" wrapText="1"/>
      <protection locked="0"/>
    </xf>
    <xf numFmtId="0" fontId="2" fillId="15" borderId="4" xfId="0" applyFont="1" applyFill="1" applyBorder="1" applyAlignment="1" applyProtection="1">
      <alignment horizontal="center" vertical="center" wrapText="1"/>
      <protection locked="0"/>
    </xf>
    <xf numFmtId="0" fontId="2" fillId="8" borderId="2" xfId="0" applyFont="1" applyFill="1" applyBorder="1" applyAlignment="1" applyProtection="1">
      <alignment horizontal="center" vertical="center" wrapText="1"/>
      <protection locked="0"/>
    </xf>
    <xf numFmtId="0" fontId="2" fillId="8" borderId="11" xfId="0" applyFont="1" applyFill="1" applyBorder="1" applyAlignment="1" applyProtection="1">
      <alignment horizontal="center" vertical="center" wrapText="1"/>
      <protection locked="0"/>
    </xf>
    <xf numFmtId="0" fontId="2" fillId="8" borderId="16" xfId="0" applyFont="1" applyFill="1" applyBorder="1" applyAlignment="1" applyProtection="1">
      <alignment horizontal="center" vertical="center" wrapText="1"/>
      <protection locked="0"/>
    </xf>
    <xf numFmtId="0" fontId="2" fillId="12" borderId="2" xfId="0" applyFont="1" applyFill="1" applyBorder="1" applyAlignment="1" applyProtection="1">
      <alignment horizontal="center" vertical="center" wrapText="1"/>
      <protection locked="0"/>
    </xf>
    <xf numFmtId="0" fontId="2" fillId="12" borderId="11" xfId="0" applyFont="1" applyFill="1" applyBorder="1" applyAlignment="1" applyProtection="1">
      <alignment horizontal="center" vertical="center" wrapText="1"/>
      <protection locked="0"/>
    </xf>
    <xf numFmtId="0" fontId="2" fillId="12" borderId="16" xfId="0" applyFont="1" applyFill="1" applyBorder="1" applyAlignment="1" applyProtection="1">
      <alignment horizontal="center" vertical="center" wrapText="1"/>
      <protection locked="0"/>
    </xf>
    <xf numFmtId="0" fontId="11" fillId="0" borderId="8" xfId="0" applyFont="1" applyBorder="1" applyAlignment="1">
      <alignment horizontal="center" vertical="center" wrapText="1"/>
    </xf>
    <xf numFmtId="0" fontId="11" fillId="0" borderId="6" xfId="0" applyFont="1" applyBorder="1" applyAlignment="1">
      <alignment horizontal="center" vertical="center" wrapText="1"/>
    </xf>
    <xf numFmtId="0" fontId="11" fillId="18" borderId="12" xfId="0" applyFont="1" applyFill="1" applyBorder="1" applyAlignment="1">
      <alignment horizontal="center" vertical="center" wrapText="1"/>
    </xf>
    <xf numFmtId="0" fontId="11" fillId="18" borderId="10" xfId="0" applyFont="1" applyFill="1" applyBorder="1" applyAlignment="1">
      <alignment horizontal="center" vertical="center" wrapText="1"/>
    </xf>
    <xf numFmtId="0" fontId="12" fillId="0" borderId="0" xfId="0" applyFont="1" applyAlignment="1">
      <alignment horizontal="center" vertical="center" wrapText="1"/>
    </xf>
    <xf numFmtId="0" fontId="11" fillId="0" borderId="0" xfId="0" applyFont="1" applyAlignment="1">
      <alignment horizontal="center" vertical="center" wrapText="1"/>
    </xf>
    <xf numFmtId="0" fontId="39" fillId="0" borderId="0" xfId="0" applyFont="1" applyAlignment="1">
      <alignment horizontal="center" vertical="center" wrapText="1"/>
    </xf>
  </cellXfs>
  <cellStyles count="15">
    <cellStyle name="Comma" xfId="1" builtinId="3"/>
    <cellStyle name="Comma 2" xfId="2"/>
    <cellStyle name="Comma 3" xfId="3"/>
    <cellStyle name="Currency 2" xfId="4"/>
    <cellStyle name="Normal" xfId="0" builtinId="0"/>
    <cellStyle name="Normal 2" xfId="5"/>
    <cellStyle name="Normal 2 2" xfId="6"/>
    <cellStyle name="Normal 2 2 2" xfId="7"/>
    <cellStyle name="Normal 2 3" xfId="8"/>
    <cellStyle name="Normal 2 4" xfId="9"/>
    <cellStyle name="Normal 3" xfId="10"/>
    <cellStyle name="Normal 4" xfId="11"/>
    <cellStyle name="Normal_Mau tung muc 360 gio NH 2013-2014" xfId="12"/>
    <cellStyle name="Normal_Sheet1" xfId="14"/>
    <cellStyle name="Normal_tong ket gio NCKH_Dong luc" xfId="13"/>
  </cellStyles>
  <dxfs count="4">
    <dxf>
      <fill>
        <patternFill patternType="solid">
          <fgColor rgb="FFFFFF00"/>
          <bgColor rgb="FF00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39" Type="http://schemas.openxmlformats.org/officeDocument/2006/relationships/sharedStrings" Target="sharedStrings.xml"/><Relationship Id="rId21" Type="http://schemas.openxmlformats.org/officeDocument/2006/relationships/externalLink" Target="externalLinks/externalLink16.xml"/><Relationship Id="rId34" Type="http://schemas.openxmlformats.org/officeDocument/2006/relationships/externalLink" Target="externalLinks/externalLink29.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29" Type="http://schemas.openxmlformats.org/officeDocument/2006/relationships/externalLink" Target="externalLinks/externalLink24.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externalLink" Target="externalLinks/externalLink26.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8" Type="http://schemas.openxmlformats.org/officeDocument/2006/relationships/externalLink" Target="externalLinks/externalLink3.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ong%20hop%20thi%20dua%20thang%20NH%2021-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Thong%20ke%20thi%20dua%20khen%20thuong\DS%20du%20dieu%20kien%20de%20nghi%20Bang%20khen%20Thu%20tuong%20fi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Thong%20ke%20thi%20dua%20khen%20thuong\DS%20du%20dieu%20kien%20de%20nghi%20Bang%20khen%20Thu%20tuong.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18%20-%202019\THI%20DUA%20CA%20NAM\2.%20Sang%20kien\tong%20hop%20ket%20qua%20gui%20H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19%20-%202020\THI%20DUA%20CA%20NAM\2.%20Ho%20so%20Sang%20kien\8.%20Tong%20hop%20ket%20qua%20cham%20sang%20kien%20fin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NH%20PHUONG/DU%20LIEU%20PHUONG/19.%20HO%20SO%20THI%20DUA%20TRUONG/Thong%20ke%20thi%20dua%20khen%20thuong/NAM%20HOC%202020%20-%202021/THI%20DUA%20NAM/4.%20Ho%20so%20thi%20dua%20cuoi%20nam/Ho%20so%20nop%20So/Truong%20CD%20Ly%20Tu%20Trong%20nop%20ho%20so%20thi%20dua%2020.21/Bang%20tong%20hop%20thi%20dua%20cuoi%20na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0%20-%202021\THI%20DUA%20NAM\4.%20Ho%20so%20thi%20dua%20cuoi%20nam\Ho%20so%20nop%20So\Truong%20CD%20Ly%20Tu%20Trong%20nop%20ho%20so%20thi%20dua%2020.21\Bang%20tong%20hop%20thi%20dua%20cuoi%20na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ong%20hop%20thi%20dua%20thang%20NH%2021-22%20goc(APhuong).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NAM\5.%20Ho%20so%20thi%20dua%20cuoi%20nam\Ho%20so%20nop%20So\Truong%20CD%20Ly%20Tu%20Trong%20nop%20ho%20so%20thi%20dua%2021.22\CD%20LTT%20Bang%20tong%20hop%20thi%20dua%20cuoi%20nam.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NAM\2.%20Ho%20so%20sang%20kien%2021-22\6.%20LTT-%20Tong%20hop%20ket%20qua%20cham%20SK%2021-2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THANG\Tong%20hop%20thi%20dua%20thang%20NH%2022-23%20goc(APhuong).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3.%20P.%20TSDT%20BANG%20DANG%20KY%20DANH%20HIEU%20THI%20DUA%2023-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5.%20P.%20TTGD%20ho-so-thi-dua-2023-2024.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7.%20P.%20QHQT%20B&#7843;ng%20t&#7893;ng%20h&#7907;p%20&#273;&#259;ng%20k&#253;%20thi%20&#273;ua%20NH.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8.%20P.%20QTDV%20B&#7843;ng%20t&#7893;ng%20h&#7907;p%20&#273;&#259;ng%20k&#253;%20thi%20&#273;ua%20NH.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9.%20khoa%20KHCB%20&#272;&#258;NG%20K&#221;%20C&#193;C%20DANH%20HI&#7878;U%20THI%20&#272;UA%20-%20T&#202;N%20SKKN%202023-2024%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0.%20K.%20Ngoai%20ngu%20mau-2.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1.%20Khoa%20LLCT%20dang-ky-danh-hieu-thi-dua-nh2024.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2.%20K.%20CO%20KHI%20TONG%20HOP%20DANG%20KY%20THI%20DUA%20NAM%2023-24.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3.%20KhoaCNTT_DangKyDanhHieuThiDua_2023_2024.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4.%20K.%20DONG%20LUC%20DANG%20KY%20TEN%20DE%20TAI%20SANG%20KIEN%20KINH%20NGHIEM%202023-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5.%20Khoa%20D-DT_Mau%202%20_%20TH%20dang-ky-danh-hieu-thi-dua-nh-2023-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6.%20K.%20MTT%20DANG%20KY%20TEN%20DE%20TAI%20SANG%20KIEN%20KINH%20NGHIEM%202023-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8.%20K.%20Kinh%20te%20Danh%20s&#225;ch%20&#273;&#259;ng%20k&#253;%20danh%20hi&#7879;u%20thi%20&#273;ua%20NH%202023-2024.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19.%20Mau%202.DKTDKDLKS.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21.%20TT%20Thu%20vien%20MAU%202%20-%20Ten%20SKKN.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22.%20Trung%20t&#226;m%20&#272;T&amp;QLTB%20H&#7891;%20s&#417;%20&#273;&#259;ng%20k&#253;%20thi%20&#273;ua%20n&#259;m%20h&#7885;c%202023-2024.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3%20-%202024\THI%20DUA%20NAM\1.%20DANG%20KY%20THI%20DUA%20DAU%20NAM\Tong%20hop%20don%20vi\25.%20TT%20DHDL%20mau-ho-so-thi-dua.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NAM\1.%20Dang%20ky%20thi%20dua%20dau%20nam\3.%20LTT-%20Bang%20tong%20hop%20dang%20ky%20thi%20dua%20co%20ten%20SK%20ban%20luu.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NAM\2.%20Ho%20so%20sang%20kien%2021-22\5.%20LTT-%20Du%20kien%20phan%20nhom%20giam%20khao%20cham%20SK.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NAM\1.%20DANG%20KY%20THI%20DUA%20DAU%20NAM\3.%20LTT_Tong%20hop%20dang%20ky%20thi%20dua%20NH%2022-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QD HKII"/>
      <sheetName val="In QD HK2 theo XL"/>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Rut gon HKI"/>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154"/>
      <sheetName val="Tong hop thi dua HKI"/>
      <sheetName val="Kangatang_155"/>
      <sheetName val="IN QD HKI"/>
      <sheetName val="Rut gon (2)"/>
      <sheetName val="Kangatang_156"/>
      <sheetName val="Kangatang_157"/>
      <sheetName val="Tong hop thi dua HK2-CN"/>
      <sheetName val="XET CUOI NAM"/>
      <sheetName val="Sheet1"/>
      <sheetName val="Rut g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row r="9">
          <cell r="D9" t="str">
            <v>Phạm Hữu Lộc</v>
          </cell>
          <cell r="E9" t="str">
            <v>01001001</v>
          </cell>
        </row>
        <row r="10">
          <cell r="D10" t="str">
            <v>Đinh Hồng Minh</v>
          </cell>
          <cell r="E10" t="str">
            <v>01002001</v>
          </cell>
        </row>
        <row r="11">
          <cell r="D11" t="str">
            <v>Đinh Văn Đệ</v>
          </cell>
          <cell r="E11" t="str">
            <v>01001006</v>
          </cell>
        </row>
        <row r="12">
          <cell r="D12" t="str">
            <v>Châu Văn Bảo</v>
          </cell>
          <cell r="E12" t="str">
            <v>01014037</v>
          </cell>
        </row>
        <row r="13">
          <cell r="D13" t="str">
            <v>Nguyễn Kính</v>
          </cell>
          <cell r="E13" t="str">
            <v>01002024</v>
          </cell>
        </row>
        <row r="14">
          <cell r="D14" t="str">
            <v>Hồng Mộng Tuyết Dung</v>
          </cell>
          <cell r="E14" t="str">
            <v>01003009</v>
          </cell>
        </row>
        <row r="15">
          <cell r="D15" t="str">
            <v>Trần Thị Minh Thoa</v>
          </cell>
          <cell r="E15" t="str">
            <v>01003005</v>
          </cell>
        </row>
        <row r="16">
          <cell r="D16" t="str">
            <v>Võ Thị Lệ Trân</v>
          </cell>
          <cell r="E16" t="str">
            <v>01023004</v>
          </cell>
        </row>
        <row r="17">
          <cell r="D17" t="str">
            <v>Nguyễn Thị Hồng Thắm</v>
          </cell>
          <cell r="E17" t="str">
            <v>01003007</v>
          </cell>
        </row>
        <row r="18">
          <cell r="D18" t="str">
            <v>Trần Thị Thảo Vân</v>
          </cell>
          <cell r="E18" t="str">
            <v>01003008</v>
          </cell>
        </row>
        <row r="19">
          <cell r="D19" t="str">
            <v>Nguyễn Thụy Nghiêm</v>
          </cell>
          <cell r="E19" t="str">
            <v>01003014</v>
          </cell>
        </row>
        <row r="20">
          <cell r="D20" t="str">
            <v>Huỳnh Như Ý</v>
          </cell>
          <cell r="E20" t="str">
            <v>01003015</v>
          </cell>
        </row>
        <row r="21">
          <cell r="D21" t="str">
            <v>Hồ Văn Sĩ</v>
          </cell>
          <cell r="E21" t="str">
            <v>01004002</v>
          </cell>
        </row>
        <row r="22">
          <cell r="D22" t="str">
            <v>Nguyễn Văn Tấn</v>
          </cell>
          <cell r="E22" t="str">
            <v>01004001</v>
          </cell>
        </row>
        <row r="23">
          <cell r="D23" t="str">
            <v>Lương Xuân Thịnh</v>
          </cell>
          <cell r="E23" t="str">
            <v>01004005</v>
          </cell>
        </row>
        <row r="24">
          <cell r="D24" t="str">
            <v>Huỳnh Thị Mai</v>
          </cell>
          <cell r="E24" t="str">
            <v>01004004</v>
          </cell>
        </row>
        <row r="25">
          <cell r="D25" t="str">
            <v>Nguyễn Thị Thùy</v>
          </cell>
          <cell r="E25" t="str">
            <v>01022013</v>
          </cell>
        </row>
        <row r="26">
          <cell r="D26" t="str">
            <v>Võ Thị Xuân Thơ</v>
          </cell>
          <cell r="E26" t="str">
            <v>01004003</v>
          </cell>
        </row>
        <row r="27">
          <cell r="D27" t="str">
            <v>Nguyễn Thị Thanh Thảo</v>
          </cell>
          <cell r="E27" t="str">
            <v>01004008</v>
          </cell>
        </row>
        <row r="28">
          <cell r="D28" t="str">
            <v>Huỳnh Thị Cẩm Hoa</v>
          </cell>
          <cell r="E28" t="str">
            <v>01005009</v>
          </cell>
        </row>
        <row r="29">
          <cell r="D29" t="str">
            <v>Giáp Thị Vượng</v>
          </cell>
          <cell r="E29" t="str">
            <v>01004009</v>
          </cell>
        </row>
        <row r="30">
          <cell r="D30" t="str">
            <v>Thái Thị My Sa</v>
          </cell>
          <cell r="E30" t="str">
            <v>01002020</v>
          </cell>
        </row>
        <row r="31">
          <cell r="D31" t="str">
            <v>Mai Nguyễn Hoàng Yến</v>
          </cell>
          <cell r="E31" t="str">
            <v>01010038</v>
          </cell>
        </row>
        <row r="32">
          <cell r="D32" t="str">
            <v>Nguyễn Thị Hải Hà</v>
          </cell>
          <cell r="E32" t="str">
            <v>01012026</v>
          </cell>
        </row>
        <row r="33">
          <cell r="D33" t="str">
            <v>Sỹ Thị Chung</v>
          </cell>
          <cell r="E33" t="str">
            <v>01011017</v>
          </cell>
        </row>
        <row r="34">
          <cell r="D34" t="str">
            <v>Nguyễn Thị Tất</v>
          </cell>
          <cell r="E34" t="str">
            <v>01022059</v>
          </cell>
        </row>
        <row r="35">
          <cell r="D35" t="str">
            <v>Nguyễn Thị Nhung</v>
          </cell>
          <cell r="E35" t="str">
            <v>01018006</v>
          </cell>
        </row>
        <row r="36">
          <cell r="D36" t="str">
            <v>Nguyễn Việt Tiến</v>
          </cell>
          <cell r="E36" t="str">
            <v>01004013</v>
          </cell>
        </row>
        <row r="37">
          <cell r="D37" t="str">
            <v>Lâm Viết Dũng</v>
          </cell>
          <cell r="E37" t="str">
            <v>01007009</v>
          </cell>
        </row>
        <row r="38">
          <cell r="D38" t="str">
            <v>Lưu Hoàng Hải Yến</v>
          </cell>
          <cell r="E38" t="str">
            <v>01002019</v>
          </cell>
        </row>
        <row r="39">
          <cell r="D39" t="str">
            <v>Huỳnh Thị Minh Ly</v>
          </cell>
          <cell r="E39" t="str">
            <v>01004007</v>
          </cell>
        </row>
        <row r="40">
          <cell r="D40" t="str">
            <v>Vũ Như Quỳnh</v>
          </cell>
          <cell r="E40" t="str">
            <v>01002017</v>
          </cell>
        </row>
        <row r="41">
          <cell r="D41" t="str">
            <v>Phan Thị Ngọc Phượng</v>
          </cell>
          <cell r="E41" t="str">
            <v>01002018</v>
          </cell>
        </row>
        <row r="42">
          <cell r="D42" t="str">
            <v>Nguyễn Thị Bích Liễu</v>
          </cell>
          <cell r="E42" t="str">
            <v>01002005</v>
          </cell>
        </row>
        <row r="43">
          <cell r="D43" t="str">
            <v>Nguyễn Văn Chì</v>
          </cell>
          <cell r="E43" t="str">
            <v>01023001</v>
          </cell>
        </row>
        <row r="44">
          <cell r="D44" t="str">
            <v>Trần Thị Ánh Phượng</v>
          </cell>
          <cell r="E44" t="str">
            <v>01017006</v>
          </cell>
        </row>
        <row r="45">
          <cell r="D45" t="str">
            <v>Nguyễn Thị Vân</v>
          </cell>
          <cell r="E45" t="str">
            <v>01002032</v>
          </cell>
        </row>
        <row r="46">
          <cell r="D46" t="str">
            <v>Trần Thị Phương Oanh</v>
          </cell>
          <cell r="E46" t="str">
            <v>01007007</v>
          </cell>
        </row>
        <row r="47">
          <cell r="D47" t="str">
            <v>Thân Thị Nhung</v>
          </cell>
          <cell r="E47" t="str">
            <v>01007005</v>
          </cell>
        </row>
        <row r="48">
          <cell r="D48" t="str">
            <v>Huỳnh Thị Xuân Mai</v>
          </cell>
          <cell r="E48" t="str">
            <v>01007006</v>
          </cell>
        </row>
        <row r="49">
          <cell r="D49" t="str">
            <v>Trần Việt Anh</v>
          </cell>
          <cell r="E49" t="str">
            <v>01002038</v>
          </cell>
        </row>
        <row r="50">
          <cell r="D50" t="str">
            <v>Phạm Hữu Tấn</v>
          </cell>
          <cell r="E50" t="str">
            <v>01002023</v>
          </cell>
        </row>
        <row r="51">
          <cell r="D51" t="str">
            <v>Trần Văn Cu Anh</v>
          </cell>
          <cell r="E51" t="str">
            <v>01002007</v>
          </cell>
        </row>
        <row r="52">
          <cell r="D52" t="str">
            <v>Nguyễn Hữu Xuân Vũ</v>
          </cell>
          <cell r="E52" t="str">
            <v>01002010</v>
          </cell>
        </row>
        <row r="53">
          <cell r="D53" t="str">
            <v>Lê Hồng Phúc</v>
          </cell>
          <cell r="E53" t="str">
            <v>01002012</v>
          </cell>
        </row>
        <row r="54">
          <cell r="D54" t="str">
            <v>Phạm Hữu Thành Phú</v>
          </cell>
          <cell r="E54" t="str">
            <v>01002028</v>
          </cell>
        </row>
        <row r="55">
          <cell r="D55" t="str">
            <v>Huỳnh Thanh Nhàn</v>
          </cell>
          <cell r="E55" t="str">
            <v>01002027</v>
          </cell>
        </row>
        <row r="56">
          <cell r="D56" t="str">
            <v>Đồng Anh Tuấn</v>
          </cell>
          <cell r="E56" t="str">
            <v>01002013</v>
          </cell>
        </row>
        <row r="57">
          <cell r="D57" t="str">
            <v>Lê Hồng Sơn</v>
          </cell>
          <cell r="E57" t="str">
            <v>01002031</v>
          </cell>
        </row>
        <row r="58">
          <cell r="D58" t="str">
            <v>Trần Thanh Phương</v>
          </cell>
          <cell r="E58" t="str">
            <v>01002034</v>
          </cell>
        </row>
        <row r="59">
          <cell r="D59" t="str">
            <v>Nguyễn Thanh Hiền</v>
          </cell>
          <cell r="E59" t="str">
            <v>01002033</v>
          </cell>
        </row>
        <row r="60">
          <cell r="D60" t="str">
            <v>Phạm Quang Tùng</v>
          </cell>
          <cell r="E60" t="str">
            <v>01010068</v>
          </cell>
        </row>
        <row r="61">
          <cell r="D61" t="str">
            <v>Dương Văn Tâm</v>
          </cell>
          <cell r="E61" t="str">
            <v>01002035</v>
          </cell>
        </row>
        <row r="62">
          <cell r="D62" t="str">
            <v>Huỳnh Ngọc Liên</v>
          </cell>
          <cell r="E62" t="str">
            <v>01002036</v>
          </cell>
        </row>
        <row r="63">
          <cell r="D63" t="str">
            <v>Lê Xuân Thiện</v>
          </cell>
          <cell r="E63" t="str">
            <v>01002002</v>
          </cell>
        </row>
        <row r="64">
          <cell r="D64" t="str">
            <v>Hồ Minh Lợi</v>
          </cell>
          <cell r="E64" t="str">
            <v>01007001</v>
          </cell>
        </row>
        <row r="65">
          <cell r="D65" t="str">
            <v>Nguyễn Ngọc Hiệp</v>
          </cell>
          <cell r="E65" t="str">
            <v>01009006</v>
          </cell>
        </row>
        <row r="66">
          <cell r="D66" t="str">
            <v>Nguyễn Thị Kim Anh</v>
          </cell>
          <cell r="E66" t="str">
            <v>01009018</v>
          </cell>
        </row>
        <row r="67">
          <cell r="D67" t="str">
            <v>Phạm Thị Lê Chi</v>
          </cell>
          <cell r="E67" t="str">
            <v>01009010</v>
          </cell>
        </row>
        <row r="68">
          <cell r="D68" t="str">
            <v>Trần Thị Thu Hà</v>
          </cell>
          <cell r="E68" t="str">
            <v>01002004</v>
          </cell>
        </row>
        <row r="69">
          <cell r="D69" t="str">
            <v>Nguyễn Tất Thắng</v>
          </cell>
          <cell r="E69" t="str">
            <v>01009008</v>
          </cell>
        </row>
        <row r="70">
          <cell r="D70" t="str">
            <v>Nguyễn Thị Ngọc Anh</v>
          </cell>
          <cell r="E70" t="str">
            <v>01022058</v>
          </cell>
        </row>
        <row r="71">
          <cell r="D71" t="str">
            <v>Mai Thu Hương</v>
          </cell>
          <cell r="E71" t="str">
            <v>01007004</v>
          </cell>
        </row>
        <row r="72">
          <cell r="D72" t="str">
            <v>Lê Thị Nữ</v>
          </cell>
          <cell r="E72" t="str">
            <v>01009012</v>
          </cell>
        </row>
        <row r="73">
          <cell r="D73" t="str">
            <v>Nguyễn Trung Dũng</v>
          </cell>
          <cell r="E73" t="str">
            <v>01002008</v>
          </cell>
        </row>
        <row r="74">
          <cell r="D74" t="str">
            <v>Phạm Huy Hoàng</v>
          </cell>
          <cell r="E74" t="str">
            <v>01009011</v>
          </cell>
        </row>
        <row r="75">
          <cell r="D75" t="str">
            <v>Huỳnh Văn Hiếu</v>
          </cell>
          <cell r="E75" t="str">
            <v>01009019</v>
          </cell>
        </row>
        <row r="76">
          <cell r="D76" t="str">
            <v>Trần Anh Mỹ</v>
          </cell>
          <cell r="E76" t="str">
            <v>01009028</v>
          </cell>
        </row>
        <row r="77">
          <cell r="D77" t="str">
            <v>Bùi Đức Phước</v>
          </cell>
          <cell r="E77" t="str">
            <v>01009026</v>
          </cell>
        </row>
        <row r="78">
          <cell r="D78" t="str">
            <v>Nguyễn Thị Thảo</v>
          </cell>
          <cell r="E78" t="str">
            <v>01007003</v>
          </cell>
        </row>
        <row r="79">
          <cell r="D79" t="str">
            <v>Nguyễn Chí Nhân</v>
          </cell>
          <cell r="E79" t="str">
            <v>01009009</v>
          </cell>
        </row>
        <row r="80">
          <cell r="D80" t="str">
            <v>Nguyễn Thị Kim Dung</v>
          </cell>
          <cell r="E80" t="str">
            <v>01003002</v>
          </cell>
        </row>
        <row r="81">
          <cell r="D81" t="str">
            <v>Trương Thị Hồng</v>
          </cell>
          <cell r="E81" t="str">
            <v>01023002</v>
          </cell>
        </row>
        <row r="82">
          <cell r="D82" t="str">
            <v>Nguyễn Thanh Sơn</v>
          </cell>
          <cell r="E82" t="str">
            <v>01006003</v>
          </cell>
        </row>
        <row r="83">
          <cell r="D83" t="str">
            <v>Vũ Thị Thu Thủy</v>
          </cell>
          <cell r="E83" t="str">
            <v>01013032</v>
          </cell>
        </row>
        <row r="84">
          <cell r="D84" t="str">
            <v>Nguyễn Thị Tuyết</v>
          </cell>
          <cell r="E84" t="str">
            <v>01022061</v>
          </cell>
        </row>
        <row r="85">
          <cell r="D85" t="str">
            <v>Lương Minh Dũng</v>
          </cell>
          <cell r="E85" t="str">
            <v>01015027</v>
          </cell>
        </row>
        <row r="86">
          <cell r="D86" t="str">
            <v>Nguyễn Yến Nhi</v>
          </cell>
          <cell r="E86" t="str">
            <v>01006006</v>
          </cell>
        </row>
        <row r="87">
          <cell r="D87" t="str">
            <v>Nguyễn Thành Nam</v>
          </cell>
          <cell r="E87" t="str">
            <v>01005007</v>
          </cell>
        </row>
        <row r="88">
          <cell r="D88" t="str">
            <v>Lê Tiến Dũng</v>
          </cell>
          <cell r="E88" t="str">
            <v>01005003</v>
          </cell>
        </row>
        <row r="89">
          <cell r="D89" t="str">
            <v>Lê Trần Thanh Nga</v>
          </cell>
          <cell r="E89" t="str">
            <v>01005011</v>
          </cell>
        </row>
        <row r="90">
          <cell r="D90" t="str">
            <v>Lê Quang Liêm</v>
          </cell>
          <cell r="E90" t="str">
            <v>01008028</v>
          </cell>
        </row>
        <row r="91">
          <cell r="D91" t="str">
            <v>Nguyễn Văn Thành</v>
          </cell>
          <cell r="E91" t="str">
            <v>01008002</v>
          </cell>
        </row>
        <row r="92">
          <cell r="D92" t="str">
            <v>Nguyễn Trọng Phú</v>
          </cell>
          <cell r="E92" t="str">
            <v>01008004</v>
          </cell>
        </row>
        <row r="93">
          <cell r="D93" t="str">
            <v>Phan Đức Long</v>
          </cell>
          <cell r="E93" t="str">
            <v>01009007</v>
          </cell>
        </row>
        <row r="94">
          <cell r="D94" t="str">
            <v>Giáp Văn Thịnh</v>
          </cell>
          <cell r="E94" t="str">
            <v>01008008</v>
          </cell>
        </row>
        <row r="95">
          <cell r="D95" t="str">
            <v>Vũ Ngọc Quang</v>
          </cell>
          <cell r="E95" t="str">
            <v>01008006</v>
          </cell>
        </row>
        <row r="96">
          <cell r="D96" t="str">
            <v>Nguyễn Cao Thắng</v>
          </cell>
          <cell r="E96" t="str">
            <v>01002021</v>
          </cell>
        </row>
        <row r="97">
          <cell r="D97" t="str">
            <v>Ninh Đỗ Hiệp</v>
          </cell>
          <cell r="E97" t="str">
            <v>01017009</v>
          </cell>
        </row>
        <row r="98">
          <cell r="D98" t="str">
            <v>Nguyễn Tiến Việt Dũng</v>
          </cell>
          <cell r="E98" t="str">
            <v>01015026</v>
          </cell>
        </row>
        <row r="99">
          <cell r="D99" t="str">
            <v>Bùi Đặng Hoàng Tuấn</v>
          </cell>
          <cell r="E99" t="str">
            <v>01015028</v>
          </cell>
        </row>
        <row r="100">
          <cell r="D100" t="str">
            <v>Lê Hồng Anh Tuấn</v>
          </cell>
          <cell r="E100" t="str">
            <v>01008005</v>
          </cell>
        </row>
        <row r="101">
          <cell r="D101" t="str">
            <v>Hà Nhật Thanh</v>
          </cell>
          <cell r="E101" t="str">
            <v>01009005</v>
          </cell>
        </row>
        <row r="102">
          <cell r="D102" t="str">
            <v>Bùi Thị Dương</v>
          </cell>
          <cell r="E102" t="str">
            <v>01009014</v>
          </cell>
        </row>
        <row r="103">
          <cell r="D103" t="str">
            <v>Võ Tấn Kiệt</v>
          </cell>
          <cell r="E103" t="str">
            <v>01008034</v>
          </cell>
        </row>
        <row r="104">
          <cell r="D104" t="str">
            <v>Trần Thị Thu</v>
          </cell>
          <cell r="E104" t="str">
            <v>01008021</v>
          </cell>
        </row>
        <row r="105">
          <cell r="D105" t="str">
            <v>Dương Thị Thủy</v>
          </cell>
          <cell r="E105" t="str">
            <v>01008009</v>
          </cell>
        </row>
        <row r="106">
          <cell r="D106" t="str">
            <v>Đỗ Thị Bích Thủy</v>
          </cell>
          <cell r="E106" t="str">
            <v>01008031</v>
          </cell>
        </row>
        <row r="107">
          <cell r="D107" t="str">
            <v>Nguyễn Thị Thu Trang</v>
          </cell>
          <cell r="E107" t="str">
            <v>01008018</v>
          </cell>
        </row>
        <row r="108">
          <cell r="D108" t="str">
            <v>Trần Kim Tươi</v>
          </cell>
          <cell r="E108" t="str">
            <v>01008039</v>
          </cell>
        </row>
        <row r="109">
          <cell r="D109" t="str">
            <v>Trương Thị Bắc</v>
          </cell>
          <cell r="E109" t="str">
            <v>01008040</v>
          </cell>
        </row>
        <row r="110">
          <cell r="D110" t="str">
            <v>Trương Thị Định</v>
          </cell>
          <cell r="E110" t="str">
            <v>01008041</v>
          </cell>
        </row>
        <row r="111">
          <cell r="D111" t="str">
            <v>Giáp Đức Nhận</v>
          </cell>
          <cell r="E111" t="str">
            <v>01012027</v>
          </cell>
        </row>
        <row r="112">
          <cell r="D112" t="str">
            <v>Tạ Quốc Tấn</v>
          </cell>
          <cell r="E112" t="str">
            <v>01008012</v>
          </cell>
        </row>
        <row r="113">
          <cell r="D113" t="str">
            <v>Nguyễn Xuân Lợi</v>
          </cell>
          <cell r="E113" t="str">
            <v>01017008</v>
          </cell>
        </row>
        <row r="114">
          <cell r="D114" t="str">
            <v>Huỳnh Bá Triết</v>
          </cell>
          <cell r="E114" t="str">
            <v>01008033</v>
          </cell>
        </row>
        <row r="115">
          <cell r="D115" t="str">
            <v>Võ Thị Tuyết</v>
          </cell>
          <cell r="E115" t="str">
            <v>01013033</v>
          </cell>
        </row>
        <row r="116">
          <cell r="D116" t="str">
            <v>Trịnh Tuấn Vũ</v>
          </cell>
          <cell r="E116" t="str">
            <v>01009015</v>
          </cell>
        </row>
        <row r="117">
          <cell r="D117" t="str">
            <v>Trần Văn Lý</v>
          </cell>
          <cell r="E117" t="str">
            <v>01002003</v>
          </cell>
        </row>
        <row r="118">
          <cell r="D118" t="str">
            <v xml:space="preserve">Trương Phú Cường </v>
          </cell>
          <cell r="E118" t="str">
            <v>01008043</v>
          </cell>
        </row>
        <row r="119">
          <cell r="D119" t="str">
            <v>Võ Tấn Đức</v>
          </cell>
          <cell r="E119" t="str">
            <v>01008042</v>
          </cell>
        </row>
        <row r="120">
          <cell r="D120" t="str">
            <v>Ngô Ngọc Của</v>
          </cell>
          <cell r="E120" t="str">
            <v>01008044</v>
          </cell>
        </row>
        <row r="121">
          <cell r="D121" t="str">
            <v>Phạm Thị Hoàng Diễm</v>
          </cell>
          <cell r="E121" t="str">
            <v>01008045</v>
          </cell>
        </row>
        <row r="122">
          <cell r="D122" t="str">
            <v>Nguyễn Thị Nhuận</v>
          </cell>
          <cell r="E122" t="str">
            <v>01022003</v>
          </cell>
        </row>
        <row r="123">
          <cell r="D123" t="str">
            <v>Phạm Thị Thu Nga</v>
          </cell>
          <cell r="E123" t="str">
            <v>01010007</v>
          </cell>
        </row>
        <row r="124">
          <cell r="D124" t="str">
            <v>Nguyễn Thị Huyền Nga</v>
          </cell>
          <cell r="E124" t="str">
            <v>01010006</v>
          </cell>
        </row>
        <row r="125">
          <cell r="D125" t="str">
            <v>Nguyễn Thanh Tú</v>
          </cell>
          <cell r="E125" t="str">
            <v>01010012</v>
          </cell>
        </row>
        <row r="126">
          <cell r="D126" t="str">
            <v>Lê Văn Bình</v>
          </cell>
          <cell r="E126" t="str">
            <v>01004012</v>
          </cell>
        </row>
        <row r="127">
          <cell r="D127" t="str">
            <v>Trịnh Khắc Vũ</v>
          </cell>
          <cell r="E127" t="str">
            <v>01010026</v>
          </cell>
        </row>
        <row r="128">
          <cell r="D128" t="str">
            <v>Nguyễn Phương Hà</v>
          </cell>
          <cell r="E128" t="str">
            <v>01010023</v>
          </cell>
        </row>
        <row r="129">
          <cell r="D129" t="str">
            <v>Trần Thị Ánh Tuyết</v>
          </cell>
          <cell r="E129" t="str">
            <v>01010029</v>
          </cell>
        </row>
        <row r="130">
          <cell r="D130" t="str">
            <v>Đặng Thị Kiến Trúc</v>
          </cell>
          <cell r="E130" t="str">
            <v>01010024</v>
          </cell>
        </row>
        <row r="131">
          <cell r="D131" t="str">
            <v>Nguyễn Văn Đông</v>
          </cell>
          <cell r="E131" t="str">
            <v>01010017</v>
          </cell>
        </row>
        <row r="132">
          <cell r="D132" t="str">
            <v>Lê Minh Phong</v>
          </cell>
          <cell r="E132" t="str">
            <v>01022048</v>
          </cell>
        </row>
        <row r="133">
          <cell r="D133" t="str">
            <v>Nguyễn Thị Thu Hà</v>
          </cell>
          <cell r="E133" t="str">
            <v>01010039</v>
          </cell>
        </row>
        <row r="134">
          <cell r="D134" t="str">
            <v>Phạm Thị Thu Hiền</v>
          </cell>
          <cell r="E134" t="str">
            <v>01010040</v>
          </cell>
        </row>
        <row r="135">
          <cell r="D135" t="str">
            <v>Lê Nguyễn Mỹ Trâm</v>
          </cell>
          <cell r="E135" t="str">
            <v>01010009</v>
          </cell>
        </row>
        <row r="136">
          <cell r="D136" t="str">
            <v>Nguyễn Thị Bảo Trân</v>
          </cell>
          <cell r="E136" t="str">
            <v>01010020</v>
          </cell>
        </row>
        <row r="137">
          <cell r="D137" t="str">
            <v>Vương Thanh Thủy</v>
          </cell>
          <cell r="E137" t="str">
            <v>01010018</v>
          </cell>
        </row>
        <row r="138">
          <cell r="D138" t="str">
            <v>Nguyễn Thị Thu Tâm</v>
          </cell>
          <cell r="E138" t="str">
            <v>01010019</v>
          </cell>
        </row>
        <row r="139">
          <cell r="D139" t="str">
            <v>Võ Thị Hồng Lan</v>
          </cell>
          <cell r="E139" t="str">
            <v>01010015</v>
          </cell>
        </row>
        <row r="140">
          <cell r="D140" t="str">
            <v>Nguyễn Thị Thanh Tú</v>
          </cell>
          <cell r="E140" t="str">
            <v>01010027</v>
          </cell>
        </row>
        <row r="141">
          <cell r="D141" t="str">
            <v>Trần Thanh Trúc</v>
          </cell>
          <cell r="E141" t="str">
            <v>01002025</v>
          </cell>
        </row>
        <row r="142">
          <cell r="D142" t="str">
            <v>Nguyễn Thiện Bình</v>
          </cell>
          <cell r="E142" t="str">
            <v>01010162</v>
          </cell>
        </row>
        <row r="143">
          <cell r="D143" t="str">
            <v>Lâm Thị Phương Thảo</v>
          </cell>
          <cell r="E143" t="str">
            <v>01010141</v>
          </cell>
        </row>
        <row r="144">
          <cell r="D144" t="str">
            <v>Nguyễn Văn Hậu</v>
          </cell>
          <cell r="E144" t="str">
            <v>01010033</v>
          </cell>
        </row>
        <row r="145">
          <cell r="D145" t="str">
            <v>Dương Đức Kiên</v>
          </cell>
          <cell r="E145" t="str">
            <v>01010037</v>
          </cell>
        </row>
        <row r="146">
          <cell r="D146" t="str">
            <v>Hà Như Mai</v>
          </cell>
          <cell r="E146" t="str">
            <v>01010031</v>
          </cell>
        </row>
        <row r="147">
          <cell r="D147" t="str">
            <v>Nguyễn Thị Cẩm Thạch</v>
          </cell>
          <cell r="E147" t="str">
            <v>01010016</v>
          </cell>
        </row>
        <row r="148">
          <cell r="D148" t="str">
            <v>Nguyễn Thị Thủy</v>
          </cell>
          <cell r="E148" t="str">
            <v>01010028</v>
          </cell>
        </row>
        <row r="149">
          <cell r="D149" t="str">
            <v>Nguyễn Đức Thắng</v>
          </cell>
          <cell r="E149" t="str">
            <v>01010003</v>
          </cell>
        </row>
        <row r="150">
          <cell r="D150" t="str">
            <v>Nguyễn Mạnh Phương</v>
          </cell>
          <cell r="E150" t="str">
            <v>01010032</v>
          </cell>
        </row>
        <row r="151">
          <cell r="D151" t="str">
            <v>Giang Phi Hùng</v>
          </cell>
          <cell r="E151" t="str">
            <v>01010030</v>
          </cell>
        </row>
        <row r="152">
          <cell r="D152" t="str">
            <v>Nguyễn Phú Tân</v>
          </cell>
          <cell r="E152" t="str">
            <v>01010022</v>
          </cell>
        </row>
        <row r="153">
          <cell r="D153" t="str">
            <v>Lê Thái Hùng</v>
          </cell>
          <cell r="E153" t="str">
            <v>01010021</v>
          </cell>
        </row>
        <row r="154">
          <cell r="D154" t="str">
            <v>Ngô Thanh Điền</v>
          </cell>
          <cell r="E154" t="str">
            <v>01022005</v>
          </cell>
        </row>
        <row r="155">
          <cell r="D155" t="str">
            <v>Nguyễn Ngọc Quỳnh</v>
          </cell>
          <cell r="E155" t="str">
            <v>01011012</v>
          </cell>
        </row>
        <row r="156">
          <cell r="D156" t="str">
            <v>Lê Thị Hồng Vân</v>
          </cell>
          <cell r="E156" t="str">
            <v>01011002</v>
          </cell>
        </row>
        <row r="157">
          <cell r="D157" t="str">
            <v>Nguyễn Thị Dinh</v>
          </cell>
          <cell r="E157" t="str">
            <v>01011005</v>
          </cell>
        </row>
        <row r="158">
          <cell r="D158" t="str">
            <v>Bùi Thành Dũng</v>
          </cell>
          <cell r="E158" t="str">
            <v>01011011</v>
          </cell>
        </row>
        <row r="159">
          <cell r="D159" t="str">
            <v>Lê Thị Mai Hường</v>
          </cell>
          <cell r="E159" t="str">
            <v>01011013</v>
          </cell>
        </row>
        <row r="160">
          <cell r="D160" t="str">
            <v>Đinh Thị Huyên</v>
          </cell>
          <cell r="E160" t="str">
            <v>01011009</v>
          </cell>
        </row>
        <row r="161">
          <cell r="D161" t="str">
            <v>Nguyễn Anh Kiệt</v>
          </cell>
          <cell r="E161" t="str">
            <v>01011001</v>
          </cell>
        </row>
        <row r="162">
          <cell r="D162" t="str">
            <v>Trần Văn Lượng</v>
          </cell>
          <cell r="E162" t="str">
            <v>01011014</v>
          </cell>
        </row>
        <row r="163">
          <cell r="D163" t="str">
            <v>Đặng Thị Nhật Minh</v>
          </cell>
          <cell r="E163" t="str">
            <v>01010005</v>
          </cell>
        </row>
        <row r="164">
          <cell r="D164" t="str">
            <v>Đỗ Thị Ngát</v>
          </cell>
          <cell r="E164" t="str">
            <v>01011016</v>
          </cell>
        </row>
        <row r="165">
          <cell r="D165" t="str">
            <v>Cao Thị Hồng Thắm</v>
          </cell>
          <cell r="E165" t="str">
            <v>01011007</v>
          </cell>
        </row>
        <row r="166">
          <cell r="D166" t="str">
            <v>Đỗ Thị Thơm</v>
          </cell>
          <cell r="E166" t="str">
            <v>01011008</v>
          </cell>
        </row>
        <row r="167">
          <cell r="D167" t="str">
            <v>Trần Thị Hồng Thu</v>
          </cell>
          <cell r="E167" t="str">
            <v>01011015</v>
          </cell>
        </row>
        <row r="168">
          <cell r="D168" t="str">
            <v>Phan Thị Thùy Trang</v>
          </cell>
          <cell r="E168" t="str">
            <v>01011010</v>
          </cell>
        </row>
        <row r="169">
          <cell r="D169" t="str">
            <v>Hoàng Thị Trang</v>
          </cell>
          <cell r="E169" t="str">
            <v>01011018</v>
          </cell>
        </row>
        <row r="170">
          <cell r="D170" t="str">
            <v>Phạm Thị Vinh</v>
          </cell>
          <cell r="E170" t="str">
            <v>01011006</v>
          </cell>
        </row>
        <row r="171">
          <cell r="D171" t="str">
            <v>Chung Trần Thế Vinh</v>
          </cell>
          <cell r="E171" t="str">
            <v>01012003</v>
          </cell>
        </row>
        <row r="172">
          <cell r="D172" t="str">
            <v>Trần Đình Khải</v>
          </cell>
          <cell r="E172" t="str">
            <v>01012008</v>
          </cell>
        </row>
        <row r="173">
          <cell r="D173" t="str">
            <v>Vũ Quang Khải</v>
          </cell>
          <cell r="E173" t="str">
            <v>01012007</v>
          </cell>
        </row>
        <row r="174">
          <cell r="D174" t="str">
            <v>Vũ Đức Pháp</v>
          </cell>
          <cell r="E174" t="str">
            <v>01012013</v>
          </cell>
        </row>
        <row r="175">
          <cell r="D175" t="str">
            <v>Bùi Anh Tuấn</v>
          </cell>
          <cell r="E175" t="str">
            <v>01012023</v>
          </cell>
        </row>
        <row r="176">
          <cell r="D176" t="str">
            <v>Dương Minh Chung</v>
          </cell>
          <cell r="E176" t="str">
            <v>01012014</v>
          </cell>
        </row>
        <row r="177">
          <cell r="D177" t="str">
            <v xml:space="preserve">Đỗ Thị Phương Khanh </v>
          </cell>
          <cell r="E177" t="str">
            <v>01012005</v>
          </cell>
        </row>
        <row r="178">
          <cell r="D178" t="str">
            <v>Trương Thị Phương Hồng</v>
          </cell>
          <cell r="E178" t="str">
            <v>01012006</v>
          </cell>
        </row>
        <row r="179">
          <cell r="D179" t="str">
            <v>Phan Văn Thành</v>
          </cell>
          <cell r="E179" t="str">
            <v>01012004</v>
          </cell>
        </row>
        <row r="180">
          <cell r="D180" t="str">
            <v>Phan Thị Xuân Trang</v>
          </cell>
          <cell r="E180" t="str">
            <v>01012012</v>
          </cell>
        </row>
        <row r="181">
          <cell r="D181" t="str">
            <v>Lư Thị Yến Vũ</v>
          </cell>
          <cell r="E181" t="str">
            <v>01012016</v>
          </cell>
        </row>
        <row r="182">
          <cell r="D182" t="str">
            <v>Nguyễn Thanh Vũ</v>
          </cell>
          <cell r="E182" t="str">
            <v>01012015</v>
          </cell>
        </row>
        <row r="183">
          <cell r="D183" t="str">
            <v>Nguyễn Tiến Dũng</v>
          </cell>
          <cell r="E183" t="str">
            <v>01012019</v>
          </cell>
        </row>
        <row r="184">
          <cell r="D184" t="str">
            <v>Nguyễn Thành Long</v>
          </cell>
          <cell r="E184" t="str">
            <v>01012018</v>
          </cell>
        </row>
        <row r="185">
          <cell r="D185" t="str">
            <v>Nguyễn Ngọc Quỳnh</v>
          </cell>
          <cell r="E185" t="str">
            <v>01012017</v>
          </cell>
        </row>
        <row r="186">
          <cell r="D186" t="str">
            <v>Nguyễn Duy Hải</v>
          </cell>
          <cell r="E186" t="str">
            <v>01012022</v>
          </cell>
        </row>
        <row r="187">
          <cell r="D187" t="str">
            <v>Trần Minh Thông</v>
          </cell>
          <cell r="E187" t="str">
            <v>01012020</v>
          </cell>
        </row>
        <row r="188">
          <cell r="D188" t="str">
            <v>Trần Thị Hương</v>
          </cell>
          <cell r="E188" t="str">
            <v>01012021</v>
          </cell>
        </row>
        <row r="189">
          <cell r="D189" t="str">
            <v>Nguyễn Thanh Vĩnh Phúc</v>
          </cell>
          <cell r="E189" t="str">
            <v>01012011</v>
          </cell>
        </row>
        <row r="190">
          <cell r="D190" t="str">
            <v>Võ Minh Quang</v>
          </cell>
          <cell r="E190" t="str">
            <v>01017002</v>
          </cell>
        </row>
        <row r="191">
          <cell r="D191" t="str">
            <v>Dương Thị Hồng</v>
          </cell>
          <cell r="E191" t="str">
            <v>01012028</v>
          </cell>
        </row>
        <row r="192">
          <cell r="D192" t="str">
            <v>Nguyễn Thanh Giang</v>
          </cell>
          <cell r="E192" t="str">
            <v>01012032</v>
          </cell>
        </row>
        <row r="193">
          <cell r="D193" t="str">
            <v>Nguyễn Hồng Phúc</v>
          </cell>
          <cell r="E193" t="str">
            <v>01025017</v>
          </cell>
        </row>
        <row r="194">
          <cell r="D194" t="str">
            <v>Nguyễn Văn Sơn</v>
          </cell>
          <cell r="E194" t="str">
            <v>01006004</v>
          </cell>
        </row>
        <row r="195">
          <cell r="D195" t="str">
            <v>Nguyễn Khắc Huy</v>
          </cell>
          <cell r="E195" t="str">
            <v>01013068</v>
          </cell>
        </row>
        <row r="196">
          <cell r="D196" t="str">
            <v>Võ Hoài Sơn</v>
          </cell>
          <cell r="E196" t="str">
            <v>01012048</v>
          </cell>
        </row>
        <row r="197">
          <cell r="D197" t="str">
            <v>Nguyễn Thị Xuân Chinh</v>
          </cell>
          <cell r="E197" t="str">
            <v>01012049</v>
          </cell>
        </row>
        <row r="198">
          <cell r="D198" t="str">
            <v>Hồ Ngọc Chi</v>
          </cell>
          <cell r="E198" t="str">
            <v>01015042</v>
          </cell>
        </row>
        <row r="199">
          <cell r="D199" t="str">
            <v>Nguyễn Sanh Cường</v>
          </cell>
          <cell r="E199" t="str">
            <v>01015005</v>
          </cell>
        </row>
        <row r="200">
          <cell r="D200" t="str">
            <v>Nguyễn Văn Danh</v>
          </cell>
          <cell r="E200" t="str">
            <v>01015022</v>
          </cell>
        </row>
        <row r="201">
          <cell r="D201" t="str">
            <v>Đặng Ngọc Đoàn</v>
          </cell>
          <cell r="E201" t="str">
            <v>01015018</v>
          </cell>
        </row>
        <row r="202">
          <cell r="D202" t="str">
            <v>Nguyễn Văn Đôn</v>
          </cell>
          <cell r="E202" t="str">
            <v>01015023</v>
          </cell>
        </row>
        <row r="203">
          <cell r="D203" t="str">
            <v>Bùi Văn Dũng</v>
          </cell>
          <cell r="E203" t="str">
            <v>01015020</v>
          </cell>
        </row>
        <row r="204">
          <cell r="D204" t="str">
            <v>Huỳnh Quốc Dũng</v>
          </cell>
          <cell r="E204" t="str">
            <v>01015041</v>
          </cell>
        </row>
        <row r="205">
          <cell r="D205" t="str">
            <v>Nguyễn Vân Giang</v>
          </cell>
          <cell r="E205" t="str">
            <v>01015001</v>
          </cell>
        </row>
        <row r="206">
          <cell r="D206" t="str">
            <v>Trần Việt Khánh</v>
          </cell>
          <cell r="E206" t="str">
            <v>01015019</v>
          </cell>
        </row>
        <row r="207">
          <cell r="D207" t="str">
            <v>Vũ Thị Thái Linh</v>
          </cell>
          <cell r="E207" t="str">
            <v>01015013</v>
          </cell>
        </row>
        <row r="208">
          <cell r="D208" t="str">
            <v>Nguyễn Văn Minh</v>
          </cell>
          <cell r="E208" t="str">
            <v>01015006</v>
          </cell>
        </row>
        <row r="209">
          <cell r="D209" t="str">
            <v>Nguyễn Cao Phong</v>
          </cell>
          <cell r="E209" t="str">
            <v>01018001</v>
          </cell>
        </row>
        <row r="210">
          <cell r="D210" t="str">
            <v>Lê Quý Hưng Quốc</v>
          </cell>
          <cell r="E210" t="str">
            <v>01015004</v>
          </cell>
        </row>
        <row r="211">
          <cell r="D211" t="str">
            <v>Nguyễn Nguyên Hoàng Ngọc Quyên</v>
          </cell>
          <cell r="E211" t="str">
            <v>01015010</v>
          </cell>
        </row>
        <row r="212">
          <cell r="D212" t="str">
            <v>Lê Hồng Thái</v>
          </cell>
          <cell r="E212" t="str">
            <v>01015017</v>
          </cell>
        </row>
        <row r="213">
          <cell r="D213" t="str">
            <v xml:space="preserve">Nguyễn Thị Khánh Thư </v>
          </cell>
          <cell r="E213" t="str">
            <v>01015016</v>
          </cell>
        </row>
        <row r="214">
          <cell r="D214" t="str">
            <v>Mai Chiếm Tuấn</v>
          </cell>
          <cell r="E214" t="str">
            <v>01015031</v>
          </cell>
        </row>
        <row r="215">
          <cell r="D215" t="str">
            <v>Nguyễn Ngọc Tuyên</v>
          </cell>
          <cell r="E215" t="str">
            <v>01015025</v>
          </cell>
        </row>
        <row r="216">
          <cell r="D216" t="str">
            <v>Đỗ Tuấn Việt</v>
          </cell>
          <cell r="E216" t="str">
            <v>01017001</v>
          </cell>
        </row>
        <row r="217">
          <cell r="D217" t="str">
            <v>Dương Ngọc Vọng</v>
          </cell>
          <cell r="E217" t="str">
            <v>01015012</v>
          </cell>
        </row>
        <row r="218">
          <cell r="D218" t="str">
            <v>Trần Vĩnh Xuyên</v>
          </cell>
          <cell r="E218" t="str">
            <v>01015008</v>
          </cell>
        </row>
        <row r="219">
          <cell r="D219" t="str">
            <v>Đỗ Thị Hải Yến</v>
          </cell>
          <cell r="E219" t="str">
            <v>01015021</v>
          </cell>
        </row>
        <row r="220">
          <cell r="D220" t="str">
            <v>Nguyễn Anh Tuấn</v>
          </cell>
          <cell r="E220" t="str">
            <v>01013003</v>
          </cell>
        </row>
        <row r="221">
          <cell r="D221" t="str">
            <v>Võ Đắc Thịnh</v>
          </cell>
          <cell r="E221" t="str">
            <v>01013002</v>
          </cell>
        </row>
        <row r="222">
          <cell r="D222" t="str">
            <v>Nguyễn Hữu Mạnh</v>
          </cell>
          <cell r="E222" t="str">
            <v>01013004</v>
          </cell>
        </row>
        <row r="223">
          <cell r="D223" t="str">
            <v>Hà Quốc Bảo</v>
          </cell>
          <cell r="E223" t="str">
            <v>01013021</v>
          </cell>
        </row>
        <row r="224">
          <cell r="D224" t="str">
            <v>Triệu Phú Nguyên</v>
          </cell>
          <cell r="E224" t="str">
            <v>01013006</v>
          </cell>
        </row>
        <row r="225">
          <cell r="D225" t="str">
            <v>Nguyễn Thành Đức</v>
          </cell>
          <cell r="E225" t="str">
            <v>01013018</v>
          </cell>
        </row>
        <row r="226">
          <cell r="D226" t="str">
            <v>Nguyễn Minh Thái</v>
          </cell>
          <cell r="E226" t="str">
            <v>01013019</v>
          </cell>
        </row>
        <row r="227">
          <cell r="D227" t="str">
            <v>Đặng Thái Sơn</v>
          </cell>
          <cell r="E227" t="str">
            <v>01013016</v>
          </cell>
        </row>
        <row r="228">
          <cell r="D228" t="str">
            <v>Nguyễn Thái Bình</v>
          </cell>
          <cell r="E228" t="str">
            <v>01013017</v>
          </cell>
        </row>
        <row r="229">
          <cell r="D229" t="str">
            <v>Kiều Trung Tín</v>
          </cell>
          <cell r="E229" t="str">
            <v>01013027</v>
          </cell>
        </row>
        <row r="230">
          <cell r="D230" t="str">
            <v>Trần Quốc Duy</v>
          </cell>
          <cell r="E230" t="str">
            <v>01013026</v>
          </cell>
        </row>
        <row r="231">
          <cell r="D231" t="str">
            <v>Hồ Văn Hóa</v>
          </cell>
          <cell r="E231" t="str">
            <v>01013029</v>
          </cell>
        </row>
        <row r="232">
          <cell r="D232" t="str">
            <v>Nguyễn Thanh Hùng</v>
          </cell>
          <cell r="E232" t="str">
            <v>01013028</v>
          </cell>
        </row>
        <row r="233">
          <cell r="D233" t="str">
            <v>Phan Anh Tuấn Kiệt</v>
          </cell>
          <cell r="E233" t="str">
            <v>01013005</v>
          </cell>
        </row>
        <row r="234">
          <cell r="D234" t="str">
            <v>Hoàng Phúc Bảo</v>
          </cell>
          <cell r="E234" t="str">
            <v>01013022</v>
          </cell>
        </row>
        <row r="235">
          <cell r="D235" t="str">
            <v>Nguyễn Lương Tâm</v>
          </cell>
          <cell r="E235" t="str">
            <v>01013047</v>
          </cell>
        </row>
        <row r="236">
          <cell r="D236" t="str">
            <v>Trần Thế Sơn</v>
          </cell>
          <cell r="E236" t="str">
            <v>01013070</v>
          </cell>
        </row>
        <row r="237">
          <cell r="D237" t="str">
            <v>Trần Văn Đông</v>
          </cell>
          <cell r="E237" t="str">
            <v>01014047</v>
          </cell>
        </row>
        <row r="238">
          <cell r="D238" t="str">
            <v>Lý Văn Trung</v>
          </cell>
          <cell r="E238" t="str">
            <v>01013079</v>
          </cell>
        </row>
        <row r="239">
          <cell r="D239" t="str">
            <v>Nguyễn Hoàng Vinh</v>
          </cell>
          <cell r="E239" t="str">
            <v>01013087</v>
          </cell>
        </row>
        <row r="240">
          <cell r="D240" t="str">
            <v>Đỗ Hoàng Duy</v>
          </cell>
          <cell r="E240" t="str">
            <v>01013061</v>
          </cell>
        </row>
        <row r="241">
          <cell r="D241" t="str">
            <v>Bùi Trọng Tân</v>
          </cell>
          <cell r="E241" t="str">
            <v>01013094</v>
          </cell>
        </row>
        <row r="242">
          <cell r="D242" t="str">
            <v>Võ Quốc Duy</v>
          </cell>
          <cell r="E242" t="str">
            <v>01013120</v>
          </cell>
        </row>
        <row r="243">
          <cell r="D243" t="str">
            <v>Giang Văn Tiến</v>
          </cell>
          <cell r="E243" t="str">
            <v>01013117</v>
          </cell>
        </row>
        <row r="244">
          <cell r="D244" t="str">
            <v>Nguyễn Khắc Huân</v>
          </cell>
          <cell r="E244" t="str">
            <v>01013096</v>
          </cell>
        </row>
        <row r="245">
          <cell r="D245" t="str">
            <v>Tạ Minh Cường</v>
          </cell>
          <cell r="E245" t="str">
            <v>01014002</v>
          </cell>
        </row>
        <row r="246">
          <cell r="D246" t="str">
            <v>Huỳnh Ngọc Mai</v>
          </cell>
          <cell r="E246" t="str">
            <v>01014004</v>
          </cell>
        </row>
        <row r="247">
          <cell r="D247" t="str">
            <v>Phạm Minh Nghĩa</v>
          </cell>
          <cell r="E247" t="str">
            <v>01023003</v>
          </cell>
        </row>
        <row r="248">
          <cell r="D248" t="str">
            <v>Võ Cường</v>
          </cell>
          <cell r="E248" t="str">
            <v>01014008</v>
          </cell>
        </row>
        <row r="249">
          <cell r="D249" t="str">
            <v>Quách Minh Thử</v>
          </cell>
          <cell r="E249" t="str">
            <v>01014007</v>
          </cell>
        </row>
        <row r="250">
          <cell r="D250" t="str">
            <v>Trần Nguyên Bảo Trân</v>
          </cell>
          <cell r="E250" t="str">
            <v>01014038</v>
          </cell>
        </row>
        <row r="251">
          <cell r="D251" t="str">
            <v>Ngô Hoàng Anh</v>
          </cell>
          <cell r="E251" t="str">
            <v>01014005</v>
          </cell>
        </row>
        <row r="252">
          <cell r="D252" t="str">
            <v>Trần Nam Anh</v>
          </cell>
          <cell r="E252" t="str">
            <v>01014046</v>
          </cell>
        </row>
        <row r="253">
          <cell r="D253" t="str">
            <v>Vũ Hạnh Chiêu</v>
          </cell>
          <cell r="E253" t="str">
            <v>01014026</v>
          </cell>
        </row>
        <row r="254">
          <cell r="D254" t="str">
            <v>Ngô Phong Cường</v>
          </cell>
          <cell r="E254" t="str">
            <v>01014029</v>
          </cell>
        </row>
        <row r="255">
          <cell r="D255" t="str">
            <v>Nguyễn Minh Đức Cường</v>
          </cell>
          <cell r="E255" t="str">
            <v>01014033</v>
          </cell>
        </row>
        <row r="256">
          <cell r="D256" t="str">
            <v>Lê Tiến Đạt</v>
          </cell>
          <cell r="E256" t="str">
            <v>01014023</v>
          </cell>
        </row>
        <row r="257">
          <cell r="D257" t="str">
            <v>Nguyễn Hồng Đức</v>
          </cell>
          <cell r="E257" t="str">
            <v>01014013</v>
          </cell>
        </row>
        <row r="258">
          <cell r="D258" t="str">
            <v xml:space="preserve">Nguyễn Minh Đức </v>
          </cell>
          <cell r="E258" t="str">
            <v>01014017</v>
          </cell>
        </row>
        <row r="259">
          <cell r="D259" t="str">
            <v>Nguyễn Thị Ngọc Hiền</v>
          </cell>
          <cell r="E259" t="str">
            <v>01014034</v>
          </cell>
        </row>
        <row r="260">
          <cell r="D260" t="str">
            <v>Trần Trung Hiếu</v>
          </cell>
          <cell r="E260" t="str">
            <v>01014020</v>
          </cell>
        </row>
        <row r="261">
          <cell r="D261" t="str">
            <v>Mạnh Lê Hoàn</v>
          </cell>
          <cell r="E261" t="str">
            <v>01014018</v>
          </cell>
        </row>
        <row r="262">
          <cell r="D262" t="str">
            <v>Phan Thanh Hoàng</v>
          </cell>
          <cell r="E262" t="str">
            <v>01014042</v>
          </cell>
        </row>
        <row r="263">
          <cell r="D263" t="str">
            <v>Lê Thế Huân</v>
          </cell>
          <cell r="E263" t="str">
            <v>01014019</v>
          </cell>
        </row>
        <row r="264">
          <cell r="D264" t="str">
            <v>Tăng Cẩm Huê</v>
          </cell>
          <cell r="E264" t="str">
            <v>01014010</v>
          </cell>
        </row>
        <row r="265">
          <cell r="D265" t="str">
            <v>Nguyễn Thùy Linh</v>
          </cell>
          <cell r="E265" t="str">
            <v>01014030</v>
          </cell>
        </row>
        <row r="266">
          <cell r="D266" t="str">
            <v>Đặng Đức Minh</v>
          </cell>
          <cell r="E266" t="str">
            <v>01014024</v>
          </cell>
        </row>
        <row r="267">
          <cell r="D267" t="str">
            <v>Trần Giang Nam</v>
          </cell>
          <cell r="E267" t="str">
            <v>01014048</v>
          </cell>
        </row>
        <row r="268">
          <cell r="D268" t="str">
            <v>Nguyễn Thị Tố Nga</v>
          </cell>
          <cell r="E268" t="str">
            <v>01014022</v>
          </cell>
        </row>
        <row r="269">
          <cell r="D269" t="str">
            <v>Nguyễn Trần Thanh Nhàn</v>
          </cell>
          <cell r="E269" t="str">
            <v>01014025</v>
          </cell>
        </row>
        <row r="270">
          <cell r="D270" t="str">
            <v>Đỗ Huỳnh Thanh Phong</v>
          </cell>
          <cell r="E270" t="str">
            <v>01014032</v>
          </cell>
        </row>
        <row r="271">
          <cell r="D271" t="str">
            <v>Nguyễn Anh Tăng</v>
          </cell>
          <cell r="E271" t="str">
            <v>01014006</v>
          </cell>
        </row>
        <row r="272">
          <cell r="D272" t="str">
            <v>Trần Công Tiến</v>
          </cell>
          <cell r="E272" t="str">
            <v>01014009</v>
          </cell>
        </row>
        <row r="273">
          <cell r="D273" t="str">
            <v>Cao Văn Tuấn</v>
          </cell>
          <cell r="E273" t="str">
            <v>01014045</v>
          </cell>
        </row>
        <row r="274">
          <cell r="D274" t="str">
            <v>Trần Hiếu Trinh</v>
          </cell>
          <cell r="E274" t="str">
            <v>01014021</v>
          </cell>
        </row>
        <row r="275">
          <cell r="D275" t="str">
            <v>Nguyễn Văn Yên</v>
          </cell>
          <cell r="E275" t="str">
            <v>01014016</v>
          </cell>
        </row>
        <row r="276">
          <cell r="D276" t="str">
            <v>Nguyễn Ngọc Thọ</v>
          </cell>
          <cell r="E276" t="str">
            <v>01016008</v>
          </cell>
        </row>
        <row r="277">
          <cell r="D277" t="str">
            <v>Chế Vân Cầm</v>
          </cell>
          <cell r="E277" t="str">
            <v>01016004</v>
          </cell>
        </row>
        <row r="278">
          <cell r="D278" t="str">
            <v>Nguyễn Bạch Cẩm Dung</v>
          </cell>
          <cell r="E278" t="str">
            <v>01016002</v>
          </cell>
        </row>
        <row r="279">
          <cell r="D279" t="str">
            <v>Nguyễn Thị Hiền</v>
          </cell>
          <cell r="E279" t="str">
            <v>01016006</v>
          </cell>
        </row>
        <row r="280">
          <cell r="D280" t="str">
            <v>Bùi Thị Ngọc Sương</v>
          </cell>
          <cell r="E280" t="str">
            <v>01016005</v>
          </cell>
        </row>
        <row r="281">
          <cell r="D281" t="str">
            <v>Lê Thị Phương Thảo</v>
          </cell>
          <cell r="E281" t="str">
            <v>01016012</v>
          </cell>
        </row>
        <row r="282">
          <cell r="D282" t="str">
            <v>Trần Hồng Thảo</v>
          </cell>
          <cell r="E282" t="str">
            <v>01016010</v>
          </cell>
        </row>
        <row r="283">
          <cell r="D283" t="str">
            <v>Lâm Thị Phương Thùy</v>
          </cell>
          <cell r="E283" t="str">
            <v>01016007</v>
          </cell>
        </row>
        <row r="284">
          <cell r="D284" t="str">
            <v>Phạm Thị Thanh Thúy</v>
          </cell>
          <cell r="E284" t="str">
            <v>01016003</v>
          </cell>
        </row>
        <row r="285">
          <cell r="D285" t="str">
            <v>Đinh Đồng Hiệp</v>
          </cell>
          <cell r="E285" t="str">
            <v>01013020</v>
          </cell>
        </row>
        <row r="286">
          <cell r="D286" t="str">
            <v>Hoàng Văn Viết</v>
          </cell>
          <cell r="E286" t="str">
            <v>01029001</v>
          </cell>
        </row>
        <row r="287">
          <cell r="D287" t="str">
            <v>Võ Anh Hào</v>
          </cell>
          <cell r="E287" t="str">
            <v>01013010</v>
          </cell>
        </row>
        <row r="288">
          <cell r="D288" t="str">
            <v xml:space="preserve">Đỗ Trọng Quý </v>
          </cell>
          <cell r="E288" t="str">
            <v>01013011</v>
          </cell>
        </row>
        <row r="289">
          <cell r="D289" t="str">
            <v>Trần Đình Khoa</v>
          </cell>
          <cell r="E289" t="str">
            <v>01013023</v>
          </cell>
        </row>
        <row r="290">
          <cell r="D290" t="str">
            <v>Đặng Thế Huân</v>
          </cell>
          <cell r="E290" t="str">
            <v>01013009</v>
          </cell>
        </row>
        <row r="291">
          <cell r="D291" t="str">
            <v>Nguyễn Vũ Xuân Thì</v>
          </cell>
          <cell r="E291" t="str">
            <v>01013008</v>
          </cell>
        </row>
        <row r="292">
          <cell r="D292" t="str">
            <v xml:space="preserve">Phan Văn Hòa </v>
          </cell>
          <cell r="E292" t="str">
            <v>01013015</v>
          </cell>
        </row>
        <row r="293">
          <cell r="D293" t="str">
            <v>Nguyễn Thanh Dũng</v>
          </cell>
          <cell r="E293" t="str">
            <v>01029016</v>
          </cell>
        </row>
        <row r="294">
          <cell r="D294" t="str">
            <v>Nguyễn Trọng Nghĩa</v>
          </cell>
          <cell r="E294" t="str">
            <v>01025001</v>
          </cell>
        </row>
        <row r="295">
          <cell r="D295" t="str">
            <v>Hồ Gia Bảo</v>
          </cell>
          <cell r="E295" t="str">
            <v>01025029</v>
          </cell>
        </row>
        <row r="296">
          <cell r="D296" t="str">
            <v>Trần Thị Ngọc Dung</v>
          </cell>
          <cell r="E296" t="str">
            <v>01025016</v>
          </cell>
        </row>
        <row r="297">
          <cell r="D297" t="str">
            <v>Cao Xuân Giang</v>
          </cell>
          <cell r="E297" t="str">
            <v>01025018</v>
          </cell>
        </row>
        <row r="298">
          <cell r="D298" t="str">
            <v>Nguyễn Hoàng Thanh Ngân</v>
          </cell>
          <cell r="E298" t="str">
            <v>01025027</v>
          </cell>
        </row>
        <row r="299">
          <cell r="D299" t="str">
            <v>Phạm Quỳnh Như</v>
          </cell>
          <cell r="E299" t="str">
            <v>01025004</v>
          </cell>
        </row>
        <row r="300">
          <cell r="D300" t="str">
            <v>Lê Thị Thúy Oanh</v>
          </cell>
          <cell r="E300" t="str">
            <v>01025020</v>
          </cell>
        </row>
        <row r="301">
          <cell r="D301" t="str">
            <v>Lê Thị Thu Thảo</v>
          </cell>
          <cell r="E301" t="str">
            <v>01025008</v>
          </cell>
        </row>
        <row r="302">
          <cell r="D302" t="str">
            <v>Võ Thị Kim Thư</v>
          </cell>
          <cell r="E302" t="str">
            <v>01025012</v>
          </cell>
        </row>
        <row r="303">
          <cell r="D303" t="str">
            <v>Lưu Thị Thúy</v>
          </cell>
          <cell r="E303" t="str">
            <v>01025002</v>
          </cell>
        </row>
        <row r="304">
          <cell r="D304" t="str">
            <v>Nguyễn Thị Minh Thùy</v>
          </cell>
          <cell r="E304" t="str">
            <v>01003013</v>
          </cell>
        </row>
        <row r="305">
          <cell r="D305" t="str">
            <v>Nguyễn Mỹ Tiên</v>
          </cell>
          <cell r="E305" t="str">
            <v>01025015</v>
          </cell>
        </row>
        <row r="306">
          <cell r="D306" t="str">
            <v>Nguyễn Thị Thùy Tiên</v>
          </cell>
          <cell r="E306" t="str">
            <v>01005010</v>
          </cell>
        </row>
        <row r="307">
          <cell r="D307" t="str">
            <v>Lữ Xuân Trang</v>
          </cell>
          <cell r="E307" t="str">
            <v>01025009</v>
          </cell>
        </row>
        <row r="308">
          <cell r="D308" t="str">
            <v>Bùi Ánh Tuyết</v>
          </cell>
          <cell r="E308" t="str">
            <v>01025003</v>
          </cell>
        </row>
        <row r="309">
          <cell r="D309" t="str">
            <v>Phạm Quang Vũ</v>
          </cell>
          <cell r="E309" t="str">
            <v>01004014</v>
          </cell>
        </row>
        <row r="310">
          <cell r="D310" t="str">
            <v>Trình Minh Phong</v>
          </cell>
          <cell r="E310" t="str">
            <v>01028013</v>
          </cell>
        </row>
        <row r="311">
          <cell r="D311" t="str">
            <v>Trần Ngọc Tuấn</v>
          </cell>
          <cell r="E311" t="str">
            <v>01028017</v>
          </cell>
        </row>
        <row r="312">
          <cell r="D312" t="str">
            <v>Trịnh Hoàng Hiệp</v>
          </cell>
          <cell r="E312" t="str">
            <v>01025007</v>
          </cell>
        </row>
        <row r="313">
          <cell r="D313" t="str">
            <v>Nguyễn Tứ Cảnh</v>
          </cell>
          <cell r="E313" t="str">
            <v>01018003</v>
          </cell>
        </row>
        <row r="314">
          <cell r="D314" t="str">
            <v>Đặng Thu Hà</v>
          </cell>
          <cell r="E314" t="str">
            <v>01018002</v>
          </cell>
        </row>
        <row r="315">
          <cell r="D315" t="str">
            <v>Trần Thị Diễm Thúy</v>
          </cell>
          <cell r="E315" t="str">
            <v>01018005</v>
          </cell>
        </row>
        <row r="316">
          <cell r="D316" t="str">
            <v>Nguyễn Thị Trang</v>
          </cell>
          <cell r="E316" t="str">
            <v>01018008</v>
          </cell>
        </row>
        <row r="317">
          <cell r="D317" t="str">
            <v>Hà Thị Hậu</v>
          </cell>
          <cell r="E317" t="str">
            <v>01018007</v>
          </cell>
        </row>
        <row r="318">
          <cell r="D318" t="str">
            <v>Lư Diễm Phúc</v>
          </cell>
          <cell r="E318" t="str">
            <v>01018009</v>
          </cell>
        </row>
        <row r="319">
          <cell r="D319" t="str">
            <v>Đỗ Thị Tâm</v>
          </cell>
          <cell r="E319" t="str">
            <v>01019002</v>
          </cell>
        </row>
        <row r="320">
          <cell r="D320" t="str">
            <v>Lương Thị Thắm</v>
          </cell>
          <cell r="E320" t="str">
            <v>01019001</v>
          </cell>
        </row>
        <row r="321">
          <cell r="D321" t="str">
            <v>Đỗ Công Thành</v>
          </cell>
          <cell r="E321" t="str">
            <v>01005005</v>
          </cell>
        </row>
        <row r="322">
          <cell r="D322" t="str">
            <v>Trang Thị Xuân Uyên</v>
          </cell>
          <cell r="E322" t="str">
            <v>01021001</v>
          </cell>
        </row>
        <row r="323">
          <cell r="D323" t="str">
            <v>Bùi Thị Lan Anh</v>
          </cell>
          <cell r="E323" t="str">
            <v>01021003</v>
          </cell>
        </row>
        <row r="324">
          <cell r="D324" t="str">
            <v>Lê Thị Huyền</v>
          </cell>
          <cell r="E324" t="str">
            <v>01021004</v>
          </cell>
        </row>
        <row r="325">
          <cell r="D325" t="str">
            <v>Nguyễn Văn Chiến</v>
          </cell>
          <cell r="E325" t="str">
            <v>01007008</v>
          </cell>
        </row>
        <row r="326">
          <cell r="D326" t="str">
            <v>Nguyễn Thùy Dương</v>
          </cell>
          <cell r="E326" t="str">
            <v>01014012</v>
          </cell>
        </row>
        <row r="327">
          <cell r="D327" t="str">
            <v>Nguyễn Hữu Thiện</v>
          </cell>
          <cell r="E327" t="str">
            <v>01017003</v>
          </cell>
        </row>
        <row r="328">
          <cell r="D328" t="str">
            <v>Vương Hội Khánh</v>
          </cell>
          <cell r="E328" t="str">
            <v>01017010</v>
          </cell>
        </row>
        <row r="329">
          <cell r="D329" t="str">
            <v>Trương Hữu Lộc</v>
          </cell>
          <cell r="E329" t="str">
            <v>01018004</v>
          </cell>
        </row>
        <row r="330">
          <cell r="D330" t="str">
            <v>Nguyễn Thị Thanh Hòa</v>
          </cell>
          <cell r="E330" t="str">
            <v>01009027</v>
          </cell>
        </row>
        <row r="331">
          <cell r="D331" t="str">
            <v>Phạm Huỳnh Kim Ngân</v>
          </cell>
          <cell r="E331" t="str">
            <v>01025013</v>
          </cell>
        </row>
        <row r="332">
          <cell r="D332" t="str">
            <v>Đã nghỉ việc</v>
          </cell>
          <cell r="E332">
            <v>0</v>
          </cell>
        </row>
      </sheetData>
      <sheetData sheetId="165" refreshError="1"/>
      <sheetData sheetId="16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CSTD TP"/>
      <sheetName val="BK TP"/>
      <sheetName val="CSTD CS"/>
      <sheetName val="HH TP-KNC"/>
      <sheetName val="BK thu tuong"/>
      <sheetName val="Truong"/>
    </sheetNames>
    <sheetDataSet>
      <sheetData sheetId="0"/>
      <sheetData sheetId="1"/>
      <sheetData sheetId="2"/>
      <sheetData sheetId="3">
        <row r="26">
          <cell r="D26" t="str">
            <v>01001001</v>
          </cell>
          <cell r="E26" t="str">
            <v>Ban Giám hiệu</v>
          </cell>
          <cell r="Q26" t="str">
            <v>Đạt danh hiệu CSTĐ CS tại Trường ĐH Công nghiệp</v>
          </cell>
          <cell r="R26" t="str">
            <v>x</v>
          </cell>
          <cell r="T26" t="str">
            <v>Ứng dụng công nghệ thông tin và truyền thông trong quản lý hành chính ở các trường cao đẳng</v>
          </cell>
          <cell r="V26" t="str">
            <v>Giải pháp nâng cao chất lượng đào tạo củaTrường Cao đẳng Kỹ thuật Lý Tự Trọng thành phố Hồ Chí Minh theo định hướng đổi mới căn bản, toàn diện giáo dục và đào tạo
đến năm 2020</v>
          </cell>
          <cell r="W26" t="str">
            <v>x</v>
          </cell>
          <cell r="X26" t="str">
            <v>Xây dựng Quy trình phát triển chương trình đào tạo theo định hướng CDIO cho các khoa Công nghệ tại trường Cao đẳng kỹ thuật Lý Tự Trọng TP. HCM</v>
          </cell>
        </row>
        <row r="27">
          <cell r="D27" t="str">
            <v>01001006</v>
          </cell>
          <cell r="R27" t="str">
            <v>x</v>
          </cell>
          <cell r="T27" t="str">
            <v>Vận dụng lý thuyết thông tin kết hợp với phương pháp lấy người học làm trung tâm nhằm nâng cao chất lượng đào tạo tại trường CĐKT Lý Tự Trọng TPHCM</v>
          </cell>
          <cell r="U27" t="str">
            <v>x</v>
          </cell>
          <cell r="V27" t="str">
            <v>Xây dựng và tổ chức công tác giáo dục cho HSSV nội trú ký túc xá tại Trường CĐKT Lý Tự Trọng TPHCM theo hướng văn minh, hiện đại</v>
          </cell>
          <cell r="W27" t="str">
            <v>x</v>
          </cell>
          <cell r="X27" t="str">
            <v>Phát triển tư duy sáng tạo trong học tập theo hướng tiếp cận năng lực của người học bằng phương pháp "tập kích não" và "giản đồ ý"</v>
          </cell>
        </row>
        <row r="28">
          <cell r="D28" t="str">
            <v>01002001</v>
          </cell>
          <cell r="F28" t="str">
            <v>x</v>
          </cell>
          <cell r="G28" t="str">
            <v>x</v>
          </cell>
          <cell r="H28" t="str">
            <v>Cẩm nang các thủ tục trong công tác hành chính</v>
          </cell>
          <cell r="I28" t="str">
            <v>x</v>
          </cell>
          <cell r="K28" t="str">
            <v>Cải tiến quy trình quản lý nhân sự trong nhà trường</v>
          </cell>
          <cell r="L28" t="str">
            <v>x</v>
          </cell>
          <cell r="M28" t="str">
            <v>x</v>
          </cell>
          <cell r="N28" t="str">
            <v>Cải tiến quy trình quản lý nhân sự trong nhà trường</v>
          </cell>
          <cell r="O28" t="str">
            <v>x</v>
          </cell>
          <cell r="Q28" t="str">
            <v>Ứng dụng bản đồ tư duy vào công tác Tổ chức - Hành chính tại trường Cao đẳng Kỹ thuật Lý Tự Trọng TPHCM</v>
          </cell>
          <cell r="T28" t="str">
            <v>Một số kinh nghiệm soạn thảo văn bản hành chính ở trường Cao đẳng kỹ thuật Lý Tự Trọng</v>
          </cell>
          <cell r="V28" t="str">
            <v>Một vài kinh nghiệm sử dụng ngôn ngữ trong văn bản hành chính của Trường Cao đẳng Kỹ thuật Lý Tự Trọng TPHCM</v>
          </cell>
          <cell r="X28" t="str">
            <v>Một số giải pháp xây dựng văn hóa nhà trường tại Trường Cao đẳng Kỹ thuật Lý Tự Trọng TP.HCM</v>
          </cell>
        </row>
        <row r="29">
          <cell r="D29" t="str">
            <v>01014037</v>
          </cell>
          <cell r="U29" t="str">
            <v>x</v>
          </cell>
          <cell r="V29" t="str">
            <v>Thiết kế mạch bảo vệ thứ tự pha</v>
          </cell>
          <cell r="W29" t="str">
            <v>x</v>
          </cell>
          <cell r="X29" t="str">
            <v>Điều khiển và giám sát bồn trộn sử dụng bộ lập trình PLC Mitsubishi FX3U</v>
          </cell>
        </row>
        <row r="30">
          <cell r="D30" t="str">
            <v>01007009</v>
          </cell>
          <cell r="E30" t="str">
            <v>Phòng TC - HC - TH</v>
          </cell>
          <cell r="U30" t="str">
            <v>x</v>
          </cell>
          <cell r="V30" t="str">
            <v>Một số giải pháp tăng cường công tác kiểm tra thiết bị dạy học phục vụ đào tạo tại trường Cao đẳng Kỹ Thuật Lý Tự Trọng TP. Hồ Chí Minh.</v>
          </cell>
          <cell r="X30" t="str">
            <v>Biện pháp nâng cao chất lượng phục vụ HSSV tại Trường CĐKT Lý Tự Trọng TP.Hồ Chí Minh</v>
          </cell>
        </row>
        <row r="31">
          <cell r="D31" t="e">
            <v>#N/A</v>
          </cell>
          <cell r="F31" t="str">
            <v>x</v>
          </cell>
          <cell r="G31" t="str">
            <v>x</v>
          </cell>
          <cell r="H31" t="str">
            <v>Cải tiến công tác quản lý máy móc thiết bị, vật tư thực tập tại phòng kế hoạch - vật tư</v>
          </cell>
          <cell r="I31" t="str">
            <v>x</v>
          </cell>
          <cell r="K31" t="str">
            <v>Một số biện pháp quản lý nhằm bảo quản  sử dụng hiệu quả máy móc thiết bị thực tập tại các khoa nghề</v>
          </cell>
          <cell r="L31" t="str">
            <v>x</v>
          </cell>
          <cell r="M31" t="str">
            <v>x</v>
          </cell>
          <cell r="N31" t="str">
            <v>Cải tiến quy trình quản lý cơ sở vật chất, thiết bị dạy học ở  Trường CĐKT Lý Tự Trọng Tp. Hồ Chí Minh</v>
          </cell>
          <cell r="O31" t="str">
            <v>x</v>
          </cell>
          <cell r="Q31" t="str">
            <v>Nâng cao hiệu quả sử dụng cơ sở vật chất - Thiết bị dạy học ở Trường CĐKT Lý Tự Trọng TP.HCM</v>
          </cell>
          <cell r="R31" t="str">
            <v>x</v>
          </cell>
          <cell r="S31" t="str">
            <v>x</v>
          </cell>
          <cell r="T31" t="str">
            <v>Một số biện pháp quản lý nhằm sử dụng hiệu quả vật tư thực tập tại các khoa nghề Trường Cao đẳng Kỹ thuật Lý Tự Trọng</v>
          </cell>
          <cell r="V31" t="str">
            <v xml:space="preserve">Xây dựng mối quan hệ giải quyết công tác chuyên môn giữa phòng Thiết bị -Vật tư và các đơn vị trong nhà trường về công tác mua sắm. </v>
          </cell>
          <cell r="X31" t="str">
            <v>Một số biện pháp quản lý nhằm tiết kiệm vật tư thực tập tại các khoa nghề tại Trường CĐKT Lý Tự trọng TP.Hồ Chí Minh.</v>
          </cell>
        </row>
        <row r="32">
          <cell r="D32" t="str">
            <v>01002017</v>
          </cell>
          <cell r="F32" t="str">
            <v>x</v>
          </cell>
          <cell r="H32" t="str">
            <v>Cẩm nang các thủ tục trong công tác hành chính</v>
          </cell>
          <cell r="I32" t="str">
            <v>x</v>
          </cell>
          <cell r="K32" t="str">
            <v>Cải tiến quy trình quản lý nhân sự trong nhà trường</v>
          </cell>
          <cell r="R32" t="str">
            <v>x</v>
          </cell>
          <cell r="T32" t="str">
            <v>Hoàn thiện kế toán tiền lương và các khoản trích theo lương tại Trường CĐKT Lý Tự Trọng</v>
          </cell>
          <cell r="U32" t="str">
            <v>x</v>
          </cell>
          <cell r="V32" t="str">
            <v>Một số biện pháp chuẩn hóa các mẫu văn bản quản lý hành chính tại Trường Cao đẳng Kỹ thuật Lý Tự Trọng TPHCM</v>
          </cell>
          <cell r="W32" t="str">
            <v>x</v>
          </cell>
          <cell r="X32" t="str">
            <v>Một số giải pháp nâng cao tính tích cực, chủ động trong thực hiện nhiệm vụ của cán bộ, viên chức, người lao động thuộc trường Cao đẳng Kỹ thuật Lý Tự Trọng TPHCM</v>
          </cell>
        </row>
        <row r="33">
          <cell r="D33" t="str">
            <v>01002018</v>
          </cell>
          <cell r="I33" t="str">
            <v>x</v>
          </cell>
          <cell r="K33" t="str">
            <v>Hệ thống hóa việc quản lý hồ sơ tài sản quản trị của trường</v>
          </cell>
          <cell r="L33" t="str">
            <v>x</v>
          </cell>
          <cell r="M33" t="str">
            <v>x</v>
          </cell>
          <cell r="N33" t="str">
            <v>Hệ thống hóa việc quản lý hồ sơ tài sản của trường</v>
          </cell>
          <cell r="O33" t="str">
            <v>x</v>
          </cell>
          <cell r="Q33" t="str">
            <v>Hoàn thiện quy trình thủ tục tạm ứng, thanh toán theo chế độ quy định tại trường Cao đẳng Kỹ thuật Lý Tự Trọng TPHCM</v>
          </cell>
          <cell r="V33" t="str">
            <v>Một vài kinh nghiệm làm việc nhóm hiệu quả tại phòng Tổ chức - Hành chính - Tổng hợp thuộc Trường Cao đẳng Kỹ thuật Lý Tự Trọng TPHCM</v>
          </cell>
          <cell r="W33" t="str">
            <v>x</v>
          </cell>
          <cell r="X33" t="str">
            <v>Một số kinh nghiệm trong công tác tổng hợp và quản lý hồ sơ thi đua tại trường Cao đẳng Kỹ thuật Lý Tự Trọng Thành phố Hồ Chí Minh</v>
          </cell>
        </row>
        <row r="34">
          <cell r="D34" t="str">
            <v>01002005</v>
          </cell>
          <cell r="O34" t="str">
            <v>x</v>
          </cell>
          <cell r="Q34" t="str">
            <v>Hoàn thiện quy trình đánh giá hàng năm đối với công chức - viên chức - nhân viên tại trường Cao đẳng Kỹ thuật Lý Tự Trọng</v>
          </cell>
          <cell r="R34" t="str">
            <v>x</v>
          </cell>
          <cell r="S34" t="str">
            <v>x</v>
          </cell>
          <cell r="T34" t="str">
            <v xml:space="preserve">Một số kinh nghiệm trong công tác tổng hợp đánh giá, xếp loại viên chức tại Trường CĐKT Lý Tự Trọng </v>
          </cell>
          <cell r="U34" t="str">
            <v>x</v>
          </cell>
          <cell r="V34" t="str">
            <v>Một số giải pháp cải cách thủ tục hành chính trong Trường Cao đẳng Kỹ thuật Lý Tự Trọng TPHCM hiện nay</v>
          </cell>
        </row>
        <row r="35">
          <cell r="D35" t="str">
            <v>01023001</v>
          </cell>
          <cell r="O35" t="str">
            <v>x</v>
          </cell>
          <cell r="Q35" t="str">
            <v>Cải tiến quy trình viết lý lịch của người xin vào Đảng tại trường CĐKT Lý Tự Trọng</v>
          </cell>
          <cell r="T35" t="str">
            <v>Một số giải pháp để nâng cao hiệu quả công tác bồi dưỡng tạo nguồn phát triển đảng tại chi bộ</v>
          </cell>
          <cell r="V35" t="str">
            <v>Đề xuất một số giải pháp quản lý tài liệu trong kho lưu trữ của Trường Cao đẳng Kỹ thuật Lý Tự Trọng TPHCM</v>
          </cell>
          <cell r="X35" t="str">
            <v>Một số kinh nghiệm thu thập và phân loại hồ sơ, tài liệu lưu trữ tại phòng Tổ chức - Hành chính - Tổng hợp, Trường Cao đẳng Kỹ thuật Lý Tự Trọng TP.HCM</v>
          </cell>
        </row>
        <row r="36">
          <cell r="D36" t="str">
            <v>01017006</v>
          </cell>
          <cell r="L36" t="str">
            <v>x</v>
          </cell>
          <cell r="N36" t="str">
            <v xml:space="preserve">Một số giải pháp nâng cao hiệu quả công tác QL bảo trì, SC máy vi tính và các thiết bị ngoại vi trường ở trường CĐKT Lý Tự Trọng </v>
          </cell>
          <cell r="V36" t="str">
            <v>Ứng dụng công nghệ thông tin trong công tác lưu trữ file hình ảnh theo lịch sử phát triển của Trường Cao đẳng Kỹ thuật Lý Tự Trọng TPHCM từ năm 1986 đến nay</v>
          </cell>
          <cell r="X36" t="str">
            <v>Cải tiến quy trình tiếp nhận và thực hiện hồ sơ hưởng chế độ bảo hiểm xã hội đối với cán bộ, viên chức, người lao động tại trường Cao đẳng Kỹ thuật Lý Tự Trọng TP.HCM</v>
          </cell>
        </row>
        <row r="37">
          <cell r="D37" t="str">
            <v>01002007</v>
          </cell>
        </row>
        <row r="38">
          <cell r="D38" t="str">
            <v>01002019</v>
          </cell>
          <cell r="O38" t="str">
            <v>x</v>
          </cell>
          <cell r="Q38" t="str">
            <v xml:space="preserve">Hoàn thiện hệ thống biểu mẫu trong quy trình quản lý tài sản quản trị tại trường Cao đẳng Kỹ thuật Lý Tự Trọng </v>
          </cell>
          <cell r="R38" t="str">
            <v>x</v>
          </cell>
          <cell r="S38" t="str">
            <v>x</v>
          </cell>
          <cell r="T38" t="str">
            <v>Hoàn thiện quy trình giải quyết hồ sơ đi học sau đại học tại nước ngoài của viên chức Trường CĐKT Lý Tự Trọng</v>
          </cell>
          <cell r="U38" t="str">
            <v>x</v>
          </cell>
          <cell r="V38" t="str">
            <v>Một số giải pháp  đào tạo, bồi dưỡng viên chức hành chính theo nhu cầu công việc trong Trường Cao đẳng Kỹ thuật Lý Tự Trọng TPHCM hiện nay</v>
          </cell>
          <cell r="W38" t="str">
            <v>x</v>
          </cell>
          <cell r="X38" t="str">
            <v>Một số kinh nghiệm sử dụng phím tắt trong office 2010 vào công tác văn phòng tại trường Cao đẳng Kỹ thuật Lý Tự Trọng TP.HCM</v>
          </cell>
        </row>
        <row r="39">
          <cell r="D39" t="str">
            <v>01002032</v>
          </cell>
        </row>
        <row r="40">
          <cell r="D40" t="str">
            <v>01007006</v>
          </cell>
          <cell r="F40" t="str">
            <v>x</v>
          </cell>
          <cell r="G40" t="str">
            <v>x</v>
          </cell>
          <cell r="H40" t="str">
            <v>Cải tiến công tác bảo quản các thiết bị, vật tư hàng hóa tại kho Trường cao đẳng kỹ thuật Lý Tự Trọng</v>
          </cell>
          <cell r="I40" t="str">
            <v>x</v>
          </cell>
          <cell r="K40" t="str">
            <v xml:space="preserve">Kinh nghiệm nhận cấp phát, bảo quản thiết bị máy móc vật tư BHLĐ tai kho đơn vị </v>
          </cell>
          <cell r="L40" t="str">
            <v>x</v>
          </cell>
          <cell r="M40" t="str">
            <v>x</v>
          </cell>
          <cell r="N40" t="str">
            <v>Kinh nghiệm ghi chép các chứng từ hóa đơn vật tư - thiết bị máy móc vào thẻ kho</v>
          </cell>
          <cell r="O40" t="str">
            <v>x</v>
          </cell>
          <cell r="Q40" t="str">
            <v>Tổ chức, tiếp nhận, sắp xếp, bảo quản hàng hóa tại kho Trường CĐKT Lý Tự Trọng TP.HCM</v>
          </cell>
          <cell r="V40" t="str">
            <v>Biện pháp kiểm tra hàng hóa nhập, xuất kho tại Trường CĐKT Lý Tự Trọng TP.HCM</v>
          </cell>
        </row>
        <row r="41">
          <cell r="D41" t="str">
            <v>01007007</v>
          </cell>
          <cell r="L41" t="str">
            <v>x</v>
          </cell>
          <cell r="N41" t="str">
            <v>Cách thức quản lý và lưu trữ các điểm học phần của học sinh sinh viên các hệ đào tạo của khoa Động lực</v>
          </cell>
          <cell r="O41" t="str">
            <v>x</v>
          </cell>
          <cell r="P41" t="str">
            <v>x</v>
          </cell>
          <cell r="Q41" t="str">
            <v>Cải tiến quy trình kiểm tra, luân chuyển hồ sơ mua sắm thiết bị vật tư tại phòng Thiết bị - Vật tư trường CĐKT Lý Tự Trọng</v>
          </cell>
          <cell r="T41" t="str">
            <v>Một số biện pháp thực hiện qui trình trang bị, bảo quản, sử dụng tài sản - vật tư tại phòng Thiết bị vật tư Trường CĐKT Lý Tự Trọng</v>
          </cell>
          <cell r="V41" t="str">
            <v xml:space="preserve">Một số biện pháp sử dụng hiệu quả vật tư thực tập tại các khoa nghề . </v>
          </cell>
        </row>
        <row r="42">
          <cell r="D42" t="str">
            <v>01007005</v>
          </cell>
          <cell r="V42" t="str">
            <v>Biện pháp sử dụng hiệu quả thiết bị dạy học tại các khoa nghề - Trường cao đẳng Kỹ thuật Lý Tự Trọng Thành phố Hồ Chí Minh.</v>
          </cell>
        </row>
        <row r="43">
          <cell r="D43" t="str">
            <v>01002023</v>
          </cell>
        </row>
        <row r="44">
          <cell r="D44" t="str">
            <v>01002010</v>
          </cell>
          <cell r="U44" t="str">
            <v>x</v>
          </cell>
          <cell r="V44" t="str">
            <v>Một số giải pháp tăng cường sự phối hợp giữa tổ Bảo vệ chuyên trách và tổ  quản lý KTX sinh viên</v>
          </cell>
          <cell r="X44" t="str">
            <v>Một số biện pháp phối hợp đảm bảo an ninh trật tự cho HSSV nội trú tại trường Cao đẳng Kỹ thuật Lý Tự Trọng TPHCM</v>
          </cell>
        </row>
        <row r="45">
          <cell r="D45" t="str">
            <v>01002012</v>
          </cell>
        </row>
        <row r="46">
          <cell r="D46" t="str">
            <v>01002028</v>
          </cell>
          <cell r="X46" t="str">
            <v>Một số biện pháp phân luồng giao thông hiệu quả tại cổng trường Cao đẳng Kỹ thuật Lý Tự Trọng TPHCM trong giờ cao điểm</v>
          </cell>
        </row>
        <row r="47">
          <cell r="D47" t="str">
            <v>01002027</v>
          </cell>
        </row>
        <row r="48">
          <cell r="D48" t="e">
            <v>#N/A</v>
          </cell>
        </row>
        <row r="49">
          <cell r="D49" t="str">
            <v>01002013</v>
          </cell>
        </row>
        <row r="50">
          <cell r="D50" t="str">
            <v>01002031</v>
          </cell>
        </row>
        <row r="51">
          <cell r="D51" t="str">
            <v>01002033</v>
          </cell>
        </row>
        <row r="52">
          <cell r="D52" t="str">
            <v>01002034</v>
          </cell>
        </row>
        <row r="53">
          <cell r="D53" t="str">
            <v>01002035</v>
          </cell>
        </row>
        <row r="54">
          <cell r="D54" t="str">
            <v>01002036</v>
          </cell>
        </row>
        <row r="55">
          <cell r="D55" t="str">
            <v>01002024</v>
          </cell>
          <cell r="E55" t="str">
            <v xml:space="preserve"> Phòng Kế hoạch - TC</v>
          </cell>
          <cell r="V55" t="str">
            <v>Hoàn thiện quy trình trang bị, bảo quản, sử dụng tài sản tại Trường Cao đẳng Kỹ thuật Lý Tự Trọng TP.HCM</v>
          </cell>
          <cell r="X55" t="str">
            <v>Hoàn thiện khâu quản lý quy trình trang bị, sử dụng, bảo quản sử dụng tài sản tại trường Trường Cao đẳng Kỹ thuật Lý Tự Trọng TPHCM.</v>
          </cell>
        </row>
        <row r="56">
          <cell r="D56" t="str">
            <v>01003002</v>
          </cell>
          <cell r="F56" t="str">
            <v>x</v>
          </cell>
          <cell r="H56" t="str">
            <v>Tổ chức sắp xếp, xây dựng tính chính xác trong công tác quản lý thu-chi nguồn ngân sách cấp</v>
          </cell>
          <cell r="I56" t="str">
            <v>x</v>
          </cell>
          <cell r="J56" t="str">
            <v>x</v>
          </cell>
          <cell r="K56" t="str">
            <v>Tổ chức sắp xếp công việc, xây dựng tính chính xác trong công tác quản lý thu chi nguồn ngân sách cấp</v>
          </cell>
          <cell r="L56" t="str">
            <v>x</v>
          </cell>
          <cell r="N56" t="str">
            <v xml:space="preserve">Quản lý nguồn kinh phí ngân sách </v>
          </cell>
          <cell r="O56" t="str">
            <v>x</v>
          </cell>
          <cell r="Q56" t="str">
            <v>Tổ chức sắp xếp công việc, xây dựng tính chính xác trong công tác quản lý thu – chi nguồn ngân sách cấp</v>
          </cell>
          <cell r="V56" t="str">
            <v>Một số kinh nghiệm trong việc kiểm soát chi nguồn ngân sách cấp và quản lý, lưu trữ chứng từ kế toán tại Trường Cao đẳng Kỹ thuật Lý Tự Trọng TPHCM.</v>
          </cell>
          <cell r="X56" t="str">
            <v>Một số giải pháp nâng cao hiệu quả quản lý tài chính, tài sản tại Trường Cao đẳng Kỹ thuật Lý Tự Trọng TPHCM.</v>
          </cell>
        </row>
        <row r="57">
          <cell r="D57" t="str">
            <v>01003009</v>
          </cell>
          <cell r="F57" t="str">
            <v>x</v>
          </cell>
          <cell r="H57" t="str">
            <v>Tổ chức quản lý, theo dõi về thuế TNCN - TNDN - GTGT đảm bảo đúng chính sách luật thuế</v>
          </cell>
          <cell r="I57" t="str">
            <v>x</v>
          </cell>
          <cell r="J57" t="str">
            <v>x</v>
          </cell>
          <cell r="K57" t="str">
            <v>Tổ chức quản lý theo dõi về thuế TNCN - TNDN - GTGT đảm bảo đúng chính sách luật thuế</v>
          </cell>
          <cell r="L57" t="str">
            <v>x</v>
          </cell>
          <cell r="N57" t="str">
            <v>Quản lý, theo dõi về thuế TNCN - TNDN - GTGT đảm bảo đúng chính sách luật thuế</v>
          </cell>
          <cell r="O57" t="str">
            <v>x</v>
          </cell>
          <cell r="Q57" t="str">
            <v>Nâng cao hiệu quả việc áp dụng các chính sách thuế và quản lý thuế trong nhà trường</v>
          </cell>
          <cell r="U57" t="str">
            <v>x</v>
          </cell>
          <cell r="V57" t="str">
            <v>Một số kinh nghiêm trong việc tạm khấu trừ thuế TNCN và nộp các loại thuế tại trường Cao đẳng Kỹ thuật Lý Tự Trọng.</v>
          </cell>
          <cell r="X57" t="str">
            <v>Một số kinh nghiêm trong  việc quản lý thu – chi  nguồn ngân sách cấp tại trường Cao đẳng Kỹ thuật Lý Tự Trọng TPHCM.</v>
          </cell>
        </row>
        <row r="58">
          <cell r="D58" t="str">
            <v>01003005</v>
          </cell>
          <cell r="L58" t="str">
            <v>x</v>
          </cell>
          <cell r="N58" t="str">
            <v>Cập nhật hồ sơ theo dõi quản lý Tài sản, MMTB, dụng cụ kỹ thuật chuyên dùng, vật tư phục vụ công tác dạy và học</v>
          </cell>
          <cell r="O58" t="str">
            <v>x</v>
          </cell>
          <cell r="P58" t="str">
            <v>x</v>
          </cell>
          <cell r="Q58" t="str">
            <v>Tổ chức quản lý sổ sách khoa học, đáp ứng yêu cầu quản lý theo dõi tài sản, vật tư… trong toàn trường</v>
          </cell>
          <cell r="R58" t="str">
            <v>x</v>
          </cell>
          <cell r="T58" t="str">
            <v>Cải tiến quy trình quản lý chứng từ, sổ sách kế toán về tài sản, thiết bị vật tư trong nhà trường</v>
          </cell>
          <cell r="V58" t="str">
            <v>Một vài kinh nghiệm trong công việc xây dựng tính chính xác kế toán tổng hợp tại trường Cao đẳng Kỹ thuật Lý Tự Trọng TP.HCM</v>
          </cell>
          <cell r="X58" t="str">
            <v>Tổ chức công tác kế toán khoa học quản lý hiệu quả các nguồn thu – chi ngân sách và sự nghiệp tại trường Cao đẳng Kỹ thuật Lý Tự Trọng TP.HCM</v>
          </cell>
        </row>
        <row r="59">
          <cell r="D59" t="str">
            <v>01003007</v>
          </cell>
          <cell r="V59" t="str">
            <v>Một số kinh nghiệm trong công tác quản lý thu - chi quỹ tiền mặt tại trường Cao đẳng Kỹ thuật Lý Tự Trọng TP.HCM</v>
          </cell>
          <cell r="X59" t="str">
            <v>Tổ chức sắp xếp công tác quản lý thu - chi quỹ tiền mặt  đảm bảo tính chính xác, trung thực trong nghiệp vụ thủ quỹ tại trường  Cao đẳng Kỹ thuật Lý Tự Trọng TP.HCM</v>
          </cell>
        </row>
        <row r="60">
          <cell r="D60" t="e">
            <v>#N/A</v>
          </cell>
          <cell r="V60" t="str">
            <v xml:space="preserve">Một số kinh nghiệm nhằm nâng cao hiệu quả trong công tác thu học phí học sinh trường THPT Lý Tự Trọng </v>
          </cell>
          <cell r="X60" t="str">
            <v>Hoàn thiện quy trình thu học phí học sinh trường THPT Lý Tự Trọng TP.HCM</v>
          </cell>
        </row>
        <row r="61">
          <cell r="D61" t="str">
            <v>01023004</v>
          </cell>
          <cell r="F61" t="str">
            <v>x</v>
          </cell>
          <cell r="H61" t="str">
            <v xml:space="preserve">Áp dụng việc QL các VB hành chính vào công tác giáo vụ của khoa CNTT, trường CĐKT Lý Tự Trọng  </v>
          </cell>
          <cell r="I61" t="str">
            <v>x</v>
          </cell>
          <cell r="J61" t="str">
            <v>x</v>
          </cell>
          <cell r="K61" t="str">
            <v>Thiết kế Web nội bộ khoa CNTT trường CĐKT Lý Tự Trọng</v>
          </cell>
          <cell r="L61" t="str">
            <v>x</v>
          </cell>
          <cell r="N61" t="str">
            <v>Hệ thống hóa việc quản lý hồ sơ thi đua toàn trường từ năm học 2005-2006 đến năm học 2011-2012</v>
          </cell>
          <cell r="O61" t="str">
            <v>x</v>
          </cell>
          <cell r="P61" t="str">
            <v>x</v>
          </cell>
          <cell r="Q61" t="str">
            <v>Một số giải pháp nâng cao hiệu quả công tác công đoàn ở trường CĐKT Lý Tự Trọng</v>
          </cell>
          <cell r="R61" t="str">
            <v>x</v>
          </cell>
          <cell r="T61" t="str">
            <v>Một số giải pháp cải tiến việc quản lý các văn bản hành chính của Văn phòng Công đoàn Trường CĐKT Lý Tự Trọng</v>
          </cell>
          <cell r="U61" t="str">
            <v>x</v>
          </cell>
          <cell r="V61" t="str">
            <v>Một số giải pháp cải tiến công tác giáo vụ của khoa Công nghệ Cơ khí Trường Cao đẳng Kỹ thuật Lý Tự Trọng TP.HCM</v>
          </cell>
        </row>
        <row r="62">
          <cell r="D62" t="str">
            <v>01003008</v>
          </cell>
          <cell r="V62" t="str">
            <v>Một số kinh nghiệm trong công tác quản lý, lưu trữ chứng từ thu - chi quỹ tiền mặt tại trường Cao đẳng Kỹ thuật Lý Tự Trọng TP.HCM</v>
          </cell>
        </row>
        <row r="63">
          <cell r="D63" t="str">
            <v>01003014</v>
          </cell>
        </row>
        <row r="64">
          <cell r="D64" t="str">
            <v>01004002</v>
          </cell>
          <cell r="E64" t="str">
            <v>Phòng Tuyển sinh - ĐT</v>
          </cell>
          <cell r="F64" t="str">
            <v>x</v>
          </cell>
          <cell r="H64" t="str">
            <v>Hệ thống hóa biểu mẫu quản lý quá trình đào tạo hệ Cao đẳng</v>
          </cell>
          <cell r="I64" t="str">
            <v>x</v>
          </cell>
          <cell r="K64" t="str">
            <v xml:space="preserve"> Quy trình quản lý giáo trình các ngành đào tạo cao đẳng</v>
          </cell>
          <cell r="L64" t="str">
            <v>x</v>
          </cell>
          <cell r="M64" t="str">
            <v>x</v>
          </cell>
          <cell r="N64" t="str">
            <v>Xây dựng bộ biểu mẫu tính khối lượng giảng dạy, “hoạt động chuyên môn và các nhiệm vụ khác” của Giáo viên – Giảng viên áp dụng tại trường CĐKT Lý Tự Trọng</v>
          </cell>
          <cell r="O64" t="str">
            <v>x</v>
          </cell>
          <cell r="Q64" t="str">
            <v>Quản lý chương trình đào tạo theo học chế tín chỉ tại trường CĐKT Lý Tự Trọng bằng việc mã hóa các học phần CNKT Cơ khí, CNKT Ô tô, CNKT Nhiệt và Công nghệ may</v>
          </cell>
          <cell r="U64" t="str">
            <v>x</v>
          </cell>
          <cell r="V64" t="str">
            <v>Cải tiến công tác tổ chức các ngày hội tư vấn hướng nghiệp tuyển sinh tại trường Cao đẳng Kỹ thuật Lý Tự Trọng TP.HCM</v>
          </cell>
        </row>
        <row r="65">
          <cell r="D65" t="str">
            <v>01004005</v>
          </cell>
          <cell r="V65" t="str">
            <v>Cải tiến hoạt động đoàn năm học 2015 -2016 tại Trường CĐKT Lý Tự Trọng TP.HCM</v>
          </cell>
          <cell r="X65" t="str">
            <v>Xây dựng phong trào Hội sinh viên theo hướng phát triển tại trường Cao đẳng Kỹ thuật Lý Tự Trọng TP. HCM</v>
          </cell>
        </row>
        <row r="66">
          <cell r="D66" t="str">
            <v>01004001</v>
          </cell>
          <cell r="R66" t="str">
            <v>x</v>
          </cell>
          <cell r="T66" t="str">
            <v>Cải tiến quy trình tính khối lượng công tác giảng viên, giáo viên</v>
          </cell>
          <cell r="V66" t="str">
            <v xml:space="preserve">Đổi mới phương thức tuyển sinh năm 2015 tại trường CĐKT Lý Tự Trọng TP.HCM </v>
          </cell>
        </row>
        <row r="67">
          <cell r="D67" t="str">
            <v>01004003</v>
          </cell>
          <cell r="L67" t="str">
            <v>x</v>
          </cell>
          <cell r="N67" t="str">
            <v>Xây dựng bộ biểu mẫu tính khối lượng giảng dạy, “hoạt động chuyên môn và các nhiệm vụ khác” của Giáo viên – Giảng viên áp dụng tại trường CĐKT Lý Tự Trọng</v>
          </cell>
          <cell r="V67" t="str">
            <v>Cải tiến quy trình thực hiện xét được học tiếp, điều chỉnh tiến độ, buộc thôi học bậc đào tạo TCCN</v>
          </cell>
        </row>
        <row r="68">
          <cell r="D68" t="str">
            <v>01004008</v>
          </cell>
          <cell r="F68" t="str">
            <v>x</v>
          </cell>
          <cell r="H68" t="str">
            <v>Hệ thống hóa điểm học phần của HS-SV khoa Điện Công Nghiệp</v>
          </cell>
          <cell r="I68" t="str">
            <v>x</v>
          </cell>
          <cell r="J68" t="str">
            <v>x</v>
          </cell>
          <cell r="K68" t="str">
            <v>Ứng dụng Macro trong Excel để lưu trữ và cấp phát bảng điểm của các khóa : 10LTCĐ, 10TCCN, 09CĐKT</v>
          </cell>
          <cell r="L68" t="str">
            <v>x</v>
          </cell>
          <cell r="N68" t="str">
            <v>Hệ thống hóa quy trình đăng ký thi lại cho HS-SV các khóa đào tạo bậc Cao đẳng và Trung cấp chuyên nghiệp năm học 2012-2013</v>
          </cell>
          <cell r="V68" t="str">
            <v>Cải tiến quy trình thực hiện xét được học tiếp, cảnh báo học tập, buộc thôi học bậc đào tạo Cao đẳng chuyên nghiệp</v>
          </cell>
        </row>
        <row r="69">
          <cell r="D69" t="str">
            <v>01004009</v>
          </cell>
          <cell r="I69" t="str">
            <v>x</v>
          </cell>
          <cell r="K69" t="str">
            <v>Xây dựng và hệ thống lại các biểu mẫu dùng trong đào tạo (biểu mẫu cho HSSV và GV)</v>
          </cell>
          <cell r="V69" t="str">
            <v>Cải tiến quy trình thực hiện xét tốt nghiệp HS Trung cấp chuyên nghiệp</v>
          </cell>
        </row>
        <row r="70">
          <cell r="D70" t="str">
            <v>01017010</v>
          </cell>
          <cell r="O70" t="str">
            <v>x</v>
          </cell>
          <cell r="Q70" t="str">
            <v>Giải pháp ứng dụng phần mềm Multiboot phục vụ công việc cài đặt Hệ Điều Hành và các chương trình ứng dụng cho máy vi tính ở trường CĐKT Lý Tự Trọng</v>
          </cell>
          <cell r="V70" t="str">
            <v>Xây dựng quy trình tuyển sinh Cao đẳng chuyên nghiệp dựa vào kết quả THPT Quốc gia năm 2015 tại trường Cao đẳng Kỹ thuật Lý Tự Trọng TP.HCM</v>
          </cell>
        </row>
        <row r="71">
          <cell r="D71" t="str">
            <v>01022013</v>
          </cell>
          <cell r="V71" t="str">
            <v xml:space="preserve">  Một số giải pháp nâng cao hiệu quả việc xây dựng thời khóa biểu ở Trường THPT Lý Tự Trọng Thành phố Hồ Chí Minh</v>
          </cell>
        </row>
        <row r="72">
          <cell r="D72" t="str">
            <v>01010038</v>
          </cell>
          <cell r="V72" t="str">
            <v>Kỹ năng giao tiếp đối với sinh viên học sinh khoa Công nghệ may – Thời trang</v>
          </cell>
        </row>
        <row r="73">
          <cell r="D73" t="str">
            <v>01012026</v>
          </cell>
          <cell r="V73" t="str">
            <v>Ứng dụng phần mềm UOffcie để chuyển đổi văn bản từ dạng Font cũ sang dạng Font hiện tại (Times New Roman).</v>
          </cell>
        </row>
        <row r="74">
          <cell r="D74" t="str">
            <v>01002020</v>
          </cell>
          <cell r="O74" t="str">
            <v>x</v>
          </cell>
          <cell r="Q74" t="str">
            <v>Hoàn thiện quy trình kiểm soát hồ sơ hành chính của trường CĐ Kỹ thuật Lý Tự Trọng</v>
          </cell>
          <cell r="T74" t="str">
            <v>Xây dựng quy trình luân chuyển hồ sơ hành chính tại Trường Cao đẳng kỹ thuật Lý Tự Trọng</v>
          </cell>
          <cell r="V74" t="str">
            <v>Một số biện pháp nhằm nâng cao tính hiệu quả của công tác văn thư tại Trường Cao đẳng Kỹ thuật Lý Tự Trọng TPHCM</v>
          </cell>
        </row>
        <row r="75">
          <cell r="D75" t="str">
            <v>01005009</v>
          </cell>
        </row>
        <row r="76">
          <cell r="D76" t="str">
            <v>01018006</v>
          </cell>
          <cell r="V76" t="str">
            <v>Ứng dụng công nghệ mã vạch trong lưu hành tài liệu tại Thư viện trường CĐKT Lý Tự Trọng TPHCM.</v>
          </cell>
        </row>
        <row r="77">
          <cell r="D77" t="str">
            <v>01004013</v>
          </cell>
        </row>
        <row r="78">
          <cell r="D78" t="str">
            <v>01011017</v>
          </cell>
          <cell r="V78" t="str">
            <v>Một số biện pháp nâng cao hiệu quả công tác văn thư, lưu trữ tại khoa Lý luận Chính trị</v>
          </cell>
        </row>
        <row r="79">
          <cell r="D79" t="str">
            <v>01022059</v>
          </cell>
          <cell r="V79" t="str">
            <v>Kinh nghiệm sử dụng McMix trong xây dựng và lưu trữ đề các môn trắc nghiệm tại Trường THPT Lý Tự Trọng Thành phố Hồ Chí Minh</v>
          </cell>
        </row>
        <row r="80">
          <cell r="D80" t="str">
            <v>01002002</v>
          </cell>
          <cell r="E80" t="str">
            <v>Phòng CTCT - HSSV</v>
          </cell>
          <cell r="F80" t="str">
            <v>x</v>
          </cell>
          <cell r="H80" t="str">
            <v>Cải tiến công tác quản trị cơ sở vật chất trong nhà trường</v>
          </cell>
          <cell r="I80" t="str">
            <v>x</v>
          </cell>
          <cell r="J80" t="str">
            <v>x</v>
          </cell>
          <cell r="K80" t="str">
            <v>Hệ thống hóa việc quản lý hồ sơ tài sản quản trị của trường</v>
          </cell>
          <cell r="L80" t="str">
            <v>x</v>
          </cell>
          <cell r="N80" t="str">
            <v>Hệ thống hóa việc quản lý hồ sơ tài sản của trường</v>
          </cell>
          <cell r="O80" t="str">
            <v>x</v>
          </cell>
          <cell r="Q80" t="str">
            <v>Cải tiến quy trình quản lý tài sản quản trị tại trường Cao đẳng Kỹ thuật Lý Tự Trọng TPHCM</v>
          </cell>
          <cell r="V80" t="str">
            <v>Một số biện pháp xây dựng "Trường học an toàn và đảm bảo an ninh trật tự" tại Trường Cao đẳng Kỹ thuật Lý Tự Trọng TPHCM</v>
          </cell>
          <cell r="X80" t="str">
            <v>Một số giải pháp về phòng ngừa bạo lực học đường tại trường Cao đẳng Kỹ thuật Lý Tự Trọng TP.HCM</v>
          </cell>
        </row>
        <row r="81">
          <cell r="D81" t="str">
            <v>01009006</v>
          </cell>
          <cell r="F81" t="str">
            <v>x</v>
          </cell>
          <cell r="G81" t="str">
            <v>x</v>
          </cell>
          <cell r="H81" t="str">
            <v>Hoàn thiện hướng dẫn đánh giá kết quả rèn luyện HSSV</v>
          </cell>
          <cell r="I81" t="str">
            <v>x</v>
          </cell>
          <cell r="K81" t="str">
            <v>Một số giải pháp nâng cao hiệu quả công tác quản lý, kiểm tra HSSV trong giờ học thực hành</v>
          </cell>
          <cell r="V81" t="e">
            <v>#REF!</v>
          </cell>
        </row>
        <row r="82">
          <cell r="D82" t="str">
            <v>01007001</v>
          </cell>
          <cell r="F82" t="str">
            <v>x</v>
          </cell>
          <cell r="G82" t="str">
            <v>x</v>
          </cell>
          <cell r="H82" t="str">
            <v>Cải tiến điều hành công tác theo dõi quản lý và sử dụng máy móc thiết bị tại các đơn vị</v>
          </cell>
          <cell r="I82" t="str">
            <v>x</v>
          </cell>
          <cell r="K82" t="str">
            <v>Cải tiến công tác quản lý điều hành công tác chuyên môn phòng Kế hoạch  - Vật tư</v>
          </cell>
          <cell r="L82" t="str">
            <v>x</v>
          </cell>
          <cell r="M82" t="str">
            <v>x</v>
          </cell>
          <cell r="N82" t="str">
            <v xml:space="preserve">Một số giải pháp nhằm nâng cao chất lượng đội ngũ giảng viên Trường CĐKT Lý Tự Trọng Tp. Hồ Chí Minh </v>
          </cell>
          <cell r="O82" t="str">
            <v>x</v>
          </cell>
          <cell r="Q82" t="str">
            <v>Một số giải pháp nhằm nâng cao chất lượng đội ngũ giảng viên Trường CĐKT Lý Tự Trọng</v>
          </cell>
          <cell r="V82" t="str">
            <v>Một số phương pháp nhằm nâng cao hiệu quả công tác thi đua khen thưởng tại trường Cao đẳng Kỹ thuật Lý Tự Trọng TPHCM</v>
          </cell>
        </row>
        <row r="83">
          <cell r="D83" t="str">
            <v>01009018</v>
          </cell>
          <cell r="I83" t="str">
            <v>x</v>
          </cell>
          <cell r="K83" t="str">
            <v>Cải tiến quy trình và thủ tục hồ sơ quản lý giáo viên thỉnh giảng</v>
          </cell>
          <cell r="L83" t="str">
            <v>x</v>
          </cell>
          <cell r="M83" t="str">
            <v>x</v>
          </cell>
          <cell r="N83" t="str">
            <v>Xây dựng Quy trình công tác rà soát và hệ thống hóa văn bản Quy phạm pháp luật tại trường Cao đẳng KT Lý Tự Trọng Tp.HCM</v>
          </cell>
          <cell r="O83" t="str">
            <v>x</v>
          </cell>
          <cell r="Q83" t="str">
            <v>Ứng dụng quản lý văn bản của phòng Thanh tra Trường CĐKT Lý Tự Trọng bằng phần mềm Microslft Excel</v>
          </cell>
          <cell r="V83" t="e">
            <v>#REF!</v>
          </cell>
        </row>
        <row r="84">
          <cell r="D84" t="str">
            <v>01009008</v>
          </cell>
          <cell r="L84" t="str">
            <v>x</v>
          </cell>
          <cell r="N84" t="str">
            <v>Ứng dụng công nghệ thông tin để quản lý và tính điểm rèn luyện cho SVHS khoa CNTT Trường CĐKT Lý Tự Trọng Tp.HCM</v>
          </cell>
          <cell r="V84" t="e">
            <v>#REF!</v>
          </cell>
        </row>
        <row r="85">
          <cell r="D85" t="str">
            <v>01009012</v>
          </cell>
          <cell r="V85" t="e">
            <v>#REF!</v>
          </cell>
        </row>
        <row r="86">
          <cell r="D86" t="str">
            <v>01009010</v>
          </cell>
          <cell r="V86" t="e">
            <v>#REF!</v>
          </cell>
        </row>
        <row r="87">
          <cell r="D87" t="str">
            <v>01002004</v>
          </cell>
          <cell r="F87" t="str">
            <v>x</v>
          </cell>
          <cell r="H87" t="str">
            <v>Cẩm nang các thủ tục trong công tác hành chính</v>
          </cell>
          <cell r="I87" t="str">
            <v>x</v>
          </cell>
          <cell r="K87" t="str">
            <v>Cải tiến quy trình quản lý nhân sự trong nhà trường</v>
          </cell>
          <cell r="O87" t="str">
            <v>x</v>
          </cell>
          <cell r="Q87" t="str">
            <v>Hoàn thiện quy trình tổ chức Lễ  - Hội của trường Cao đẳng Kỹ thuật Lý Tự Trọng TPHCM</v>
          </cell>
          <cell r="V87" t="str">
            <v>Một số giải pháp giao tiếp hành chính trong Trường Cao đẳng Kỹ thuật Lý Tự Trọng TPHCM</v>
          </cell>
          <cell r="W87" t="str">
            <v>x</v>
          </cell>
          <cell r="X87" t="str">
            <v>Kỹ năng sắp xếp bàn làm việc cho nhân viên văn phòng tại trường Cao đẳng Kỹ thuật Lý Tự Trọng TP.HCM</v>
          </cell>
        </row>
        <row r="88">
          <cell r="D88" t="str">
            <v>01022058</v>
          </cell>
          <cell r="V88" t="str">
            <v>Một số kinh nghiệm nâng cao hiệu quả bảo quản và lưu trữ hồ sơ học vụ  ở Trường THPT Lý Tự Trọng Thành phố Hồ Chí Minh</v>
          </cell>
        </row>
        <row r="89">
          <cell r="D89" t="str">
            <v>01007004</v>
          </cell>
          <cell r="V89" t="str">
            <v>Một số biện pháp phối hợp quản lý tài sản giữa phòng Thiết bị - Vật tư với các đơn vị trường CĐKT Lý Tự Trọng TP.HCM</v>
          </cell>
        </row>
        <row r="90">
          <cell r="D90" t="str">
            <v>01009019</v>
          </cell>
          <cell r="V90" t="e">
            <v>#REF!</v>
          </cell>
        </row>
        <row r="91">
          <cell r="D91" t="str">
            <v>01002008</v>
          </cell>
          <cell r="V91" t="e">
            <v>#REF!</v>
          </cell>
        </row>
        <row r="92">
          <cell r="D92" t="str">
            <v>01009011</v>
          </cell>
          <cell r="V92" t="e">
            <v>#REF!</v>
          </cell>
        </row>
        <row r="93">
          <cell r="D93" t="e">
            <v>#N/A</v>
          </cell>
          <cell r="V93" t="str">
            <v>Kỹ năng giao tiếp và ứng xử với học sinh sinh viên Khoa CN Điện - điện tử</v>
          </cell>
          <cell r="X93" t="str">
            <v>Kỹ năng sống và vấn đề giáo dục kỹ năng sống cho sinh viên khoa CN Điện - Điện tử</v>
          </cell>
        </row>
        <row r="94">
          <cell r="D94" t="str">
            <v>01009028</v>
          </cell>
        </row>
        <row r="95">
          <cell r="D95" t="str">
            <v>01009009</v>
          </cell>
          <cell r="E95" t="str">
            <v>P. Khảo thí &amp; ĐBCL</v>
          </cell>
          <cell r="I95" t="str">
            <v>x</v>
          </cell>
          <cell r="K95" t="str">
            <v>Một số kinh nghiệm để nâng cao hiệu quả việc nghiên cứu khoa học của Sinh viên</v>
          </cell>
          <cell r="L95" t="str">
            <v>x</v>
          </cell>
          <cell r="M95" t="str">
            <v>x</v>
          </cell>
          <cell r="N95" t="str">
            <v>Xây dựng Quy trình công tác rà soát và hệ thống hóa văn bản Quy phạm pháp luật tại trường Cao đẳng KT Lý Tự Trọng Tp.HCM</v>
          </cell>
          <cell r="O95" t="str">
            <v>x</v>
          </cell>
          <cell r="Q95" t="str">
            <v xml:space="preserve">Một số kinh nghiệm về thực hiện công tác giải quyết đơn thư tại trường CĐKT Lý Tự Trọng </v>
          </cell>
          <cell r="V95" t="str">
            <v>Lập đề án “Xây dựng Trường Cao đẳng Kỹ thuật Lý Tự Trọng Thành phố Hồ Chí Minh thành trường cao đẳng tiên tiến giai đoạn 2016-2020”</v>
          </cell>
        </row>
        <row r="96">
          <cell r="D96" t="str">
            <v>01004004</v>
          </cell>
          <cell r="F96" t="str">
            <v>x</v>
          </cell>
          <cell r="H96" t="str">
            <v>Hệ thống hóa biểu mẫu quản lý quá trình đào tạo hệ TCCN</v>
          </cell>
          <cell r="I96" t="str">
            <v>x</v>
          </cell>
          <cell r="K96" t="str">
            <v xml:space="preserve"> Quy trình quản lý giáo trình các ngành đào tạo cao đẳng</v>
          </cell>
          <cell r="U96" t="str">
            <v>x</v>
          </cell>
          <cell r="V96" t="str">
            <v>Xây dựng quy trình hồ sơ đăng ký mở nghề đào tạo thí điểm trình độ CĐN (9+4) tại trường CĐKT Lý Tự Trọng TP.HCM</v>
          </cell>
          <cell r="W96" t="str">
            <v>x</v>
          </cell>
          <cell r="X96" t="str">
            <v>Một số giải pháp đổi mới công tác tuyển sinh năm 2017 tại trường Cao đẳng Kỹ thuật Lý Tự Trọng TP. HCM</v>
          </cell>
        </row>
        <row r="97">
          <cell r="D97" t="str">
            <v>01006003</v>
          </cell>
          <cell r="L97" t="str">
            <v>x</v>
          </cell>
          <cell r="N97" t="str">
            <v>Ứng dụng VEMIS.Library trong phục vụ bạn đọc</v>
          </cell>
          <cell r="V97" t="str">
            <v>Xây dựng quy trình chấm thi trắc nghiệm trên giấy thi bằng máy.</v>
          </cell>
        </row>
        <row r="98">
          <cell r="D98" t="str">
            <v>01013032</v>
          </cell>
          <cell r="L98" t="str">
            <v>x</v>
          </cell>
          <cell r="N98" t="str">
            <v>Cách thức quản lý và lưu trữ các điểm học phần của học sinh sinh viên các hệ đào tạo của khoa Động lực</v>
          </cell>
          <cell r="V98" t="str">
            <v>Xây dựng bộ biểu mẫu áp dụng trong công tác khảo thí của khối dạy nghề.</v>
          </cell>
        </row>
        <row r="99">
          <cell r="D99" t="str">
            <v>01022061</v>
          </cell>
          <cell r="V99" t="str">
            <v>Một số phương pháp nâng cao kỹ năng ứng xử văn hóa tại trong trường THPT Lý Tự Trọng Thành phố Hồ Chí Minh</v>
          </cell>
        </row>
        <row r="100">
          <cell r="D100" t="str">
            <v>01015027</v>
          </cell>
          <cell r="V100" t="str">
            <v>Hướng dẫn sử dụng phần mềm thuyết trình Prezi.</v>
          </cell>
        </row>
        <row r="101">
          <cell r="D101" t="str">
            <v>01006006</v>
          </cell>
          <cell r="V101" t="str">
            <v>Xây dựng bộ biểu mẫu áp dụng trong công tác khảo thí của khối chuyên nghiệp.</v>
          </cell>
          <cell r="X101" t="str">
            <v>Xây dựng Quy định về việc tổ chức công tác thi kết thúc học phần tại trường CĐKT Lý Tự Trọng TPHCM</v>
          </cell>
        </row>
        <row r="102">
          <cell r="D102" t="e">
            <v>#N/A</v>
          </cell>
          <cell r="E102" t="str">
            <v xml:space="preserve"> Phòng Quản lý KH - HTQT</v>
          </cell>
          <cell r="F102" t="str">
            <v>x</v>
          </cell>
          <cell r="H102" t="str">
            <v>Xây dựng hệ thống elearning trên website của trường</v>
          </cell>
          <cell r="I102" t="str">
            <v>x</v>
          </cell>
          <cell r="K102" t="str">
            <v>Xây dựng phần mềm quản lý hồ sơ và giới thiệu việc làm cho HSSV trường CĐKT Lý Tự Trọng</v>
          </cell>
          <cell r="L102" t="str">
            <v>x</v>
          </cell>
          <cell r="N102" t="str">
            <v xml:space="preserve">Xây dựng chương trình tra cứu điểm trực tuyến trên trang web của CĐ Kỹ thuật Lý Tự Trọng </v>
          </cell>
          <cell r="O102" t="str">
            <v>x</v>
          </cell>
          <cell r="Q102" t="str">
            <v>Đề xuất giải pháp rèn luyện kỹ năng học tập của sinh viên trường CĐKT Lý Tự Trọng</v>
          </cell>
          <cell r="R102" t="str">
            <v>x</v>
          </cell>
          <cell r="S102" t="str">
            <v>x</v>
          </cell>
          <cell r="T102" t="str">
            <v>Vận dụng khảo sát trực tuyến trong nghiên cứu khoa học</v>
          </cell>
          <cell r="U102" t="str">
            <v>x</v>
          </cell>
          <cell r="V102" t="str">
            <v>Vận dụng phương pháp dạy học theo dự án trong đào tạo Sinh viên khoa Công nghệ thông tin Trường Cao đẳng Kỹ thuật lý Tự Trọng thành phố Hồ Chí Minh</v>
          </cell>
          <cell r="X102" t="str">
            <v>Quản lý dự án NGO với Microsoft Project</v>
          </cell>
        </row>
        <row r="103">
          <cell r="D103" t="str">
            <v>01005003</v>
          </cell>
          <cell r="V103" t="str">
            <v>Xây dựng biểu mẫu quản lý đào tạo ngắn hạn nghề điện dân dụng cho chương trình liên kết với hiệp hội năng lượng không biên giới và Nhà trường</v>
          </cell>
          <cell r="W103" t="str">
            <v>x</v>
          </cell>
          <cell r="X103" t="str">
            <v>Xây dựng biểu mẫu quản lý dự án đào tạo Điện</v>
          </cell>
        </row>
        <row r="104">
          <cell r="D104" t="str">
            <v>01005010</v>
          </cell>
        </row>
        <row r="105">
          <cell r="D105" t="str">
            <v>01005011</v>
          </cell>
        </row>
        <row r="106">
          <cell r="D106" t="str">
            <v>01008028</v>
          </cell>
          <cell r="E106" t="str">
            <v xml:space="preserve"> Phòng Quản trị - DV</v>
          </cell>
          <cell r="U106" t="str">
            <v>x</v>
          </cell>
          <cell r="V106" t="str">
            <v xml:space="preserve">Định hướng mục tiêu xây dựng chương trình đào tạo tiên tiến tại Trường Cao đẳng Kỹ thuật Lý Tự Trọng TP.HCM </v>
          </cell>
          <cell r="X106" t="str">
            <v>Thiết kế, chế tạo mô hình hệ thống đá tinh khiết phục vụ giảng dạy tại Trường Cao đẳng Kỹ thuật Lý Tự Trọng TP.HCM</v>
          </cell>
        </row>
        <row r="107">
          <cell r="D107" t="str">
            <v>01008002</v>
          </cell>
          <cell r="F107" t="str">
            <v>x</v>
          </cell>
          <cell r="G107" t="str">
            <v>x</v>
          </cell>
          <cell r="H107" t="str">
            <v xml:space="preserve">Thực hiện mô hình ly hợp điện từ </v>
          </cell>
          <cell r="I107" t="str">
            <v>x</v>
          </cell>
          <cell r="K107" t="str">
            <v xml:space="preserve">Thực hiện mô hình ly hợp điện từ </v>
          </cell>
          <cell r="L107" t="str">
            <v>x</v>
          </cell>
          <cell r="M107" t="str">
            <v>x</v>
          </cell>
          <cell r="N107" t="str">
            <v>Quy trình bảo dưỡng và sửa chữa máy móc thiết bị phục vụ giảng dạy</v>
          </cell>
          <cell r="O107" t="str">
            <v>x</v>
          </cell>
          <cell r="Q107" t="str">
            <v>Chế tạo thiết bị bơm nhớt phục vụ bảo trì các máy công cụ (phần điện)</v>
          </cell>
          <cell r="U107" t="str">
            <v>x</v>
          </cell>
          <cell r="V107" t="str">
            <v>Chế tạo máy quấn dây quạt trần kiểu mới phục vụ công tác sửa chữa tại Trường Cao đẳng Kỹ thuật Lý Tự Trọng TP.HCM</v>
          </cell>
          <cell r="W107" t="str">
            <v>x</v>
          </cell>
          <cell r="X107" t="str">
            <v>Thiết kế chế tạo chuông báo giờ tại Trường Cao đẳng Kỹ thuật Lý Tự Trọng TP.HCM</v>
          </cell>
        </row>
        <row r="108">
          <cell r="D108" t="str">
            <v>01025007</v>
          </cell>
          <cell r="U108" t="str">
            <v>x</v>
          </cell>
          <cell r="V108" t="str">
            <v>Một số giải pháp và kiến nghị để giảng dạy và học tốt hơn tại lớp 15CĐN-QTD</v>
          </cell>
        </row>
        <row r="109">
          <cell r="D109" t="str">
            <v>01009007</v>
          </cell>
          <cell r="F109" t="str">
            <v>x</v>
          </cell>
          <cell r="G109" t="str">
            <v>x</v>
          </cell>
          <cell r="H109" t="str">
            <v>Xây dựng giáo án điện tử các nội dung tuần sinh hoạt công dân</v>
          </cell>
          <cell r="I109" t="str">
            <v>x</v>
          </cell>
          <cell r="K109" t="str">
            <v>Hoàn thiện bài giảng điện tử "Tuần sinh hoạt công dân"</v>
          </cell>
          <cell r="L109" t="str">
            <v>x</v>
          </cell>
          <cell r="N109" t="str">
            <v>Những giải pháp nhằm nâng cao hiệu quả công tác quản lý HSSV ngoại trú</v>
          </cell>
          <cell r="O109" t="str">
            <v>x</v>
          </cell>
          <cell r="Q109" t="str">
            <v>Cải tiến qui trình liên hệ với địa phương trong công tác ngoại trú của trường CĐKT Lý Tự Trọng</v>
          </cell>
          <cell r="R109" t="str">
            <v>x</v>
          </cell>
          <cell r="S109" t="str">
            <v>x</v>
          </cell>
          <cell r="T109" t="str">
            <v>Cải tiến quy trình khảo sát việc làm của học sinh, sinh viên sau tốt nghiệp</v>
          </cell>
          <cell r="U109" t="str">
            <v>x</v>
          </cell>
          <cell r="V109" t="str">
            <v xml:space="preserve"> Một số kinh nghiệm trong công tác khảo sát tình hình thực tập tốt nghiệp của HSSV Trường Cao đẳng Kỹ thuật Lý Tự Trọng TPHCM tại các doanh nghiệp tại địa bàn TPHCM</v>
          </cell>
          <cell r="X109" t="str">
            <v>Biên soạn nội qui Ký túc xá</v>
          </cell>
        </row>
        <row r="110">
          <cell r="D110" t="str">
            <v>01008004</v>
          </cell>
          <cell r="U110" t="str">
            <v>x</v>
          </cell>
          <cell r="V110" t="str">
            <v xml:space="preserve"> Quản lý cải tiến trong sửa chữa cơ bản tại Trường Cao đẳng Kỹ thuật Lý Tự Trọng TP.HCM</v>
          </cell>
          <cell r="X110" t="str">
            <v>Kỹ thuật cắt tỉa cây xanh đảm bảo cảnh quan sạch đẹp tại Trường Cao đẳng Kỹ thuật Lý Tự Trọng TP.HCM</v>
          </cell>
        </row>
        <row r="111">
          <cell r="D111" t="str">
            <v>01008008</v>
          </cell>
          <cell r="R111" t="str">
            <v>x</v>
          </cell>
          <cell r="T111" t="str">
            <v>Chống mất pha động cơ 3 pha tại đầu vào của động cơ</v>
          </cell>
          <cell r="V111" t="str">
            <v>Áp dụng công nghệ kỹ thuật trong sử dụng và tiết kiệm điện tại Trường Cao đẳng Kỹ thuật Lý Tự Trọng TP.HCM</v>
          </cell>
          <cell r="X111" t="str">
            <v>Cải tiến máy xịt rửa, áp lực</v>
          </cell>
        </row>
        <row r="112">
          <cell r="D112" t="str">
            <v>01008006</v>
          </cell>
          <cell r="V112" t="str">
            <v>Điều khiển hệ thống bơm dùng timer tại Trường Cao đẳng Kỹ thuật Lý Tự Trọng TP.HCM</v>
          </cell>
        </row>
        <row r="113">
          <cell r="D113" t="e">
            <v>#N/A</v>
          </cell>
        </row>
        <row r="114">
          <cell r="D114" t="str">
            <v>01017009</v>
          </cell>
          <cell r="O114" t="str">
            <v>x</v>
          </cell>
          <cell r="Q114" t="str">
            <v>Giải pháp ứng dụng phần mềm Acronis phục vụ công tác cài đặt sửa chữa máy vi tính ở trường CĐKT Lý Tự Trọng</v>
          </cell>
          <cell r="V114" t="str">
            <v xml:space="preserve">Ghost đa cấu hình Windows XP/7 áp dụng tại Trường Cao đẳng Kỹ thuật Lý Tự Trọng </v>
          </cell>
        </row>
        <row r="115">
          <cell r="D115" t="str">
            <v>01008005</v>
          </cell>
          <cell r="R115" t="str">
            <v>x</v>
          </cell>
          <cell r="T115" t="str">
            <v>Ứng dụng bộ hẹn giờ KG316T trong quản lý năng lượng điện</v>
          </cell>
          <cell r="V115" t="str">
            <v>Hạn chế hiện tượng feedback (hú) cho hệ thống âm thanh tại Trường Cao đẳng Kỹ thuật Lý Tự Trọng TP.HCM</v>
          </cell>
          <cell r="X115" t="str">
            <v>Ứng dụng PLC LOGO trong hệ thống chiếu sáng công cộng</v>
          </cell>
        </row>
        <row r="116">
          <cell r="D116" t="str">
            <v>01002021</v>
          </cell>
          <cell r="V116" t="str">
            <v>Nghiên cứu, biên soạn lịch sử xây dựng và phát triển Trường Cao đẳng Kỹ thuật Lý Tự Trọng TPHCM từ năm 1986 đến nay</v>
          </cell>
          <cell r="X116" t="str">
            <v>Một số kinh nghiệm trong việc sắp xếp và lưu trữ hồ sơ cá nhân cán bộ, viên chức, người lao động tại trường Cao đẳng Kỹ thuật Lý Tự Trọng TP.HCM</v>
          </cell>
        </row>
        <row r="117">
          <cell r="D117" t="str">
            <v>01015026</v>
          </cell>
          <cell r="O117" t="str">
            <v>x</v>
          </cell>
          <cell r="Q117" t="str">
            <v xml:space="preserve">Ứng dụng Acronis Snap Deloy cho phòng máy vi tính trường CĐKT Lý Tự Trọng </v>
          </cell>
          <cell r="V117" t="str">
            <v>Ứng dụng  phần mềm Your uninstall để tối ưu hệ điều hành Windows.</v>
          </cell>
        </row>
        <row r="118">
          <cell r="D118" t="str">
            <v>01008034</v>
          </cell>
        </row>
        <row r="119">
          <cell r="D119" t="str">
            <v>01002003</v>
          </cell>
          <cell r="V119" t="e">
            <v>#REF!</v>
          </cell>
        </row>
        <row r="120">
          <cell r="D120" t="str">
            <v>01009005</v>
          </cell>
          <cell r="V120" t="e">
            <v>#REF!</v>
          </cell>
        </row>
        <row r="121">
          <cell r="D121" t="str">
            <v>01009014</v>
          </cell>
          <cell r="V121" t="e">
            <v>#REF!</v>
          </cell>
        </row>
        <row r="122">
          <cell r="D122" t="str">
            <v>01012027</v>
          </cell>
          <cell r="V122" t="e">
            <v>#REF!</v>
          </cell>
        </row>
        <row r="123">
          <cell r="D123" t="str">
            <v>01008021</v>
          </cell>
          <cell r="V123" t="e">
            <v>#REF!</v>
          </cell>
        </row>
        <row r="124">
          <cell r="D124" t="str">
            <v>01008018</v>
          </cell>
          <cell r="V124" t="e">
            <v>#REF!</v>
          </cell>
        </row>
        <row r="125">
          <cell r="D125" t="e">
            <v>#N/A</v>
          </cell>
          <cell r="V125" t="e">
            <v>#REF!</v>
          </cell>
        </row>
        <row r="126">
          <cell r="D126" t="str">
            <v>01008031</v>
          </cell>
        </row>
        <row r="127">
          <cell r="D127" t="str">
            <v>01008009</v>
          </cell>
        </row>
        <row r="128">
          <cell r="D128" t="str">
            <v>01007003</v>
          </cell>
          <cell r="U128" t="str">
            <v>x</v>
          </cell>
          <cell r="V128" t="str">
            <v>Kinh nghiệm quản lý công việc hành chính của Khoa Khoa học Cơ bản tại Trường Cao đẳng Kỹ thuật Lý Tự Trọng TPHCM</v>
          </cell>
          <cell r="X128" t="str">
            <v>Giải pháp quản lý hồ sơ lưu trữ tại khoa Khoa học cơ bản Trường Cao đẳng Kỹ thuật Lý Tự Trọng Thành Phố Hồ Chí Minh</v>
          </cell>
        </row>
        <row r="129">
          <cell r="D129" t="str">
            <v>01008012</v>
          </cell>
          <cell r="U129" t="str">
            <v>x</v>
          </cell>
          <cell r="V129" t="str">
            <v>Kỹ thuật nối ống cấp nước âm trong bảo trì sửa chữa hệ thống cấp nước toàn trường.</v>
          </cell>
          <cell r="X129" t="str">
            <v>Kỹ thuật trồng cỏ chăm sóc, cắt cỏ  tại Trường Cao đẳng Kỹ thuật Lý Tự Trọng TP.HCM</v>
          </cell>
        </row>
        <row r="130">
          <cell r="D130" t="str">
            <v>01009015</v>
          </cell>
          <cell r="V130" t="e">
            <v>#REF!</v>
          </cell>
        </row>
        <row r="131">
          <cell r="D131" t="str">
            <v>01013033</v>
          </cell>
          <cell r="V131" t="str">
            <v>Kỹ năng giao giao tiếp đối với học sinh, sinh viên khoa Công nghệ Nhiệt – Lạnh.</v>
          </cell>
        </row>
        <row r="132">
          <cell r="D132" t="str">
            <v>01017008</v>
          </cell>
          <cell r="O132" t="str">
            <v>x</v>
          </cell>
          <cell r="Q132" t="str">
            <v>Giải pháp ứng dụng phần mềm Magic Boot trong công việc bảo trì cho máy vi tính ở trường CĐKT Lý Tự Trọng</v>
          </cell>
          <cell r="V132" t="str">
            <v>Ứng dụng windown 10 trong việc bảo trì máy tính tại Trường Cao đẳng Kỹ thuật Lý Tự Trọng TP.HCM</v>
          </cell>
          <cell r="X132" t="str">
            <v>Ứng dụng phần mềm HDDScan trong việc sửa chữa ổ cứng bị lỗi tại Trường Cao đẳng Kỹ thuật Lý Tự Trọng TP.HCM</v>
          </cell>
        </row>
        <row r="133">
          <cell r="D133" t="str">
            <v>01008033</v>
          </cell>
        </row>
        <row r="134">
          <cell r="D134" t="e">
            <v>#N/A</v>
          </cell>
        </row>
        <row r="135">
          <cell r="D135" t="e">
            <v>#N/A</v>
          </cell>
          <cell r="V135" t="e">
            <v>#REF!</v>
          </cell>
        </row>
        <row r="136">
          <cell r="D136" t="str">
            <v>01008039</v>
          </cell>
        </row>
        <row r="137">
          <cell r="D137" t="str">
            <v>01005007</v>
          </cell>
          <cell r="X137" t="str">
            <v>Ứng dụng phần mềm SPSS vào trong công tác giảng dạy và quản lý thống kê</v>
          </cell>
        </row>
        <row r="138">
          <cell r="D138" t="str">
            <v>01010007</v>
          </cell>
          <cell r="I138" t="str">
            <v>x</v>
          </cell>
          <cell r="K138" t="str">
            <v>Phương pháp nâng cao chất lượng giảng dạy học phần Toán trong trường cao đẳng</v>
          </cell>
          <cell r="L138" t="str">
            <v>x</v>
          </cell>
          <cell r="M138" t="str">
            <v>x</v>
          </cell>
          <cell r="N138" t="str">
            <v>Hướng dẫn sinh viên giải dạng bài tập "Phương trình vi phân cấp 2 tuyến tính hệ số hằng số"</v>
          </cell>
          <cell r="O138" t="str">
            <v>x</v>
          </cell>
          <cell r="Q138" t="str">
            <v>Hướng dẫn sinh viên giải một số bài toán "tính định thức cấp n"</v>
          </cell>
          <cell r="R138" t="str">
            <v>x</v>
          </cell>
          <cell r="S138" t="str">
            <v>x</v>
          </cell>
          <cell r="T138" t="str">
            <v xml:space="preserve">Biên soạn giáo trình Xác suất thống kê hệ tín chỉ </v>
          </cell>
          <cell r="V138" t="str">
            <v>Hướng dẫn học sinh bậc cao đẳng nghề (9+4) giải một số bài toán phương trình quy về phương trình bậc nhất, bậc hai.</v>
          </cell>
          <cell r="X138" t="str">
            <v>Hướng dẫn sinh viên giải bài toán "Phương trình vi phân tuyến tính cấp 1"</v>
          </cell>
        </row>
        <row r="139">
          <cell r="D139" t="str">
            <v>01010006</v>
          </cell>
          <cell r="U139" t="str">
            <v>x</v>
          </cell>
          <cell r="V139" t="str">
            <v>Kinh nghiệm sử dụng phương pháp Graph trong giảng dạy học phần Hóa học Đại cương 1</v>
          </cell>
        </row>
        <row r="140">
          <cell r="D140" t="str">
            <v>01010021</v>
          </cell>
          <cell r="V140" t="str">
            <v>Giải pháp nâng cao hiệu quả giảng dạy môn Giáo dục Thể chất tại Trường Cao đẳng Kỹ thuật Lý Tự Trọng Thành phố Hồ Chí Minh</v>
          </cell>
        </row>
        <row r="141">
          <cell r="D141" t="str">
            <v>01010033</v>
          </cell>
          <cell r="V141" t="str">
            <v>Kinh nghiệm giảng dạy cách tìm nghiệm nguyên của đa thức, phân tích đa thức thành nhân tử bằng sơ đồ Hooner.</v>
          </cell>
        </row>
        <row r="142">
          <cell r="D142" t="str">
            <v>01010037</v>
          </cell>
          <cell r="T142" t="str">
            <v xml:space="preserve">Biên soạn giáo trình Xác suất thống kê hệ tín chỉ </v>
          </cell>
          <cell r="V142" t="str">
            <v>Giải phương trình vi phân dạng P(x,y)dx + Q(x,y)dy = 0 bằng cách tìm thừa số tích phân</v>
          </cell>
          <cell r="X142" t="str">
            <v>Tính định thức cấp n bằng cách rút ra nhân tử tuyến tính</v>
          </cell>
        </row>
        <row r="143">
          <cell r="D143" t="str">
            <v>01010031</v>
          </cell>
          <cell r="O143" t="str">
            <v>x</v>
          </cell>
          <cell r="Q143" t="str">
            <v>Ứng dụng một số bài tập trong Đại số tuyến tính vào thực tiễn nhằm tăng cường hứng thú học tập môn Toán Cao cấp 1 cho sinh viên</v>
          </cell>
          <cell r="R143" t="str">
            <v>x</v>
          </cell>
          <cell r="S143" t="str">
            <v>x</v>
          </cell>
          <cell r="T143" t="str">
            <v>Xây dựng sơ đồ thuật toán cho các phương pháp dây cung, tiếp tuyến, kết hợp để tìm nghiệm gần đúng của phương trình đại số</v>
          </cell>
          <cell r="V143" t="str">
            <v>Sáng kiến soạn đề thi giữa học phần Toán cao cấp 1 dưới dạng trò chơi nhằm phát huy tính tích cực, sáng tạo của sinh viên trong quá trình kiểm tra và đánh giá.</v>
          </cell>
          <cell r="X143" t="str">
            <v>Giải pháp tối ưu việc sử dụng tài liệu phát tay để nâng cao chất lượng học tập môn Toán cao cấp 1 cho sinh viên Trường Cao đẳng Kỹ thuật Lý Tự Trong Thành phố Hồ Chí Minh.</v>
          </cell>
        </row>
        <row r="144">
          <cell r="D144" t="str">
            <v>01010016</v>
          </cell>
          <cell r="F144" t="str">
            <v>x</v>
          </cell>
          <cell r="H144" t="str">
            <v>Phương pháp nâng cao chất lượng học phần toán cao cấp 3</v>
          </cell>
          <cell r="I144" t="str">
            <v>x</v>
          </cell>
          <cell r="J144" t="str">
            <v>x</v>
          </cell>
          <cell r="K144" t="str">
            <v>Xây dựng cách giải các dạng bài tập của không gian vectơ</v>
          </cell>
          <cell r="L144" t="str">
            <v>x</v>
          </cell>
          <cell r="N144" t="str">
            <v>Xây dựng cách giải các dạng  bài tập ánh xạ tuyến tính</v>
          </cell>
          <cell r="V144" t="str">
            <v xml:space="preserve">Kinh nghiệm xây dựng cách giải phương trình vi phân tuyến tính </v>
          </cell>
        </row>
        <row r="145">
          <cell r="D145" t="str">
            <v>01010028</v>
          </cell>
          <cell r="V145" t="str">
            <v xml:space="preserve">Kinh nghiệm hướng dẫn sinh viên giải phương trình vi phân cấp hai bằng  phương pháp biến thiên hằng số </v>
          </cell>
        </row>
        <row r="146">
          <cell r="D146" t="str">
            <v>01010017</v>
          </cell>
          <cell r="F146" t="str">
            <v>x</v>
          </cell>
          <cell r="G146" t="str">
            <v>x</v>
          </cell>
          <cell r="H146" t="str">
            <v xml:space="preserve">Khai thác các dữ kiện cho việc giải bài tập </v>
          </cell>
          <cell r="K146" t="str">
            <v>Một số kinh nghiệm tạo  hứng thú cho Sinh viên học môn Vật lý 1</v>
          </cell>
          <cell r="N146" t="str">
            <v>Một số kinh nghiệm tạo hứng thú cho sinh viên học Vật lí 1</v>
          </cell>
          <cell r="V146" t="str">
            <v xml:space="preserve">Giải pháp giúp học sinh Trung cấp nghề nhớ nhanh và xử lý tốt kiến thức vật lý </v>
          </cell>
        </row>
        <row r="147">
          <cell r="D147" t="str">
            <v>01010024</v>
          </cell>
          <cell r="F147" t="str">
            <v>x</v>
          </cell>
          <cell r="H147" t="str">
            <v>Xây dựng: “ Bài giảng thuyết trình cho Sinh viên”</v>
          </cell>
          <cell r="K147" t="str">
            <v>Thiết kế giáo án điện tử Vật lí 1</v>
          </cell>
          <cell r="L147" t="str">
            <v>x</v>
          </cell>
          <cell r="N147" t="str">
            <v>Thiết kế giáo án điện tử Vật lí 1</v>
          </cell>
          <cell r="T147" t="str">
            <v>Nâng cao hiệu quả thảo luận nhóm trong giờ học lý thuyết học phần Vật lý đại cương tại trường Cao đẳng Kỹ thuật Lý Tự Trọng</v>
          </cell>
          <cell r="V147" t="str">
            <v>Giải pháp rèn luyện tính trung thực của sinh viên bậc Cao đẳng trong học tập và thi cử</v>
          </cell>
          <cell r="X147" t="str">
            <v>Xây dựng phương pháp gây hứng thú học tập bộ môn Vật lý 1 cho học sinh hệ trung cấp chuyên nghiệp (9+3)</v>
          </cell>
        </row>
        <row r="148">
          <cell r="D148" t="str">
            <v>01010012</v>
          </cell>
          <cell r="F148" t="str">
            <v>x</v>
          </cell>
          <cell r="G148" t="str">
            <v>x</v>
          </cell>
          <cell r="H148" t="str">
            <v>Xây dựng bộ tài liệu hướng dẫn Sinh viên tổ chức hội thảo học phần Vật lý 2</v>
          </cell>
          <cell r="I148" t="str">
            <v>x</v>
          </cell>
          <cell r="K148" t="str">
            <v>Kinh nghiệm sử dụng chương trình QuizCreator trong giảng dạy</v>
          </cell>
          <cell r="L148" t="str">
            <v>x</v>
          </cell>
          <cell r="M148" t="str">
            <v>x</v>
          </cell>
          <cell r="N148" t="str">
            <v>Phân tích một số nhược điểm khi sử dụng thiết bị đa phương tiện trong giảng dạy vật lý</v>
          </cell>
          <cell r="O148" t="str">
            <v>x</v>
          </cell>
          <cell r="Q148" t="str">
            <v>Xây dựng chương trình chấm bài trắc nghiệm bằng điện thoại di động trên hệ điều hành Android</v>
          </cell>
          <cell r="V148" t="str">
            <v>Tạo sơ đồ tư duy giảng dạy Vật lý đại cương 1 bằng chương trình Prezi</v>
          </cell>
          <cell r="X148" t="str">
            <v>Xây dựng bài giảng điện tử môn Vật lý 1</v>
          </cell>
        </row>
        <row r="149">
          <cell r="D149" t="str">
            <v>01010029</v>
          </cell>
          <cell r="F149" t="str">
            <v>x</v>
          </cell>
          <cell r="H149" t="str">
            <v>Phát triển tư duy của sinh viên trong dạy học Vật Lý</v>
          </cell>
          <cell r="I149" t="str">
            <v>x</v>
          </cell>
          <cell r="J149" t="str">
            <v>x</v>
          </cell>
          <cell r="K149" t="str">
            <v>Sử dụng hệ thống trắc nghiệm khách quan nhiều lựa chọn để kiểm tra và đánh giá kết quả học tập của SV</v>
          </cell>
          <cell r="L149" t="str">
            <v>x</v>
          </cell>
          <cell r="N149" t="str">
            <v>Vận dụng lý thuyết tình huống dạy học thông qua dạy học chương "Những định luật cơ bản của dòng điện không đổi" nhằm phát triển năng lực tư duy cho Sinh viên</v>
          </cell>
          <cell r="O149" t="str">
            <v>x</v>
          </cell>
          <cell r="P149" t="str">
            <v>x</v>
          </cell>
          <cell r="Q149" t="str">
            <v>Vận dụng phối hợp các phương pháp nhận thức vào dạy học giải quyết vấn đề chương "cơ sở của quang học sóng" nhằm bồi dưỡng năng lực tư duy, năng lực giải quyết vấn đề cho sinh viên</v>
          </cell>
          <cell r="R149" t="str">
            <v>x</v>
          </cell>
          <cell r="T149" t="str">
            <v>Xây dựng và sử dụng hệ thống bài tập phần "Nhiệt học" vật lý đại cương nhằm nâng cao chất lượng học tập của sinh viên trường Cao đẳng Kỹ thuật Lý Tự Trọng.</v>
          </cell>
          <cell r="V149" t="str">
            <v>Hướng dẫn học sinh giải quyết vấn đề chương “Động học chất điểm” trong dạy học Vật lí Trung cấp chuyên nghiệp, làm tăng hiệu quả học tập của học sinh ở trường Cao đẳng Kỹ Thuật Lý Tự Trọng Thành phố Hồ Chí Minh.</v>
          </cell>
        </row>
        <row r="150">
          <cell r="D150" t="str">
            <v>01010026</v>
          </cell>
          <cell r="F150" t="str">
            <v>x</v>
          </cell>
          <cell r="H150" t="str">
            <v>Hoàn thiện giáo trình hóa học II theo hướng tích cực hóa người học</v>
          </cell>
          <cell r="V150" t="str">
            <v>Kinh nghiệm giảng dạy "Phương pháp chia nhỏ trong bài tập oxy hóa hoàn toàn chất hữu cơ"</v>
          </cell>
          <cell r="X150" t="str">
            <v>Kinh nghiệm cân bằng nhanh phản ứng oxi hóa - khử trong phản ứng của axit</v>
          </cell>
        </row>
        <row r="151">
          <cell r="D151" t="str">
            <v>01010023</v>
          </cell>
          <cell r="I151" t="str">
            <v>x</v>
          </cell>
          <cell r="K151" t="str">
            <v>Giải pháp nâng cao kết quả học tập</v>
          </cell>
          <cell r="L151" t="str">
            <v>x</v>
          </cell>
          <cell r="M151" t="str">
            <v>x</v>
          </cell>
          <cell r="N151" t="str">
            <v>Biện pháp hướng dẫn sinh viên phương pháp học chuẩn bị cho đề thi không sử dụng tài liệu</v>
          </cell>
          <cell r="O151" t="str">
            <v>x</v>
          </cell>
          <cell r="Q151" t="str">
            <v>Một số kinh nghiệm trong việc hướng dẫn sinh viên bậc cao đẳng giải dạng bài tập chuẩn bị cho buổi phỏng vấn xin việc</v>
          </cell>
          <cell r="R151" t="str">
            <v>x</v>
          </cell>
          <cell r="S151" t="str">
            <v>x</v>
          </cell>
          <cell r="T151" t="str">
            <v>Kinh nghiệm trong việc hướng dẫn kỹ năng thuyết trình cho sinh viên bậc Cao đẳng.</v>
          </cell>
          <cell r="V151" t="str">
            <v>Giải pháp nâng cao hiệu quả giảng dạy học phần Hóa học cho bậc đào tạo Cao đẳng nghề.</v>
          </cell>
        </row>
        <row r="152">
          <cell r="D152" t="str">
            <v>01010027</v>
          </cell>
          <cell r="V152" t="str">
            <v>Kinh nghiệm hướng dẫn phương pháp học từ vựng hiệu quả cho sinh viên ngành kỹ thuật</v>
          </cell>
        </row>
        <row r="153">
          <cell r="D153" t="str">
            <v>01010030</v>
          </cell>
          <cell r="V153" t="str">
            <v>Kinh nghiệm giảng dạy bài tập phát triển tố chất thể lực thông qua trò chơi vận động</v>
          </cell>
          <cell r="W153" t="str">
            <v>x</v>
          </cell>
          <cell r="X153" t="str">
            <v>Một số giải pháp tập luyện nhằm nâng cao thành tích chạy cự ly ngắn cho sinh viên Trường Cao đẳng Kỹ thuật Lý Tự Trọng Thành Phố Hồ Chí Minh</v>
          </cell>
        </row>
        <row r="154">
          <cell r="D154" t="str">
            <v>01010032</v>
          </cell>
          <cell r="V154" t="str">
            <v>Kinh nghiệm giảng dạy một số bài tập nâng cao thành tích chạy cự ly ngắn.</v>
          </cell>
        </row>
        <row r="155">
          <cell r="D155" t="str">
            <v>01010022</v>
          </cell>
          <cell r="V155" t="str">
            <v>Kinh nghiệm trong sử dụng phương pháp tuyển chọn và huấn luyện đội tuyển bóng đá nam sinh viên tại Trường Cao đẳng Kỹ thuật Lý Tự Trọng TP. Hồ Chí Minh.</v>
          </cell>
        </row>
        <row r="156">
          <cell r="D156" t="str">
            <v>01010003</v>
          </cell>
          <cell r="V156" t="str">
            <v>Kinh nghiệm đổi mới bài tập đập bóng trong giảng dạy Giáo dục Thể chất tại trường Cao đẳng Kỹ thuật Lý Tự Trọng Thành phố Hồ Chí Minh</v>
          </cell>
        </row>
        <row r="157">
          <cell r="D157" t="str">
            <v>01010039</v>
          </cell>
          <cell r="V157" t="str">
            <v>Kinh nghiệm rèn luyện kỹ năng nói trong các giờ học tiếng Anh tại Trường Cao đẳng Kỹ thuật Lý Tự Trọng TP. Hồ Chí Minh.</v>
          </cell>
        </row>
        <row r="158">
          <cell r="D158" t="str">
            <v>01010040</v>
          </cell>
          <cell r="V158" t="str">
            <v xml:space="preserve">Kinh nghiệm trong việc luyện nghe tiếng Anh chủ động cho người học </v>
          </cell>
        </row>
        <row r="159">
          <cell r="D159" t="str">
            <v>01010015</v>
          </cell>
          <cell r="V159" t="str">
            <v>Kinh nghiệm trau dồi từ vựng cho học sinh, sinh viên tại trường Cao đẳng Kỹ thuật Lý Tự Trọng Thành phố Hồ Chí Minh</v>
          </cell>
        </row>
        <row r="160">
          <cell r="D160" t="str">
            <v>01010019</v>
          </cell>
          <cell r="V160" t="str">
            <v>Giải pháp hỗ trợ học sinh sinh viên phát triển kỹ năng đọc hiểu Anh văn TOEIC ở Trường Cao đẳng Kỹ thuật Lý Tự Trọng TPHCM</v>
          </cell>
          <cell r="X160" t="str">
            <v>Phương pháp tạo hứng thú cho học sinh sinh viên luyện kỹ năng đọc hiểu Anh văn TOIEC</v>
          </cell>
        </row>
        <row r="161">
          <cell r="D161" t="str">
            <v>01010018</v>
          </cell>
          <cell r="V161" t="str">
            <v>Các chiến thuật để làm bài thi TOEIC</v>
          </cell>
          <cell r="X161" t="str">
            <v>Giảng dạy Anh văn theo định hướng phát triển năng lực học sinh sinh viên</v>
          </cell>
        </row>
        <row r="162">
          <cell r="D162" t="str">
            <v>01010009</v>
          </cell>
          <cell r="V162" t="str">
            <v>Kinh nghiệm vận dụng phương pháp dạy và học tốt kỹ năng Listening trong giảng dạy tiếng Anh</v>
          </cell>
        </row>
        <row r="163">
          <cell r="D163" t="str">
            <v>01010020</v>
          </cell>
          <cell r="V163" t="str">
            <v xml:space="preserve">Kinh nghiệm phát huy tính tích cực của học sinh trong việc học ngoại ngữ </v>
          </cell>
        </row>
        <row r="164">
          <cell r="D164" t="str">
            <v>01002025</v>
          </cell>
          <cell r="V164" t="str">
            <v xml:space="preserve">Phương pháp nâng cao kỹ năng nói của sinh viên hệ Trung cấp </v>
          </cell>
        </row>
        <row r="165">
          <cell r="D165" t="str">
            <v>01004012</v>
          </cell>
          <cell r="V165" t="str">
            <v>Kinh nghiệm tổ chức cuộc thi "Vui cùng hóa học" nhằm tạo hứng thú học tập cho học sinh hệ Trung cấp và Trung cấp nghề</v>
          </cell>
        </row>
        <row r="166">
          <cell r="D166" t="str">
            <v>01022005</v>
          </cell>
          <cell r="V166" t="str">
            <v>Một số phương pháp dạy tốt môn thể thao tự chọn cho học sinh ở Trường THPT Lý Tự Trọng Thành phố Hồ Chí Minh</v>
          </cell>
        </row>
        <row r="167">
          <cell r="D167" t="str">
            <v>01022048</v>
          </cell>
          <cell r="V167" t="str">
            <v>Tìm hiểu giải Nobel Hóa học để giúp học sinh hứng thú với môn Hóa học ở Trường THPT Lý Tự Trọng Thành phố Hồ Chí Minh</v>
          </cell>
        </row>
        <row r="168">
          <cell r="D168" t="str">
            <v>01023002</v>
          </cell>
          <cell r="F168" t="str">
            <v>x</v>
          </cell>
          <cell r="G168" t="str">
            <v>x</v>
          </cell>
          <cell r="H168" t="str">
            <v>Áp dụng công nghệ thông tin trong việc quản lý hồ sơ Đảng (năm thứ 2)</v>
          </cell>
          <cell r="V168" t="str">
            <v>Kinh nghiệm trong công tác chủ nhiệm về việc giáo dục ý thức kỷ luật cho học sinh bậc Trung cấp và Cao đẳng nghề</v>
          </cell>
          <cell r="X168" t="str">
            <v>Kinh nghiệm giáo dục đạo đức học sinh trong công tác chủ nhiệm lớp</v>
          </cell>
        </row>
        <row r="169">
          <cell r="D169" t="str">
            <v>01010141</v>
          </cell>
        </row>
        <row r="170">
          <cell r="D170" t="str">
            <v>01010162</v>
          </cell>
        </row>
        <row r="171">
          <cell r="D171" t="str">
            <v>01011012</v>
          </cell>
          <cell r="E171" t="str">
            <v>Khoa Lý luận Chính trị</v>
          </cell>
          <cell r="I171" t="str">
            <v>x</v>
          </cell>
          <cell r="K171" t="str">
            <v>Làm thế nào để khuyến khích Sinh viên tích cực phát biểu</v>
          </cell>
          <cell r="L171" t="str">
            <v>x</v>
          </cell>
          <cell r="M171" t="str">
            <v>x</v>
          </cell>
          <cell r="N171" t="str">
            <v>Giải pháp góp phần nâng cao ý thức bảo vệ môi trường cho học sinh sinh viên</v>
          </cell>
          <cell r="O171" t="str">
            <v>x</v>
          </cell>
          <cell r="Q171" t="str">
            <v>Vận dụng nội dung Hội nghị TW Đảng lần thứ 1 đến lần thứ 7 khóa XI vào giảng dạy môn Đường lối Cách mạng của Đảng Cộng sản Việt Nam tại trường</v>
          </cell>
          <cell r="T171" t="str">
            <v>Những đổi mới cần thiết trong giảng dạy môn Đường lối Cách mạng của Đảng cộng sản Việt Nam khi chuyển sang học chế tín chỉ</v>
          </cell>
          <cell r="V171" t="str">
            <v>Vận dụng nội dung Hội nghị Trung ương 9 khóa XI vào giảng dạy môn Đường lối cách mạng của Đảng cộng sản Việt Nam tại trường CĐKT Lý Tự Trọng nhằm nâng cao hiệu quả dạy học.</v>
          </cell>
          <cell r="X171" t="str">
            <v>Vận dụng nội dung Nghị quyết Đại hội Đảng toàn quốc lần thứ XII vào giảng dạy môn Đường lối cách mạng của Đảng cộng sản Việt Nam tại trường Cao đẳng kỹ thuật Lý Tự Trọng TP Hồ Chí Minh</v>
          </cell>
        </row>
        <row r="172">
          <cell r="D172" t="str">
            <v>01011002</v>
          </cell>
          <cell r="F172" t="str">
            <v>x</v>
          </cell>
          <cell r="H172" t="str">
            <v>Đổi mới phương pháp giảng dạy môn Chính trị hệ Trung cấp chuyên nghiệp</v>
          </cell>
          <cell r="I172" t="str">
            <v>x</v>
          </cell>
          <cell r="J172" t="str">
            <v>x</v>
          </cell>
          <cell r="K172" t="str">
            <v>Một số phương pháp phát huy tính tích cực của Sinh viên đối với học phần Những nguyên lý cơ bản của chủ nghĩa Mác-Lênin</v>
          </cell>
          <cell r="L172" t="str">
            <v>x</v>
          </cell>
          <cell r="N172" t="str">
            <v>Một số biện pháp phát huy tính hiệu quả của việc ứng dụng công nghệ thông tin vào giảng dạy môn Những nguyên lý cơ bản của Chủ nghĩa Mác - Lênin</v>
          </cell>
          <cell r="V172" t="str">
            <v>Sử dụng sơ đồ tư duy (mindmap) trong giảng dạy học phần Những nguyên lý cơ bản của chủ nghĩa Mác-Lênin cho sinh viên trường Cao đẳng kỹ thuật Lý Tự Trọng</v>
          </cell>
          <cell r="X172" t="str">
            <v>Phát huy năng lực tự học của sinh viên trường Cao đẳng Kỹ thuật Lý Tự Trọng trong hoạt động học tập các môn lý luận chính trị theo hệ thống tín chỉ hiện nay</v>
          </cell>
        </row>
        <row r="173">
          <cell r="D173" t="str">
            <v>01011009</v>
          </cell>
          <cell r="I173" t="str">
            <v>x</v>
          </cell>
          <cell r="K173" t="str">
            <v>Làm gì để nâng cao chất lượng  giảng dạy học phần Đường lối Cách mạng của Đảng Cộng sản Việt Nam trong trường CĐKT</v>
          </cell>
          <cell r="V173" t="str">
            <v>Nâng cao hiệu quả phương pháp thảo luận nhóm trong giảng dạy môn Đường lối cách mạng của Đảng cộng sản Việt Nam đối với các trường kỹ thuật, trường nghề</v>
          </cell>
          <cell r="X173" t="str">
            <v>Sử dụng phương tiện dạy học hiện đại để tăng hứng thú học tập các môn Lý luận chính trị cho sinh viên</v>
          </cell>
        </row>
        <row r="174">
          <cell r="D174" t="str">
            <v>01011010</v>
          </cell>
          <cell r="F174" t="str">
            <v>x</v>
          </cell>
          <cell r="H174" t="str">
            <v>Một số biện pháp giúp tổ chức giờ học tích cực đối với môn Những nguyên lý cơ bản của Chủ nghĩa Mác - Lênin</v>
          </cell>
          <cell r="I174" t="str">
            <v>x</v>
          </cell>
          <cell r="J174" t="str">
            <v>x</v>
          </cell>
          <cell r="K174" t="str">
            <v>Nâng cao vai trò của Giáo viên chủ nhiệm trong hoạt động học tập và rèn luyện của Sinh viên</v>
          </cell>
          <cell r="L174" t="str">
            <v>x</v>
          </cell>
          <cell r="N174" t="str">
            <v>Nâng cao hiệu quả của việc sử dụng phương pháp học theo nhóm trong giờ học môn Chính trị</v>
          </cell>
          <cell r="T174" t="str">
            <v>Vận dụng quy luật lượng - chất trong việc nâng cao chất lượng học tập và rèn luyện sinh viên tại trường Cao đẳng Kỹ thuật Lý Tự Trọng</v>
          </cell>
          <cell r="V174" t="str">
            <v>Rèn luyện phương pháp biện chứng cho sinh viên qua việc dạy và học môn Những nguyên lý cơ bản của chủ nghĩa Mác-Lênin tại trường</v>
          </cell>
          <cell r="X174" t="str">
            <v> Vận dụng phương pháp lấy người học làm trung tâm trong việc giảng dạy các môn lý luận chính trị tại Trường CĐKT Lý Tự Trọng</v>
          </cell>
        </row>
        <row r="175">
          <cell r="D175" t="str">
            <v>01010005</v>
          </cell>
          <cell r="F175" t="str">
            <v>x</v>
          </cell>
          <cell r="H175" t="str">
            <v>Cải tiến phương pháp giảng dạy môn Khoa học giao tiếp bài : “Giao tiếp có hiệu quả"</v>
          </cell>
          <cell r="I175" t="str">
            <v>x</v>
          </cell>
          <cell r="J175" t="str">
            <v>x</v>
          </cell>
          <cell r="K175" t="str">
            <v>Ứng dụng Internet vào giảng dạy Khoa học giao tiếp</v>
          </cell>
          <cell r="L175" t="str">
            <v>x</v>
          </cell>
          <cell r="N175" t="str">
            <v>Cải tiến phương pháp giảng dạy bài 2 "Các cách tiếp cận hiện tượng giao tiếp"</v>
          </cell>
          <cell r="O175" t="str">
            <v>x</v>
          </cell>
          <cell r="P175" t="str">
            <v>x</v>
          </cell>
          <cell r="Q175" t="str">
            <v xml:space="preserve">Cải tiến phương pháp giảng dạy Chương I của học phần Kỹ năng giao tiếp, hệ TCCN trường CĐKT Lý Tự Trọng </v>
          </cell>
          <cell r="V175" t="str">
            <v>Đổi mới phương pháp giảng dạy đối với hệ Trung cấp chuyên nghiệp bằng cách sử dụng bộ ngân hàng câu hỏi để kích thích năng lực tự học của học sinh trường CĐKT Lý Tự Trọng</v>
          </cell>
          <cell r="X175" t="str">
            <v>Trang bị kỹ năng mềm thông qua việc giảng dạy môn Pháp luật cho học sinh hệ Trung cấp chuyên nghiệp trường CĐKT Lý Tự Trọng TP.HCM</v>
          </cell>
        </row>
        <row r="176">
          <cell r="D176" t="str">
            <v>01011005</v>
          </cell>
          <cell r="V176" t="str">
            <v>Vận dụng văn hóa dân gian Việt Nam vào việc giảng dạy chương I,II,III trong bộ môn Những nguyên lý cơ bản của chủ nghĩa Mác-Lênin</v>
          </cell>
          <cell r="X176" t="str">
            <v>Vận dụng quan điểm toàn diện trong việc giảng dạy và giáo dục đạo đức cho học sinh - sinh viên trường Cao đẳng kỹ thuật Lý Tự Trọng Thành phố Hồ Chí Minh.</v>
          </cell>
        </row>
        <row r="177">
          <cell r="D177" t="str">
            <v>01011013</v>
          </cell>
          <cell r="F177" t="str">
            <v>x</v>
          </cell>
          <cell r="H177" t="str">
            <v>Làm sao để học tốt môn Những nguyên lý cơ bản của Chủ nghĩa Mác – Lênin 1</v>
          </cell>
          <cell r="I177" t="str">
            <v>x</v>
          </cell>
          <cell r="J177" t="str">
            <v>x</v>
          </cell>
          <cell r="K177" t="str">
            <v xml:space="preserve">Làm thế nào để có giờ giảng tích cực </v>
          </cell>
          <cell r="L177" t="str">
            <v>x</v>
          </cell>
          <cell r="N177" t="str">
            <v>Một số biện pháp để sinh viên đạt hiệu quả cao trong việc học nhóm môn Những nguyên lý cơ bản của Chủ nghĩa Mác LêninII</v>
          </cell>
          <cell r="O177" t="str">
            <v>x</v>
          </cell>
          <cell r="Q177" t="str">
            <v>Một số biện pháp trong việc dạy học môn Những nguyên lý cơ bản của chủ nghĩa Mác - Lênin theo học chế tín chỉ tại trường CĐKT Lý Tự Trọng</v>
          </cell>
          <cell r="R177" t="str">
            <v>x</v>
          </cell>
          <cell r="T177" t="str">
            <v>Một số kinh nghiệm trong việc dạy học phần Những nguyên lý cơ bản của chủ nghĩa Mác-Lênin theo học chế tín chỉ tại trường Cao đẳng Kỹ thuật Lý Tự Trọng</v>
          </cell>
          <cell r="V177" t="str">
            <v>Một số giải pháp nâng cao kỹ năng đọc của sinh viên tại trường CĐKT Lý Tự Trọng hiện nay</v>
          </cell>
          <cell r="X177" t="str">
            <v>Một số giải pháp nhằm thu hút và tạo động lực thúc đẩy sinh viên tích cực học tập</v>
          </cell>
        </row>
        <row r="178">
          <cell r="D178" t="str">
            <v>01011008</v>
          </cell>
          <cell r="O178" t="str">
            <v>x</v>
          </cell>
          <cell r="Q178" t="str">
            <v>Một số biện pháp nhằm nâng cao bản lĩnh chính trị cho Sinh viên hệ CĐ của trường trong giai đoạn hiện nay</v>
          </cell>
          <cell r="T178" t="str">
            <v>Vận dụng ca dao, tục ngữ, thơ ca vào môn học Giáo dục chính trị nhằm nâng cao hiệu quả học tập cho học sinh bậc trung cấp chuyên nghiệp tại trường Cao đẳng Kỹ thuật Lý Tự Trọng</v>
          </cell>
          <cell r="U178" t="str">
            <v>x</v>
          </cell>
          <cell r="V178" t="str">
            <v>Vai trò của giảng viên trong việc nâng cao hiệu quả tự học của sinh viên trường Cao đẳng kỹ thuật Lý Tự Trọng</v>
          </cell>
          <cell r="X178" t="str">
            <v>Phát huy vai trò của GVCN trong việc nâng cao chất lượng đào tạo hệ Trung cấp chuyên nghiệp (12 + 2) tại trường CĐKT Lý Tự Trọng</v>
          </cell>
        </row>
        <row r="179">
          <cell r="D179" t="str">
            <v>01011015</v>
          </cell>
          <cell r="F179" t="str">
            <v>x</v>
          </cell>
          <cell r="H179" t="str">
            <v>Đổi mới phương pháp giảng dạy môn Tư tưởng Hồ Chí Minh</v>
          </cell>
          <cell r="I179" t="str">
            <v>x</v>
          </cell>
          <cell r="J179" t="str">
            <v>x</v>
          </cell>
          <cell r="K179" t="str">
            <v>Một số biện pháp để phát huy vai trò của người học trong học phần Tư tưởng Hồ Chí Minh</v>
          </cell>
          <cell r="L179" t="str">
            <v>x</v>
          </cell>
          <cell r="N179" t="str">
            <v>Một vài giải pháp góp phần nâng cao hiệu quả của giờ thuyết trình</v>
          </cell>
          <cell r="U179" t="str">
            <v>x</v>
          </cell>
          <cell r="V179" t="str">
            <v>Tư tưởng đạo đức Hồ Chí Minh đối với việc giáo dục đạo đức cho sinh viên trường Cao đẳng kỹ thuật Lý Tự Trọng</v>
          </cell>
          <cell r="X179" t="str">
            <v>Giảng dạy môn Tư tưởng Hồ Chí Minh tại trường CĐKT Lý Tự Trọng trong bối cảnh hội nhập quốc tế</v>
          </cell>
        </row>
        <row r="180">
          <cell r="D180" t="str">
            <v>01011007</v>
          </cell>
          <cell r="I180" t="str">
            <v>x</v>
          </cell>
          <cell r="N180" t="str">
            <v>Góp phần nâng cao kỹ năng thuyết trình cho sinh viên trường CĐ Kỹ thuật Lý Tự Trọng</v>
          </cell>
          <cell r="O180" t="str">
            <v>x</v>
          </cell>
          <cell r="Q180" t="str">
            <v>Góp phần nâng cao kỹ năng thuyết trình cho sinh viên trường CĐ kỹ thuật Lý Tự Trọng</v>
          </cell>
          <cell r="T180" t="str">
            <v>Một số phương pháp giảng dạy  môn Tư tưởng Hồ Chí Minh theo học chế tín chỉ tại Trường Cao đẳng Kỹ thuật Lý Tự Trọng</v>
          </cell>
          <cell r="V180" t="str">
            <v>Vận dụng Tư tưởng Hồ Chí Minh về đạo đức trong xây dựng đạo đức lối sống của sinh viên trường CĐKT Lý Tự Trọng TP.HCM</v>
          </cell>
          <cell r="X180" t="str">
            <v>Đổi mới phương pháp giảng dạy môn Tư tưởng Hồ Chí Minh cho sinh viên trường Cao đẳng Kỹ thuật Lý Tự Trọng trong bối cảnh hội nhập quốc tế</v>
          </cell>
        </row>
        <row r="181">
          <cell r="D181" t="str">
            <v>01011011</v>
          </cell>
          <cell r="V181" t="str">
            <v>Một số giải pháp nâng cao hiệu quả công tác giảng dạy môn Pháp luật tại trường Cao đẳng Kỹ thuật Lý Tự Trọng TP. HCM</v>
          </cell>
          <cell r="X181" t="str">
            <v>Một số biện pháp và giải pháp để nâng cao chất lượng giảng dạy cho đội ngũ giảng viên</v>
          </cell>
        </row>
        <row r="182">
          <cell r="D182" t="str">
            <v>01011014</v>
          </cell>
          <cell r="V182" t="str">
            <v>Nâng cao nhận thức &amp; trách nhiệm sinh viên học sinh bằng việc đưa các sự kiện pháp lý khách quan trong giảng dạy Pháp luật</v>
          </cell>
          <cell r="X182" t="str">
            <v xml:space="preserve">Hợp nhất tổ Pháp luật về khoa Kinh tế, nhằm phát huy tối đa tri thức của giảng viên Pháp luật tại trường CĐKT Lý Tự Trọng TP HCM. </v>
          </cell>
        </row>
        <row r="183">
          <cell r="D183" t="str">
            <v>01011001</v>
          </cell>
          <cell r="V183" t="str">
            <v>Vận dụng phương pháp thảo luận theo nhóm trong giảng dạy môn Giáo dục Chính trị đối với hệ Trung cấp chuyên nghiệp tại trường Cao đẳng kỹ thuật Lý Tự Trọng</v>
          </cell>
        </row>
        <row r="184">
          <cell r="D184" t="str">
            <v>01011006</v>
          </cell>
          <cell r="O184" t="str">
            <v>x</v>
          </cell>
          <cell r="Q184" t="str">
            <v>Đổi mới phương pháp giảng dạy môn Giáo dục Chính trị theo hướng tích cực hóa hoạt động học tập của HS hệ TCCN tại trường</v>
          </cell>
          <cell r="R184" t="str">
            <v>x</v>
          </cell>
          <cell r="S184" t="str">
            <v>x</v>
          </cell>
          <cell r="T184" t="str">
            <v>Kinh nghiệm của việc sử dụng bài giảng điện tử đối với chương 5, học phần Đường lối Cách mạng của Đảng cộng sản Việt Nam</v>
          </cell>
          <cell r="V184" t="str">
            <v>Một số kinh nghiệm giáo dục kỹ năng sống cho học sinh qua học phần Giáo dục chính trị tại trường</v>
          </cell>
          <cell r="X184" t="str">
            <v>Tích hợp nội dung giáo dục biển đảo vào môn Giáo dục chính trị góp phần nâng cao ý thức bảo vệ đất nước của học sinh hệ trung cấp chuyên nghiệp tại trường CĐKT Lý Tự Trọng Thành phố Hồ Chí Minh.</v>
          </cell>
        </row>
        <row r="185">
          <cell r="D185" t="str">
            <v>01011016</v>
          </cell>
          <cell r="V185" t="str">
            <v>Giải pháp góp phần nâng cao kiến thức hội nhập cộng đồng kinh tế ASEAN cho sinh viên qua bài giảng môn Những nguyên lý cơ bản của chủ nghĩa Mác – Lênin 1</v>
          </cell>
        </row>
        <row r="186">
          <cell r="D186" t="str">
            <v>01011018</v>
          </cell>
          <cell r="V186" t="str">
            <v>Nâng cao hiệu quả sử dụng phương pháp dạy học tích cực trong giảng việc dạy môn Tư tưởng Hồ Chí Minh ở trường Cao đẳng kỹ thuật Lý Tự Trọng thành phố Hồ Chí Minh</v>
          </cell>
          <cell r="X186" t="str">
            <v>Sử dụng bài tập vận dụng trong dạy học môn Tư tưởng Hồ Chí Minh</v>
          </cell>
        </row>
        <row r="187">
          <cell r="D187" t="str">
            <v>01012003</v>
          </cell>
          <cell r="E187" t="str">
            <v>Khoa Cơ khí</v>
          </cell>
          <cell r="F187" t="str">
            <v>x</v>
          </cell>
          <cell r="G187" t="str">
            <v>x</v>
          </cell>
          <cell r="H187" t="str">
            <v>Biên soạn giáo trình Thực tập CAD/CAM – CNC hệ CĐ</v>
          </cell>
          <cell r="I187" t="str">
            <v>x</v>
          </cell>
          <cell r="K187" t="str">
            <v>Biên soạn giáo trình thực tập CDA/CAM/CNC hệ Cao đẳng</v>
          </cell>
          <cell r="V187" t="str">
            <v>Giải pháp nâng cao hiệu quả giảng dạy  học phần Công nghệ CNC bậc Trung cấp chuyên nghiệp</v>
          </cell>
          <cell r="X187" t="str">
            <v>Giải pháp nâng cao hiệu quả giảng dạy học phần Công nghệ CNC bậc Cao đẳng chuyên nghiệp</v>
          </cell>
        </row>
        <row r="188">
          <cell r="D188" t="str">
            <v>01012008</v>
          </cell>
          <cell r="V188" t="str">
            <v>Thiết kế chế tạo 20 bàn thực hành hàn với mặt bàn cách điện</v>
          </cell>
        </row>
        <row r="189">
          <cell r="D189" t="str">
            <v>01012023</v>
          </cell>
          <cell r="V189" t="str">
            <v>Ứng dụng phần mềm thiết kế ngược Rapidform XOR để hỗ trợ giảng dạy các học phần CAD/CAM - CNC</v>
          </cell>
        </row>
        <row r="190">
          <cell r="D190" t="str">
            <v>01012013</v>
          </cell>
          <cell r="R190" t="str">
            <v>x</v>
          </cell>
          <cell r="T190" t="str">
            <v xml:space="preserve">Nghiên cứu thiết kế chế tạo máy chăm sóc cây cao su đã phát tán </v>
          </cell>
          <cell r="U190" t="str">
            <v>x</v>
          </cell>
          <cell r="V190" t="str">
            <v>Ứng dụng bài tập thực hành Tiện làm chìa khóa mâm cặp cho xưởng Tiện 1</v>
          </cell>
        </row>
        <row r="191">
          <cell r="D191" t="str">
            <v>01012007</v>
          </cell>
          <cell r="V191" t="str">
            <v>Thiết kế hệ thống bài tập Vẽ kỹ thuật dùng cho bậc Trung cấp chuyên nghiệp</v>
          </cell>
        </row>
        <row r="192">
          <cell r="D192" t="str">
            <v>01012022</v>
          </cell>
          <cell r="V192" t="str">
            <v>Thiết kế hệ thống bản vẽ thực tập Phay 1</v>
          </cell>
        </row>
        <row r="193">
          <cell r="D193" t="str">
            <v>01012014</v>
          </cell>
          <cell r="R193" t="str">
            <v>x</v>
          </cell>
          <cell r="T193" t="str">
            <v xml:space="preserve">Nghiên cứu thiết kế chế tạo máy chăm sóc cây cao su đã phát tán </v>
          </cell>
          <cell r="U193" t="str">
            <v>x</v>
          </cell>
          <cell r="V193" t="str">
            <v>Ứng dụng phương pháp gia công tia lửa điện trong gia công cắt gọt kim loại</v>
          </cell>
          <cell r="X193" t="str">
            <v>Thiết kế - Chế tạo Tốc kẹp dùng cho thực tập nghề Tiện</v>
          </cell>
        </row>
        <row r="194">
          <cell r="D194" t="str">
            <v>01012005</v>
          </cell>
          <cell r="I194" t="str">
            <v>x</v>
          </cell>
          <cell r="K194" t="str">
            <v>Biên soạn hệ thống bài tập học phần Công nghệ CNC bậc Cao đẳng</v>
          </cell>
          <cell r="L194" t="str">
            <v>x</v>
          </cell>
          <cell r="M194" t="str">
            <v>x</v>
          </cell>
          <cell r="N194" t="str">
            <v>Một số giải pháp nâng cao hiệu quả giảng dạy học phần Công nghệ CNC</v>
          </cell>
          <cell r="O194" t="str">
            <v>x</v>
          </cell>
          <cell r="Q194" t="str">
            <v xml:space="preserve">Vận dụng phương pháp dạy thực hành theo nhóm nhỏ cho học phần TT CAD/CAM-CNC bậc CĐ Trường CĐKT Lý Tự Trọng  </v>
          </cell>
          <cell r="R194" t="str">
            <v>x</v>
          </cell>
          <cell r="S194" t="str">
            <v>x</v>
          </cell>
          <cell r="T194" t="str">
            <v>Biên soạn bài giảng học phần Công nghệ CNC giảng dạy bậc trung cấp chuyên nghiệp  ngành Cơ khí chế tạo trường Cao đẳng Kỹ thuật Lý Tự Trọng TP.HCM</v>
          </cell>
          <cell r="V194" t="str">
            <v>Một số kinh nghiệm giảng dạy hiệu quả học phần thực tập CNC bậc Cao đẳng Kỹ thuật Trường Cao đẳng Kỹ thuật Lý Tự Trọng TP.HCM</v>
          </cell>
          <cell r="W194" t="str">
            <v>x</v>
          </cell>
          <cell r="X194" t="str">
            <v>Một số kinh nghiệm giảng dạy hiệu quả học phần Autocad bậc cao đẳng kỹ thuật Trường Cao đẳng Kỹ thuật Lý Tự Trọng TP.HCM</v>
          </cell>
        </row>
        <row r="195">
          <cell r="D195" t="str">
            <v>01012006</v>
          </cell>
          <cell r="L195" t="str">
            <v>x</v>
          </cell>
          <cell r="N195" t="str">
            <v>Biên soạn tài liệu An toàn và môi trường CN dành cho hệ Cao đẳng</v>
          </cell>
          <cell r="Q195" t="str">
            <v>Biên soạn đề cương chi tiết, học phần AT &amp; MTCN bậc cao đẳng ngành CNKT Cơ khí trường CĐKT Lý Tự Trọng</v>
          </cell>
          <cell r="R195" t="str">
            <v>x</v>
          </cell>
          <cell r="T195" t="str">
            <v>Biên soạn bài giảng học phần Vật liệu học giảng dạy bậc Cao đẳng ngành Công nghệ kỹ thuật Cơ khí và Ôtô trường Cao đẳng Kỹ thuật Lý Tự Trọng TP.HCM</v>
          </cell>
          <cell r="V195" t="str">
            <v>Giải pháp cài đặt phần mềm Visi I5 trên nền Window 7 trong giảng dạy học phần Công nghệ CAD/CAM</v>
          </cell>
          <cell r="X195" t="str">
            <v>Thay đổi phương pháp giảng dạy học phần Vật liệu học</v>
          </cell>
        </row>
        <row r="196">
          <cell r="D196" t="str">
            <v>01012004</v>
          </cell>
          <cell r="V196" t="str">
            <v>Thiết kế và gia công chế tạo cán dao, đệm lót dao chuyên dùng cho xưởng Tiện</v>
          </cell>
        </row>
        <row r="197">
          <cell r="D197" t="str">
            <v>01012012</v>
          </cell>
          <cell r="V197" t="str">
            <v>Thiết kế hệ thống bài tập Sức bền vật liệu dùng cho bậc Trung cấp chuyên nghiệp</v>
          </cell>
        </row>
        <row r="198">
          <cell r="D198" t="str">
            <v>01012016</v>
          </cell>
          <cell r="H198" t="str">
            <v>Biên soạn giáo trình Kinh tế công nghiệp và quản trị chất lượng hệ CĐ</v>
          </cell>
          <cell r="V198" t="str">
            <v>Ứng dụng phần mềm CM - MIX trong xây dựng đề thi trắc nghiệm cho môn An toàn lao động bậc Cao đẳng kỹ thuật</v>
          </cell>
        </row>
        <row r="199">
          <cell r="D199" t="str">
            <v>01012015</v>
          </cell>
          <cell r="V199" t="str">
            <v>Thiết kế mô hình mặt cắt, hình cắt dùng trong giảng dạy học phần Vẽ kỹ thuật bậc Trung cấp chuyên nghiệp</v>
          </cell>
          <cell r="X199" t="str">
            <v>Thiết kế - Chế tạo bảng so độ nhám bề mặt</v>
          </cell>
        </row>
        <row r="200">
          <cell r="D200" t="str">
            <v>01012019</v>
          </cell>
          <cell r="U200" t="str">
            <v>x</v>
          </cell>
          <cell r="V200" t="str">
            <v>Thiết kế mô hình mạ chân không</v>
          </cell>
        </row>
        <row r="201">
          <cell r="D201" t="str">
            <v>01012018</v>
          </cell>
          <cell r="V201" t="str">
            <v xml:space="preserve">Giải pháp nâng cao giảng dạy học phần Dung sai Kỹ thuật đo bậc Cao đẳng Kỹ thuật  </v>
          </cell>
        </row>
        <row r="202">
          <cell r="D202" t="str">
            <v>01011012</v>
          </cell>
          <cell r="V202" t="str">
            <v>Ứng dụng mô hình khí nén trong giảng dạy học phần Truyền động thủy lực khí nén</v>
          </cell>
        </row>
        <row r="203">
          <cell r="D203" t="str">
            <v>01012020</v>
          </cell>
          <cell r="V203" t="str">
            <v>Ứng dụng phần mềm Creo Panametic trong thiết kế 3D cơ bản</v>
          </cell>
        </row>
        <row r="204">
          <cell r="D204" t="str">
            <v>01012021</v>
          </cell>
          <cell r="V204" t="str">
            <v>Thiết kế hệ thống bản vẽ thực hành Tiện 1</v>
          </cell>
        </row>
        <row r="205">
          <cell r="D205" t="str">
            <v>01012011</v>
          </cell>
          <cell r="V205" t="str">
            <v>Thiết kế đồ gá đa năng trong giảng dạy thực tập Hàn</v>
          </cell>
        </row>
        <row r="206">
          <cell r="D206" t="str">
            <v>01017002</v>
          </cell>
          <cell r="L206" t="str">
            <v>x</v>
          </cell>
          <cell r="N206" t="str">
            <v>Quy trình bảo dưỡng và sửa chữa máy móc thiết bị phục vụ giảng dạy</v>
          </cell>
          <cell r="O206" t="str">
            <v>x</v>
          </cell>
          <cell r="P206" t="str">
            <v>x</v>
          </cell>
          <cell r="Q206" t="str">
            <v>Chế tạo thiết bị bơm nhớt phục vụ bảo trì các máy công cụ (phần cơ)</v>
          </cell>
          <cell r="T206" t="str">
            <v>Chế tạo thiết bị châm nhớt các máy công cụ bằng khí nén</v>
          </cell>
          <cell r="V206" t="str">
            <v>Chế tạo đồ gá Taro cắt ren trong trên máy khoan 2H125</v>
          </cell>
        </row>
        <row r="207">
          <cell r="D207" t="str">
            <v>01012028</v>
          </cell>
          <cell r="V207" t="str">
            <v>Thiết kế hệ thống bài tập học phần Cơ kỹ thuật dùng cho bậc Trung cấp nghề</v>
          </cell>
        </row>
        <row r="208">
          <cell r="D208" t="e">
            <v>#N/A</v>
          </cell>
          <cell r="F208" t="str">
            <v>x</v>
          </cell>
          <cell r="H208" t="str">
            <v>Kinh nghiệm chuyển tập tin hình ảnh thành văn bản phục vụ cho biên soạn giáo trình</v>
          </cell>
          <cell r="I208" t="str">
            <v>x</v>
          </cell>
          <cell r="K208" t="str">
            <v>Kinh nghiệm triển khai phân loại sách theo khung phân loại Dewey</v>
          </cell>
          <cell r="L208" t="str">
            <v>x</v>
          </cell>
          <cell r="N208" t="str">
            <v>Ứng dụng Matlab trong tính toán kỹ thuật</v>
          </cell>
          <cell r="O208" t="str">
            <v>x</v>
          </cell>
          <cell r="Q208" t="str">
            <v>Xây dựng quy trình đảm bảo chất lượng nội bộ ở trường CĐKT Lý Tự Trọng</v>
          </cell>
          <cell r="R208" t="str">
            <v>x</v>
          </cell>
          <cell r="S208" t="str">
            <v>x</v>
          </cell>
          <cell r="T208" t="str">
            <v>Một số biện pháp xây dựng ngân hàng đề thi tại Trường CĐKT Lý Tự Trọng</v>
          </cell>
          <cell r="U208" t="str">
            <v>x</v>
          </cell>
          <cell r="V208" t="str">
            <v>Xây dựng quy trình xác định cấu trúc và duyệt đề thi trên module thi trắc nghiệm trong hệ thống PMT-EMS.</v>
          </cell>
        </row>
        <row r="209">
          <cell r="D209" t="str">
            <v>01006004</v>
          </cell>
          <cell r="K209" t="str">
            <v>Xây dựng và hệ thống lại các biểu mẫu dùng trong đào tạo (biểu mẫu cho HSSV và GV)</v>
          </cell>
          <cell r="T209" t="str">
            <v>Ứng dụng KENTEST-WORD để tăng hiệu quả trộn đề thi trắc nghiệm tại Trường CĐKT Lý Tự Trọng</v>
          </cell>
          <cell r="V209" t="str">
            <v>Xây dựng quy trình tổ chức thi trắc nghiệm trực tuyến.</v>
          </cell>
        </row>
        <row r="210">
          <cell r="D210" t="str">
            <v>01012032</v>
          </cell>
        </row>
        <row r="211">
          <cell r="D211" t="str">
            <v>01025017</v>
          </cell>
        </row>
        <row r="212">
          <cell r="D212" t="str">
            <v>01013068</v>
          </cell>
        </row>
        <row r="213">
          <cell r="D213" t="e">
            <v>#N/A</v>
          </cell>
          <cell r="E213" t="str">
            <v>Khoa Công nghệ thông tin</v>
          </cell>
          <cell r="U213" t="str">
            <v>x</v>
          </cell>
          <cell r="V213" t="str">
            <v xml:space="preserve">Xây dựng bộ bài tập thực hành phần Table và Query của học phần Lập trình quản lý cho bậc Cao đẳng ngành Công nghệ thông tin. </v>
          </cell>
        </row>
        <row r="214">
          <cell r="D214" t="str">
            <v>01015042</v>
          </cell>
        </row>
        <row r="215">
          <cell r="D215" t="str">
            <v>01015023</v>
          </cell>
          <cell r="L215" t="str">
            <v>x</v>
          </cell>
          <cell r="N215" t="str">
            <v>Xây dựng mô hình dàn trãi ổ đĩa cứng SATA laptop 2.5"</v>
          </cell>
          <cell r="O215" t="str">
            <v>x</v>
          </cell>
          <cell r="P215" t="str">
            <v>x</v>
          </cell>
          <cell r="Q215" t="str">
            <v>Xây dựng tài liệu phim hướng dẫn thực hành học phần Chuyên đề bổ sung cho bậc cao đẳng chuyên ngành Mạng Máy Tính</v>
          </cell>
          <cell r="R215" t="str">
            <v>x</v>
          </cell>
          <cell r="T215" t="str">
            <v>Xây dựng tài liệu phim hướng dẫn thực hành môn Mạng Linux bậc cao đẳng</v>
          </cell>
          <cell r="V215" t="str">
            <v>Một số kinh nghiệm ứng dụng ảo hóa để nâng cao chất lượng giảng dạy</v>
          </cell>
        </row>
        <row r="216">
          <cell r="D216" t="str">
            <v>01015019</v>
          </cell>
          <cell r="V216" t="str">
            <v>Hướng dẫn sử dụng ngôn ngữ lập trình PHP tự học xây dựng các ứng dụng Web.</v>
          </cell>
          <cell r="X216" t="str">
            <v>Ứng dụng mô hình MVC (Model-View-Control) vào môn học Lập trình Web nhằm cải tiến và nâng cao tư duy lập trình</v>
          </cell>
        </row>
        <row r="217">
          <cell r="D217" t="str">
            <v>01015001</v>
          </cell>
          <cell r="F217" t="str">
            <v>x</v>
          </cell>
          <cell r="G217" t="str">
            <v>x</v>
          </cell>
          <cell r="H217" t="str">
            <v>Biên sọan giáo trình môn Kỹ thuật Lập trình</v>
          </cell>
          <cell r="K217" t="str">
            <v>Biên sọan giáo trình môn Kỹ thuật Lập trình hệ cao đẳng</v>
          </cell>
          <cell r="L217" t="str">
            <v>x</v>
          </cell>
          <cell r="N217" t="str">
            <v>Xây dựng hệ thống biểu mẫu bằng Excel để hỗ trợ công tác quản lý và tính khối lượng công tác "Hoạt động chuyên môn và các nhiệm vụ khác" cho khoa CNTT</v>
          </cell>
          <cell r="O217" t="str">
            <v>x</v>
          </cell>
          <cell r="P217" t="str">
            <v>x</v>
          </cell>
          <cell r="Q217" t="str">
            <v>Xây dựng bảng tính bằng Excel để hỗ trợ công tác phân công giảng dạy và kiểm tra phụ trội ở khoa CNTT</v>
          </cell>
          <cell r="R217" t="str">
            <v>x</v>
          </cell>
          <cell r="T217" t="str">
            <v>Biên soạn tài liệu hướng dẫn cách sửa lỗi chương trình C/C++ trên phần mềm Visual Studio 2010</v>
          </cell>
          <cell r="U217" t="str">
            <v>x</v>
          </cell>
          <cell r="V217" t="str">
            <v>Vận dụng các kỹ thuật tối ưu mã nguồn trong việc giảng dạy lập trình bằng ngôn ngữ C/C++.</v>
          </cell>
          <cell r="X217" t="str">
            <v>Rèn luyện phong cách lập trình chuyên nghiệp cho Học sinh - Sinh viên qua việc giảng dạy các môn lập trình</v>
          </cell>
        </row>
        <row r="218">
          <cell r="D218" t="str">
            <v>01015008</v>
          </cell>
          <cell r="T218" t="str">
            <v>Nghiên cứu và sử dụng Navicat để xây dựng cơ sở dữ liệu MySQL</v>
          </cell>
          <cell r="V218" t="str">
            <v>Nghiên cứu và triển khai đóng gói phần mềm bằng Install Shield trong học phần Lập trình Windows cho bậc Cao đẳng ngành Công nghệ Thông tin.</v>
          </cell>
        </row>
        <row r="219">
          <cell r="D219" t="str">
            <v>01015013</v>
          </cell>
          <cell r="L219" t="str">
            <v>x</v>
          </cell>
          <cell r="N219" t="str">
            <v>Ứng dụng phần mềm crocodile để biểu diễn lưu đồ thuật toán</v>
          </cell>
          <cell r="R219" t="str">
            <v>x</v>
          </cell>
          <cell r="T219" t="str">
            <v>Ứng dụng các giải thuật tối ưu hóa câu truy vấn trong môn học Hệ quản trị cơ sở dữ liệu</v>
          </cell>
          <cell r="U219" t="str">
            <v>x</v>
          </cell>
          <cell r="V219" t="str">
            <v>Hướng dẫn các kỹ thuật sao lưu và phục hồi dữ liệu trong học phần Hệ quản trị Cơ sở dữ liệu dành cho bậc Cao đẳng ngành Công nghệ Thông tin.</v>
          </cell>
          <cell r="X219" t="str">
            <v>Ứng dụng phần mềm quizfaber trong giảng dạy môn anh văn chuyên ngành CNTT.</v>
          </cell>
        </row>
        <row r="220">
          <cell r="D220" t="str">
            <v>01017001</v>
          </cell>
          <cell r="E220" t="str">
            <v>TT Thư viện</v>
          </cell>
          <cell r="I220" t="str">
            <v>x</v>
          </cell>
          <cell r="K220" t="str">
            <v>Quy trình sửa chữa bảo trì máy vi tính  và các thiết bị ngoại vi khoa CNTT</v>
          </cell>
          <cell r="L220" t="str">
            <v>x</v>
          </cell>
          <cell r="M220" t="str">
            <v>x</v>
          </cell>
          <cell r="N220" t="str">
            <v>Một số giải pháp nâng cao hiệu quả công tác quản lý bảo trì, sửa chữa máy vi tính và các thiết bị ngoại vi trường ở trường CĐKT Lý Tự Trọng Tp.HCM</v>
          </cell>
          <cell r="O220" t="str">
            <v>x</v>
          </cell>
          <cell r="Q220" t="str">
            <v>Giải pháp ứng dụng thiết bị lưu trữ trên hệ thống mạng, phục vụ công tác chuyên môn ở Trung tâm Bảo trì - Cơ điện Trường CĐKT Lý Tự Trọng</v>
          </cell>
          <cell r="R220" t="str">
            <v>x</v>
          </cell>
          <cell r="S220" t="str">
            <v>x</v>
          </cell>
          <cell r="T220" t="str">
            <v>Đổi mới việc ứng dụng công nghệ thông tin trong công tác quản lý ở trường Cao đẳng Kỹ thuật Lý Tự Trọng Tp.HCM</v>
          </cell>
          <cell r="U220" t="str">
            <v>x</v>
          </cell>
          <cell r="V220" t="str">
            <v>Một số biện pháp nâng cao hiệu quả hoạt động của Trung tâm Truyền thông – Thư viện trường CĐKT Lý Tự Trọng TP.HCM.</v>
          </cell>
          <cell r="W220" t="str">
            <v>x</v>
          </cell>
          <cell r="X220" t="str">
            <v>Một số kinh nghiệm và giải pháp nhằm thu hút bạn đọc đến Thư viện Trường CĐKT Lý Tự Trọng TP.HCM.</v>
          </cell>
        </row>
        <row r="221">
          <cell r="D221" t="str">
            <v>01015006</v>
          </cell>
          <cell r="U221" t="str">
            <v>x</v>
          </cell>
          <cell r="V221" t="str">
            <v>Áp dụng cây nhị phân trong thuật toán biểu đồ Karnaugh.</v>
          </cell>
        </row>
        <row r="222">
          <cell r="D222" t="str">
            <v>01010028</v>
          </cell>
          <cell r="L222" t="str">
            <v>x</v>
          </cell>
          <cell r="N222" t="str">
            <v>Tìm hiểu những tính năng mới của Microsoft word, Excel 2010</v>
          </cell>
          <cell r="V222" t="str">
            <v>Hướng dẫn sử dụng phần mềm xử lý ảnh 3D - Slicer</v>
          </cell>
        </row>
        <row r="223">
          <cell r="D223" t="str">
            <v>01015010</v>
          </cell>
          <cell r="V223" t="str">
            <v>Xây dựng bộ bài tập thực hành học phần Hệ quản trị CSDL bậc Cao đẳng ngành Công nghệ thông tin.</v>
          </cell>
        </row>
        <row r="224">
          <cell r="D224" t="str">
            <v>01015005</v>
          </cell>
          <cell r="V224" t="str">
            <v>Xây dựng hệ thống bài tập học phần lập trình Windows cho bậc Trung cấp chuyên nghiệp ngành Công nghệ Thông tin.</v>
          </cell>
        </row>
        <row r="225">
          <cell r="D225" t="str">
            <v>01015004</v>
          </cell>
          <cell r="L225" t="str">
            <v>x</v>
          </cell>
          <cell r="N225" t="str">
            <v>Tối ưu hệ thống máy tính với ghost</v>
          </cell>
          <cell r="R225" t="str">
            <v>x</v>
          </cell>
          <cell r="T225" t="str">
            <v>Xây dựng tài liệu phim hướng dẫn thực hành môn Mạng nâng cao trên nền tảng Windows Server 2008</v>
          </cell>
          <cell r="V225" t="str">
            <v xml:space="preserve">Xây dựng phim hướng dẫn thực hiện các chuyên đề trong môn chuyên đề mạng. </v>
          </cell>
        </row>
        <row r="226">
          <cell r="D226" t="str">
            <v>01015020</v>
          </cell>
          <cell r="V226" t="str">
            <v>Hướng dẫn các thao tác lắp ráp máy tính sử dụng phần mềm giả lập dành cho bậc Cao đẳng ngành Công nghệ thông tin</v>
          </cell>
        </row>
        <row r="227">
          <cell r="D227" t="str">
            <v>01015016</v>
          </cell>
          <cell r="V227" t="str">
            <v>Xây dựng bài tập thực hành học phần SQL Sever cho bậc Trung cấp chuyên nghiệp.</v>
          </cell>
        </row>
        <row r="228">
          <cell r="D228" t="e">
            <v>#N/A</v>
          </cell>
          <cell r="V228" t="str">
            <v>Hướng dẫn giải bài tập Excel học phần Tin học văn phòng cho bậc Cao đẳng nghề.</v>
          </cell>
        </row>
        <row r="229">
          <cell r="D229" t="str">
            <v>01015021</v>
          </cell>
          <cell r="T229" t="str">
            <v>Xây dựng bộ bài tập thực hành môn Thiết kế web</v>
          </cell>
          <cell r="V229" t="str">
            <v>Xây dựng hệ thống bài tập thực hành học phần Thiết kế WEB 2 cho bậc Cao đẳng ngành Công nghệ Thông tin.</v>
          </cell>
        </row>
        <row r="230">
          <cell r="D230" t="str">
            <v>01015017</v>
          </cell>
          <cell r="V230" t="str">
            <v>Hướng dẫn sử dụng phần mềm Power Designer 15.2.</v>
          </cell>
        </row>
        <row r="231">
          <cell r="D231" t="str">
            <v>01015018</v>
          </cell>
          <cell r="V231" t="str">
            <v>Xây dựng phim hướng dẫn lắp ráp máy tính cho học phần " Phần cứng máy tính".</v>
          </cell>
        </row>
        <row r="232">
          <cell r="D232" t="str">
            <v>01015022</v>
          </cell>
          <cell r="V232" t="str">
            <v>Xây dựng hệ thống bài tập tự học môn Kỹ thuật lập trình.</v>
          </cell>
        </row>
        <row r="233">
          <cell r="D233" t="str">
            <v>01015012</v>
          </cell>
          <cell r="H233" t="str">
            <v>Tối ưu hóa các phần mềm ứng dụng trong trường  CĐKT LTT.</v>
          </cell>
          <cell r="L233" t="str">
            <v>x</v>
          </cell>
          <cell r="N233" t="str">
            <v>Ứng dụng công cụ OneNote để biên soạn bài giảng</v>
          </cell>
          <cell r="V233" t="str">
            <v>Xây dựng hệ thống bài tập môn học Nguyên lý hệ điều hành bậc cao đẳng nghề ngành Công nghệ thông tin.</v>
          </cell>
        </row>
        <row r="234">
          <cell r="D234" t="str">
            <v>01015025</v>
          </cell>
          <cell r="V234" t="str">
            <v>Hướng dẫn sử dụng phần mềm CADE vẽ sơ đồ mạng</v>
          </cell>
        </row>
        <row r="235">
          <cell r="D235" t="str">
            <v>01018001</v>
          </cell>
          <cell r="F235" t="str">
            <v>x</v>
          </cell>
          <cell r="H235" t="str">
            <v>Tối ưu hóa các phần mềm ứng dụng trong trường  CĐKT LTT.</v>
          </cell>
          <cell r="L235" t="str">
            <v>x</v>
          </cell>
          <cell r="N235" t="str">
            <v>Một số giải pháp về ứng dụng CNTT trong  trường CĐKT Lý Tự Trọng Tp.HCM</v>
          </cell>
          <cell r="O235" t="str">
            <v>x</v>
          </cell>
          <cell r="P235" t="str">
            <v>x</v>
          </cell>
          <cell r="Q235" t="str">
            <v>Cài đặt phần mềm VMIS theo mô hình Client/Server cho hệ thống máy tính tại Trung tâm Truyền thông - Thư viện</v>
          </cell>
          <cell r="T235" t="str">
            <v>Một số phương pháp tối ưu hóa đường dẫn để bảo mật trong website của trường</v>
          </cell>
          <cell r="V235" t="str">
            <v>Hướng dẫn sử dụng phần mềm Ultra Menu</v>
          </cell>
          <cell r="X235" t="str">
            <v>Ứng dụng phần mềm SWISH trong việc thiết kế banner flash để phục vụ công tác giảng dạy môn Thiết kế WEB bậc Cao đẳng ngành Công nghệ thông tin.</v>
          </cell>
        </row>
        <row r="236">
          <cell r="D236" t="str">
            <v>01015031</v>
          </cell>
          <cell r="V236" t="str">
            <v>Xây dựng hệ thống bài tập tự học Lập trình cơ sở dữ liệu cho bậc Cao đẳng Công nghệ phần mềm.</v>
          </cell>
        </row>
        <row r="237">
          <cell r="D237" t="str">
            <v>01004007</v>
          </cell>
          <cell r="F237" t="str">
            <v>x</v>
          </cell>
          <cell r="H237" t="str">
            <v>Kế hoạch thực hiện tiến độ đào tạo theo chuyên ngành khối Trung cấp chuyên nghiệp _ Hệ chính quy</v>
          </cell>
          <cell r="I237" t="str">
            <v>x</v>
          </cell>
          <cell r="J237" t="str">
            <v>x</v>
          </cell>
          <cell r="K237" t="str">
            <v>Xây dựng Kế hoạch thực hiện tiến độ đào tạo theo chuyên ngành khối Cao đẳng – Hệ chính quy</v>
          </cell>
          <cell r="L237" t="str">
            <v>x</v>
          </cell>
          <cell r="N237" t="str">
            <v>Xây dựng kế hoạch thực hiện tiến độ đào tạo theo chuyên ngành Cao đẳng và Trung cấp chuyên nghiệp – Hệ chính quy</v>
          </cell>
          <cell r="V237" t="str">
            <v>Xây dựng quy trình hồ sơ đăng ký mở nghề đào tạo trình độ CĐN (12+3) tại trường Cao đẳng Kỹ thuật Lý Tự Trọng TP.HCM</v>
          </cell>
          <cell r="W237" t="str">
            <v>x</v>
          </cell>
          <cell r="X237" t="str">
            <v>Ứng dụng công nghệ thông tin trong công tác tuyển sinh năm 2016 tại trường Cao đẳng Kỹ thuật Lý Tự Trọng TP. HCM</v>
          </cell>
        </row>
        <row r="238">
          <cell r="D238" t="str">
            <v>01015041</v>
          </cell>
        </row>
        <row r="239">
          <cell r="D239" t="str">
            <v>01013003</v>
          </cell>
          <cell r="E239" t="str">
            <v>Khoa Động lực</v>
          </cell>
          <cell r="F239" t="str">
            <v>x</v>
          </cell>
          <cell r="H239" t="str">
            <v>Thi công mô hình động cơ GDI  trên xe Lexus</v>
          </cell>
          <cell r="I239" t="str">
            <v>x</v>
          </cell>
          <cell r="K239" t="str">
            <v>Thi công mô hình động cơ phun dầu điều khiển bằng điện tử (Common rail) trên xe Renault K9K</v>
          </cell>
          <cell r="L239" t="str">
            <v>x</v>
          </cell>
          <cell r="M239" t="str">
            <v>x</v>
          </cell>
          <cell r="N239" t="str">
            <v>Thiết kế và thi công mô hình động cơ Toyota Yaris kết nối với máy tính bằng phần mềm Labview</v>
          </cell>
          <cell r="O239" t="str">
            <v>x</v>
          </cell>
          <cell r="Q239" t="str">
            <v>Thiết kế và lắp đặt thiết bị kiểm tra máy phát điện xoay chiều của xưởng thực tập điện ô tô</v>
          </cell>
          <cell r="T239" t="str">
            <v>Biên soạn tài liệu ứng dụng phần mềm Techstream trong chẩn đoán mã lỗi ô tô</v>
          </cell>
          <cell r="V239" t="str">
            <v>Thiết kế mô hình dàn trải máy phát điện 3 pha trên ô tô</v>
          </cell>
          <cell r="X239" t="str">
            <v>Mô phỏng quỹ đạo chuyển động ô tô với hệ thống lái tích cực AFS</v>
          </cell>
        </row>
        <row r="240">
          <cell r="D240" t="str">
            <v>01013002</v>
          </cell>
          <cell r="F240" t="str">
            <v>x</v>
          </cell>
          <cell r="G240" t="str">
            <v>x</v>
          </cell>
          <cell r="H240" t="str">
            <v>Biên soạn giáo trình Động cơ đốt trong và Thực tập Động cơ cơ bản của hệ Cao đẳng</v>
          </cell>
          <cell r="I240" t="str">
            <v>x</v>
          </cell>
          <cell r="K240" t="str">
            <v>Thi công mô hình cắt bổ động cơ phun dầu điện tử trên động cơ 4 xy lanh</v>
          </cell>
          <cell r="L240" t="str">
            <v>x</v>
          </cell>
          <cell r="M240" t="str">
            <v>x</v>
          </cell>
          <cell r="N240" t="str">
            <v>Giáo án điện tử đối với bài giảng Động cơ đốt trong</v>
          </cell>
          <cell r="O240" t="str">
            <v>x</v>
          </cell>
          <cell r="Q240" t="str">
            <v>Biên dịch tài liệu tham khảo học phần động cơ đốt trong về nguyên lý làm việc của hệ thống làm mát trên phần mềm powerpoint</v>
          </cell>
          <cell r="T240" t="str">
            <v>Biên dịch tài liệu tham khảo bằng Powerpoint  về nguyên lý làm việc của hệ thống đánh lửa điện tử học phần Động cơ đốt trong</v>
          </cell>
          <cell r="V240" t="str">
            <v>Chế tạo dụng cụ cảo bánh răng cam động cơ Toyota 3P</v>
          </cell>
          <cell r="X240" t="str">
            <v>Chế tạo bộ cảo ổ bi hộp số C50 (TOYOTA)</v>
          </cell>
        </row>
        <row r="241">
          <cell r="D241" t="str">
            <v>01013004</v>
          </cell>
          <cell r="N241" t="str">
            <v>Chế tạo cảo bơm hộp số tự động</v>
          </cell>
          <cell r="O241" t="str">
            <v>x</v>
          </cell>
          <cell r="Q241" t="str">
            <v>Mô hình hóa góc đặt bánh xe trên hệ thống lái trợ lực điện tử của ô tô của xưởng thực tập gầm ô tô</v>
          </cell>
          <cell r="T241" t="str">
            <v xml:space="preserve">Biên dịch tài liệu tham khảo bằng Powerpoint của học phần Thực tập ô tô 2 về Hộp số U340E </v>
          </cell>
          <cell r="V241" t="str">
            <v>Ứng dụng đồ họa đa phương tiện nhằm phục vụ việc biên soạn giáo trình điện tử chuyên ngành công nghệ ô tô</v>
          </cell>
        </row>
        <row r="242">
          <cell r="D242" t="str">
            <v>01013021</v>
          </cell>
          <cell r="O242" t="str">
            <v>x</v>
          </cell>
          <cell r="Q242" t="str">
            <v>Biên dịch tài liệu tham khảo học phần thực tập điện ô tô 2 hệ thống âm thanh và các thiết bị điện trên phần mềm powerpoint</v>
          </cell>
          <cell r="T242" t="str">
            <v>Chế tạo dụng cụ lấy chổi than máy khởi động của động cơ ô tô</v>
          </cell>
          <cell r="V242" t="str">
            <v>Thiết kế, thi công mô hình hệ thống chống trộm xe gắn máy</v>
          </cell>
          <cell r="X242" t="str">
            <v>Thi công mô hình hệ thống tín hiệu - cảnh báo</v>
          </cell>
        </row>
        <row r="243">
          <cell r="D243" t="str">
            <v>01013006</v>
          </cell>
          <cell r="F243" t="str">
            <v>x</v>
          </cell>
          <cell r="G243" t="str">
            <v>x</v>
          </cell>
          <cell r="H243" t="str">
            <v>Biên soạn giáo trình lý thuyết Động cơ hệ Trung cấp và Biên soạn giáo trình Thực tập Động cơ Xăng hệ Liên thông</v>
          </cell>
          <cell r="K243" t="str">
            <v>Thi công mô hình dàn trải hệ thống hệ thống phun dầu điện tử trên động cơ 4 xylanh</v>
          </cell>
          <cell r="Q243" t="str">
            <v xml:space="preserve">Chế tạo cảo puly cốt máy </v>
          </cell>
          <cell r="T243" t="str">
            <v>Chế tạo dụng cụ giữ  puly trục khuỷu động cơ ô tô</v>
          </cell>
          <cell r="X243" t="str">
            <v>Thi công cắt bổ biến áp đánh lửa</v>
          </cell>
        </row>
        <row r="244">
          <cell r="D244" t="str">
            <v>01013005</v>
          </cell>
          <cell r="I244" t="str">
            <v>x</v>
          </cell>
          <cell r="K244" t="str">
            <v>Thi công mô hình động cơ 5 xy lanh trênxe MERCEDES-BENZ MB 140D</v>
          </cell>
          <cell r="L244" t="str">
            <v>x</v>
          </cell>
          <cell r="M244" t="str">
            <v>x</v>
          </cell>
          <cell r="N244" t="str">
            <v xml:space="preserve">Chế tạo cảo bệ van thoát cao áp </v>
          </cell>
          <cell r="O244" t="str">
            <v>x</v>
          </cell>
          <cell r="Q244" t="str">
            <v>Thi công mô hình dàn trải bơm cao áp trong hệ thống phun dầu điện tử của động cơ diesel cho xưởng thực tập động cơ dầu hệ thống phun dầu điện tử</v>
          </cell>
          <cell r="R244" t="str">
            <v>x</v>
          </cell>
          <cell r="S244" t="str">
            <v>x</v>
          </cell>
          <cell r="T244" t="str">
            <v>Thi công dụng cụ kiểm tra kim phun dầu điện tử của động cơ Diesel</v>
          </cell>
          <cell r="U244" t="str">
            <v>x</v>
          </cell>
          <cell r="V244" t="str">
            <v>Gia công dụng cụ làm sạch lỗ kim phun dầu điện tử</v>
          </cell>
          <cell r="W244" t="str">
            <v>x</v>
          </cell>
          <cell r="X244" t="str">
            <v>Chế tạo cảo suppápe nhanh cho động cơ DOHC</v>
          </cell>
        </row>
        <row r="245">
          <cell r="D245" t="str">
            <v>01013016</v>
          </cell>
          <cell r="I245" t="str">
            <v>x</v>
          </cell>
          <cell r="K245" t="str">
            <v>Thi công mô hình động cơ phun dầu điều khiển bằng điện tử (Common rail) trên xe Renault K9K</v>
          </cell>
          <cell r="L245" t="str">
            <v>x</v>
          </cell>
          <cell r="M245" t="str">
            <v>x</v>
          </cell>
          <cell r="N245" t="str">
            <v>Biên soạn giáo trình thực tập điện ô tô 2 cho bậc đào tạo cao đẳng ngành công nghệ kỹ thuật ô tô</v>
          </cell>
          <cell r="O245" t="str">
            <v>x</v>
          </cell>
          <cell r="Q245" t="str">
            <v>Chế tạo, thi công bộ dụng cụ đo thông mạch và xác định nguồn ra các hệ thống điện cơ bản trên ô tô tại xưởng Thực tập Điện ô tô</v>
          </cell>
          <cell r="T245" t="str">
            <v>Thi công bộ dụng cụ xác định chân ra IC điều khiển hệ thống gạt nước ô tô</v>
          </cell>
          <cell r="V245" t="str">
            <v>Thiết kế, thi công mô hình hệ thống gạt nước loại âm chờ</v>
          </cell>
          <cell r="W245" t="str">
            <v>x</v>
          </cell>
          <cell r="X245" t="str">
            <v>Thi công sa bàn hệ thống đèn báo khẩn cấp trên ô tô</v>
          </cell>
        </row>
        <row r="246">
          <cell r="D246" t="str">
            <v>01013018</v>
          </cell>
          <cell r="O246" t="str">
            <v>x</v>
          </cell>
          <cell r="Q246" t="str">
            <v>Chế tạo cảo puly trục cam</v>
          </cell>
          <cell r="T246" t="str">
            <v>Thi công mô hình dàn trải máy khởi động động cơ ô tô</v>
          </cell>
          <cell r="V246" t="str">
            <v xml:space="preserve">Thi công mô hình dàn trải mô tơ gạt nước </v>
          </cell>
          <cell r="X246" t="str">
            <v>Thi công mô hình dàn trải mô tơ nâng hạ kính</v>
          </cell>
        </row>
        <row r="247">
          <cell r="D247" t="str">
            <v>01013019</v>
          </cell>
          <cell r="L247" t="str">
            <v>x</v>
          </cell>
          <cell r="N247" t="str">
            <v>Thiết kế thi công đồ gá bơm cao áp VE</v>
          </cell>
          <cell r="O247" t="str">
            <v>x</v>
          </cell>
          <cell r="P247" t="str">
            <v>x</v>
          </cell>
          <cell r="Q247" t="str">
            <v>Thiết kế thi công dụng cụ chuyên dùng kiểm tra thời điểm khởi phun của bơm cao áp VE trên động cơ Diesel</v>
          </cell>
          <cell r="R247" t="str">
            <v>x</v>
          </cell>
          <cell r="T247" t="str">
            <v>Thi công mô hình hệ thống sấy nóng không khí trên đường ống nạp của động cơ Diesel</v>
          </cell>
          <cell r="V247" t="str">
            <v>Thi công mô hình dàn trải kim phun dầu hai giai đoạn trên động cơ Huyndai 8DC9</v>
          </cell>
        </row>
        <row r="248">
          <cell r="D248" t="str">
            <v>01013017</v>
          </cell>
          <cell r="N248" t="str">
            <v>Chế tạo cảo bơm hộp số tự động</v>
          </cell>
          <cell r="O248" t="str">
            <v>x</v>
          </cell>
          <cell r="Q248" t="str">
            <v>Biên dịch tài liệu tham khảo học phần Ô tô 2 về việc kiểm soát chống bó cứng phanh ABS, TRC và tính ổn định của ô tô trên phầm mềm power point</v>
          </cell>
          <cell r="T248" t="str">
            <v xml:space="preserve">Biên dịch tài liệu tham khảo trên powerpoint học phần Thực tập ô tô 2 về Hộp số A140E </v>
          </cell>
          <cell r="V248" t="str">
            <v>Biên dịch tài liệu hộp số tự động A540E</v>
          </cell>
          <cell r="X248" t="str">
            <v>Mô phỏng dòng khí trên đường ống nạp bộ chế hòa khí cải tiến của động cơ xăng</v>
          </cell>
        </row>
        <row r="249">
          <cell r="D249" t="str">
            <v>01013027</v>
          </cell>
          <cell r="Q249" t="str">
            <v>Thiết kế và lắp đặt thiết bị kiểm tra máy khởi động</v>
          </cell>
          <cell r="T249" t="str">
            <v>Chế tạo dụng cụ kiểm tra mã lỗi Toyota Camry 1995</v>
          </cell>
          <cell r="V249" t="str">
            <v>Biên dịch tài liệu hộp số tự động xe Honda Acord</v>
          </cell>
        </row>
        <row r="250">
          <cell r="D250" t="str">
            <v>01013026</v>
          </cell>
          <cell r="O250" t="str">
            <v>x</v>
          </cell>
          <cell r="Q250" t="str">
            <v xml:space="preserve">Biên dịch tài liệu tham khảo học phần Thực tập động cơ cơ bản về hệ thống bôi trơn trên phần mềm powerpoint </v>
          </cell>
          <cell r="T250" t="str">
            <v>Thi công mô hình mạch điện báo có nước trong hệ thống cung cấp nhiên liệu động cơ Diesel</v>
          </cell>
          <cell r="V250" t="str">
            <v>Ứng dụng mô phỏng Động cơ 1 xy lanh trong giảng dạy môn Động cơ đốt trong</v>
          </cell>
          <cell r="X250" t="str">
            <v>Mô hình dàn trải kim phun Commonrail</v>
          </cell>
        </row>
        <row r="251">
          <cell r="D251" t="str">
            <v>01013029</v>
          </cell>
          <cell r="O251" t="str">
            <v>x</v>
          </cell>
          <cell r="Q251" t="str">
            <v>Biên dịch tài liệu tham khảo học phần thực tập điện ô tô 2 về nguyên lý hoạt động cơ bản của hệ thống sưởi ấm và điều hòa không khí trên phần mềm powerpoint</v>
          </cell>
          <cell r="T251" t="str">
            <v>Chế tạo dụng cụ cảo xú-páp của động cơ ô tô</v>
          </cell>
          <cell r="V251" t="str">
            <v>Chế tạo dụng cụ chuyên dùng để tháo lắp bộ phanh B3 trong hộp số tự động A140E trên ô tô</v>
          </cell>
        </row>
        <row r="252">
          <cell r="D252" t="str">
            <v>01013028</v>
          </cell>
          <cell r="O252" t="str">
            <v>x</v>
          </cell>
          <cell r="Q252" t="str">
            <v>Biên dịch tài liệu tham khảo học phần thực tập ô tô 1 về phần góc đặt bánh xe trên phần mềm power point</v>
          </cell>
          <cell r="R252" t="str">
            <v>x</v>
          </cell>
          <cell r="S252" t="str">
            <v>x</v>
          </cell>
          <cell r="T252" t="str">
            <v>Thi công mô hình dàn trải bộ biến mô thủy lực của hệ thống tự động xe ô tô</v>
          </cell>
          <cell r="U252" t="str">
            <v>x</v>
          </cell>
          <cell r="V252" t="str">
            <v>Thiết kế, thi công mô hình cắt bổ xylanh phanh chính hệ thống phanh thủy lực trên ô tô</v>
          </cell>
        </row>
        <row r="253">
          <cell r="D253" t="str">
            <v>01013022</v>
          </cell>
          <cell r="O253" t="str">
            <v>x</v>
          </cell>
          <cell r="Q253" t="str">
            <v>Biên dịch tài liệu tham khảo học phần Thực tập động cơ Xăng về khí xả, và các vấn đề liên quan trên phần mềm powerpoint</v>
          </cell>
          <cell r="V253" t="str">
            <v>Chế tạo bộ thử ECU động cơ Toyota 3S - FE</v>
          </cell>
        </row>
        <row r="254">
          <cell r="D254" t="str">
            <v>01013047</v>
          </cell>
        </row>
        <row r="255">
          <cell r="D255" t="str">
            <v>01013070</v>
          </cell>
        </row>
        <row r="256">
          <cell r="D256" t="str">
            <v>01014047</v>
          </cell>
        </row>
        <row r="257">
          <cell r="D257" t="str">
            <v>01013079</v>
          </cell>
        </row>
        <row r="258">
          <cell r="D258" t="str">
            <v>01013061</v>
          </cell>
        </row>
        <row r="259">
          <cell r="D259" t="str">
            <v>01013087</v>
          </cell>
        </row>
        <row r="260">
          <cell r="D260" t="str">
            <v>01013096</v>
          </cell>
        </row>
        <row r="261">
          <cell r="D261" t="str">
            <v>01014002</v>
          </cell>
          <cell r="E261" t="str">
            <v>K. Điện - Điện tử</v>
          </cell>
          <cell r="F261" t="str">
            <v>x</v>
          </cell>
          <cell r="G261" t="str">
            <v>x</v>
          </cell>
          <cell r="H261" t="str">
            <v>Biên soạn giáo trình Điện Tử Cơ Bản cho hệ Cao Đẳng</v>
          </cell>
          <cell r="I261" t="str">
            <v>x</v>
          </cell>
          <cell r="K261" t="str">
            <v>Biên soạn giáo trình Vi mạch số cho hệ cao đẳng</v>
          </cell>
          <cell r="L261" t="str">
            <v>x</v>
          </cell>
          <cell r="M261" t="str">
            <v>x</v>
          </cell>
          <cell r="N261" t="str">
            <v>Biên soạn tài liệu hướng dẫn sử dụng máy tiện CNC EDU VR1</v>
          </cell>
          <cell r="O261" t="str">
            <v>x</v>
          </cell>
          <cell r="Q261" t="str">
            <v>Thi công mô hình tủ điều khiển máy phát điện</v>
          </cell>
          <cell r="R261" t="str">
            <v>x</v>
          </cell>
          <cell r="S261" t="str">
            <v>x</v>
          </cell>
          <cell r="T261" t="str">
            <v>Thi công mô hình tự động chuyển đổi nguồn điện 3 pha sử dụng bộ điều khiển DATCS-101</v>
          </cell>
          <cell r="U261" t="str">
            <v>x</v>
          </cell>
          <cell r="V261" t="str">
            <v>Thiết kế và thi công mô hình điều khiển động cơ DC</v>
          </cell>
          <cell r="W261" t="str">
            <v>x</v>
          </cell>
          <cell r="X261" t="str">
            <v>Thi công bộ điều khiển động cơ servo  Mitsubishi</v>
          </cell>
        </row>
        <row r="262">
          <cell r="D262" t="str">
            <v>01023003</v>
          </cell>
          <cell r="F262" t="str">
            <v>x</v>
          </cell>
          <cell r="G262" t="str">
            <v>x</v>
          </cell>
          <cell r="H262" t="str">
            <v>Thiết kế, thi công bộ thí nghiệm CKĐT</v>
          </cell>
          <cell r="I262" t="str">
            <v>x</v>
          </cell>
          <cell r="K262" t="str">
            <v>Thiết kế và thi công bộ thí mô hình Inverter dùng biến thế xung</v>
          </cell>
          <cell r="L262" t="str">
            <v>x</v>
          </cell>
          <cell r="N262" t="str">
            <v>Hệ thống hóa việc quản lý hồ sơ thi đua toàn trường từ năm học 2005-2006 đến năm học 2011-2012</v>
          </cell>
          <cell r="O262" t="str">
            <v>x</v>
          </cell>
          <cell r="Q262" t="str">
            <v>Một số giải pháp cải tiến hoạt động công đoàn ở trường CĐKT Lý Tự Trọng</v>
          </cell>
          <cell r="R262" t="str">
            <v>x</v>
          </cell>
          <cell r="S262" t="str">
            <v>x</v>
          </cell>
          <cell r="T262" t="str">
            <v>Một số giải pháp xây dựng Công đoàn cơ sở Trường CĐKT Lý Tự Trọng vững mạnh</v>
          </cell>
          <cell r="U262" t="str">
            <v>x</v>
          </cell>
          <cell r="V262" t="str">
            <v>Một số giải pháp đổi mới phương thức hoạt động công đoàn cơ sở Trường Cao đẳng Kỹ thuật Lý Tự Trọng TP. Hồ Chí Minh</v>
          </cell>
          <cell r="X262" t="str">
            <v>Một số giải pháp xây dựng văn hóa giao tiếp công sở của Công đoàn trường CĐ Kỹ Thuật Lý Tự Trọng TPHCM</v>
          </cell>
        </row>
        <row r="263">
          <cell r="D263" t="str">
            <v>01014004</v>
          </cell>
          <cell r="F263" t="str">
            <v>x</v>
          </cell>
          <cell r="G263" t="str">
            <v>x</v>
          </cell>
          <cell r="H263" t="str">
            <v>Cải tiến mô hình và cải tiến lập trình mô hình "phân loại sản phẩm bằng tay gắp"</v>
          </cell>
          <cell r="I263" t="str">
            <v>x</v>
          </cell>
          <cell r="K263" t="str">
            <v>Thiết kế và thi công mô hình đóng nắp hộp tự động</v>
          </cell>
          <cell r="L263" t="str">
            <v>x</v>
          </cell>
          <cell r="M263" t="str">
            <v>x</v>
          </cell>
          <cell r="N263" t="str">
            <v>Mạch động lực giao tiếp motor với PLC</v>
          </cell>
          <cell r="O263" t="str">
            <v>x</v>
          </cell>
          <cell r="Q263" t="str">
            <v>Thi công mô hình điều khiển động cơ bước giao tiếp PLC</v>
          </cell>
          <cell r="T263" t="str">
            <v>Cải tiến mô hình phân loại sản phẩm bằng tay gắp</v>
          </cell>
          <cell r="V263" t="str">
            <v>Điều khiển và giám sát phân loại sản phẩm</v>
          </cell>
          <cell r="X263" t="str">
            <v>Điều khiển giám sát hệ thống đèn giao thông</v>
          </cell>
        </row>
        <row r="264">
          <cell r="D264" t="str">
            <v>01014008</v>
          </cell>
          <cell r="F264" t="str">
            <v>x</v>
          </cell>
          <cell r="G264" t="str">
            <v>x</v>
          </cell>
          <cell r="H264" t="str">
            <v>Biên soạn hệ thống bài thực hành vi xử lý-vi điều khiển hệ CĐ</v>
          </cell>
          <cell r="I264" t="str">
            <v>x</v>
          </cell>
          <cell r="K264" t="str">
            <v>Biên soạn hệ thống bài tập thực hành vẽ mô phỏng trên máy tính</v>
          </cell>
          <cell r="L264" t="str">
            <v>x</v>
          </cell>
          <cell r="M264" t="str">
            <v>x</v>
          </cell>
          <cell r="N264" t="str">
            <v>Thi công mô hình Phân loại sản phẩm</v>
          </cell>
          <cell r="O264" t="str">
            <v>x</v>
          </cell>
          <cell r="Q264" t="str">
            <v>Thi công mô hình tay máy 4 bậc tự do điều khiển bằng PLC</v>
          </cell>
          <cell r="R264" t="str">
            <v>x</v>
          </cell>
          <cell r="S264" t="str">
            <v>x</v>
          </cell>
          <cell r="T264" t="str">
            <v>Cải tiến bộ thí nghiệm Vi điều khiển 8952 chạy Vi điều khiển PIC 16F877</v>
          </cell>
          <cell r="U264" t="str">
            <v>x</v>
          </cell>
          <cell r="V264" t="str">
            <v>Thiết kế và thi công mạch đếm tác động cảm biến nhằm nâng cao hiệu quả giảng dạy môn thực tập đo lường cảm biến</v>
          </cell>
          <cell r="W264" t="str">
            <v>x</v>
          </cell>
          <cell r="X264" t="str">
            <v>Thi công các bo mạch in thực tế, dùng để minh họa thực tế trong giờ dạy, nhằm nâng cao hiệu quả cho môn học Thực tập vẽ Điện - Điện tử</v>
          </cell>
        </row>
        <row r="265">
          <cell r="D265" t="str">
            <v>01014007</v>
          </cell>
          <cell r="F265" t="str">
            <v>x</v>
          </cell>
          <cell r="G265" t="str">
            <v>x</v>
          </cell>
          <cell r="H265" t="str">
            <v>Biên soạn giáo trình Thực tập Máy Điện 1 cho hệ CĐKT</v>
          </cell>
          <cell r="I265" t="str">
            <v>x</v>
          </cell>
          <cell r="K265" t="str">
            <v>Thi công mô hình ly hợp điện từ dạng hãm</v>
          </cell>
          <cell r="L265" t="str">
            <v>x</v>
          </cell>
          <cell r="M265" t="str">
            <v>x</v>
          </cell>
          <cell r="N265" t="str">
            <v>Thi công mô hình khởi động Y/D động cơ không đồng bộ 3 pha</v>
          </cell>
          <cell r="U265" t="str">
            <v>x</v>
          </cell>
          <cell r="V265" t="str">
            <v>Thi công mô hình tưới cây tự động</v>
          </cell>
          <cell r="W265" t="str">
            <v>x</v>
          </cell>
          <cell r="X265" t="str">
            <v>Thi công mô hình đấu dây động cơ không đồng bộ 3 pha 2 cấp tốc độ</v>
          </cell>
        </row>
        <row r="266">
          <cell r="D266" t="str">
            <v>01014038</v>
          </cell>
        </row>
        <row r="267">
          <cell r="D267" t="str">
            <v>01014005</v>
          </cell>
          <cell r="F267" t="str">
            <v>x</v>
          </cell>
          <cell r="G267" t="str">
            <v>x</v>
          </cell>
          <cell r="H267" t="str">
            <v xml:space="preserve">Ứng dụng phần mềm TN100 xây dựng  ngân hàng đề thi  trắc nghiệm học phần Kỹ Thuật điện - Điện tử  dành cho SV  ngành  Công nghệ Kỹ thuật Cơ Khí </v>
          </cell>
          <cell r="I267" t="str">
            <v>x</v>
          </cell>
          <cell r="K267" t="str">
            <v xml:space="preserve">Xây dựng ngân hành đề thi trắc nghiệm học phần Kỹ thuật Điện - Diện tự dành cho ngành Công nghệ Kỹ thuật Cơ khí
</v>
          </cell>
          <cell r="L267" t="str">
            <v>x</v>
          </cell>
          <cell r="M267" t="str">
            <v>x</v>
          </cell>
          <cell r="N267" t="str">
            <v>Xây dựng giáo trình điện tử học phần điện tử cơ bản</v>
          </cell>
          <cell r="Q267" t="str">
            <v>Biên soạn bộ bài tập học phần Kỹ thuật điện tử dành cho hệ TCCN ngành Điện công nghiệp và dân dụng</v>
          </cell>
          <cell r="V267" t="str">
            <v>Ứng dụng biến tần ABB 355 trong thực tập đo lường mạch điện</v>
          </cell>
        </row>
        <row r="268">
          <cell r="D268" t="str">
            <v>01014026</v>
          </cell>
          <cell r="V268" t="e">
            <v>#REF!</v>
          </cell>
        </row>
        <row r="269">
          <cell r="D269" t="str">
            <v>01014029</v>
          </cell>
          <cell r="H269" t="str">
            <v>Áp dụng mô hình Inverter vào giảng dạy môn học điện tử công suất</v>
          </cell>
          <cell r="L269" t="str">
            <v>x</v>
          </cell>
          <cell r="N269" t="str">
            <v>Thi công mô hình Phân loại sản phẩm</v>
          </cell>
          <cell r="O269" t="str">
            <v>x</v>
          </cell>
          <cell r="P269" t="str">
            <v>x</v>
          </cell>
          <cell r="Q269" t="str">
            <v>Thi công mô hình tay máy 3 bậc điều khiển bằng Vi điều khiển</v>
          </cell>
          <cell r="V269" t="e">
            <v>#REF!</v>
          </cell>
        </row>
        <row r="270">
          <cell r="D270" t="str">
            <v>01014033</v>
          </cell>
          <cell r="V270" t="str">
            <v>Bảo vệ quá dòng điện sử dụng Rơle GRD 140</v>
          </cell>
        </row>
        <row r="271">
          <cell r="D271" t="str">
            <v>01014023</v>
          </cell>
          <cell r="F271" t="str">
            <v>x</v>
          </cell>
          <cell r="H271" t="str">
            <v>Mô hình tủ điện điều khiển</v>
          </cell>
          <cell r="L271" t="str">
            <v>x</v>
          </cell>
          <cell r="N271" t="str">
            <v>Thi công mô hình bãi đỗ xe tự động</v>
          </cell>
          <cell r="O271" t="str">
            <v>x</v>
          </cell>
          <cell r="P271" t="str">
            <v>x</v>
          </cell>
          <cell r="Q271" t="str">
            <v>Thiết kế, thi công hệ thống băng tải đếm sản phẩm</v>
          </cell>
          <cell r="R271" t="str">
            <v>x</v>
          </cell>
          <cell r="T271" t="str">
            <v>Thiết kế, thi công  mô hình đóng chai sản phẩm</v>
          </cell>
          <cell r="V271" t="str">
            <v>Thiết kế thi công mô hình chiết nước và đóng chai sản phẩm</v>
          </cell>
        </row>
        <row r="272">
          <cell r="D272" t="str">
            <v>01014013</v>
          </cell>
          <cell r="F272" t="str">
            <v>x</v>
          </cell>
          <cell r="G272" t="str">
            <v>x</v>
          </cell>
          <cell r="H272" t="str">
            <v>Áp dụng mô hình biến tần vào giảng dạy môn học điện tử công suất</v>
          </cell>
          <cell r="V272" t="e">
            <v>#REF!</v>
          </cell>
        </row>
        <row r="273">
          <cell r="D273" t="str">
            <v>01014017</v>
          </cell>
          <cell r="V273" t="str">
            <v>Kinh nghiệm sử dụng excel giải phương trình mạch băm áp DC và hiển thị kết quả</v>
          </cell>
        </row>
        <row r="274">
          <cell r="D274" t="str">
            <v>01014034</v>
          </cell>
          <cell r="I274" t="str">
            <v>x</v>
          </cell>
          <cell r="K274" t="str">
            <v xml:space="preserve">Biên soạn bài giảng điện tử học phần Đo lường cảm biến
</v>
          </cell>
          <cell r="O274" t="str">
            <v>x</v>
          </cell>
          <cell r="Q274" t="str">
            <v>Cải tiến tài liệu giảng dạy Đo lường cảm biến hệ cao đẳng liên hệ thực tế</v>
          </cell>
          <cell r="T274" t="str">
            <v>Biên soạn tài liệu học tập môn Thực tập điện tử cơ bản bậc cao đẳng tín chỉ ngành Điện - Điện tử</v>
          </cell>
          <cell r="V274" t="str">
            <v>Xây dựng quy trình sử dụng linh kiện, cấp phát vật tư hiệu quả và tiết kiệm cho môn học thực hành Mạch điện tử</v>
          </cell>
          <cell r="X274" t="str">
            <v>Dùng phần mềm Ocard xây dựng  kích thước mạch in chuẩn cho các mạch của môn học  Thực tập mạch điện tử</v>
          </cell>
        </row>
        <row r="275">
          <cell r="D275" t="str">
            <v>01014020</v>
          </cell>
          <cell r="V275" t="str">
            <v>Thi Công Mô Hình Xác Định Cực Tính Bộ Dây Máy Điện</v>
          </cell>
        </row>
        <row r="276">
          <cell r="D276" t="str">
            <v>01014018</v>
          </cell>
        </row>
        <row r="277">
          <cell r="D277" t="str">
            <v>01014019</v>
          </cell>
          <cell r="V277" t="e">
            <v>#REF!</v>
          </cell>
        </row>
        <row r="278">
          <cell r="D278" t="str">
            <v>01014010</v>
          </cell>
          <cell r="I278" t="str">
            <v>x</v>
          </cell>
          <cell r="K278" t="str">
            <v xml:space="preserve">Biên soạn bài giảng điện tử học phần Quản trị chất lượng ISO
</v>
          </cell>
          <cell r="T278" t="str">
            <v>Biên soạn tài liệu giảng dạy Nhận thức về tiết kiệm năng lượng và hệ thống quản lý năng lượng ISO 50001</v>
          </cell>
          <cell r="V278" t="str">
            <v>Tìm hiểu về mạch điểu kiển tốc độ động cơ xoay chiều 1 pha</v>
          </cell>
        </row>
        <row r="279">
          <cell r="D279" t="str">
            <v>01014030</v>
          </cell>
          <cell r="V279" t="str">
            <v>Tính toán bộ dây quấn động cơ không đồng bộ 3 pha rotor lồng sóc</v>
          </cell>
        </row>
        <row r="280">
          <cell r="D280" t="str">
            <v>01014024</v>
          </cell>
          <cell r="F280" t="str">
            <v>x</v>
          </cell>
          <cell r="G280" t="str">
            <v>x</v>
          </cell>
          <cell r="H280" t="str">
            <v>Áp dụng mô hình Inverter vào giảng dạy môn học điện tử công suất</v>
          </cell>
          <cell r="I280" t="str">
            <v>x</v>
          </cell>
          <cell r="K280" t="str">
            <v>Biên soạn giáo trình thực hành Điện tử công suất</v>
          </cell>
          <cell r="L280" t="str">
            <v>x</v>
          </cell>
          <cell r="N280" t="str">
            <v>Thi công mô hình đèn giao thông</v>
          </cell>
          <cell r="O280" t="str">
            <v>x</v>
          </cell>
          <cell r="Q280" t="str">
            <v>Cải tiến mô hình đèn giao thông ứng dụng trong môn thực tập vi xử lý - vi điều khiển</v>
          </cell>
          <cell r="R280" t="str">
            <v>x</v>
          </cell>
          <cell r="S280" t="str">
            <v>x</v>
          </cell>
          <cell r="T280" t="str">
            <v>Thi công mô hình máy khoan điều khiển bằng PLC</v>
          </cell>
          <cell r="U280" t="str">
            <v>x</v>
          </cell>
          <cell r="V280" t="str">
            <v>Thi công mô hình phân loại và đóng dấu sản phẩm</v>
          </cell>
          <cell r="X280" t="str">
            <v>Thiết kế - Thi công mô hình điều khiển 2 xilanh</v>
          </cell>
        </row>
        <row r="281">
          <cell r="D281" t="str">
            <v>01014022</v>
          </cell>
          <cell r="I281" t="str">
            <v>x</v>
          </cell>
          <cell r="O281" t="str">
            <v>x</v>
          </cell>
          <cell r="Q281" t="str">
            <v>Cải tiến mô hình điều khiển mở cửa tự động ứng dụng trong môn học PLC</v>
          </cell>
          <cell r="T281" t="str">
            <v>Cải tiến  mô hình cửa tự động</v>
          </cell>
          <cell r="V281" t="str">
            <v>Ứng dụng phần mềm Fluidsim Pneumatic trong giảng dạy học phần Tự động Hóa Quá Trình Công Nghệ của bậc Cao Đẳng</v>
          </cell>
          <cell r="X281" t="str">
            <v>Thiết kế mô phỏng hình cung cấp và phân loại sản phẩm sử dụng bộ lập trình PLC Mitsubishi FX3U</v>
          </cell>
        </row>
        <row r="282">
          <cell r="D282" t="str">
            <v>01014025</v>
          </cell>
          <cell r="K282" t="str">
            <v>Biên soạn giáo trình Điện tử công suất</v>
          </cell>
          <cell r="V282" t="str">
            <v>Phân tích an toàn trong các lưới điện và bảo vệ chống sét trọng điểm cho các công trình</v>
          </cell>
        </row>
        <row r="283">
          <cell r="D283" t="str">
            <v>01014032</v>
          </cell>
          <cell r="V283" t="str">
            <v>Sử dụng Matlab Mô phỏng Máy biến áp 3 cuộn dây</v>
          </cell>
        </row>
        <row r="284">
          <cell r="D284" t="str">
            <v>01014006</v>
          </cell>
          <cell r="F284" t="str">
            <v>x</v>
          </cell>
          <cell r="G284" t="str">
            <v>x</v>
          </cell>
          <cell r="H284" t="str">
            <v>Biên soạn giáo trình Cung Cấp Điện cho hệ CĐKT</v>
          </cell>
          <cell r="V284" t="str">
            <v>Bảo vệ khoảng cách trong hệ thống điện sử dụng Rơle D60</v>
          </cell>
        </row>
        <row r="285">
          <cell r="D285" t="str">
            <v>01014009</v>
          </cell>
          <cell r="F285" t="str">
            <v>x</v>
          </cell>
          <cell r="G285" t="str">
            <v>x</v>
          </cell>
          <cell r="H285" t="str">
            <v>Biên soạn bài tập thực hành KT Xung-Số hệ TCCN</v>
          </cell>
          <cell r="I285" t="str">
            <v>x</v>
          </cell>
          <cell r="K285" t="str">
            <v xml:space="preserve">Biên soạn giáo trình thực hành PLC hệ TCCN </v>
          </cell>
          <cell r="L285" t="str">
            <v>x</v>
          </cell>
          <cell r="M285" t="str">
            <v>x</v>
          </cell>
          <cell r="N285" t="str">
            <v>Biên soạn bài giảng điện tử Kỹ thuật số Cao đẳng</v>
          </cell>
          <cell r="O285" t="str">
            <v>x</v>
          </cell>
          <cell r="Q285" t="str">
            <v>Cải tiến tài liệu học tập Thực hành Điện tử công suất hệ TCCN tiếp cận thực tế</v>
          </cell>
          <cell r="T285" t="str">
            <v>Biên soạn tài liệu học tập Thực tập kỹ thuật mạch tương tự - Cảm biến bậc Trung cấp chuyên nghiệp</v>
          </cell>
          <cell r="V285" t="str">
            <v>Ứng dụng các cảm biến của OMRON vào giảng dạy theo chương trình thực tập Đo Lường Cảm Biến bậc Cao đẳng chuyên nghiệp.</v>
          </cell>
          <cell r="X285" t="str">
            <v>Xây dựng  bài hướng dẫn thực hành theo hướng phân tích và thiết kế hệ thống</v>
          </cell>
        </row>
        <row r="286">
          <cell r="D286" t="str">
            <v>01014021</v>
          </cell>
          <cell r="L286" t="str">
            <v>x</v>
          </cell>
          <cell r="N286" t="str">
            <v>Hiệu chỉnh đề cương chi tiết môn học KTMĐT2</v>
          </cell>
          <cell r="V286" t="e">
            <v>#REF!</v>
          </cell>
          <cell r="X286" t="str">
            <v>Thi công mạch nắn điện minh họa cho các bài học trong học phần Điện Tử Công Suất</v>
          </cell>
        </row>
        <row r="287">
          <cell r="D287" t="str">
            <v>01014016</v>
          </cell>
          <cell r="I287" t="str">
            <v>x</v>
          </cell>
          <cell r="K287" t="str">
            <v>Biên soạn giáo trình Trang bị điện cho hệ cao đẳng</v>
          </cell>
          <cell r="L287" t="str">
            <v>x</v>
          </cell>
          <cell r="M287" t="str">
            <v>x</v>
          </cell>
          <cell r="N287" t="str">
            <v>Xây dựng ngân hàng đề thi HP Trang bị điện cho hệ cao đẳng chuyên ngành điện</v>
          </cell>
          <cell r="V287" t="str">
            <v>Xây dựng phiếu phân tích hỏng hóc của mạch điện theo hướng tích cực hóa người học cho học phần Điện công nghiệp</v>
          </cell>
        </row>
        <row r="288">
          <cell r="D288" t="str">
            <v>01014045</v>
          </cell>
          <cell r="M288" t="str">
            <v>x</v>
          </cell>
        </row>
        <row r="289">
          <cell r="D289" t="str">
            <v>01014046</v>
          </cell>
          <cell r="M289" t="str">
            <v>x</v>
          </cell>
        </row>
        <row r="290">
          <cell r="D290" t="str">
            <v>01014048</v>
          </cell>
          <cell r="M290" t="str">
            <v>x</v>
          </cell>
        </row>
        <row r="291">
          <cell r="D291" t="str">
            <v>01016008</v>
          </cell>
        </row>
        <row r="292">
          <cell r="D292" t="e">
            <v>#N/A</v>
          </cell>
          <cell r="E292" t="str">
            <v>Khoa May - TT</v>
          </cell>
          <cell r="F292" t="str">
            <v>x</v>
          </cell>
          <cell r="G292" t="str">
            <v>x</v>
          </cell>
          <cell r="H292" t="str">
            <v>Biên soạn hệ thống bài tập thiết kế trang phục 1</v>
          </cell>
          <cell r="I292" t="str">
            <v>x</v>
          </cell>
          <cell r="K292" t="str">
            <v>Thiết kế hình mẫu sản phẩm may 3D ứng dụng giảng dạy học phần may trang phục 2 bậc CĐKT</v>
          </cell>
          <cell r="L292" t="str">
            <v>x</v>
          </cell>
          <cell r="N292" t="str">
            <v>Giải pháp nâng cao chất lượng đào tạo ngành may ở khoa Công Nghệ May, Thời trang trường CĐKT Lý Tự Trọng</v>
          </cell>
          <cell r="Q292" t="str">
            <v>Cải tiến biên soạn tài liệu giảng dạy hệ thống bài tập Công nghệ may trang phục 1, bậc CĐKT trường CĐKT Lý Tự Trọng</v>
          </cell>
          <cell r="T292" t="str">
            <v>Cải tiến phiếu thực tập học phần Thực tập công nghệ  may trang phục I, áp dụng cho sinh viên bậc cao đẳng  khoa Công nghệ May Thời trang, trường CĐKT Lý Tự Trọng</v>
          </cell>
          <cell r="X292" t="str">
            <v>Giải pháp nâng cao tính sáng tạo trong học phần thực tập may trang phục 1 của  sinh viên khoa Công nghệ may, trường Cao đẳng kỹ thuật Lý Tự Trọng</v>
          </cell>
        </row>
        <row r="293">
          <cell r="D293" t="str">
            <v>01016003</v>
          </cell>
          <cell r="R293" t="str">
            <v>x</v>
          </cell>
          <cell r="T293" t="str">
            <v>Xây dựng sản phẩm mẫu học phần Thực tập may trang phục I áp dụng cho sinh viên bậc cao đẳng khoa  Công nghệ May thời trang, trường CĐKT Lý Tự Trọng</v>
          </cell>
        </row>
        <row r="294">
          <cell r="D294" t="str">
            <v>01016004</v>
          </cell>
          <cell r="X294" t="str">
            <v>Ứng dụng kỹ thuật tái chuyển đổi các đường kết cấu cơ bản của trang phục trong sáng tác mẫu thời trang dành cho học sinh Trung cấp chuyên nghiệp khoa Công nghệ may - Thời trang trường Cao đẳng Kỹ thuật Lý Tự Trọng Thành phố Hồ Chí Minh.</v>
          </cell>
        </row>
        <row r="295">
          <cell r="D295" t="str">
            <v>01016002</v>
          </cell>
        </row>
        <row r="296">
          <cell r="D296" t="str">
            <v>01016006</v>
          </cell>
        </row>
        <row r="297">
          <cell r="D297" t="str">
            <v>01016005</v>
          </cell>
        </row>
        <row r="298">
          <cell r="D298" t="str">
            <v>01016007</v>
          </cell>
          <cell r="F298" t="str">
            <v>x</v>
          </cell>
          <cell r="H298" t="str">
            <v>Biên soạn giáo trình thiết kế mẫu trên máy tính</v>
          </cell>
          <cell r="O298" t="str">
            <v>x</v>
          </cell>
          <cell r="Q298" t="str">
            <v>Ứng dụng phần mềm coreldraw trong quá trình biên soạn giáo trình vẽ kỹ thuật may, áp dụng bậc CĐKT trường CĐKT Lý Tự Trọng</v>
          </cell>
          <cell r="X298" t="str">
            <v>Ứng dụng học phần tin học ứng dụng ngành may trong sáng tác mẫu thời trang dành cho sinh viên bậc Cao đẳng Kỹ thuật khoa Công nghệ may - Thời trang trường Cao đẳng Kỹ thuật Lý Tự Trọng Thành phố Hồ Chí Minh</v>
          </cell>
        </row>
        <row r="299">
          <cell r="D299" t="str">
            <v>01016010</v>
          </cell>
        </row>
        <row r="300">
          <cell r="D300" t="str">
            <v>01016012</v>
          </cell>
        </row>
        <row r="301">
          <cell r="D301" t="str">
            <v>01013020</v>
          </cell>
          <cell r="E301" t="str">
            <v>Khoa Nhiệt - Lạnh</v>
          </cell>
          <cell r="V301" t="str">
            <v>Ứng dụng phần mềm Psychrometric Analysics CD trong môn học Điều hòa Không khí</v>
          </cell>
          <cell r="W301" t="str">
            <v>x</v>
          </cell>
          <cell r="X301" t="str">
            <v>Ứng dụng phần mềm Duct Checker thiết kế đường ống phân phối gió trong hệ thống điều hòa không khí</v>
          </cell>
        </row>
        <row r="302">
          <cell r="D302" t="str">
            <v>01029001</v>
          </cell>
        </row>
        <row r="303">
          <cell r="D303" t="str">
            <v>01013010</v>
          </cell>
          <cell r="V303" t="str">
            <v>Một số phương pháp giải bài toán mạch điện một chiều</v>
          </cell>
          <cell r="X303" t="str">
            <v>Hướng dẫn lắp đặt Điều hòa không khí  sử dụng ga R32</v>
          </cell>
        </row>
        <row r="304">
          <cell r="D304" t="str">
            <v>01013009</v>
          </cell>
          <cell r="V304" t="str">
            <v>Ứng dụng phần mềm CADE-SIMU vào giảng dạy học phần Thực tập trang bị điện</v>
          </cell>
        </row>
        <row r="305">
          <cell r="D305" t="str">
            <v>01013015</v>
          </cell>
          <cell r="V305" t="str">
            <v>Thi công mô hình bo mạch điều khiển máy lạnh 2 khối</v>
          </cell>
        </row>
        <row r="306">
          <cell r="D306" t="str">
            <v>01013023</v>
          </cell>
          <cell r="V306" t="str">
            <v>Ứng dụng phần mềm Friga – Bohn để tính toán thiết bị bay hơi, thiết bị ngưng tụ trong học phần tính toán thiết kế trạm lạnh bậc cao đẳng</v>
          </cell>
        </row>
        <row r="307">
          <cell r="D307" t="str">
            <v>01013011</v>
          </cell>
          <cell r="V307" t="str">
            <v>Điều khiển mức nước bằng cách ứng dụng rơle điện cực (công tắc mức lỏng không dùng phao) trong học phần Trang bị điện hệ thống lạnh bậc cao đẳng</v>
          </cell>
        </row>
        <row r="308">
          <cell r="D308" t="str">
            <v>01013008</v>
          </cell>
          <cell r="I308" t="str">
            <v>x</v>
          </cell>
          <cell r="K308" t="str">
            <v>Chế tạo mô hình chu trình 1 cấp có thiết bị hồi giải nhiệt trên giản đồ lgp - h</v>
          </cell>
          <cell r="T308" t="str">
            <v>Thiết kế mô hình tủ làm lạnh gián tiếp</v>
          </cell>
          <cell r="V308" t="str">
            <v>Thi công mô hình bảng điện mạch điện tủ quạt.</v>
          </cell>
        </row>
        <row r="309">
          <cell r="D309" t="str">
            <v>01025001</v>
          </cell>
          <cell r="E309" t="str">
            <v>Khoa Kinh tế</v>
          </cell>
          <cell r="U309" t="str">
            <v>x</v>
          </cell>
          <cell r="V309" t="str">
            <v>Ứng dụng công nghệ thông tin trong quản lý khoa Kinh tế</v>
          </cell>
          <cell r="X309" t="str">
            <v>Quảng bá Trường Cao đẳng Kỹ thuật Lý Tự Trọng TP.HCM trên Google Maps</v>
          </cell>
        </row>
        <row r="310">
          <cell r="D310" t="str">
            <v>01025009</v>
          </cell>
          <cell r="V310" t="str">
            <v>Xây dựng mô hình phòng thực hành mô phỏng phòng tài chính - kế toán tại khoa Kinh tế</v>
          </cell>
          <cell r="W310" t="str">
            <v>x</v>
          </cell>
          <cell r="X310" t="str">
            <v xml:space="preserve">Dự án thành lập siêu thị mini tại Khoa Kinh tế tại Trường cao đẳng Kỹ thuật Lý Tự Trọng TPHCM </v>
          </cell>
        </row>
        <row r="311">
          <cell r="D311" t="str">
            <v>01025004</v>
          </cell>
          <cell r="V311" t="str">
            <v>Nâng cao hiệu quả công tác chủ nhiệm đối với các lớp Bậc cao đẳng nghề hệ 9+4 tại khoa Kinh tế</v>
          </cell>
        </row>
        <row r="312">
          <cell r="D312" t="str">
            <v>01003013</v>
          </cell>
        </row>
        <row r="313">
          <cell r="D313" t="e">
            <v>#N/A</v>
          </cell>
          <cell r="V313" t="str">
            <v>Xây dựng tổ chức Đoàn gắn với nhu cầu HSSV tại khoa Kinh tế</v>
          </cell>
          <cell r="X313" t="str">
            <v>Ứng dụng phương pháp dạy học tích cực trong giảng dạy môn Kỹ năng giao tiếp</v>
          </cell>
        </row>
        <row r="314">
          <cell r="D314" t="str">
            <v>01025003</v>
          </cell>
          <cell r="V314" t="str">
            <v>Học nhóm và đổi mới phương pháp ôn tập cuối môn các môn học lý thuyết</v>
          </cell>
        </row>
        <row r="315">
          <cell r="D315" t="str">
            <v>01025008</v>
          </cell>
          <cell r="V315" t="str">
            <v>Cải thiện phương pháp dạy và học môn Kỹ năng giao tiếp tại khoa Kinh tế</v>
          </cell>
        </row>
        <row r="316">
          <cell r="D316" t="str">
            <v>01025002</v>
          </cell>
          <cell r="V316" t="str">
            <v>Xây dựng mô hình phòng kế toán ảo trong giờ thực hành môn kế toán doanh nghiệp</v>
          </cell>
        </row>
        <row r="317">
          <cell r="D317" t="str">
            <v>01025012</v>
          </cell>
          <cell r="V317" t="str">
            <v>Một số biện pháp giáo dục kỹ năng sống cho sinh viên bậc cao đẳng nghề hệ 9+4 tại khoa Kinh tế</v>
          </cell>
          <cell r="X317" t="str">
            <v>Ứng dụng CNTT trong thực hành môn soạn thảo văn bản tại trường CĐKT Lý Tự Trọng TP. HCM</v>
          </cell>
        </row>
        <row r="318">
          <cell r="D318" t="str">
            <v>01025016</v>
          </cell>
        </row>
        <row r="319">
          <cell r="D319" t="str">
            <v>01025015</v>
          </cell>
        </row>
        <row r="320">
          <cell r="D320" t="str">
            <v>01025018</v>
          </cell>
        </row>
        <row r="321">
          <cell r="D321" t="e">
            <v>#N/A</v>
          </cell>
        </row>
        <row r="322">
          <cell r="D322" t="str">
            <v>01025020</v>
          </cell>
        </row>
        <row r="323">
          <cell r="D323" t="str">
            <v>01004014</v>
          </cell>
        </row>
        <row r="324">
          <cell r="D324" t="e">
            <v>#N/A</v>
          </cell>
        </row>
        <row r="325">
          <cell r="D325" t="str">
            <v>01028013</v>
          </cell>
        </row>
        <row r="326">
          <cell r="D326" t="e">
            <v>#N/A</v>
          </cell>
        </row>
        <row r="327">
          <cell r="D327" t="str">
            <v>01022003</v>
          </cell>
          <cell r="F327" t="str">
            <v>x</v>
          </cell>
          <cell r="H327" t="str">
            <v>Thi đua khen thưởng hoạt động Đoàn – Hội và phong trào HS-SV giữa các khóa</v>
          </cell>
          <cell r="L327" t="str">
            <v>x</v>
          </cell>
          <cell r="N327" t="str">
            <v>Bản tin điện tử Đoàn thanh niên - Hội sinh viên Trường Cao đẳng Kỹ thuật Lý Tự Trọng Tp.HCM</v>
          </cell>
          <cell r="O327" t="str">
            <v>x</v>
          </cell>
          <cell r="P327" t="str">
            <v>x</v>
          </cell>
          <cell r="Q327" t="str">
            <v>Hệ thống các quy trình thủ tục trong công tác tổ chức Đoàn ở trường CĐKT Lý Tự Trọng</v>
          </cell>
          <cell r="R327" t="str">
            <v>x</v>
          </cell>
          <cell r="T327" t="str">
            <v>Một số biện pháp để thực hiện việc dạy thêm, học thêm góp phần nâng cao chất lượng dạy và học trong trường THPT Lý Tự Trọng.</v>
          </cell>
          <cell r="U327" t="str">
            <v>x</v>
          </cell>
          <cell r="V327" t="str">
            <v>Đổi mới công tác chủ nhiệm tại Trường THPT Lý Tự Trọng Thành phố Hồ Chí Minh góp phần giáo dục học sinh toàn diện</v>
          </cell>
          <cell r="W327" t="str">
            <v>x</v>
          </cell>
          <cell r="X327" t="str">
            <v>Một số biện pháp để thực hiện việc dạy 2 buổi /ngày (buổi 2) để góp phần nâng cao chất lượng giáo dục trong trường THPT Lý Tự Trọng.</v>
          </cell>
        </row>
        <row r="328">
          <cell r="D328" t="str">
            <v>01018003</v>
          </cell>
          <cell r="V328" t="str">
            <v>Một số biện pháp giữ gìn an ninh trật tự tại khuôn viên Trung tâm Truyền thông – Thư viện.</v>
          </cell>
        </row>
        <row r="329">
          <cell r="D329" t="str">
            <v>01018002</v>
          </cell>
          <cell r="V329" t="str">
            <v>Một số giải pháp trong việc bảo quản tài liệu tại thư viện trường CĐKT Lý Tự Trọng TP.HCM.</v>
          </cell>
        </row>
        <row r="330">
          <cell r="D330" t="str">
            <v>01018005</v>
          </cell>
          <cell r="F330" t="str">
            <v>x</v>
          </cell>
          <cell r="G330" t="str">
            <v>x</v>
          </cell>
          <cell r="H330" t="str">
            <v>Chuyển phương pháp phân loại BBK thành phương pháp phân loại DDC cho kho sách</v>
          </cell>
          <cell r="L330" t="str">
            <v>x</v>
          </cell>
          <cell r="N330" t="str">
            <v>Ứng dụng VEMIS.Library trong phân loại sách</v>
          </cell>
          <cell r="O330" t="str">
            <v>x</v>
          </cell>
          <cell r="P330" t="str">
            <v>x</v>
          </cell>
          <cell r="Q330" t="str">
            <v>Giải pháp nâng cao chất lượng phục vụ của thư viện Trường CĐKT Lý Tự Trọng</v>
          </cell>
          <cell r="V330" t="str">
            <v>Một số kinh nghiệm xây dựng thư viện THPT Lý Tự Trọng TP.HCM đạt danh hiệu thư viện xuất sắc.</v>
          </cell>
        </row>
        <row r="331">
          <cell r="D331" t="str">
            <v>01018008</v>
          </cell>
          <cell r="V331" t="str">
            <v>Một số biện pháp hướng dẫn bạn đọc tìm kiếm tài liệu trong thư viện tại trường CĐKT Lý Tự Trọng TPHCM theo cách truyền thống và hiện đại</v>
          </cell>
        </row>
        <row r="332">
          <cell r="D332" t="str">
            <v>01018007</v>
          </cell>
          <cell r="V332" t="str">
            <v>Ứng dụng khung phân loại thập phân Dewey 23 để phân loại tài liệu tại thư viện trường CĐKT Lý Tự Trọng TPHCM.</v>
          </cell>
        </row>
        <row r="333">
          <cell r="D333" t="str">
            <v>01019001</v>
          </cell>
          <cell r="E333" t="str">
            <v>TT Đào tạo LTT</v>
          </cell>
          <cell r="V333" t="e">
            <v>#REF!</v>
          </cell>
        </row>
        <row r="334">
          <cell r="D334" t="str">
            <v>01019002</v>
          </cell>
          <cell r="V334" t="e">
            <v>#REF!</v>
          </cell>
        </row>
        <row r="335">
          <cell r="D335" t="str">
            <v>01005005</v>
          </cell>
          <cell r="V335" t="e">
            <v>#REF!</v>
          </cell>
        </row>
        <row r="336">
          <cell r="D336" t="str">
            <v>01021001</v>
          </cell>
          <cell r="E336" t="str">
            <v>TT Y tế</v>
          </cell>
          <cell r="V336" t="e">
            <v>#REF!</v>
          </cell>
        </row>
        <row r="337">
          <cell r="D337" t="str">
            <v>01021003</v>
          </cell>
          <cell r="V337" t="e">
            <v>#REF!</v>
          </cell>
        </row>
        <row r="338">
          <cell r="D338" t="str">
            <v>01021004</v>
          </cell>
        </row>
        <row r="339">
          <cell r="D339" t="str">
            <v>01007008</v>
          </cell>
          <cell r="E339" t="str">
            <v>TT QHDN</v>
          </cell>
          <cell r="V339" t="str">
            <v>Xây dựng quy trình giao nhận hàng hóa giữa phòng Thiết bị -Vật tư và các đơn vị trong nhà trường.</v>
          </cell>
        </row>
        <row r="340">
          <cell r="D340" t="str">
            <v>01014012</v>
          </cell>
          <cell r="O340" t="str">
            <v>x</v>
          </cell>
          <cell r="Q340" t="str">
            <v>Ứng dụng CNTT trong quản lý chế độ công tác giảng viên tại khoa Điện-Điện tử</v>
          </cell>
          <cell r="V340" t="e">
            <v>#REF!</v>
          </cell>
        </row>
        <row r="341">
          <cell r="D341" t="str">
            <v>01017003</v>
          </cell>
          <cell r="E341" t="str">
            <v>TT ĐH &amp; QLDL</v>
          </cell>
          <cell r="L341" t="str">
            <v>x</v>
          </cell>
          <cell r="N341" t="str">
            <v>Một số giải pháp nâng cao và cải thiện các chương trình hỗ trợ việc quản trị phòng máy vi tính khoa CNTT</v>
          </cell>
          <cell r="O341" t="str">
            <v>x</v>
          </cell>
          <cell r="P341" t="str">
            <v>x</v>
          </cell>
          <cell r="Q341" t="str">
            <v>Ứng dụng phần mềm RollBack Rx RMC vào công tác quản trị phòng máy vi tính khoa CNTT - Trường CĐKT Lý Tự Trọng</v>
          </cell>
          <cell r="R341" t="str">
            <v>x</v>
          </cell>
          <cell r="T341" t="str">
            <v>Một số giải pháp nhằm nâng cao hiệu quả ứng dụng hạ tầng mạng trong quản lý tại trường CĐKT Lý Tự Trọng Tp.HCM</v>
          </cell>
          <cell r="U341" t="str">
            <v>x</v>
          </cell>
          <cell r="V341" t="str">
            <v>Một số giải pháp phát triển văn hóa đọc cho học sinh – sinh viên trường CĐKT Lý Tự Trọng TP.HCM.</v>
          </cell>
          <cell r="X341" t="str">
            <v>Một số giải pháp để tập hợp thanh niên và nâng chất hoạt động Đoàn cơ sở tại trường CĐKT Lý Tự Trọng TP.HCM.</v>
          </cell>
        </row>
        <row r="342">
          <cell r="D342" t="str">
            <v>01018004</v>
          </cell>
          <cell r="L342" t="str">
            <v>x</v>
          </cell>
          <cell r="N342" t="str">
            <v>Ứng dụng công nghệ thông tin để quản lý và tính điểm rèn luyện cho SVHS khoa CNTT Trường CĐKT Lý Tự Trọng Tp.HCM</v>
          </cell>
          <cell r="V342" t="str">
            <v>Quy trình số hóa hình ảnh để lưu trữ tại thư viện trường CĐKT Lý Tự Trọng TP.HCM.</v>
          </cell>
        </row>
        <row r="343">
          <cell r="D343" t="str">
            <v>01015028</v>
          </cell>
          <cell r="O343" t="str">
            <v>x</v>
          </cell>
          <cell r="Q343" t="str">
            <v xml:space="preserve"> Ứng dụng  phần mềm Netop_School kết hợp với phần mềm Rollback RX để hỗ trợ công tác dạy học và thi kiểm tra ở các phòng máy vi tính khoa CNTT - trường CĐKT Lý Tự Trọng </v>
          </cell>
          <cell r="U343" t="str">
            <v>x</v>
          </cell>
          <cell r="V343" t="str">
            <v>Ứng dụng phần mềm Netsupport school để quản lý và hỗ trợ giảng dạy.</v>
          </cell>
          <cell r="X343" t="str">
            <v>Ứng dụng phần mềm Acronis Disk Directon để phục hồi và sửa chữa ổ cứng phòng máy khoa Công nghệ thông tin</v>
          </cell>
        </row>
        <row r="344">
          <cell r="D344" t="str">
            <v>01025013</v>
          </cell>
        </row>
        <row r="345">
          <cell r="D345" t="str">
            <v>01009027</v>
          </cell>
        </row>
        <row r="346">
          <cell r="D346" t="e">
            <v>#N/A</v>
          </cell>
        </row>
      </sheetData>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CSTD TP"/>
      <sheetName val="BK TP"/>
      <sheetName val="CSTD CS"/>
      <sheetName val="HH TP-KNC"/>
      <sheetName val="BK thu tuong"/>
      <sheetName val="Truong"/>
    </sheetNames>
    <sheetDataSet>
      <sheetData sheetId="0" refreshError="1"/>
      <sheetData sheetId="1" refreshError="1"/>
      <sheetData sheetId="2" refreshError="1"/>
      <sheetData sheetId="3" refreshError="1">
        <row r="25">
          <cell r="D25" t="str">
            <v>01001001</v>
          </cell>
          <cell r="E25" t="str">
            <v>Ban Giám hiệu</v>
          </cell>
          <cell r="F25">
            <v>0</v>
          </cell>
          <cell r="G25">
            <v>0</v>
          </cell>
          <cell r="H25">
            <v>0</v>
          </cell>
          <cell r="I25">
            <v>0</v>
          </cell>
          <cell r="J25">
            <v>0</v>
          </cell>
          <cell r="K25">
            <v>0</v>
          </cell>
          <cell r="L25">
            <v>0</v>
          </cell>
          <cell r="M25" t="str">
            <v>Đạt danh hiệu CSTĐ CS tại Trường ĐH Công nghiệp</v>
          </cell>
          <cell r="N25" t="str">
            <v>x</v>
          </cell>
          <cell r="O25" t="str">
            <v>Ứng dụng công nghệ thông tin và truyền thông trong quản lý hành chính ở các trường cao đẳng</v>
          </cell>
          <cell r="P25">
            <v>0</v>
          </cell>
          <cell r="Q25" t="str">
            <v>Giải pháp nâng cao chất lượng đào tạo củaTrường Cao đẳng Kỹ thuật Lý Tự Trọng thành phố Hồ Chí Minh theo định hướng đổi mới căn bản, toàn diện giáo dục và đào tạo
đến năm 2020</v>
          </cell>
          <cell r="R25" t="str">
            <v>x</v>
          </cell>
          <cell r="S25" t="str">
            <v>Xây dựng Quy trình phát triển chương trình đào tạo theo định hướng CDIO cho các khoa Công nghệ tại trường Cao đẳng kỹ thuật Lý Tự Trọng TP. HCM</v>
          </cell>
          <cell r="T25" t="str">
            <v>x</v>
          </cell>
          <cell r="U25" t="str">
            <v>Nghiên cứu xây dựng chuẩn đầu ra chương trình đào tạo tiếp cận CDIO, trình độ cao đẳng ngành công nghệ chế tạo máy theo chuẩn ABET </v>
          </cell>
          <cell r="V25">
            <v>0</v>
          </cell>
          <cell r="W25" t="str">
            <v>x</v>
          </cell>
          <cell r="X25" t="str">
            <v>Đề tài sáng kiến: Xây dựng mô hình ứng dụng công nghệ thông tin và truyền thông cho trường học thông minh
Đề tài Chiến sĩ thi đua: Xây dựng khung chương trình đào tạo trình độ cao đẳng ngành Công nghệ Cơ khí chuyên ngành chế tạo máy tiếp cận CDIO theo chuẩn APEC</v>
          </cell>
          <cell r="Y25">
            <v>0</v>
          </cell>
          <cell r="Z25" t="str">
            <v>x</v>
          </cell>
          <cell r="AA25" t="str">
            <v xml:space="preserve">Đề tài 1: Phát triển hợp tác giữa các cơ sở Giáo dục nghề nghiệp với doanh nghiệp trong bối cảnh cách mạng công nghiệp 4.0
Đề tài 2: Đào tạo theo định hướng tiếp cận CDIO cho các ngành kỹ thuật tại các cơ sở giáo dục nghề nghiệp
</v>
          </cell>
          <cell r="AB25" t="str">
            <v>HTXS NV</v>
          </cell>
          <cell r="AC25">
            <v>0</v>
          </cell>
          <cell r="AD25" t="str">
            <v>Đề tài 1: Xây dựng mô hình theo cơ chế tự chủ tại trường Cao đẳng Lý Tự Trọng Thành phố Hồ Chí Minh
Đề tài 2: Triển khai mô hình đào tạo trong nhà trường thông minh tại trường Cao đẳng Lý Tự Trọng Thành phố Hồ Chí Minh</v>
          </cell>
        </row>
        <row r="26">
          <cell r="D26" t="str">
            <v>01001006</v>
          </cell>
          <cell r="E26">
            <v>0</v>
          </cell>
          <cell r="F26">
            <v>0</v>
          </cell>
          <cell r="G26">
            <v>0</v>
          </cell>
          <cell r="H26">
            <v>0</v>
          </cell>
          <cell r="I26">
            <v>0</v>
          </cell>
          <cell r="J26">
            <v>0</v>
          </cell>
          <cell r="K26">
            <v>0</v>
          </cell>
          <cell r="L26">
            <v>0</v>
          </cell>
          <cell r="M26">
            <v>0</v>
          </cell>
          <cell r="N26" t="str">
            <v>x</v>
          </cell>
          <cell r="O26" t="str">
            <v>Vận dụng lý thuyết thông tin kết hợp với phương pháp lấy người học làm trung tâm nhằm nâng cao chất lượng đào tạo tại trường CĐKT Lý Tự Trọng TPHCM</v>
          </cell>
          <cell r="P26" t="str">
            <v>x</v>
          </cell>
          <cell r="Q26" t="str">
            <v>Xây dựng và tổ chức công tác giáo dục cho HSSV nội trú ký túc xá tại Trường CĐKT Lý Tự Trọng TPHCM theo hướng văn minh, hiện đại</v>
          </cell>
          <cell r="R26" t="str">
            <v>x</v>
          </cell>
          <cell r="S26" t="str">
            <v>Phát triển tư duy sáng tạo trong học tập theo hướng tiếp cận năng lực của người học bằng phương pháp "tập kích não" và "giản đồ ý"</v>
          </cell>
          <cell r="T26" t="str">
            <v>x</v>
          </cell>
          <cell r="U26" t="str">
            <v>Ứng dụng khả dĩ công nghệ dạy học hiện đại trong việc triển khai đào tạo theo tiếp cận phát triển năng lực người học trong giáo dục nghề nghiệp tại trường Cao đẳng Lý Tự Trọng Thành phố Hồ Chí Minh</v>
          </cell>
          <cell r="V26">
            <v>0</v>
          </cell>
          <cell r="W26" t="str">
            <v>x</v>
          </cell>
          <cell r="X26" t="str">
            <v>Đề tài sáng kiến: Vận dụng những đặc điểm tối ưu của một nhà giáo dạy học có hiệu quả kết hợp với lý thuyết thông tin và lý thuyết điều khiển trong giảng dạy vào giáo dục nghề nghiệp theo tiếp cận năng lực
Đề tài Chiến sĩ thi đua: Xây dựng nhà trường thông minh trên nền tảng cuộc cách mạng công nghiệp 4.0 với mục tiêu tối ưu hóa quá trình dạy và học của giáo dục nghề nghiệp trong thời đại tri thức</v>
          </cell>
          <cell r="Y26">
            <v>0</v>
          </cell>
          <cell r="Z26" t="str">
            <v>x</v>
          </cell>
          <cell r="AA26" t="str">
            <v>Xây dựng bộ tiêu chí và qui trình kiểm tra đánh giá kêt quả học tập của sinh viên theo tiếp cận phát triển năng lực trong giáo dục nghề nghiệp.</v>
          </cell>
          <cell r="AB26" t="str">
            <v>HTXS NV</v>
          </cell>
          <cell r="AC26">
            <v>0</v>
          </cell>
          <cell r="AD26" t="str">
            <v>Thực trạng và thách thức, giải pháp và kết quả đạt được về mối quan hệ hữu cơ giữa doanh nghiệp và cơ sở giáo dục nghề nghiệp</v>
          </cell>
        </row>
        <row r="27">
          <cell r="D27" t="str">
            <v>01002001</v>
          </cell>
          <cell r="E27">
            <v>0</v>
          </cell>
          <cell r="F27" t="str">
            <v>x</v>
          </cell>
          <cell r="G27" t="str">
            <v>Cẩm nang các thủ tục trong công tác hành chính</v>
          </cell>
          <cell r="H27" t="str">
            <v>x</v>
          </cell>
          <cell r="I27" t="str">
            <v>Cải tiến quy trình quản lý nhân sự trong nhà trường</v>
          </cell>
          <cell r="J27" t="str">
            <v>x</v>
          </cell>
          <cell r="K27" t="str">
            <v>Cải tiến quy trình quản lý nhân sự trong nhà trường</v>
          </cell>
          <cell r="L27" t="str">
            <v>x</v>
          </cell>
          <cell r="M27" t="str">
            <v>Ứng dụng bản đồ tư duy vào công tác Tổ chức - Hành chính tại trường Cao đẳng Kỹ thuật Lý Tự Trọng TPHCM</v>
          </cell>
          <cell r="N27">
            <v>0</v>
          </cell>
          <cell r="O27" t="str">
            <v>Một số kinh nghiệm soạn thảo văn bản hành chính ở trường Cao đẳng kỹ thuật Lý Tự Trọng</v>
          </cell>
          <cell r="P27">
            <v>0</v>
          </cell>
          <cell r="Q27" t="str">
            <v>Một vài kinh nghiệm sử dụng ngôn ngữ trong văn bản hành chính của Trường Cao đẳng Kỹ thuật Lý Tự Trọng TPHCM</v>
          </cell>
          <cell r="R27">
            <v>0</v>
          </cell>
          <cell r="S27" t="str">
            <v>Một số giải pháp xây dựng văn hóa nhà trường tại Trường Cao đẳng Kỹ thuật Lý Tự Trọng TP.HCM</v>
          </cell>
          <cell r="T27">
            <v>0</v>
          </cell>
          <cell r="U27" t="str">
            <v xml:space="preserve">Giải pháp xây dựng môi trường giáo dục an toàn, lành mạnh, thân thiện tại Trường Cao đẳng Lý Tự Trọng TPHCM </v>
          </cell>
          <cell r="V27">
            <v>0</v>
          </cell>
          <cell r="W27" t="str">
            <v>x</v>
          </cell>
          <cell r="X27" t="str">
            <v>Đề xuất giải pháp xây dựng mô hình đào tạo trực tuyến tại Trường Cao đẳng Lý Tự Trọng Thành phố Hồ Chí Minh</v>
          </cell>
          <cell r="Y27">
            <v>0</v>
          </cell>
          <cell r="Z27" t="str">
            <v>x</v>
          </cell>
          <cell r="AA27" t="str">
            <v>Giải pháp phát huy vai trò của các bên quan tâm trong hệ thống quản lý chất lượng ISO 9001:2015 tại trường Cao đẳng Lý Tự Trọng Thành phố Hồ Chí Minh</v>
          </cell>
          <cell r="AB27" t="str">
            <v>HTXS NV</v>
          </cell>
          <cell r="AC27">
            <v>0</v>
          </cell>
          <cell r="AD27" t="str">
            <v>Chuẩn bị các điều kiện đáp ứng yêu cầu đánh giá ngoài về chất lượng cơ sở Giáo dục nghề nghiệp tại Trường Cao đẳng Lý Tự Trọng Thành phố Hồ Chí Minh</v>
          </cell>
        </row>
        <row r="28">
          <cell r="D28" t="str">
            <v>01014037</v>
          </cell>
          <cell r="E28">
            <v>0</v>
          </cell>
          <cell r="F28">
            <v>0</v>
          </cell>
          <cell r="G28">
            <v>0</v>
          </cell>
          <cell r="H28">
            <v>0</v>
          </cell>
          <cell r="I28">
            <v>0</v>
          </cell>
          <cell r="J28">
            <v>0</v>
          </cell>
          <cell r="K28">
            <v>0</v>
          </cell>
          <cell r="L28">
            <v>0</v>
          </cell>
          <cell r="M28">
            <v>0</v>
          </cell>
          <cell r="N28">
            <v>0</v>
          </cell>
          <cell r="O28">
            <v>0</v>
          </cell>
          <cell r="P28" t="str">
            <v>x</v>
          </cell>
          <cell r="Q28" t="str">
            <v>Thiết kế mạch bảo vệ thứ tự pha</v>
          </cell>
          <cell r="R28" t="str">
            <v>x</v>
          </cell>
          <cell r="S28" t="str">
            <v>Điều khiển và giám sát bồn trộn sử dụng bộ lập trình PLC Mitsubishi FX3U</v>
          </cell>
          <cell r="T28" t="str">
            <v>x</v>
          </cell>
          <cell r="U28" t="str">
            <v>Mô hình sửa chữa phần điện máy phay CNC.</v>
          </cell>
          <cell r="V28">
            <v>0</v>
          </cell>
          <cell r="W28" t="str">
            <v>x</v>
          </cell>
          <cell r="X28" t="str">
            <v>Đề tài 1: Thi công mô hình tủ bù vô công cho lưới điện hạ thế.
Đề tài 2: Các giải pháp nâng cao đội ngũ giáo viên của khoa Công nghệ Điện – Điện tử nhằm đáp ứng yêu cầu giảng dạy trong nhà trường thông minh</v>
          </cell>
          <cell r="Y28">
            <v>0</v>
          </cell>
          <cell r="Z28" t="str">
            <v>x</v>
          </cell>
          <cell r="AA28" t="str">
            <v>Thiết kế và thi công tủ điều khiển máy phay CNC theo hướng tiếp cận công nghệ 4.0</v>
          </cell>
          <cell r="AB28" t="str">
            <v>HTXS NV</v>
          </cell>
          <cell r="AC28">
            <v>0</v>
          </cell>
          <cell r="AD28" t="str">
            <v>Thiết kế và thi công mô hình phân loại sản phẩm theo hướng tiếp cận công nghệ 4.0</v>
          </cell>
        </row>
        <row r="29">
          <cell r="D29" t="str">
            <v>01007009</v>
          </cell>
          <cell r="E29" t="str">
            <v>Phòng TC - HC - TH</v>
          </cell>
          <cell r="F29">
            <v>0</v>
          </cell>
          <cell r="G29">
            <v>0</v>
          </cell>
          <cell r="H29">
            <v>0</v>
          </cell>
          <cell r="I29">
            <v>0</v>
          </cell>
          <cell r="J29">
            <v>0</v>
          </cell>
          <cell r="K29">
            <v>0</v>
          </cell>
          <cell r="L29">
            <v>0</v>
          </cell>
          <cell r="M29">
            <v>0</v>
          </cell>
          <cell r="N29">
            <v>0</v>
          </cell>
          <cell r="O29">
            <v>0</v>
          </cell>
          <cell r="P29" t="str">
            <v>x</v>
          </cell>
          <cell r="Q29" t="str">
            <v>Một số giải pháp tăng cường công tác kiểm tra thiết bị dạy học phục vụ đào tạo tại trường Cao đẳng Kỹ Thuật Lý Tự Trọng TP. Hồ Chí Minh.</v>
          </cell>
          <cell r="R29">
            <v>0</v>
          </cell>
          <cell r="S29" t="str">
            <v>Biện pháp nâng cao chất lượng phục vụ HSSV tại Trường CĐKT Lý Tự Trọng TP.Hồ Chí Minh</v>
          </cell>
          <cell r="T29" t="str">
            <v>x</v>
          </cell>
          <cell r="U29" t="str">
            <v>Giải pháp quản lý thiết bị, vật tư thực tập phục vụ đào tạo tại  Trường Cao đẳng Lý Tự Trọng TP.HCM</v>
          </cell>
          <cell r="V29">
            <v>0</v>
          </cell>
          <cell r="W29" t="str">
            <v>x</v>
          </cell>
          <cell r="X29" t="str">
            <v>Giải pháp đầu tư hệ thống thiết bị trường Cao đẳng Lý Tự Trọng thành phố Hồ Chí Minh đáp ứng mô hình nhà trường thông minh</v>
          </cell>
          <cell r="Y29">
            <v>0</v>
          </cell>
          <cell r="Z29" t="str">
            <v>x</v>
          </cell>
          <cell r="AA29" t="str">
            <v xml:space="preserve">Giải pháp duy trì hoạt động công đoàn cơ sở đạt thành tích vững mạnh tại Trường Cao đẳng Lý Tự Trọng Thành phố Hồ Chí Minh </v>
          </cell>
          <cell r="AB29" t="str">
            <v>HTXS NV</v>
          </cell>
          <cell r="AC29">
            <v>0</v>
          </cell>
          <cell r="AD29" t="str">
            <v>Giải pháp đầu tư thiết bị đào tạo nghề đạt chuẩn trường chất lượng cao tại Trường Cao đẳng Lý Tự Trọng Thành phố Hồ Chí Minh</v>
          </cell>
        </row>
        <row r="30">
          <cell r="D30" t="e">
            <v>#N/A</v>
          </cell>
          <cell r="E30">
            <v>0</v>
          </cell>
          <cell r="F30" t="str">
            <v>x</v>
          </cell>
          <cell r="G30" t="str">
            <v>Cải tiến công tác quản lý máy móc thiết bị, vật tư thực tập tại phòng kế hoạch - vật tư</v>
          </cell>
          <cell r="H30" t="str">
            <v>x</v>
          </cell>
          <cell r="I30" t="str">
            <v>Một số biện pháp quản lý nhằm bảo quản  sử dụng hiệu quả máy móc thiết bị thực tập tại các khoa nghề</v>
          </cell>
          <cell r="J30" t="str">
            <v>x</v>
          </cell>
          <cell r="K30" t="str">
            <v>Cải tiến quy trình quản lý cơ sở vật chất, thiết bị dạy học ở  Trường CĐKT Lý Tự Trọng Tp. Hồ Chí Minh</v>
          </cell>
          <cell r="L30" t="str">
            <v>x</v>
          </cell>
          <cell r="M30" t="str">
            <v>Nâng cao hiệu quả sử dụng cơ sở vật chất - Thiết bị dạy học ở Trường CĐKT Lý Tự Trọng TP.HCM</v>
          </cell>
          <cell r="N30" t="str">
            <v>x</v>
          </cell>
          <cell r="O30" t="str">
            <v>Một số biện pháp quản lý nhằm sử dụng hiệu quả vật tư thực tập tại các khoa nghề Trường Cao đẳng Kỹ thuật Lý Tự Trọng</v>
          </cell>
          <cell r="P30">
            <v>0</v>
          </cell>
          <cell r="Q30" t="str">
            <v xml:space="preserve">Xây dựng mối quan hệ giải quyết công tác chuyên môn giữa phòng Thiết bị -Vật tư và các đơn vị trong nhà trường về công tác mua sắm. </v>
          </cell>
          <cell r="R30">
            <v>0</v>
          </cell>
          <cell r="S30" t="str">
            <v>Một số biện pháp quản lý nhằm tiết kiệm vật tư thực tập tại các khoa nghề tại Trường CĐKT Lý Tự trọng TP.Hồ Chí Minh.</v>
          </cell>
          <cell r="T30" t="str">
            <v>x</v>
          </cell>
          <cell r="U30" t="str">
            <v xml:space="preserve">Một số biện pháp xây dựng kế hoạch làm việc khoa học, hiệu quả </v>
          </cell>
          <cell r="V30">
            <v>0</v>
          </cell>
          <cell r="W30" t="str">
            <v>x</v>
          </cell>
          <cell r="X30" t="str">
            <v>Giải pháp phát triển đội ngũ đáp ứng yêu cầu nhà trường thông minh tại Trường Cao đẳng Lý Tự Trọng TPHCM</v>
          </cell>
          <cell r="Y30">
            <v>0</v>
          </cell>
          <cell r="Z30">
            <v>0</v>
          </cell>
          <cell r="AA30" t="str">
            <v>Ứng dụng CNTT vào công tác quản lý, hệ thống, liên kết số liệu, dữ liệu nhằm phục vụ công tác đánh giá hiệu quả, chuẩn chuyên môn nghiệp vụ của đội ngũ viên chức Trường Cao đẳng Lý Tự Trọng Thành phố Hồ Chí Minh.</v>
          </cell>
          <cell r="AB30" t="e">
            <v>#N/A</v>
          </cell>
          <cell r="AC30">
            <v>0</v>
          </cell>
          <cell r="AD30">
            <v>0</v>
          </cell>
        </row>
        <row r="31">
          <cell r="D31" t="str">
            <v>01002017</v>
          </cell>
          <cell r="E31">
            <v>0</v>
          </cell>
          <cell r="F31" t="str">
            <v>x</v>
          </cell>
          <cell r="G31" t="str">
            <v>Cẩm nang các thủ tục trong công tác hành chính</v>
          </cell>
          <cell r="H31" t="str">
            <v>x</v>
          </cell>
          <cell r="I31" t="str">
            <v>Cải tiến quy trình quản lý nhân sự trong nhà trường</v>
          </cell>
          <cell r="J31">
            <v>0</v>
          </cell>
          <cell r="K31">
            <v>0</v>
          </cell>
          <cell r="L31">
            <v>0</v>
          </cell>
          <cell r="M31">
            <v>0</v>
          </cell>
          <cell r="N31" t="str">
            <v>x</v>
          </cell>
          <cell r="O31" t="str">
            <v>Hoàn thiện kế toán tiền lương và các khoản trích theo lương tại Trường CĐKT Lý Tự Trọng</v>
          </cell>
          <cell r="P31" t="str">
            <v>x</v>
          </cell>
          <cell r="Q31" t="str">
            <v>Một số biện pháp chuẩn hóa các mẫu văn bản quản lý hành chính tại Trường Cao đẳng Kỹ thuật Lý Tự Trọng TPHCM</v>
          </cell>
          <cell r="R31" t="str">
            <v>x</v>
          </cell>
          <cell r="S31" t="str">
            <v>Một số giải pháp nâng cao tính tích cực, chủ động trong thực hiện nhiệm vụ của cán bộ, viên chức, người lao động thuộc trường Cao đẳng Kỹ thuật Lý Tự Trọng TPHCM</v>
          </cell>
          <cell r="T31">
            <v>0</v>
          </cell>
          <cell r="U31">
            <v>0</v>
          </cell>
          <cell r="V31">
            <v>0</v>
          </cell>
          <cell r="W31">
            <v>0</v>
          </cell>
          <cell r="X31" t="str">
            <v xml:space="preserve">Giải pháp hỗ trợ cán bộ, viên chức, người lao động của Trường Cao đẳng Lý Tự Trọng Thành phố Hồ Chí Minh tiếp cận các thủ tục bảo hiểm xã hội. </v>
          </cell>
          <cell r="Y31">
            <v>0</v>
          </cell>
          <cell r="Z31" t="str">
            <v>x</v>
          </cell>
          <cell r="AA31" t="str">
            <v>Rèn luyện kỹ năng giao tiếp tại trường Cao đẳng Lý Tự Trọng Thành phố Hồ Chí Minh</v>
          </cell>
          <cell r="AB31" t="str">
            <v>HTXS NV</v>
          </cell>
          <cell r="AC31">
            <v>0</v>
          </cell>
          <cell r="AD31" t="str">
            <v>Giải pháp xây dựng hệ thống thang bảng lương của người lao động, đáp ứng yêu cầu nâng cao chất lượng đội ngũ tại Trường Cao đẳng Lý Tự Trọng Thành phố Hồ Chí Minh</v>
          </cell>
        </row>
        <row r="32">
          <cell r="D32" t="str">
            <v>01002018</v>
          </cell>
          <cell r="E32">
            <v>0</v>
          </cell>
          <cell r="F32">
            <v>0</v>
          </cell>
          <cell r="G32">
            <v>0</v>
          </cell>
          <cell r="H32" t="str">
            <v>x</v>
          </cell>
          <cell r="I32" t="str">
            <v>Hệ thống hóa việc quản lý hồ sơ tài sản quản trị của trường</v>
          </cell>
          <cell r="J32" t="str">
            <v>x</v>
          </cell>
          <cell r="K32" t="str">
            <v>Hệ thống hóa việc quản lý hồ sơ tài sản của trường</v>
          </cell>
          <cell r="L32" t="str">
            <v>x</v>
          </cell>
          <cell r="M32" t="str">
            <v>Hoàn thiện quy trình thủ tục tạm ứng, thanh toán theo chế độ quy định tại trường Cao đẳng Kỹ thuật Lý Tự Trọng TPHCM</v>
          </cell>
          <cell r="N32">
            <v>0</v>
          </cell>
          <cell r="O32">
            <v>0</v>
          </cell>
          <cell r="P32">
            <v>0</v>
          </cell>
          <cell r="Q32" t="str">
            <v>Một vài kinh nghiệm làm việc nhóm hiệu quả tại phòng Tổ chức - Hành chính - Tổng hợp thuộc Trường Cao đẳng Kỹ thuật Lý Tự Trọng TPHCM</v>
          </cell>
          <cell r="R32" t="str">
            <v>x</v>
          </cell>
          <cell r="S32" t="str">
            <v>Một số kinh nghiệm trong công tác tổng hợp và quản lý hồ sơ thi đua tại trường Cao đẳng Kỹ thuật Lý Tự Trọng Thành phố Hồ Chí Minh</v>
          </cell>
          <cell r="T32" t="str">
            <v>x</v>
          </cell>
          <cell r="U32" t="str">
            <v>Một số biện pháp nâng cao hiệu quả công tác quản lý giáo viên thỉnh giảng</v>
          </cell>
          <cell r="V32">
            <v>0</v>
          </cell>
          <cell r="W32" t="str">
            <v>x</v>
          </cell>
          <cell r="X32" t="str">
            <v>Xây dựng quy trình tuyển dụng viên chức của Trường Cao đẳng Lý Tự Trọng Thành phố Hồ Chí Minh trong hệ thống quản lý chất lượng theo tiêu chuẩn ISO 9001: 2015</v>
          </cell>
          <cell r="Y32">
            <v>0</v>
          </cell>
          <cell r="Z32">
            <v>0</v>
          </cell>
          <cell r="AA32" t="str">
            <v>Một số kỹ năng trong việc thực hiện báo cáo và tổng hợp báo cáo tại trường Cao đẳng Lý Tự Trọng Thành phố Hồ Chí Minh (không làm)</v>
          </cell>
          <cell r="AB32" t="str">
            <v>HTXS NV</v>
          </cell>
          <cell r="AC32">
            <v>0</v>
          </cell>
          <cell r="AD32" t="str">
            <v>Giải pháp nâng cao chất lượng đội ngũ giảng viên mới tuyển dụng tại trường Cao đẳng Lý Tự Trọng Thành phố Hồ Chí Minh</v>
          </cell>
        </row>
        <row r="33">
          <cell r="D33" t="str">
            <v>01002005</v>
          </cell>
          <cell r="E33">
            <v>0</v>
          </cell>
          <cell r="F33">
            <v>0</v>
          </cell>
          <cell r="G33">
            <v>0</v>
          </cell>
          <cell r="H33">
            <v>0</v>
          </cell>
          <cell r="I33">
            <v>0</v>
          </cell>
          <cell r="J33">
            <v>0</v>
          </cell>
          <cell r="K33">
            <v>0</v>
          </cell>
          <cell r="L33" t="str">
            <v>x</v>
          </cell>
          <cell r="M33" t="str">
            <v>Hoàn thiện quy trình đánh giá hàng năm đối với công chức - viên chức - nhân viên tại trường Cao đẳng Kỹ thuật Lý Tự Trọng</v>
          </cell>
          <cell r="N33" t="str">
            <v>x</v>
          </cell>
          <cell r="O33" t="str">
            <v xml:space="preserve">Một số kinh nghiệm trong công tác tổng hợp đánh giá, xếp loại viên chức tại Trường CĐKT Lý Tự Trọng </v>
          </cell>
          <cell r="P33" t="str">
            <v>x</v>
          </cell>
          <cell r="Q33" t="str">
            <v>Một số giải pháp cải cách thủ tục hành chính trong Trường Cao đẳng Kỹ thuật Lý Tự Trọng TPHCM hiện nay</v>
          </cell>
          <cell r="R33">
            <v>0</v>
          </cell>
          <cell r="S33">
            <v>0</v>
          </cell>
          <cell r="T33">
            <v>0</v>
          </cell>
          <cell r="U33" t="str">
            <v>Hoàn thiện quy trình nâng lương trước hạn đối với công chức, viên chức, người lao động tại Trường Cao đẳng Lý Tự Trọng thành phố Hồ Chí Minh</v>
          </cell>
          <cell r="V33">
            <v>0</v>
          </cell>
          <cell r="W33">
            <v>0</v>
          </cell>
          <cell r="X33" t="str">
            <v>Ứng dụng công nghệ thông tin trong hồ sơ tính phụ cấp thâm niên nhà giáo tại trường Cao đẳng Lý Tự Trọng Thành phố Hồ Chí Minh</v>
          </cell>
          <cell r="Y33">
            <v>0</v>
          </cell>
          <cell r="Z33">
            <v>0</v>
          </cell>
          <cell r="AA33" t="str">
            <v>Ứng dụng công nghệ thông tin thiết lập file mềm quản lý thông tin và cung cấp số liệu báo cáo chất lượng đội ngũ cán bộ, giảng viên, nhân viên tại Trường Cao đẳng Lý Tự Trọng TP.HCM.</v>
          </cell>
          <cell r="AB33" t="str">
            <v>HTXS NV</v>
          </cell>
          <cell r="AC33">
            <v>0</v>
          </cell>
          <cell r="AD33" t="str">
            <v>Xây dựng quy trình đánh giá, phân loại kết quả làm việc của viên chức tại Trường Cao đẳng Lý Tự Trọng Thành phố Hồ Chí Minh</v>
          </cell>
        </row>
        <row r="34">
          <cell r="D34" t="str">
            <v>01023001</v>
          </cell>
          <cell r="E34">
            <v>0</v>
          </cell>
          <cell r="F34">
            <v>0</v>
          </cell>
          <cell r="G34">
            <v>0</v>
          </cell>
          <cell r="H34">
            <v>0</v>
          </cell>
          <cell r="I34">
            <v>0</v>
          </cell>
          <cell r="J34">
            <v>0</v>
          </cell>
          <cell r="K34">
            <v>0</v>
          </cell>
          <cell r="L34" t="str">
            <v>x</v>
          </cell>
          <cell r="M34" t="str">
            <v>Cải tiến quy trình viết lý lịch của người xin vào Đảng tại trường CĐKT Lý Tự Trọng</v>
          </cell>
          <cell r="N34">
            <v>0</v>
          </cell>
          <cell r="O34" t="str">
            <v>Một số giải pháp để nâng cao hiệu quả công tác bồi dưỡng tạo nguồn phát triển đảng tại chi bộ</v>
          </cell>
          <cell r="P34">
            <v>0</v>
          </cell>
          <cell r="Q34" t="str">
            <v>Đề xuất một số giải pháp quản lý tài liệu trong kho lưu trữ của Trường Cao đẳng Kỹ thuật Lý Tự Trọng TPHCM</v>
          </cell>
          <cell r="R34">
            <v>0</v>
          </cell>
          <cell r="S34" t="str">
            <v>Một số kinh nghiệm thu thập và phân loại hồ sơ, tài liệu lưu trữ tại phòng Tổ chức - Hành chính - Tổng hợp, Trường Cao đẳng Kỹ thuật Lý Tự Trọng TP.HCM</v>
          </cell>
          <cell r="T34">
            <v>0</v>
          </cell>
          <cell r="U34" t="str">
            <v>Xây dựng quy trình "Lập hồ sơ và giao nộp hồ sơ, tài liệu vào lưu trữ cơ quan thuộc Trường Cao đẳng Lý Tự Trọng Thành phố Hồ Chí Minh"</v>
          </cell>
          <cell r="V34">
            <v>0</v>
          </cell>
          <cell r="W34">
            <v>0</v>
          </cell>
          <cell r="X34" t="str">
            <v>Ứng dụng công nghệ thông tin để quản lý tài liệu lưu trữ đạt hiệu quả tại Trường Cao đẳng Lý Tự Trọng Thành phố Hồ Chí Minh</v>
          </cell>
          <cell r="Y34">
            <v>0</v>
          </cell>
          <cell r="Z34">
            <v>0</v>
          </cell>
          <cell r="AA34" t="str">
            <v>Giải pháp xây dựng hệ thống quản lý tài liệu lưu trữ điện tử tại Trường Cao đẳng Lý Tự Trọng TP. Hồ Chí Minh (không làm)</v>
          </cell>
          <cell r="AB34" t="str">
            <v>HTXS NV</v>
          </cell>
          <cell r="AC34">
            <v>0</v>
          </cell>
          <cell r="AD34" t="str">
            <v>Giải pháp xây dựng hệ thống quản lý tài liệu điện tử tại Trường Cao đẳng Lý Tự Trọng TP. Hồ Chí Minh</v>
          </cell>
        </row>
        <row r="35">
          <cell r="D35" t="str">
            <v>01017006</v>
          </cell>
          <cell r="E35">
            <v>0</v>
          </cell>
          <cell r="F35">
            <v>0</v>
          </cell>
          <cell r="G35">
            <v>0</v>
          </cell>
          <cell r="H35">
            <v>0</v>
          </cell>
          <cell r="I35">
            <v>0</v>
          </cell>
          <cell r="J35" t="str">
            <v>x</v>
          </cell>
          <cell r="K35" t="str">
            <v xml:space="preserve">Một số giải pháp nâng cao hiệu quả công tác QL bảo trì, SC máy vi tính và các thiết bị ngoại vi trường ở trường CĐKT Lý Tự Trọng </v>
          </cell>
          <cell r="L35">
            <v>0</v>
          </cell>
          <cell r="M35">
            <v>0</v>
          </cell>
          <cell r="N35">
            <v>0</v>
          </cell>
          <cell r="O35">
            <v>0</v>
          </cell>
          <cell r="P35">
            <v>0</v>
          </cell>
          <cell r="Q35" t="str">
            <v>Ứng dụng công nghệ thông tin trong công tác lưu trữ file hình ảnh theo lịch sử phát triển của Trường Cao đẳng Kỹ thuật Lý Tự Trọng TPHCM từ năm 1986 đến nay</v>
          </cell>
          <cell r="R35">
            <v>0</v>
          </cell>
          <cell r="S35" t="str">
            <v>Cải tiến quy trình tiếp nhận và thực hiện hồ sơ hưởng chế độ bảo hiểm xã hội đối với cán bộ, viên chức, người lao động tại trường Cao đẳng Kỹ thuật Lý Tự Trọng TP.HCM</v>
          </cell>
          <cell r="T35">
            <v>0</v>
          </cell>
          <cell r="U35" t="str">
            <v>Rèn kỹ năng tổng hợp, báo cáo, thống kê của nhân viên văn phòng tại Trường Cao đẳng Lý Tự Trọng Thành phố Hồ Chí Minh</v>
          </cell>
          <cell r="V35">
            <v>0</v>
          </cell>
          <cell r="W35">
            <v>0</v>
          </cell>
          <cell r="X35" t="str">
            <v>Một số giải pháp nâng cao chất lượng công tác quy hoạch viên chức quản lý cấp đơn vị thuộc Trường Cao đẳng Lý Tự Trọng Thành phố Hồ Chí Minh.</v>
          </cell>
          <cell r="Y35">
            <v>0</v>
          </cell>
          <cell r="Z35">
            <v>0</v>
          </cell>
          <cell r="AA35" t="str">
            <v>Ứng dụng CNTT trong công tác tổng hợp và quản lý hồ sơ thi đua - khen thưởng tại trường Cao đẳng Lý Tự Trọng Thành phố Hồ Chí Minh (không làm)</v>
          </cell>
          <cell r="AB35" t="str">
            <v>HTXS NV</v>
          </cell>
          <cell r="AC35">
            <v>0</v>
          </cell>
          <cell r="AD35" t="str">
            <v>Đề xuất danh mục công việc đáp ứng yêu cầu đánh giá hiệu quả công tác tại Trường Cao đẳng Lý Tự Trọng Thành phố Hồ Chí Minh</v>
          </cell>
        </row>
        <row r="36">
          <cell r="D36" t="str">
            <v>01002007</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t="str">
            <v>HTXS NV</v>
          </cell>
          <cell r="AC36">
            <v>0</v>
          </cell>
          <cell r="AD36">
            <v>0</v>
          </cell>
        </row>
        <row r="37">
          <cell r="D37" t="str">
            <v>01002019</v>
          </cell>
          <cell r="E37">
            <v>0</v>
          </cell>
          <cell r="F37">
            <v>0</v>
          </cell>
          <cell r="G37">
            <v>0</v>
          </cell>
          <cell r="H37">
            <v>0</v>
          </cell>
          <cell r="I37">
            <v>0</v>
          </cell>
          <cell r="J37">
            <v>0</v>
          </cell>
          <cell r="K37">
            <v>0</v>
          </cell>
          <cell r="L37" t="str">
            <v>x</v>
          </cell>
          <cell r="M37" t="str">
            <v xml:space="preserve">Hoàn thiện hệ thống biểu mẫu trong quy trình quản lý tài sản quản trị tại trường Cao đẳng Kỹ thuật Lý Tự Trọng </v>
          </cell>
          <cell r="N37" t="str">
            <v>x</v>
          </cell>
          <cell r="O37" t="str">
            <v>Hoàn thiện quy trình giải quyết hồ sơ đi học sau đại học tại nước ngoài của viên chức Trường CĐKT Lý Tự Trọng</v>
          </cell>
          <cell r="P37" t="str">
            <v>x</v>
          </cell>
          <cell r="Q37" t="str">
            <v>Một số giải pháp  đào tạo, bồi dưỡng viên chức hành chính theo nhu cầu công việc trong Trường Cao đẳng Kỹ thuật Lý Tự Trọng TPHCM hiện nay</v>
          </cell>
          <cell r="R37" t="str">
            <v>x</v>
          </cell>
          <cell r="S37" t="str">
            <v>Một số kinh nghiệm sử dụng phím tắt trong office 2010 vào công tác văn phòng tại trường Cao đẳng Kỹ thuật Lý Tự Trọng TP.HCM</v>
          </cell>
          <cell r="T37" t="str">
            <v>x</v>
          </cell>
          <cell r="U37" t="str">
            <v>Một số biện pháp nhằm hiện đại hóa công tác văn phòng trong Nhà trường</v>
          </cell>
          <cell r="V37">
            <v>0</v>
          </cell>
          <cell r="W37" t="str">
            <v>x</v>
          </cell>
          <cell r="X37" t="str">
            <v>Xây dựng quy trình đào tạo, bồi dưỡng, nâng cao trình độ đội ngũ của hệ thống quản lý chất lượng ISO 9001:2015 tại Trường Cao đẳng Lý Tự Trọng Thành phố Hồ Chí Minh</v>
          </cell>
          <cell r="Y37">
            <v>0</v>
          </cell>
          <cell r="Z37">
            <v>0</v>
          </cell>
          <cell r="AA37" t="str">
            <v>Giải pháp hỗ trợ học sinh khối trung cấp thi đua học tập tại trường Cao đẳng Lý Tự Trọng Thành phố Hồ Chí Minh (không làm)</v>
          </cell>
          <cell r="AB37" t="str">
            <v>HTXS NV</v>
          </cell>
          <cell r="AC37">
            <v>0</v>
          </cell>
          <cell r="AD37" t="str">
            <v>Giải pháp nâng cao chất lượng công tác đào tạo, bồi dưỡng viên chức tại trường Cao đẳng Lý Tự Trọng Thành phố Hồ Chí Minh</v>
          </cell>
        </row>
        <row r="38">
          <cell r="D38" t="str">
            <v>01002032</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t="str">
            <v>Đề xuất phương án chỉnh lý hồ sơ, tài liệu tại Trường Cao đẳng Lý Tự Trọng Thành phố Hồ Chí Minh.</v>
          </cell>
          <cell r="Y38">
            <v>0</v>
          </cell>
          <cell r="Z38">
            <v>0</v>
          </cell>
          <cell r="AA38" t="str">
            <v>Cải tiến quy trình quản lý văn bản đi, văn bản đến và lập hồ sơ trong môi trường mạng tại Trường Cao đẳng Lý Tự Trọng TP. HCM (không làm)</v>
          </cell>
          <cell r="AB38" t="str">
            <v>HTXS NV</v>
          </cell>
          <cell r="AC38">
            <v>0</v>
          </cell>
          <cell r="AD38" t="str">
            <v>Cải tiến quy trình quản lý văn bản đi, văn bản đến và lập hồ sơ trong môi trường mạng tại Trường Cao đẳng Lý Tự Trọng Thành phố Hồ Chí Minh</v>
          </cell>
        </row>
        <row r="39">
          <cell r="D39" t="str">
            <v>01007006</v>
          </cell>
          <cell r="E39">
            <v>0</v>
          </cell>
          <cell r="F39" t="str">
            <v>x</v>
          </cell>
          <cell r="G39" t="str">
            <v>Cải tiến công tác bảo quản các thiết bị, vật tư hàng hóa tại kho Trường cao đẳng kỹ thuật Lý Tự Trọng</v>
          </cell>
          <cell r="H39" t="str">
            <v>x</v>
          </cell>
          <cell r="I39" t="str">
            <v xml:space="preserve">Kinh nghiệm nhận cấp phát, bảo quản thiết bị máy móc vật tư BHLĐ tai kho đơn vị </v>
          </cell>
          <cell r="J39" t="str">
            <v>x</v>
          </cell>
          <cell r="K39" t="str">
            <v>Kinh nghiệm ghi chép các chứng từ hóa đơn vật tư - thiết bị máy móc vào thẻ kho</v>
          </cell>
          <cell r="L39" t="str">
            <v>x</v>
          </cell>
          <cell r="M39" t="str">
            <v>Tổ chức, tiếp nhận, sắp xếp, bảo quản hàng hóa tại kho Trường CĐKT Lý Tự Trọng TP.HCM</v>
          </cell>
          <cell r="N39">
            <v>0</v>
          </cell>
          <cell r="O39">
            <v>0</v>
          </cell>
          <cell r="P39">
            <v>0</v>
          </cell>
          <cell r="Q39" t="str">
            <v>Biện pháp kiểm tra hàng hóa nhập, xuất kho tại Trường CĐKT Lý Tự Trọng TP.HCM</v>
          </cell>
          <cell r="R39">
            <v>0</v>
          </cell>
          <cell r="S39">
            <v>0</v>
          </cell>
          <cell r="T39">
            <v>0</v>
          </cell>
          <cell r="U39">
            <v>0</v>
          </cell>
          <cell r="V39">
            <v>0</v>
          </cell>
          <cell r="W39">
            <v>0</v>
          </cell>
          <cell r="X39" t="str">
            <v>Quy trình nhập xuất kho hàng hóa tại Trường Cao đẳng Lý Tự Trọng Thành phố Hồ Chí Minh.</v>
          </cell>
          <cell r="Y39">
            <v>0</v>
          </cell>
          <cell r="Z39">
            <v>0</v>
          </cell>
          <cell r="AA39" t="str">
            <v>Một số kỹ năng, hình thức tổ chức làm việc nhóm đạt hiệu quả tại trường Cao đẳng Lý Tự Trọng Thành phố Hồ Chí Minh (không làm)</v>
          </cell>
          <cell r="AB39" t="str">
            <v>HTXS NV</v>
          </cell>
          <cell r="AC39">
            <v>0</v>
          </cell>
          <cell r="AD39" t="str">
            <v>Một số kỹ năng, hình thức tổ chức làm việc nhóm đạt hiệu quả tại trường Cao đẳng Lý Tự Trọng Thành phố Hồ Chí Minh</v>
          </cell>
        </row>
        <row r="40">
          <cell r="D40" t="str">
            <v>01007007</v>
          </cell>
          <cell r="E40">
            <v>0</v>
          </cell>
          <cell r="F40">
            <v>0</v>
          </cell>
          <cell r="G40">
            <v>0</v>
          </cell>
          <cell r="H40">
            <v>0</v>
          </cell>
          <cell r="I40">
            <v>0</v>
          </cell>
          <cell r="J40" t="str">
            <v>x</v>
          </cell>
          <cell r="K40" t="str">
            <v>Cách thức quản lý và lưu trữ các điểm học phần của học sinh sinh viên các hệ đào tạo của khoa Động lực</v>
          </cell>
          <cell r="L40" t="str">
            <v>x</v>
          </cell>
          <cell r="M40" t="str">
            <v>Cải tiến quy trình kiểm tra, luân chuyển hồ sơ mua sắm thiết bị vật tư tại phòng Thiết bị - Vật tư trường CĐKT Lý Tự Trọng</v>
          </cell>
          <cell r="N40">
            <v>0</v>
          </cell>
          <cell r="O40" t="str">
            <v>Một số biện pháp thực hiện qui trình trang bị, bảo quản, sử dụng tài sản - vật tư tại phòng Thiết bị vật tư Trường CĐKT Lý Tự Trọng</v>
          </cell>
          <cell r="P40">
            <v>0</v>
          </cell>
          <cell r="Q40" t="str">
            <v xml:space="preserve">Một số biện pháp sử dụng hiệu quả vật tư thực tập tại các khoa nghề . </v>
          </cell>
          <cell r="R40">
            <v>0</v>
          </cell>
          <cell r="S40">
            <v>0</v>
          </cell>
          <cell r="T40">
            <v>0</v>
          </cell>
          <cell r="U40">
            <v>0</v>
          </cell>
          <cell r="V40">
            <v>0</v>
          </cell>
          <cell r="W40">
            <v>0</v>
          </cell>
          <cell r="X40" t="str">
            <v>Cải tiến quy trình quản lý máy móc thiết bị theo tiêu chuẩn ISO 9001:2015.</v>
          </cell>
          <cell r="Y40">
            <v>0</v>
          </cell>
          <cell r="Z40">
            <v>0</v>
          </cell>
          <cell r="AA40" t="str">
            <v>Cải tiến quy trình sửa chữa, bảo trì bảo dưỡng máy móc thiết bị tại trường Cao đẳng Lý Tự Trọng Thành phố Hồ Chí Minh</v>
          </cell>
          <cell r="AB40" t="str">
            <v>HTXS NV</v>
          </cell>
          <cell r="AC40">
            <v>0</v>
          </cell>
          <cell r="AD40" t="str">
            <v>Quy trình quản lý vật tư thiết bị bằng phần mềm CRMVIET</v>
          </cell>
        </row>
        <row r="41">
          <cell r="D41" t="str">
            <v>01007005</v>
          </cell>
          <cell r="E41">
            <v>0</v>
          </cell>
          <cell r="F41">
            <v>0</v>
          </cell>
          <cell r="G41">
            <v>0</v>
          </cell>
          <cell r="H41">
            <v>0</v>
          </cell>
          <cell r="I41">
            <v>0</v>
          </cell>
          <cell r="J41">
            <v>0</v>
          </cell>
          <cell r="K41">
            <v>0</v>
          </cell>
          <cell r="L41">
            <v>0</v>
          </cell>
          <cell r="M41">
            <v>0</v>
          </cell>
          <cell r="N41">
            <v>0</v>
          </cell>
          <cell r="O41">
            <v>0</v>
          </cell>
          <cell r="P41">
            <v>0</v>
          </cell>
          <cell r="Q41" t="str">
            <v>Biện pháp sử dụng hiệu quả thiết bị dạy học tại các khoa nghề - Trường cao đẳng Kỹ thuật Lý Tự Trọng Thành phố Hồ Chí Minh.</v>
          </cell>
          <cell r="R41">
            <v>0</v>
          </cell>
          <cell r="S41">
            <v>0</v>
          </cell>
          <cell r="T41">
            <v>0</v>
          </cell>
          <cell r="U41">
            <v>0</v>
          </cell>
          <cell r="V41">
            <v>0</v>
          </cell>
          <cell r="W41">
            <v>0</v>
          </cell>
          <cell r="X41" t="str">
            <v>Cải tiến quy trình kiểm kê tài sản hàng năm tại trường Cao đẳng Lý Tự Trọng Thành phố Hồ Chí Minh.</v>
          </cell>
          <cell r="Y41">
            <v>0</v>
          </cell>
          <cell r="Z41" t="str">
            <v>x</v>
          </cell>
          <cell r="AA41" t="str">
            <v>Cải tiến quy trình thanh lý tài sản hàng năm tại Trường Cao đẳng Lý Tự Trọng Thành phố Hồ Chí Minh</v>
          </cell>
          <cell r="AB41" t="str">
            <v>HTXS NV</v>
          </cell>
          <cell r="AC41">
            <v>0</v>
          </cell>
          <cell r="AD41" t="str">
            <v>Giải pháp nâng cao chất lượng công tác quản lý trang thiết bị tại các phòng, xưởng thực hành thuộc các khoa nghề Trường Cao đẳng Lý Tự Trọng Thành phố Hồ Chí Minh</v>
          </cell>
        </row>
        <row r="42">
          <cell r="D42" t="str">
            <v>01002023</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t="str">
            <v>Một số biện pháp góp phần xây dựng trường Cao đẳng Lý Tự Trọng Thành phố Hồ Chí Minh an toàn - sạch - đẹp.</v>
          </cell>
          <cell r="V42">
            <v>0</v>
          </cell>
          <cell r="W42">
            <v>0</v>
          </cell>
          <cell r="X42">
            <v>0</v>
          </cell>
          <cell r="Y42">
            <v>0</v>
          </cell>
          <cell r="Z42">
            <v>0</v>
          </cell>
          <cell r="AA42">
            <v>0</v>
          </cell>
          <cell r="AB42" t="str">
            <v>HTXS NV</v>
          </cell>
          <cell r="AC42">
            <v>0</v>
          </cell>
          <cell r="AD42">
            <v>0</v>
          </cell>
        </row>
        <row r="43">
          <cell r="D43" t="str">
            <v>01002010</v>
          </cell>
          <cell r="E43">
            <v>0</v>
          </cell>
          <cell r="F43">
            <v>0</v>
          </cell>
          <cell r="G43">
            <v>0</v>
          </cell>
          <cell r="H43">
            <v>0</v>
          </cell>
          <cell r="I43">
            <v>0</v>
          </cell>
          <cell r="J43">
            <v>0</v>
          </cell>
          <cell r="K43">
            <v>0</v>
          </cell>
          <cell r="L43">
            <v>0</v>
          </cell>
          <cell r="M43">
            <v>0</v>
          </cell>
          <cell r="N43">
            <v>0</v>
          </cell>
          <cell r="O43">
            <v>0</v>
          </cell>
          <cell r="P43" t="str">
            <v>x</v>
          </cell>
          <cell r="Q43" t="str">
            <v>Một số giải pháp tăng cường sự phối hợp giữa tổ Bảo vệ chuyên trách và tổ  quản lý KTX sinh viên</v>
          </cell>
          <cell r="R43">
            <v>0</v>
          </cell>
          <cell r="S43" t="str">
            <v>Một số biện pháp phối hợp đảm bảo an ninh trật tự cho HSSV nội trú tại trường Cao đẳng Kỹ thuật Lý Tự Trọng TPHCM</v>
          </cell>
          <cell r="T43">
            <v>0</v>
          </cell>
          <cell r="U43">
            <v>0</v>
          </cell>
          <cell r="V43">
            <v>0</v>
          </cell>
          <cell r="W43">
            <v>0</v>
          </cell>
          <cell r="X43">
            <v>0</v>
          </cell>
          <cell r="Y43">
            <v>0</v>
          </cell>
          <cell r="Z43">
            <v>0</v>
          </cell>
          <cell r="AA43">
            <v>0</v>
          </cell>
          <cell r="AB43" t="str">
            <v>HTXS NV</v>
          </cell>
          <cell r="AC43">
            <v>0</v>
          </cell>
          <cell r="AD43">
            <v>0</v>
          </cell>
        </row>
        <row r="44">
          <cell r="D44" t="str">
            <v>01002012</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t="str">
            <v>HTXS NV</v>
          </cell>
          <cell r="AC44">
            <v>0</v>
          </cell>
          <cell r="AD44">
            <v>0</v>
          </cell>
        </row>
        <row r="45">
          <cell r="D45" t="str">
            <v>01002028</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t="str">
            <v>Một số biện pháp phân luồng giao thông hiệu quả tại cổng trường Cao đẳng Kỹ thuật Lý Tự Trọng TPHCM trong giờ cao điểm</v>
          </cell>
          <cell r="T45">
            <v>0</v>
          </cell>
          <cell r="U45">
            <v>0</v>
          </cell>
          <cell r="V45">
            <v>0</v>
          </cell>
          <cell r="W45">
            <v>0</v>
          </cell>
          <cell r="X45" t="str">
            <v>Một số biện pháp nâng cao tính tích cực, chủ động của lực lượng bảo vệ chuyên trách tại Trường Cao đẳng Lý Tự Trọng Thành phố Hồ Chí Minh.</v>
          </cell>
          <cell r="Y45">
            <v>0</v>
          </cell>
          <cell r="Z45">
            <v>0</v>
          </cell>
          <cell r="AA45" t="str">
            <v>Quy trình kiểm soát tài sản, công dụng cụ của đơn vị ngoài trường ra vào phục vụ công tác sửa chữa, xây dựng tại Trường Cao đẳng Lý Tự Trọng Thành phố Hồ Chí Minh (không làm)</v>
          </cell>
          <cell r="AB45" t="str">
            <v>HTXS NV</v>
          </cell>
          <cell r="AC45">
            <v>0</v>
          </cell>
          <cell r="AD45">
            <v>0</v>
          </cell>
        </row>
        <row r="46">
          <cell r="D46" t="str">
            <v>01002027</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t="str">
            <v>Một số biện pháp phối hợp giải quyết ùn tắc giao thông giờ cao điểm tại cổng trường Trường Cao đẳng Lý Tự Trọng Thành phố Hồ Chí Minh.</v>
          </cell>
          <cell r="Y46">
            <v>0</v>
          </cell>
          <cell r="Z46">
            <v>0</v>
          </cell>
          <cell r="AA46" t="str">
            <v>Một số biện pháp kiểm soát, xử lý các tình huống đột xuất gây mất trật tự trong Trường Cao đẳng Lý Tự Trọng Thành phố Hồ Chí Minh (không làm)</v>
          </cell>
          <cell r="AB46" t="str">
            <v>HTXS NV</v>
          </cell>
          <cell r="AC46">
            <v>0</v>
          </cell>
          <cell r="AD46" t="str">
            <v>Một số biện pháp kiểm soát, xử lý tình huống đột xuất gây mất trật tự trong Trường Cao đẳng Lý Tự Trọng Thành phố Hồ Chí Minh</v>
          </cell>
        </row>
        <row r="47">
          <cell r="D47" t="e">
            <v>#N/A</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t="str">
            <v>HTT NV</v>
          </cell>
          <cell r="AC47">
            <v>0</v>
          </cell>
          <cell r="AD47">
            <v>0</v>
          </cell>
        </row>
        <row r="48">
          <cell r="D48" t="str">
            <v>01002013</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t="str">
            <v>HTXS NV</v>
          </cell>
          <cell r="AC48">
            <v>0</v>
          </cell>
          <cell r="AD48">
            <v>0</v>
          </cell>
        </row>
        <row r="49">
          <cell r="D49" t="str">
            <v>01002031</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t="str">
            <v>HTXS NV</v>
          </cell>
          <cell r="AC49">
            <v>0</v>
          </cell>
          <cell r="AD49">
            <v>0</v>
          </cell>
        </row>
        <row r="50">
          <cell r="D50" t="str">
            <v>01002033</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t="str">
            <v>HTXS NV</v>
          </cell>
          <cell r="AC50">
            <v>0</v>
          </cell>
          <cell r="AD50">
            <v>0</v>
          </cell>
        </row>
        <row r="51">
          <cell r="D51" t="str">
            <v>01002034</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t="str">
            <v>HTXS NV</v>
          </cell>
          <cell r="AC51">
            <v>0</v>
          </cell>
          <cell r="AD51">
            <v>0</v>
          </cell>
        </row>
        <row r="52">
          <cell r="D52" t="str">
            <v>01002035</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t="str">
            <v>HTXS NV</v>
          </cell>
          <cell r="AC52">
            <v>0</v>
          </cell>
          <cell r="AD52">
            <v>0</v>
          </cell>
        </row>
        <row r="53">
          <cell r="D53" t="str">
            <v>01002036</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HTXS NV</v>
          </cell>
          <cell r="AC53">
            <v>0</v>
          </cell>
          <cell r="AD53">
            <v>0</v>
          </cell>
        </row>
        <row r="54">
          <cell r="D54" t="str">
            <v>01002024</v>
          </cell>
          <cell r="E54" t="str">
            <v xml:space="preserve"> Phòng Kế hoạch - TC</v>
          </cell>
          <cell r="F54">
            <v>0</v>
          </cell>
          <cell r="G54">
            <v>0</v>
          </cell>
          <cell r="H54">
            <v>0</v>
          </cell>
          <cell r="I54">
            <v>0</v>
          </cell>
          <cell r="J54">
            <v>0</v>
          </cell>
          <cell r="K54">
            <v>0</v>
          </cell>
          <cell r="L54">
            <v>0</v>
          </cell>
          <cell r="M54">
            <v>0</v>
          </cell>
          <cell r="N54">
            <v>0</v>
          </cell>
          <cell r="O54">
            <v>0</v>
          </cell>
          <cell r="P54">
            <v>0</v>
          </cell>
          <cell r="Q54" t="str">
            <v>Hoàn thiện quy trình trang bị, bảo quản, sử dụng tài sản tại Trường Cao đẳng Kỹ thuật Lý Tự Trọng TP.HCM</v>
          </cell>
          <cell r="R54">
            <v>0</v>
          </cell>
          <cell r="S54" t="str">
            <v>Hoàn thiện khâu quản lý quy trình trang bị, sử dụng, bảo quản sử dụng tài sản tại trường Trường Cao đẳng Kỹ thuật Lý Tự Trọng TPHCM.</v>
          </cell>
          <cell r="T54" t="str">
            <v>x</v>
          </cell>
          <cell r="U54" t="str">
            <v>Nâng cao hiệu quả quản lý, sử dụng kinh phí tại cơ quan hành chính, đơn vị sự nghiệp nói chung và trường Cao đẳng Lý Tự Trọng nói riêng.</v>
          </cell>
          <cell r="V54">
            <v>0</v>
          </cell>
          <cell r="W54" t="str">
            <v>x</v>
          </cell>
          <cell r="X54" t="str">
            <v>Hoàn thiện chế độ Kế toán Hành chính - Sự nghiệp theo Thông tư 107/2017/TT-BTC ngày 10/10/2017 của Bộ Tài chính.</v>
          </cell>
          <cell r="Y54">
            <v>0</v>
          </cell>
          <cell r="Z54" t="str">
            <v>x</v>
          </cell>
          <cell r="AA54" t="str">
            <v>Nâng cao hiệu quả công tác lập dự toán tài chính các đơn vị sự nghiệp giáo dục</v>
          </cell>
          <cell r="AB54" t="str">
            <v>HTXS NV</v>
          </cell>
          <cell r="AC54">
            <v>0</v>
          </cell>
          <cell r="AD54" t="str">
            <v>Hoàn thiện việc đánh giá chính sách tài chính trong chu trình chính sách công tại Việt Nam, vận dụng đánh giá chính sách tài chính tại Trường Cao đẳng Lý Tự Trọng Thành phố Hồ Chí Minh</v>
          </cell>
        </row>
        <row r="55">
          <cell r="D55" t="str">
            <v>01003002</v>
          </cell>
          <cell r="E55">
            <v>0</v>
          </cell>
          <cell r="F55" t="str">
            <v>x</v>
          </cell>
          <cell r="G55" t="str">
            <v>Tổ chức sắp xếp, xây dựng tính chính xác trong công tác quản lý thu-chi nguồn ngân sách cấp</v>
          </cell>
          <cell r="H55" t="str">
            <v>x</v>
          </cell>
          <cell r="I55" t="str">
            <v>Tổ chức sắp xếp công việc, xây dựng tính chính xác trong công tác quản lý thu chi nguồn ngân sách cấp</v>
          </cell>
          <cell r="J55" t="str">
            <v>x</v>
          </cell>
          <cell r="K55" t="str">
            <v xml:space="preserve">Quản lý nguồn kinh phí ngân sách </v>
          </cell>
          <cell r="L55" t="str">
            <v>x</v>
          </cell>
          <cell r="M55" t="str">
            <v>Tổ chức sắp xếp công việc, xây dựng tính chính xác trong công tác quản lý thu – chi nguồn ngân sách cấp</v>
          </cell>
          <cell r="N55">
            <v>0</v>
          </cell>
          <cell r="O55">
            <v>0</v>
          </cell>
          <cell r="P55">
            <v>0</v>
          </cell>
          <cell r="Q55" t="str">
            <v>Một số kinh nghiệm trong việc kiểm soát chi nguồn ngân sách cấp và quản lý, lưu trữ chứng từ kế toán tại Trường Cao đẳng Kỹ thuật Lý Tự Trọng TPHCM.</v>
          </cell>
          <cell r="R55">
            <v>0</v>
          </cell>
          <cell r="S55" t="str">
            <v>Một số giải pháp nâng cao hiệu quả quản lý tài chính, tài sản tại Trường Cao đẳng Kỹ thuật Lý Tự Trọng TPHCM.</v>
          </cell>
          <cell r="T55">
            <v>0</v>
          </cell>
          <cell r="U55">
            <v>0</v>
          </cell>
          <cell r="V55">
            <v>0</v>
          </cell>
          <cell r="W55">
            <v>0</v>
          </cell>
          <cell r="X55" t="str">
            <v>Hoàn thiện quy trình thực hiện công tác chuyên môn Phòng Kế hoạch - Tài chính trường Cao đẳng Lý Tự Trọng Thành phố Hồ Chí Minh.</v>
          </cell>
          <cell r="Y55">
            <v>0</v>
          </cell>
          <cell r="Z55">
            <v>0</v>
          </cell>
          <cell r="AA55" t="str">
            <v>Hoàn thiện công tác quản lý tài chính theo cơ chế tự chủ
 tại trường Cao đẳng Lý Tự Trọng Thành phố Hồ Chí Minh</v>
          </cell>
          <cell r="AB55" t="str">
            <v>HTXS NV</v>
          </cell>
          <cell r="AC55">
            <v>0</v>
          </cell>
          <cell r="AD55" t="str">
            <v>Xây dựng quy chế quản lý tài chính tại Trường Cao đẳng Lý Tự Trọng thành phố Hồ Chí Minh</v>
          </cell>
        </row>
        <row r="56">
          <cell r="D56" t="str">
            <v>01003009</v>
          </cell>
          <cell r="E56">
            <v>0</v>
          </cell>
          <cell r="F56" t="str">
            <v>x</v>
          </cell>
          <cell r="G56" t="str">
            <v>Tổ chức quản lý, theo dõi về thuế TNCN - TNDN - GTGT đảm bảo đúng chính sách luật thuế</v>
          </cell>
          <cell r="H56" t="str">
            <v>x</v>
          </cell>
          <cell r="I56" t="str">
            <v>Tổ chức quản lý theo dõi về thuế TNCN - TNDN - GTGT đảm bảo đúng chính sách luật thuế</v>
          </cell>
          <cell r="J56" t="str">
            <v>x</v>
          </cell>
          <cell r="K56" t="str">
            <v>Quản lý, theo dõi về thuế TNCN - TNDN - GTGT đảm bảo đúng chính sách luật thuế</v>
          </cell>
          <cell r="L56" t="str">
            <v>x</v>
          </cell>
          <cell r="M56" t="str">
            <v>Nâng cao hiệu quả việc áp dụng các chính sách thuế và quản lý thuế trong nhà trường</v>
          </cell>
          <cell r="N56">
            <v>0</v>
          </cell>
          <cell r="O56">
            <v>0</v>
          </cell>
          <cell r="P56" t="str">
            <v>x</v>
          </cell>
          <cell r="Q56" t="str">
            <v>Một số kinh nghiêm trong việc tạm khấu trừ thuế TNCN và nộp các loại thuế tại trường Cao đẳng Kỹ thuật Lý Tự Trọng.</v>
          </cell>
          <cell r="R56">
            <v>0</v>
          </cell>
          <cell r="S56" t="str">
            <v>Một số kinh nghiêm trong  việc quản lý thu – chi  nguồn ngân sách cấp tại trường Cao đẳng Kỹ thuật Lý Tự Trọng TPHCM.</v>
          </cell>
          <cell r="T56" t="str">
            <v>x</v>
          </cell>
          <cell r="U56" t="str">
            <v>Một số giải pháp nhằm nâng cao việc sử dụng nguồn ngân sách có hiệu quả tại trường Cao đẳng Lý Tự Trọng TP.HCM</v>
          </cell>
          <cell r="V56">
            <v>0</v>
          </cell>
          <cell r="W56">
            <v>0</v>
          </cell>
          <cell r="X56" t="str">
            <v>Cải tiến quy trình lập thủ tục hồ sơ thanh toán chi phí sửa chữa nhỏ tại trường Cao đẳng lý Tự trọng Thành phố Hồ Chí Minh.</v>
          </cell>
          <cell r="Y56">
            <v>0</v>
          </cell>
          <cell r="Z56">
            <v>0</v>
          </cell>
          <cell r="AA56" t="str">
            <v xml:space="preserve">Hoàn thiện quy trình
 kiểm soát việc thực hiện các dự án  tại trường Cao đẳng Lý Tự trọng Tp.HCM </v>
          </cell>
          <cell r="AB56" t="str">
            <v>HTXS NV</v>
          </cell>
          <cell r="AC56">
            <v>0</v>
          </cell>
          <cell r="AD56" t="str">
            <v>Hoàn thiện quy trình thanh toán từ nguồn chi ngân sách và thu sự nghiệp tại trường Cao đẳng Lý Tự Trọng Thành phố Hồ Chí Minh</v>
          </cell>
        </row>
        <row r="57">
          <cell r="D57" t="str">
            <v>01003005</v>
          </cell>
          <cell r="E57">
            <v>0</v>
          </cell>
          <cell r="F57">
            <v>0</v>
          </cell>
          <cell r="G57">
            <v>0</v>
          </cell>
          <cell r="H57">
            <v>0</v>
          </cell>
          <cell r="I57">
            <v>0</v>
          </cell>
          <cell r="J57" t="str">
            <v>x</v>
          </cell>
          <cell r="K57" t="str">
            <v>Cập nhật hồ sơ theo dõi quản lý Tài sản, MMTB, dụng cụ kỹ thuật chuyên dùng, vật tư phục vụ công tác dạy và học</v>
          </cell>
          <cell r="L57" t="str">
            <v>x</v>
          </cell>
          <cell r="M57" t="str">
            <v>Tổ chức quản lý sổ sách khoa học, đáp ứng yêu cầu quản lý theo dõi tài sản, vật tư… trong toàn trường</v>
          </cell>
          <cell r="N57" t="str">
            <v>x</v>
          </cell>
          <cell r="O57" t="str">
            <v>Cải tiến quy trình quản lý chứng từ, sổ sách kế toán về tài sản, thiết bị vật tư trong nhà trường</v>
          </cell>
          <cell r="P57">
            <v>0</v>
          </cell>
          <cell r="Q57" t="str">
            <v>Một vài kinh nghiệm trong công việc xây dựng tính chính xác kế toán tổng hợp tại trường Cao đẳng Kỹ thuật Lý Tự Trọng TP.HCM</v>
          </cell>
          <cell r="R57">
            <v>0</v>
          </cell>
          <cell r="S57" t="str">
            <v>Tổ chức công tác kế toán khoa học quản lý hiệu quả các nguồn thu – chi ngân sách và sự nghiệp tại trường Cao đẳng Kỹ thuật Lý Tự Trọng TP.HCM</v>
          </cell>
          <cell r="T57" t="str">
            <v>x</v>
          </cell>
          <cell r="U57" t="str">
            <v>Một số giải pháp nâng cao hiệu quả công tác quản lý tài chính tại trường Cao đẳng Lý Tự Trọng TP.HCM</v>
          </cell>
          <cell r="V57">
            <v>0</v>
          </cell>
          <cell r="W57">
            <v>0</v>
          </cell>
          <cell r="X57" t="str">
            <v>Một số giải pháp trong công tác xây dựng và chấp hành dự toán tại Trường Cao đẳng Lý Tự Trọng Thành phố Hồ Chí Minh.</v>
          </cell>
          <cell r="Y57">
            <v>0</v>
          </cell>
          <cell r="Z57">
            <v>0</v>
          </cell>
          <cell r="AA57" t="str">
            <v>Một số giải phát nâng cao hiệu quả quản lý cơ sở vật chất, thiết bị dạy học tại trường Cao đẳng Lý Tự Trọng Thành phố Hồ Chí Minh.</v>
          </cell>
          <cell r="AB57" t="str">
            <v>HTXS NV</v>
          </cell>
          <cell r="AC57">
            <v>0</v>
          </cell>
          <cell r="AD57" t="str">
            <v>Xây dựng dự toán chi phí đào tạo cho một sinh viên ngành chế tạo máy tại Trường Cao đẳng Lý Tự Trọng thành phố Hồ Chí Minh</v>
          </cell>
        </row>
        <row r="58">
          <cell r="D58" t="str">
            <v>01003007</v>
          </cell>
          <cell r="E58">
            <v>0</v>
          </cell>
          <cell r="F58">
            <v>0</v>
          </cell>
          <cell r="G58">
            <v>0</v>
          </cell>
          <cell r="H58">
            <v>0</v>
          </cell>
          <cell r="I58">
            <v>0</v>
          </cell>
          <cell r="J58">
            <v>0</v>
          </cell>
          <cell r="K58">
            <v>0</v>
          </cell>
          <cell r="L58">
            <v>0</v>
          </cell>
          <cell r="M58">
            <v>0</v>
          </cell>
          <cell r="N58">
            <v>0</v>
          </cell>
          <cell r="O58">
            <v>0</v>
          </cell>
          <cell r="P58">
            <v>0</v>
          </cell>
          <cell r="Q58" t="str">
            <v>Một số kinh nghiệm trong công tác quản lý thu - chi quỹ tiền mặt tại trường Cao đẳng Kỹ thuật Lý Tự Trọng TP.HCM</v>
          </cell>
          <cell r="R58">
            <v>0</v>
          </cell>
          <cell r="S58" t="str">
            <v>Tổ chức sắp xếp công tác quản lý thu - chi quỹ tiền mặt  đảm bảo tính chính xác, trung thực trong nghiệp vụ thủ quỹ tại trường  Cao đẳng Kỹ thuật Lý Tự Trọng TP.HCM</v>
          </cell>
          <cell r="T58" t="str">
            <v>x</v>
          </cell>
          <cell r="U58" t="str">
            <v>Giải pháp tổ chức thực hiện nâng cao hiệu quả công tác thu và quản lý thu chi tại trường Cao đẳng Lý Tự Trọng TP.HCM</v>
          </cell>
          <cell r="V58">
            <v>0</v>
          </cell>
          <cell r="W58" t="str">
            <v>x</v>
          </cell>
          <cell r="X58" t="str">
            <v>Một số giải pháp nâng cao hiệu quả công tác kế toán quỹ tiền mặt tại trường Cao đẳng Lý Tự Trọng Thành phố Hồ Chí Minh.</v>
          </cell>
          <cell r="Y58">
            <v>0</v>
          </cell>
          <cell r="Z58">
            <v>0</v>
          </cell>
          <cell r="AA58" t="str">
            <v>Hoàn thiện công tác quản lý thu chi học phí các hệ tại trường Cao đẳng Lý Tự Trọng Thành phố Hồ Chí Minh</v>
          </cell>
          <cell r="AB58" t="str">
            <v>HTXS NV</v>
          </cell>
          <cell r="AC58">
            <v>0</v>
          </cell>
          <cell r="AD58" t="str">
            <v>Hoàn thiện công tác quản lý chứng từ sổ sách kế toán tại trường Cao đẳng Lý Tự Trọng Thành phố Hồ Chí Minh</v>
          </cell>
        </row>
        <row r="59">
          <cell r="D59" t="e">
            <v>#N/A</v>
          </cell>
          <cell r="E59">
            <v>0</v>
          </cell>
          <cell r="F59">
            <v>0</v>
          </cell>
          <cell r="G59">
            <v>0</v>
          </cell>
          <cell r="H59">
            <v>0</v>
          </cell>
          <cell r="I59">
            <v>0</v>
          </cell>
          <cell r="J59">
            <v>0</v>
          </cell>
          <cell r="K59">
            <v>0</v>
          </cell>
          <cell r="L59">
            <v>0</v>
          </cell>
          <cell r="M59">
            <v>0</v>
          </cell>
          <cell r="N59">
            <v>0</v>
          </cell>
          <cell r="O59">
            <v>0</v>
          </cell>
          <cell r="P59">
            <v>0</v>
          </cell>
          <cell r="Q59" t="str">
            <v xml:space="preserve">Một số kinh nghiệm nhằm nâng cao hiệu quả trong công tác thu học phí học sinh trường THPT Lý Tự Trọng </v>
          </cell>
          <cell r="R59">
            <v>0</v>
          </cell>
          <cell r="S59" t="str">
            <v>Hoàn thiện quy trình thu học phí học sinh trường THPT Lý Tự Trọng TP.HCM</v>
          </cell>
          <cell r="T59">
            <v>0</v>
          </cell>
          <cell r="U59" t="str">
            <v>Một số giải pháp thu học phí đạt hiệu quả cao trong trường Cao đẳng Lý Tự Trọng TP.HCM</v>
          </cell>
          <cell r="V59">
            <v>0</v>
          </cell>
          <cell r="W59">
            <v>0</v>
          </cell>
          <cell r="X59" t="str">
            <v>Áp dụng công nghệ thông tin tại trường Cao đẳng Lý Tự Trọng Thành phố Hồ Chí Minh trong công tác rà soát kiểm tra các khoản công nợ của sinh viên.</v>
          </cell>
          <cell r="Y59">
            <v>0</v>
          </cell>
          <cell r="Z59">
            <v>0</v>
          </cell>
          <cell r="AA59" t="str">
            <v>Một vài sáng kiến kinh nghiệm xây dựng đoàn kết nội bộ phòng Kế hoạch - Tài chínhTrường Cao đẳng Lý Tự Trọng Thành phố Hồ Chí Minh luôn phát triển và vững mạnh toàn diện (Không làm)</v>
          </cell>
          <cell r="AB59" t="e">
            <v>#N/A</v>
          </cell>
          <cell r="AC59">
            <v>0</v>
          </cell>
          <cell r="AD59">
            <v>0</v>
          </cell>
        </row>
        <row r="60">
          <cell r="D60" t="str">
            <v>01023004</v>
          </cell>
          <cell r="E60">
            <v>0</v>
          </cell>
          <cell r="F60" t="str">
            <v>x</v>
          </cell>
          <cell r="G60" t="str">
            <v xml:space="preserve">Áp dụng việc QL các VB hành chính vào công tác giáo vụ của khoa CNTT, trường CĐKT Lý Tự Trọng  </v>
          </cell>
          <cell r="H60" t="str">
            <v>x</v>
          </cell>
          <cell r="I60" t="str">
            <v>Thiết kế Web nội bộ khoa CNTT trường CĐKT Lý Tự Trọng</v>
          </cell>
          <cell r="J60" t="str">
            <v>x</v>
          </cell>
          <cell r="K60" t="str">
            <v>Hệ thống hóa việc quản lý hồ sơ thi đua toàn trường từ năm học 2005-2006 đến năm học 2011-2012</v>
          </cell>
          <cell r="L60" t="str">
            <v>x</v>
          </cell>
          <cell r="M60" t="str">
            <v>Một số giải pháp nâng cao hiệu quả công tác công đoàn ở trường CĐKT Lý Tự Trọng</v>
          </cell>
          <cell r="N60" t="str">
            <v>x</v>
          </cell>
          <cell r="O60" t="str">
            <v>Một số giải pháp cải tiến việc quản lý các văn bản hành chính của Văn phòng Công đoàn Trường CĐKT Lý Tự Trọng</v>
          </cell>
          <cell r="P60" t="str">
            <v>x</v>
          </cell>
          <cell r="Q60" t="str">
            <v>Một số giải pháp cải tiến công tác giáo vụ của khoa Công nghệ Cơ khí Trường Cao đẳng Kỹ thuật Lý Tự Trọng TP.HCM</v>
          </cell>
          <cell r="R60">
            <v>0</v>
          </cell>
          <cell r="S60">
            <v>0</v>
          </cell>
          <cell r="T60">
            <v>0</v>
          </cell>
          <cell r="U60">
            <v>0</v>
          </cell>
          <cell r="V60">
            <v>0</v>
          </cell>
          <cell r="W60">
            <v>0</v>
          </cell>
          <cell r="X60" t="str">
            <v>Một số giải pháp cải tiến công tác cố vấn học tập trong đào tạo theo học chế tín chỉ ở  Trường Cao đẳng Lý Tự Trọng Thành phố Hồ Chí Minh</v>
          </cell>
          <cell r="Y60">
            <v>0</v>
          </cell>
          <cell r="Z60">
            <v>0</v>
          </cell>
          <cell r="AA60" t="str">
            <v>Một số giải pháp nâng cao hiệu quả công tác nữ công Công đoàn cơ sở Trường Cao đẳng Lý Tự Trọng Thành phố Hồ Chí Minh</v>
          </cell>
          <cell r="AB60" t="str">
            <v>HTXS NV</v>
          </cell>
          <cell r="AC60">
            <v>0</v>
          </cell>
          <cell r="AD60" t="str">
            <v>Một số giải pháp nâng cao chất lượng hoạt động công đoàn cơ sở trường cao đẳng Lý Tự Trọng Thành phố Hồ Chí Minh</v>
          </cell>
        </row>
        <row r="61">
          <cell r="D61" t="str">
            <v>01003008</v>
          </cell>
          <cell r="E61">
            <v>0</v>
          </cell>
          <cell r="F61">
            <v>0</v>
          </cell>
          <cell r="G61">
            <v>0</v>
          </cell>
          <cell r="H61">
            <v>0</v>
          </cell>
          <cell r="I61">
            <v>0</v>
          </cell>
          <cell r="J61">
            <v>0</v>
          </cell>
          <cell r="K61">
            <v>0</v>
          </cell>
          <cell r="L61">
            <v>0</v>
          </cell>
          <cell r="M61">
            <v>0</v>
          </cell>
          <cell r="N61">
            <v>0</v>
          </cell>
          <cell r="O61">
            <v>0</v>
          </cell>
          <cell r="P61">
            <v>0</v>
          </cell>
          <cell r="Q61" t="str">
            <v>Một số kinh nghiệm trong công tác quản lý, lưu trữ chứng từ thu - chi quỹ tiền mặt tại trường Cao đẳng Kỹ thuật Lý Tự Trọng TP.HCM</v>
          </cell>
          <cell r="R61">
            <v>0</v>
          </cell>
          <cell r="S61">
            <v>0</v>
          </cell>
          <cell r="T61">
            <v>0</v>
          </cell>
          <cell r="U61" t="str">
            <v>Một vài kinh nghiệm trong việc ứng dụng công nghệ thông tin vào công tác thu học phí tại trường Cao đẳng Lý Tự Trọng TP.HCM</v>
          </cell>
          <cell r="V61">
            <v>0</v>
          </cell>
          <cell r="W61">
            <v>0</v>
          </cell>
          <cell r="X61" t="str">
            <v>Một số giải pháp quản lý nguồn miễn giảm học phí để đảm bảo quyền lợi của người học đồng thời thu hút lượng Học sinh - Sinh viên theo học tại trường.</v>
          </cell>
          <cell r="Y61">
            <v>0</v>
          </cell>
          <cell r="Z61" t="str">
            <v>x</v>
          </cell>
          <cell r="AA61" t="str">
            <v>Một số giải pháp trong việc áp dụng hóa đơn điện tử trong công tác thu học phí và tiền ở ký túc xá cho học sinh – sinh viên theo Nghị định 119/2018/NĐ-CP ngày 12 tháng 9 năm 2018 của chính phủ.</v>
          </cell>
          <cell r="AB61" t="str">
            <v>HTXS NV</v>
          </cell>
          <cell r="AC61">
            <v>0</v>
          </cell>
          <cell r="AD61" t="str">
            <v>Hoàn thiện công tác Bảo hiểm y tế học đường tại Trường Cao đẳng Lý Tự Trọng thành phố Hồ Chí Minh</v>
          </cell>
        </row>
        <row r="62">
          <cell r="D62" t="str">
            <v>01003014</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t="str">
            <v>HTXS NV</v>
          </cell>
          <cell r="AC62">
            <v>0</v>
          </cell>
          <cell r="AD62" t="str">
            <v>Đổi mới trong chi trả tiền miễn giảm học phí cho sinh viên qua tài khoản ngân hàng</v>
          </cell>
        </row>
        <row r="63">
          <cell r="D63" t="str">
            <v>01004002</v>
          </cell>
          <cell r="E63" t="str">
            <v>Phòng Tuyển sinh - ĐT</v>
          </cell>
          <cell r="F63" t="str">
            <v>x</v>
          </cell>
          <cell r="G63" t="str">
            <v>Hệ thống hóa biểu mẫu quản lý quá trình đào tạo hệ Cao đẳng</v>
          </cell>
          <cell r="H63" t="str">
            <v>x</v>
          </cell>
          <cell r="I63" t="str">
            <v xml:space="preserve"> Quy trình quản lý giáo trình các ngành đào tạo cao đẳng</v>
          </cell>
          <cell r="J63" t="str">
            <v>x</v>
          </cell>
          <cell r="K63" t="str">
            <v>Xây dựng bộ biểu mẫu tính khối lượng giảng dạy, “hoạt động chuyên môn và các nhiệm vụ khác” của Giáo viên – Giảng viên áp dụng tại trường CĐKT Lý Tự Trọng</v>
          </cell>
          <cell r="L63" t="str">
            <v>x</v>
          </cell>
          <cell r="M63" t="str">
            <v>Quản lý chương trình đào tạo theo học chế tín chỉ tại trường CĐKT Lý Tự Trọng bằng việc mã hóa các học phần CNKT Cơ khí, CNKT Ô tô, CNKT Nhiệt và Công nghệ may</v>
          </cell>
          <cell r="N63">
            <v>0</v>
          </cell>
          <cell r="O63">
            <v>0</v>
          </cell>
          <cell r="P63" t="str">
            <v>x</v>
          </cell>
          <cell r="Q63" t="str">
            <v>Cải tiến công tác tổ chức các ngày hội tư vấn hướng nghiệp tuyển sinh tại trường Cao đẳng Kỹ thuật Lý Tự Trọng TP.HCM</v>
          </cell>
          <cell r="R63">
            <v>0</v>
          </cell>
          <cell r="S63">
            <v>0</v>
          </cell>
          <cell r="T63">
            <v>0</v>
          </cell>
          <cell r="U63">
            <v>0</v>
          </cell>
          <cell r="V63">
            <v>0</v>
          </cell>
          <cell r="W63" t="str">
            <v>x</v>
          </cell>
          <cell r="X63" t="str">
            <v>Cải tiến quy trình tư vấn, tiếp nhận hồ sơ tuyển sinh tại trường Cao đẳng Lý Tự Trọng thành phố Hồ Chí Minh.</v>
          </cell>
          <cell r="Y63">
            <v>0</v>
          </cell>
          <cell r="Z63" t="str">
            <v>x</v>
          </cell>
          <cell r="AA63" t="str">
            <v>Mô hình tuyển sinh thông minh tại Trường Cao đẳng Lý Tự Trọng Thành phố Hồ Chí Minh</v>
          </cell>
          <cell r="AB63" t="str">
            <v>HTXS NV</v>
          </cell>
          <cell r="AC63">
            <v>0</v>
          </cell>
          <cell r="AD63" t="str">
            <v>Mô hình tuyển sinh từ xa tại trường Cao đẳng Lý Tự Trọng Thành phố Hồ Chí Minh</v>
          </cell>
        </row>
        <row r="64">
          <cell r="D64" t="str">
            <v>01004005</v>
          </cell>
          <cell r="E64">
            <v>0</v>
          </cell>
          <cell r="F64">
            <v>0</v>
          </cell>
          <cell r="G64">
            <v>0</v>
          </cell>
          <cell r="H64">
            <v>0</v>
          </cell>
          <cell r="I64">
            <v>0</v>
          </cell>
          <cell r="J64">
            <v>0</v>
          </cell>
          <cell r="K64">
            <v>0</v>
          </cell>
          <cell r="L64">
            <v>0</v>
          </cell>
          <cell r="M64">
            <v>0</v>
          </cell>
          <cell r="N64">
            <v>0</v>
          </cell>
          <cell r="O64">
            <v>0</v>
          </cell>
          <cell r="P64">
            <v>0</v>
          </cell>
          <cell r="Q64" t="str">
            <v>Cải tiến hoạt động đoàn năm học 2015 -2016 tại Trường CĐKT Lý Tự Trọng TP.HCM</v>
          </cell>
          <cell r="R64">
            <v>0</v>
          </cell>
          <cell r="S64" t="str">
            <v>Xây dựng phong trào Hội sinh viên theo hướng phát triển tại trường Cao đẳng Kỹ thuật Lý Tự Trọng TP. HCM</v>
          </cell>
          <cell r="T64">
            <v>0</v>
          </cell>
          <cell r="U64">
            <v>0</v>
          </cell>
          <cell r="V64">
            <v>0</v>
          </cell>
          <cell r="W64" t="str">
            <v>x</v>
          </cell>
          <cell r="X64" t="str">
            <v>Đẩy mạnh công tác xã hội hóa trong hoạt động phong trào của Hội Sinh viên Trường Cao đẳng Lý Tự Trọng Thành phố Hồ Chí Minh.</v>
          </cell>
          <cell r="Y64">
            <v>0</v>
          </cell>
          <cell r="Z64" t="str">
            <v>x</v>
          </cell>
          <cell r="AA64" t="str">
            <v xml:space="preserve">Thực trạng và giải pháp xây dựng chương trình hoạt động của Đoàn thanh niên - Hội sinh viên Trường Cao đẳng Lý Tự trọng Thành phố Hồ Chí Minh  </v>
          </cell>
          <cell r="AB64" t="str">
            <v>HTXS NV</v>
          </cell>
          <cell r="AC64">
            <v>0</v>
          </cell>
          <cell r="AD64" t="str">
            <v>Thực trạng và giải pháp nâng cao hiệu quả công tác Đoàn - Hội dành cho sinh viên Trung cấp hệ 9+ tại trường Cao đẳng Lý Tự Trọng Thành phố Hồ Chí Minh</v>
          </cell>
        </row>
        <row r="65">
          <cell r="D65" t="str">
            <v>01004001</v>
          </cell>
          <cell r="E65">
            <v>0</v>
          </cell>
          <cell r="F65">
            <v>0</v>
          </cell>
          <cell r="G65">
            <v>0</v>
          </cell>
          <cell r="H65">
            <v>0</v>
          </cell>
          <cell r="I65">
            <v>0</v>
          </cell>
          <cell r="J65">
            <v>0</v>
          </cell>
          <cell r="K65">
            <v>0</v>
          </cell>
          <cell r="L65">
            <v>0</v>
          </cell>
          <cell r="M65">
            <v>0</v>
          </cell>
          <cell r="N65" t="str">
            <v>x</v>
          </cell>
          <cell r="O65" t="str">
            <v>Cải tiến quy trình tính khối lượng công tác giảng viên, giáo viên</v>
          </cell>
          <cell r="P65">
            <v>0</v>
          </cell>
          <cell r="Q65" t="str">
            <v xml:space="preserve">Đổi mới phương thức tuyển sinh năm 2015 tại trường CĐKT Lý Tự Trọng TP.HCM </v>
          </cell>
          <cell r="R65">
            <v>0</v>
          </cell>
          <cell r="S65">
            <v>0</v>
          </cell>
          <cell r="T65">
            <v>0</v>
          </cell>
          <cell r="U65">
            <v>0</v>
          </cell>
          <cell r="V65">
            <v>0</v>
          </cell>
          <cell r="W65">
            <v>0</v>
          </cell>
          <cell r="X65" t="str">
            <v>Một số giải pháp nâng cao hiệu quả việc xây dựng thời khóa biểu tại trường Cao đẳng Lý Tự Trọng Thành phố Hồ Chí Minh</v>
          </cell>
          <cell r="Y65">
            <v>0</v>
          </cell>
          <cell r="Z65">
            <v>0</v>
          </cell>
          <cell r="AA65" t="str">
            <v>Đổi mới công tác quản lý nhằm nâng cao chất lượng đào tạo tại Trường Cao đẳng Lý Tự Trọng Thành phố Hồ Chí Minh</v>
          </cell>
          <cell r="AB65" t="str">
            <v>HTXS NV</v>
          </cell>
          <cell r="AC65">
            <v>0</v>
          </cell>
          <cell r="AD65">
            <v>0</v>
          </cell>
        </row>
        <row r="66">
          <cell r="D66" t="str">
            <v>01004003</v>
          </cell>
          <cell r="E66">
            <v>0</v>
          </cell>
          <cell r="F66">
            <v>0</v>
          </cell>
          <cell r="G66">
            <v>0</v>
          </cell>
          <cell r="H66">
            <v>0</v>
          </cell>
          <cell r="I66">
            <v>0</v>
          </cell>
          <cell r="J66" t="str">
            <v>x</v>
          </cell>
          <cell r="K66" t="str">
            <v>Xây dựng bộ biểu mẫu tính khối lượng giảng dạy, “hoạt động chuyên môn và các nhiệm vụ khác” của Giáo viên – Giảng viên áp dụng tại trường CĐKT Lý Tự Trọng</v>
          </cell>
          <cell r="L66">
            <v>0</v>
          </cell>
          <cell r="M66">
            <v>0</v>
          </cell>
          <cell r="N66">
            <v>0</v>
          </cell>
          <cell r="O66">
            <v>0</v>
          </cell>
          <cell r="P66">
            <v>0</v>
          </cell>
          <cell r="Q66" t="str">
            <v>Cải tiến quy trình thực hiện xét được học tiếp, điều chỉnh tiến độ, buộc thôi học bậc đào tạo TCCN</v>
          </cell>
          <cell r="R66">
            <v>0</v>
          </cell>
          <cell r="S66">
            <v>0</v>
          </cell>
          <cell r="T66">
            <v>0</v>
          </cell>
          <cell r="U66">
            <v>0</v>
          </cell>
          <cell r="V66">
            <v>0</v>
          </cell>
          <cell r="W66">
            <v>0</v>
          </cell>
          <cell r="X66" t="str">
            <v>Một số giải pháp nhằm tăng số lượng học sinh đủ điều kiện dự thi tốt nghiệp văn hóa tại Trường Cao đẳng Lý Tự Trọng Thành phố Hồ Chí Minh</v>
          </cell>
          <cell r="Y66">
            <v>0</v>
          </cell>
          <cell r="Z66">
            <v>0</v>
          </cell>
          <cell r="AA66" t="str">
            <v>Một số giải pháp nhằm tăng tỷ lệ học sinh tốt nghiệp văn hóa tại Trường Cao đẳng Lý Tự Trọng Thành phố Hồ Chí Minh</v>
          </cell>
          <cell r="AB66" t="str">
            <v>HTXS NV</v>
          </cell>
          <cell r="AC66">
            <v>0</v>
          </cell>
          <cell r="AD66" t="str">
            <v>Xây dựng quy trình ứng dụng phần mềm quản lý đào tạo nhằm nâng cao hiệu quả trong công tác xét tốt nghiệp văn hóa đối với bậc đào tạo Trung cấp tín chỉ tại trường Cao đẳng Lý Tự Trọng Thành phố Hồ Chí Minh</v>
          </cell>
        </row>
        <row r="67">
          <cell r="D67" t="str">
            <v>01004008</v>
          </cell>
          <cell r="E67">
            <v>0</v>
          </cell>
          <cell r="F67" t="str">
            <v>x</v>
          </cell>
          <cell r="G67" t="str">
            <v>Hệ thống hóa điểm học phần của HS-SV khoa Điện Công Nghiệp</v>
          </cell>
          <cell r="H67" t="str">
            <v>x</v>
          </cell>
          <cell r="I67" t="str">
            <v>Ứng dụng Macro trong Excel để lưu trữ và cấp phát bảng điểm của các khóa : 10LTCĐ, 10TCCN, 09CĐKT</v>
          </cell>
          <cell r="J67" t="str">
            <v>x</v>
          </cell>
          <cell r="K67" t="str">
            <v>Hệ thống hóa quy trình đăng ký thi lại cho HS-SV các khóa đào tạo bậc Cao đẳng và Trung cấp chuyên nghiệp năm học 2012-2013</v>
          </cell>
          <cell r="L67">
            <v>0</v>
          </cell>
          <cell r="M67">
            <v>0</v>
          </cell>
          <cell r="N67">
            <v>0</v>
          </cell>
          <cell r="O67">
            <v>0</v>
          </cell>
          <cell r="P67">
            <v>0</v>
          </cell>
          <cell r="Q67" t="str">
            <v>Cải tiến quy trình thực hiện xét được học tiếp, cảnh báo học tập, buộc thôi học bậc đào tạo Cao đẳng chuyên nghiệp</v>
          </cell>
          <cell r="R67">
            <v>0</v>
          </cell>
          <cell r="S67">
            <v>0</v>
          </cell>
          <cell r="T67">
            <v>0</v>
          </cell>
          <cell r="U67">
            <v>0</v>
          </cell>
          <cell r="V67">
            <v>0</v>
          </cell>
          <cell r="W67">
            <v>0</v>
          </cell>
          <cell r="X67" t="str">
            <v>Một số giải pháp để nâng cao tính chính xác trong việc xét tốt nghiệp cho sinh viên bậc Cao đẳng tại Trường Cao đẳng Lý Tự Trọng Thành phố Hồ Chí Minh</v>
          </cell>
          <cell r="Y67">
            <v>0</v>
          </cell>
          <cell r="Z67">
            <v>0</v>
          </cell>
          <cell r="AA67" t="str">
            <v>Tăng cường mở lớp học lại và đa dạng hóa loại hình học lại của phòng Tuyển sinh - Đào tạo nhằm nâng cao tỷ lệ đạt tốt nghiệp của học sinh sinh viên tại trường Cao đẳng Lý Tự Trọng Thành phố Hồ Chí Minh</v>
          </cell>
          <cell r="AB67" t="str">
            <v>HTXS NV</v>
          </cell>
          <cell r="AC67">
            <v>0</v>
          </cell>
          <cell r="AD67" t="str">
            <v xml:space="preserve">Hệ thống hóa số liệu sinh viên tốt nghiệp các khóa Cao đẳng tại trường Cao đẳng Lý Tự Trọng Thành phố Hồ Chí Minh </v>
          </cell>
        </row>
        <row r="68">
          <cell r="D68" t="str">
            <v>01004009</v>
          </cell>
          <cell r="E68">
            <v>0</v>
          </cell>
          <cell r="F68">
            <v>0</v>
          </cell>
          <cell r="G68">
            <v>0</v>
          </cell>
          <cell r="H68" t="str">
            <v>x</v>
          </cell>
          <cell r="I68" t="str">
            <v>Xây dựng và hệ thống lại các biểu mẫu dùng trong đào tạo (biểu mẫu cho HSSV và GV)</v>
          </cell>
          <cell r="J68">
            <v>0</v>
          </cell>
          <cell r="K68">
            <v>0</v>
          </cell>
          <cell r="L68">
            <v>0</v>
          </cell>
          <cell r="M68">
            <v>0</v>
          </cell>
          <cell r="N68">
            <v>0</v>
          </cell>
          <cell r="O68">
            <v>0</v>
          </cell>
          <cell r="P68">
            <v>0</v>
          </cell>
          <cell r="Q68" t="str">
            <v>Cải tiến quy trình thực hiện xét tốt nghiệp HS Trung cấp chuyên nghiệp</v>
          </cell>
          <cell r="R68">
            <v>0</v>
          </cell>
          <cell r="S68">
            <v>0</v>
          </cell>
          <cell r="T68">
            <v>0</v>
          </cell>
          <cell r="U68">
            <v>0</v>
          </cell>
          <cell r="V68">
            <v>0</v>
          </cell>
          <cell r="W68">
            <v>0</v>
          </cell>
          <cell r="X68" t="str">
            <v>Một số giải pháp nhằm đáp ứng nhu cầu học lại của học sinh sinh viên tại trường Cao đẳng Lý Tự Trọng Thành phố Hồ Chí Minh</v>
          </cell>
          <cell r="Y68">
            <v>0</v>
          </cell>
          <cell r="Z68">
            <v>0</v>
          </cell>
          <cell r="AA68" t="str">
            <v>Giải pháp cải tiến quản lý cấp phát bằng tốt nghiệp cho học sinh sinh viên tại Trường Cao đẳng Lý Tự Trọng TP.HCM</v>
          </cell>
          <cell r="AB68" t="str">
            <v>HTXS NV</v>
          </cell>
          <cell r="AC68">
            <v>0</v>
          </cell>
          <cell r="AD68" t="str">
            <v>Hệ thống hóa dữ liệu văn bằng tốt nghiệp trên hệ thống tra cứu Giáo dục nghề nghiệp</v>
          </cell>
        </row>
        <row r="69">
          <cell r="D69" t="str">
            <v>01017010</v>
          </cell>
          <cell r="E69">
            <v>0</v>
          </cell>
          <cell r="F69">
            <v>0</v>
          </cell>
          <cell r="G69">
            <v>0</v>
          </cell>
          <cell r="H69">
            <v>0</v>
          </cell>
          <cell r="I69">
            <v>0</v>
          </cell>
          <cell r="J69">
            <v>0</v>
          </cell>
          <cell r="K69">
            <v>0</v>
          </cell>
          <cell r="L69" t="str">
            <v>x</v>
          </cell>
          <cell r="M69" t="str">
            <v>Giải pháp ứng dụng phần mềm Multiboot phục vụ công việc cài đặt Hệ Điều Hành và các chương trình ứng dụng cho máy vi tính ở trường CĐKT Lý Tự Trọng</v>
          </cell>
          <cell r="N69">
            <v>0</v>
          </cell>
          <cell r="O69">
            <v>0</v>
          </cell>
          <cell r="P69">
            <v>0</v>
          </cell>
          <cell r="Q69" t="str">
            <v>Xây dựng quy trình tuyển sinh Cao đẳng chuyên nghiệp dựa vào kết quả THPT Quốc gia năm 2015 tại trường Cao đẳng Kỹ thuật Lý Tự Trọng TP.HCM</v>
          </cell>
          <cell r="R69">
            <v>0</v>
          </cell>
          <cell r="S69">
            <v>0</v>
          </cell>
          <cell r="T69">
            <v>0</v>
          </cell>
          <cell r="U69">
            <v>0</v>
          </cell>
          <cell r="V69">
            <v>0</v>
          </cell>
          <cell r="W69">
            <v>0</v>
          </cell>
          <cell r="X69" t="str">
            <v>Ứng dụng phần mềm Google Maps/Earth để nâng cao hiệu quả cách định vị một địa điểm trường học trong công tác tuyển sinh các tỉnh thành và TPHCM.</v>
          </cell>
          <cell r="Y69">
            <v>0</v>
          </cell>
          <cell r="Z69">
            <v>0</v>
          </cell>
          <cell r="AA69" t="str">
            <v>Cải tiến quy trình lưu trữ, thu, nhận hồ sơ tuyển sinh bằng phương pháp số hóa tài liệu V-SCAN</v>
          </cell>
          <cell r="AB69" t="str">
            <v>HTXS NV</v>
          </cell>
          <cell r="AC69">
            <v>0</v>
          </cell>
          <cell r="AD69" t="str">
            <v>Một số giải pháp kỹ thuật áp dụng trong phục vụ dạy và học trực tuyến tại Trường Cao đẳng Lý Tự Trọng thành phố Hồ Chí Minh</v>
          </cell>
        </row>
        <row r="70">
          <cell r="D70" t="str">
            <v>01022013</v>
          </cell>
          <cell r="E70">
            <v>0</v>
          </cell>
          <cell r="F70">
            <v>0</v>
          </cell>
          <cell r="G70">
            <v>0</v>
          </cell>
          <cell r="H70">
            <v>0</v>
          </cell>
          <cell r="I70">
            <v>0</v>
          </cell>
          <cell r="J70">
            <v>0</v>
          </cell>
          <cell r="K70">
            <v>0</v>
          </cell>
          <cell r="L70">
            <v>0</v>
          </cell>
          <cell r="M70">
            <v>0</v>
          </cell>
          <cell r="N70">
            <v>0</v>
          </cell>
          <cell r="O70">
            <v>0</v>
          </cell>
          <cell r="P70">
            <v>0</v>
          </cell>
          <cell r="Q70" t="str">
            <v xml:space="preserve">  Một số giải pháp nâng cao hiệu quả việc xây dựng thời khóa biểu ở Trường THPT Lý Tự Trọng Thành phố Hồ Chí Minh</v>
          </cell>
          <cell r="R70">
            <v>0</v>
          </cell>
          <cell r="S70">
            <v>0</v>
          </cell>
          <cell r="T70">
            <v>0</v>
          </cell>
          <cell r="U70">
            <v>0</v>
          </cell>
          <cell r="V70">
            <v>0</v>
          </cell>
          <cell r="W70">
            <v>0</v>
          </cell>
          <cell r="X70" t="str">
            <v>Một số biện pháp làm tốt công tác chủ nhiệm tại Trường Cao đẳng Lý Tự Trọng Thành phố Hồ Chí Minh</v>
          </cell>
          <cell r="Y70">
            <v>0</v>
          </cell>
          <cell r="Z70">
            <v>0</v>
          </cell>
          <cell r="AA70" t="str">
            <v>Quy trình xây dựng kế hoạch xếp thời khóa biểu nhằm nâng cao hiệu quả giảng dạy và học tại Trường Cao đẳng Lý Tự Trọng Thành phố Hồ Chí Minh</v>
          </cell>
          <cell r="AB70" t="str">
            <v>HTXS NV</v>
          </cell>
          <cell r="AC70">
            <v>0</v>
          </cell>
          <cell r="AD70" t="str">
            <v>Giải pháp nâng cao dạy - học trực tuyến tại trường Cao đẳng Lý Tự Trọng Thành phố Hồ Chí Minh</v>
          </cell>
        </row>
        <row r="71">
          <cell r="D71" t="str">
            <v>01010038</v>
          </cell>
          <cell r="E71">
            <v>0</v>
          </cell>
          <cell r="F71">
            <v>0</v>
          </cell>
          <cell r="G71">
            <v>0</v>
          </cell>
          <cell r="H71">
            <v>0</v>
          </cell>
          <cell r="I71">
            <v>0</v>
          </cell>
          <cell r="J71">
            <v>0</v>
          </cell>
          <cell r="K71">
            <v>0</v>
          </cell>
          <cell r="L71">
            <v>0</v>
          </cell>
          <cell r="M71">
            <v>0</v>
          </cell>
          <cell r="N71">
            <v>0</v>
          </cell>
          <cell r="O71">
            <v>0</v>
          </cell>
          <cell r="P71">
            <v>0</v>
          </cell>
          <cell r="Q71" t="str">
            <v>Kỹ năng giao tiếp đối với sinh viên học sinh khoa Công nghệ may – Thời trang</v>
          </cell>
          <cell r="R71">
            <v>0</v>
          </cell>
          <cell r="S71">
            <v>0</v>
          </cell>
          <cell r="T71">
            <v>0</v>
          </cell>
          <cell r="U71">
            <v>0</v>
          </cell>
          <cell r="V71">
            <v>0</v>
          </cell>
          <cell r="W71">
            <v>0</v>
          </cell>
          <cell r="X71">
            <v>0</v>
          </cell>
          <cell r="Y71">
            <v>0</v>
          </cell>
          <cell r="Z71">
            <v>0</v>
          </cell>
          <cell r="AA71">
            <v>0</v>
          </cell>
          <cell r="AB71" t="str">
            <v>HTXS NV</v>
          </cell>
          <cell r="AC71">
            <v>0</v>
          </cell>
          <cell r="AD71" t="str">
            <v>Một số kinh nghiệm về rèn kỹ năng sống cho học sinh khóa  9+ qua các hoạt động ngoài giờ lên lớp tại trường Cao đẳng Lý Tự Trọng Thành Phố Hồ Chí Minh</v>
          </cell>
        </row>
        <row r="72">
          <cell r="D72" t="str">
            <v>01012026</v>
          </cell>
          <cell r="E72">
            <v>0</v>
          </cell>
          <cell r="F72">
            <v>0</v>
          </cell>
          <cell r="G72">
            <v>0</v>
          </cell>
          <cell r="H72">
            <v>0</v>
          </cell>
          <cell r="I72">
            <v>0</v>
          </cell>
          <cell r="J72">
            <v>0</v>
          </cell>
          <cell r="K72">
            <v>0</v>
          </cell>
          <cell r="L72">
            <v>0</v>
          </cell>
          <cell r="M72">
            <v>0</v>
          </cell>
          <cell r="N72">
            <v>0</v>
          </cell>
          <cell r="O72">
            <v>0</v>
          </cell>
          <cell r="P72">
            <v>0</v>
          </cell>
          <cell r="Q72" t="str">
            <v>Ứng dụng phần mềm UOffcie để chuyển đổi văn bản từ dạng Font cũ sang dạng Font hiện tại (Times New Roman).</v>
          </cell>
          <cell r="R72">
            <v>0</v>
          </cell>
          <cell r="S72">
            <v>0</v>
          </cell>
          <cell r="T72">
            <v>0</v>
          </cell>
          <cell r="U72">
            <v>0</v>
          </cell>
          <cell r="V72">
            <v>0</v>
          </cell>
          <cell r="W72">
            <v>0</v>
          </cell>
          <cell r="X72">
            <v>0</v>
          </cell>
          <cell r="Y72">
            <v>0</v>
          </cell>
          <cell r="Z72">
            <v>0</v>
          </cell>
          <cell r="AA72" t="str">
            <v>Chuẩn hóa mã môn học để quản lý chương trình đào tạo của khoa Công nghệ thông tin tại Trường Cao đẳng Lý Tự Trọng Thành phố Hồ Chí Minh</v>
          </cell>
          <cell r="AB72" t="str">
            <v>HTXS NV</v>
          </cell>
          <cell r="AC72">
            <v>0</v>
          </cell>
          <cell r="AD72" t="str">
            <v>Một số giải pháp trong công tác giáo vụ tại khoa Công nghệ thông tin trường Cao đẳng Lý Tự Trọng Thành phố Hồ Chí Minh</v>
          </cell>
        </row>
        <row r="73">
          <cell r="D73" t="str">
            <v>01002020</v>
          </cell>
          <cell r="E73">
            <v>0</v>
          </cell>
          <cell r="F73">
            <v>0</v>
          </cell>
          <cell r="G73">
            <v>0</v>
          </cell>
          <cell r="H73">
            <v>0</v>
          </cell>
          <cell r="I73">
            <v>0</v>
          </cell>
          <cell r="J73">
            <v>0</v>
          </cell>
          <cell r="K73">
            <v>0</v>
          </cell>
          <cell r="L73" t="str">
            <v>x</v>
          </cell>
          <cell r="M73" t="str">
            <v>Hoàn thiện quy trình kiểm soát hồ sơ hành chính của trường CĐ Kỹ thuật Lý Tự Trọng</v>
          </cell>
          <cell r="N73">
            <v>0</v>
          </cell>
          <cell r="O73" t="str">
            <v>Xây dựng quy trình luân chuyển hồ sơ hành chính tại Trường Cao đẳng kỹ thuật Lý Tự Trọng</v>
          </cell>
          <cell r="P73">
            <v>0</v>
          </cell>
          <cell r="Q73" t="str">
            <v>Một số biện pháp nhằm nâng cao tính hiệu quả của công tác văn thư tại Trường Cao đẳng Kỹ thuật Lý Tự Trọng TPHCM</v>
          </cell>
          <cell r="R73">
            <v>0</v>
          </cell>
          <cell r="S73">
            <v>0</v>
          </cell>
          <cell r="T73" t="str">
            <v>x</v>
          </cell>
          <cell r="U73" t="str">
            <v>Ứng dụng công nghệ thông tin trong công tác văn thư, lưu trữ tại Trường Cao đẳng Lý Tự Trọng Thành phố Hồ Chí Minh</v>
          </cell>
          <cell r="V73">
            <v>0</v>
          </cell>
          <cell r="W73">
            <v>0</v>
          </cell>
          <cell r="X73" t="str">
            <v>Ứng dụng điện toán đám mây (Google drive) trong việc quản lý hồ sơ, văn bản điện tử tại Phòng Tuyển sinh – Đào tạo Trường Cao đẳng Lý Tự Trọng thành phố Hồ Chí Minh</v>
          </cell>
          <cell r="Y73">
            <v>0</v>
          </cell>
          <cell r="Z73" t="str">
            <v>x</v>
          </cell>
          <cell r="AA73" t="str">
            <v>Xây dựng quy trình về công tác học vụ đối với sinh viên hệ liên thông cao đẳng tại trường Cao đẳng Lý Tự Trọng TP.HCM</v>
          </cell>
          <cell r="AB73" t="str">
            <v>HTXS NV</v>
          </cell>
          <cell r="AC73">
            <v>0</v>
          </cell>
          <cell r="AD73" t="str">
            <v>Giải pháp quản lý tài liệu lưu trữ điện tử tại phòng Tuyển sinh – Đào tạo Trường Cao đẳng Lý Tự Trọng Thành phố Hồ Chí Minh</v>
          </cell>
        </row>
        <row r="74">
          <cell r="D74" t="str">
            <v>01005009</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t="str">
            <v>HTXS NV</v>
          </cell>
          <cell r="AC74">
            <v>0</v>
          </cell>
          <cell r="AD74" t="str">
            <v>Vận dụng quy tắc văn hóa ứng xử “C-X-C” trong công tác tuyển sinh tại Trường Cao đẳng Lý Tự Trọng Thành phố Hồ Chí Minh</v>
          </cell>
        </row>
        <row r="75">
          <cell r="D75" t="str">
            <v>01018006</v>
          </cell>
          <cell r="E75">
            <v>0</v>
          </cell>
          <cell r="F75">
            <v>0</v>
          </cell>
          <cell r="G75">
            <v>0</v>
          </cell>
          <cell r="H75">
            <v>0</v>
          </cell>
          <cell r="I75">
            <v>0</v>
          </cell>
          <cell r="J75">
            <v>0</v>
          </cell>
          <cell r="K75">
            <v>0</v>
          </cell>
          <cell r="L75">
            <v>0</v>
          </cell>
          <cell r="M75">
            <v>0</v>
          </cell>
          <cell r="N75">
            <v>0</v>
          </cell>
          <cell r="O75">
            <v>0</v>
          </cell>
          <cell r="P75">
            <v>0</v>
          </cell>
          <cell r="Q75" t="str">
            <v>Ứng dụng công nghệ mã vạch trong lưu hành tài liệu tại Thư viện trường CĐKT Lý Tự Trọng TPHCM.</v>
          </cell>
          <cell r="R75">
            <v>0</v>
          </cell>
          <cell r="S75">
            <v>0</v>
          </cell>
          <cell r="T75" t="str">
            <v>x</v>
          </cell>
          <cell r="U75" t="str">
            <v>Các giải pháp nâng cao chất lượng quản lý HSSV khoa Công nghệ Động lực</v>
          </cell>
          <cell r="V75">
            <v>0</v>
          </cell>
          <cell r="W75">
            <v>0</v>
          </cell>
          <cell r="X75" t="str">
            <v>Những giải pháp giáo dục kỷ luật tích cực nhằm nâng cao kết quả học tập và rèn luyện tại lớp 17C1-CNÔ3 khoa Công nghệ Động lực - Trường Cao đẳng Lý Tự Trọng TP.HCM</v>
          </cell>
          <cell r="Y75">
            <v>0</v>
          </cell>
          <cell r="Z75" t="str">
            <v>x</v>
          </cell>
          <cell r="AA75" t="str">
            <v>Giải pháp nâng cao hiệu quả công tác giáo viên chủ nhiệm, cố vấn học tập tại Trường Cao đẳng Lý Tự Trọng Thành phố Hồ Chí Minh</v>
          </cell>
          <cell r="AB75" t="str">
            <v>HTXS NV</v>
          </cell>
          <cell r="AC75">
            <v>0</v>
          </cell>
          <cell r="AD75" t="str">
            <v>Hoàn thiện quy trình thực hiện hồ sơ thực tập tốt nghiệp cho sinh viên khoa Xây dựng, Kinh tế năm học 2019 - 2020 tại trường Cao đẳng Lý Tự Trọng Thành phố Hồ Chí Minh</v>
          </cell>
        </row>
        <row r="76">
          <cell r="D76" t="str">
            <v>01004013</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t="str">
            <v xml:space="preserve">Giải pháp thực hiện công tác truyền thông trong tuyển sinh tại trường Cao đẳng Lý Tự Trọng Thành phố Hồ Chí Minh </v>
          </cell>
          <cell r="Y76">
            <v>0</v>
          </cell>
          <cell r="Z76">
            <v>0</v>
          </cell>
          <cell r="AA76" t="str">
            <v>Đề xuất giải pháp nâng cao hiệu quả tư vấn tuyển sinh tại trường Cao đẳng Lý Tự Trọng Thành phố Hồ Chí Minh</v>
          </cell>
          <cell r="AB76" t="str">
            <v>HTXS NV</v>
          </cell>
          <cell r="AC76">
            <v>0</v>
          </cell>
          <cell r="AD76" t="str">
            <v>Cải tiến phương pháp phản hồi thông tin tuyển sinh trực tuyến tại trường Cao đẳng Lý Tự Trọng Thành phố Hồ Chí Minh</v>
          </cell>
        </row>
        <row r="77">
          <cell r="D77" t="str">
            <v>01011017</v>
          </cell>
          <cell r="E77">
            <v>0</v>
          </cell>
          <cell r="F77">
            <v>0</v>
          </cell>
          <cell r="G77">
            <v>0</v>
          </cell>
          <cell r="H77">
            <v>0</v>
          </cell>
          <cell r="I77">
            <v>0</v>
          </cell>
          <cell r="J77">
            <v>0</v>
          </cell>
          <cell r="K77">
            <v>0</v>
          </cell>
          <cell r="L77">
            <v>0</v>
          </cell>
          <cell r="M77">
            <v>0</v>
          </cell>
          <cell r="N77">
            <v>0</v>
          </cell>
          <cell r="O77">
            <v>0</v>
          </cell>
          <cell r="P77">
            <v>0</v>
          </cell>
          <cell r="Q77" t="str">
            <v>Một số biện pháp nâng cao hiệu quả công tác văn thư, lưu trữ tại khoa Lý luận Chính trị</v>
          </cell>
          <cell r="R77">
            <v>0</v>
          </cell>
          <cell r="S77">
            <v>0</v>
          </cell>
          <cell r="T77">
            <v>0</v>
          </cell>
          <cell r="U77">
            <v>0</v>
          </cell>
          <cell r="V77">
            <v>0</v>
          </cell>
          <cell r="W77">
            <v>0</v>
          </cell>
          <cell r="X77" t="str">
            <v>Một số giải pháp cải tiến công tác giáo vụ tại khoa Công nghệ Động lực trường Cao đẳng Lý Tự Trọng Thành phố Hồ Chí Minh</v>
          </cell>
          <cell r="Y77">
            <v>0</v>
          </cell>
          <cell r="Z77">
            <v>0</v>
          </cell>
          <cell r="AA77" t="str">
            <v>Một số giải pháp cải tiến quy trình thực hiện hợp đồng thỉnh giảng cho giảng viên khoa Động lực thuộc Trường Cao đẳng Lý Tự Trọng TP.HCM</v>
          </cell>
          <cell r="AB77" t="str">
            <v>HTXS NV</v>
          </cell>
          <cell r="AC77">
            <v>0</v>
          </cell>
          <cell r="AD77" t="str">
            <v>Một số kinh nghiệm trong quản lý giáo vụ của lớp học theo chương trình đào tạo quốc tế ngành Công nghệ Ô tô tại trường Cao đẳng Lý Tự Trọng Thành phố Hồ Chí Minh</v>
          </cell>
        </row>
        <row r="78">
          <cell r="D78" t="str">
            <v>01022059</v>
          </cell>
          <cell r="E78">
            <v>0</v>
          </cell>
          <cell r="F78">
            <v>0</v>
          </cell>
          <cell r="G78">
            <v>0</v>
          </cell>
          <cell r="H78">
            <v>0</v>
          </cell>
          <cell r="I78">
            <v>0</v>
          </cell>
          <cell r="J78">
            <v>0</v>
          </cell>
          <cell r="K78">
            <v>0</v>
          </cell>
          <cell r="L78">
            <v>0</v>
          </cell>
          <cell r="M78">
            <v>0</v>
          </cell>
          <cell r="N78">
            <v>0</v>
          </cell>
          <cell r="O78">
            <v>0</v>
          </cell>
          <cell r="P78">
            <v>0</v>
          </cell>
          <cell r="Q78" t="str">
            <v>Kinh nghiệm sử dụng McMix trong xây dựng và lưu trữ đề các môn trắc nghiệm tại Trường THPT Lý Tự Trọng Thành phố Hồ Chí Minh</v>
          </cell>
          <cell r="R78">
            <v>0</v>
          </cell>
          <cell r="S78">
            <v>0</v>
          </cell>
          <cell r="T78">
            <v>0</v>
          </cell>
          <cell r="U78">
            <v>0</v>
          </cell>
          <cell r="V78">
            <v>0</v>
          </cell>
          <cell r="W78">
            <v>0</v>
          </cell>
          <cell r="X78" t="str">
            <v xml:space="preserve">Một số giải pháp hạn chế tình trạng sinh viên bỏ học tại khoa Công nghệ Điện - Điện tử trường Cao đẳng Lý Tự Trọng Thành phố Hồ Chí Minh </v>
          </cell>
          <cell r="Y78">
            <v>0</v>
          </cell>
          <cell r="Z78">
            <v>0</v>
          </cell>
          <cell r="AA78" t="str">
            <v>Một số giải pháp cải tiến quy trình thực hiện hồ sơ thực tập tốt nghiệp của học sinh sinh viên khoa Điện - Điện tử Trường Cao đẳng Lý Tự Trọng TP.HCM</v>
          </cell>
          <cell r="AB78" t="str">
            <v>HTXS NV</v>
          </cell>
          <cell r="AC78">
            <v>0</v>
          </cell>
          <cell r="AD78" t="str">
            <v>Ứng dụng công nghệ thông tin trong quản lý và in hợp đồng của giảng viên thỉnh giảng tại trường Cao đẳng Lý Tự Trọng Thành phố Hồ Chí Minh</v>
          </cell>
        </row>
        <row r="79">
          <cell r="D79" t="str">
            <v>01002002</v>
          </cell>
          <cell r="E79" t="str">
            <v>Phòng CTCT - HSSV</v>
          </cell>
          <cell r="F79" t="str">
            <v>x</v>
          </cell>
          <cell r="G79" t="str">
            <v>Cải tiến công tác quản trị cơ sở vật chất trong nhà trường</v>
          </cell>
          <cell r="H79" t="str">
            <v>x</v>
          </cell>
          <cell r="I79" t="str">
            <v>Hệ thống hóa việc quản lý hồ sơ tài sản quản trị của trường</v>
          </cell>
          <cell r="J79" t="str">
            <v>x</v>
          </cell>
          <cell r="K79" t="str">
            <v>Hệ thống hóa việc quản lý hồ sơ tài sản của trường</v>
          </cell>
          <cell r="L79" t="str">
            <v>x</v>
          </cell>
          <cell r="M79" t="str">
            <v>Cải tiến quy trình quản lý tài sản quản trị tại trường Cao đẳng Kỹ thuật Lý Tự Trọng TPHCM</v>
          </cell>
          <cell r="N79">
            <v>0</v>
          </cell>
          <cell r="O79">
            <v>0</v>
          </cell>
          <cell r="P79">
            <v>0</v>
          </cell>
          <cell r="Q79" t="str">
            <v>Một số biện pháp xây dựng "Trường học an toàn và đảm bảo an ninh trật tự" tại Trường Cao đẳng Kỹ thuật Lý Tự Trọng TPHCM</v>
          </cell>
          <cell r="R79">
            <v>0</v>
          </cell>
          <cell r="S79" t="str">
            <v>Một số giải pháp về phòng ngừa bạo lực học đường tại trường Cao đẳng Kỹ thuật Lý Tự Trọng TP.HCM</v>
          </cell>
          <cell r="T79" t="str">
            <v>x</v>
          </cell>
          <cell r="U79" t="str">
            <v>Một số biện pháp quản lý thời gian làm việc hợp lý và hiệu quả</v>
          </cell>
          <cell r="V79">
            <v>0</v>
          </cell>
          <cell r="W79">
            <v>0</v>
          </cell>
          <cell r="X79" t="str">
            <v>Xây dựng quy trình kiểm soát thông tin dạng văn bản đáp ứng yêu cầu của hệ thống quản lý chất lượng ISO 9001: 2015 tại Trường Cao đẳng Lý Tự Trọng Thành phố Hồ Chí Minh.</v>
          </cell>
          <cell r="Y79">
            <v>0</v>
          </cell>
          <cell r="Z79">
            <v>0</v>
          </cell>
          <cell r="AA79" t="str">
            <v>Một số giải pháp quản trị học sinh sinh viên trong nhà trường thông minh</v>
          </cell>
          <cell r="AB79" t="str">
            <v>HTXS NV</v>
          </cell>
          <cell r="AC79">
            <v>0</v>
          </cell>
          <cell r="AD79" t="str">
            <v>Giải pháp nâng cao hiệu quả công tác khuyến học tại Trường Cao đẳng Lý Tự Trọng Thành phố Hồ Chí Minh</v>
          </cell>
        </row>
        <row r="80">
          <cell r="D80" t="str">
            <v>01009006</v>
          </cell>
          <cell r="E80">
            <v>0</v>
          </cell>
          <cell r="F80" t="str">
            <v>x</v>
          </cell>
          <cell r="G80" t="str">
            <v>Hoàn thiện hướng dẫn đánh giá kết quả rèn luyện HSSV</v>
          </cell>
          <cell r="H80" t="str">
            <v>x</v>
          </cell>
          <cell r="I80" t="str">
            <v>Một số giải pháp nâng cao hiệu quả công tác quản lý, kiểm tra HSSV trong giờ học thực hành</v>
          </cell>
          <cell r="J80">
            <v>0</v>
          </cell>
          <cell r="K80">
            <v>0</v>
          </cell>
          <cell r="L80">
            <v>0</v>
          </cell>
          <cell r="M80">
            <v>0</v>
          </cell>
          <cell r="N80">
            <v>0</v>
          </cell>
          <cell r="O80">
            <v>0</v>
          </cell>
          <cell r="P80">
            <v>0</v>
          </cell>
          <cell r="Q80" t="e">
            <v>#REF!</v>
          </cell>
          <cell r="R80">
            <v>0</v>
          </cell>
          <cell r="S80">
            <v>0</v>
          </cell>
          <cell r="T80">
            <v>0</v>
          </cell>
          <cell r="U80">
            <v>0</v>
          </cell>
          <cell r="V80">
            <v>0</v>
          </cell>
          <cell r="W80">
            <v>0</v>
          </cell>
          <cell r="X80">
            <v>0</v>
          </cell>
          <cell r="Y80">
            <v>0</v>
          </cell>
          <cell r="Z80">
            <v>0</v>
          </cell>
          <cell r="AA80">
            <v>0</v>
          </cell>
          <cell r="AB80" t="str">
            <v>HTXS NV</v>
          </cell>
          <cell r="AC80">
            <v>0</v>
          </cell>
          <cell r="AD80" t="str">
            <v>Ứng dụng công nghệ thông tin để nâng cao hiệu quả công tác đánh giá kết quả rèn luyện sinh viên tại Trường Cao đẳng Lý Tự Trọng Thành phố Hồ Chí Minh</v>
          </cell>
        </row>
        <row r="81">
          <cell r="D81" t="str">
            <v>01007001</v>
          </cell>
          <cell r="E81">
            <v>0</v>
          </cell>
          <cell r="F81" t="str">
            <v>x</v>
          </cell>
          <cell r="G81" t="str">
            <v>Cải tiến điều hành công tác theo dõi quản lý và sử dụng máy móc thiết bị tại các đơn vị</v>
          </cell>
          <cell r="H81" t="str">
            <v>x</v>
          </cell>
          <cell r="I81" t="str">
            <v>Cải tiến công tác quản lý điều hành công tác chuyên môn phòng Kế hoạch  - Vật tư</v>
          </cell>
          <cell r="J81" t="str">
            <v>x</v>
          </cell>
          <cell r="K81" t="str">
            <v xml:space="preserve">Một số giải pháp nhằm nâng cao chất lượng đội ngũ giảng viên Trường CĐKT Lý Tự Trọng Tp. Hồ Chí Minh </v>
          </cell>
          <cell r="L81" t="str">
            <v>x</v>
          </cell>
          <cell r="M81" t="str">
            <v>Một số giải pháp nhằm nâng cao chất lượng đội ngũ giảng viên Trường CĐKT Lý Tự Trọng</v>
          </cell>
          <cell r="N81">
            <v>0</v>
          </cell>
          <cell r="O81">
            <v>0</v>
          </cell>
          <cell r="P81">
            <v>0</v>
          </cell>
          <cell r="Q81" t="str">
            <v>Một số phương pháp nhằm nâng cao hiệu quả công tác thi đua khen thưởng tại trường Cao đẳng Kỹ thuật Lý Tự Trọng TPHCM</v>
          </cell>
          <cell r="R81">
            <v>0</v>
          </cell>
          <cell r="S81">
            <v>0</v>
          </cell>
          <cell r="T81">
            <v>0</v>
          </cell>
          <cell r="U81">
            <v>0</v>
          </cell>
          <cell r="V81">
            <v>0</v>
          </cell>
          <cell r="W81">
            <v>0</v>
          </cell>
          <cell r="X81">
            <v>0</v>
          </cell>
          <cell r="Y81">
            <v>0</v>
          </cell>
          <cell r="Z81">
            <v>0</v>
          </cell>
          <cell r="AA81">
            <v>0</v>
          </cell>
          <cell r="AB81" t="str">
            <v>HTXS NV</v>
          </cell>
          <cell r="AC81">
            <v>0</v>
          </cell>
          <cell r="AD81" t="str">
            <v>Giải pháp chuẩn bị hồ sơ, trả lời phỏng vấn để đạt kết quả tốt khi liên hệ xin việc làm của sinh viên Trường Cao đẳng Lý Tự Trọng Thành phố Hồ Chí Minh sau khi tốt nghiệp ra trường</v>
          </cell>
        </row>
        <row r="82">
          <cell r="D82" t="str">
            <v>01009018</v>
          </cell>
          <cell r="E82">
            <v>0</v>
          </cell>
          <cell r="F82">
            <v>0</v>
          </cell>
          <cell r="G82">
            <v>0</v>
          </cell>
          <cell r="H82" t="str">
            <v>x</v>
          </cell>
          <cell r="I82" t="str">
            <v>Cải tiến quy trình và thủ tục hồ sơ quản lý giáo viên thỉnh giảng</v>
          </cell>
          <cell r="J82" t="str">
            <v>x</v>
          </cell>
          <cell r="K82" t="str">
            <v>Xây dựng Quy trình công tác rà soát và hệ thống hóa văn bản Quy phạm pháp luật tại trường Cao đẳng KT Lý Tự Trọng Tp.HCM</v>
          </cell>
          <cell r="L82" t="str">
            <v>x</v>
          </cell>
          <cell r="M82" t="str">
            <v>Ứng dụng quản lý văn bản của phòng Thanh tra Trường CĐKT Lý Tự Trọng bằng phần mềm Microslft Excel</v>
          </cell>
          <cell r="N82">
            <v>0</v>
          </cell>
          <cell r="O82">
            <v>0</v>
          </cell>
          <cell r="P82">
            <v>0</v>
          </cell>
          <cell r="Q82" t="e">
            <v>#REF!</v>
          </cell>
          <cell r="R82">
            <v>0</v>
          </cell>
          <cell r="S82">
            <v>0</v>
          </cell>
          <cell r="T82">
            <v>0</v>
          </cell>
          <cell r="U82">
            <v>0</v>
          </cell>
          <cell r="V82">
            <v>0</v>
          </cell>
          <cell r="W82">
            <v>0</v>
          </cell>
          <cell r="X82">
            <v>0</v>
          </cell>
          <cell r="Y82">
            <v>0</v>
          </cell>
          <cell r="Z82">
            <v>0</v>
          </cell>
          <cell r="AA82">
            <v>0</v>
          </cell>
          <cell r="AB82" t="str">
            <v>HTXS NV</v>
          </cell>
          <cell r="AC82">
            <v>0</v>
          </cell>
          <cell r="AD82" t="str">
            <v>Biện pháp rèn luyện kỹ năng sống cho sinh viên tại Trường Cao đẳng Lý Tự Trọng Thành phố Hồ Chí Minh</v>
          </cell>
        </row>
        <row r="83">
          <cell r="D83" t="str">
            <v>01009008</v>
          </cell>
          <cell r="E83">
            <v>0</v>
          </cell>
          <cell r="F83">
            <v>0</v>
          </cell>
          <cell r="G83">
            <v>0</v>
          </cell>
          <cell r="H83">
            <v>0</v>
          </cell>
          <cell r="I83">
            <v>0</v>
          </cell>
          <cell r="J83" t="str">
            <v>x</v>
          </cell>
          <cell r="K83" t="str">
            <v>Ứng dụng công nghệ thông tin để quản lý và tính điểm rèn luyện cho SVHS khoa CNTT Trường CĐKT Lý Tự Trọng Tp.HCM</v>
          </cell>
          <cell r="L83">
            <v>0</v>
          </cell>
          <cell r="M83">
            <v>0</v>
          </cell>
          <cell r="N83">
            <v>0</v>
          </cell>
          <cell r="O83">
            <v>0</v>
          </cell>
          <cell r="P83">
            <v>0</v>
          </cell>
          <cell r="Q83" t="e">
            <v>#REF!</v>
          </cell>
          <cell r="R83">
            <v>0</v>
          </cell>
          <cell r="S83">
            <v>0</v>
          </cell>
          <cell r="T83">
            <v>0</v>
          </cell>
          <cell r="U83" t="str">
            <v>Giải pháp nâng cao hiệu quả công tác chủ nhiệm, cố vấn học tập khối cao đẳng của Khoa Công nghệ thông tin, Khoa Kinh tế</v>
          </cell>
          <cell r="V83">
            <v>0</v>
          </cell>
          <cell r="W83">
            <v>0</v>
          </cell>
          <cell r="X83">
            <v>0</v>
          </cell>
          <cell r="Y83">
            <v>0</v>
          </cell>
          <cell r="Z83">
            <v>0</v>
          </cell>
          <cell r="AA83">
            <v>0</v>
          </cell>
          <cell r="AB83" t="str">
            <v>HTXS NV</v>
          </cell>
          <cell r="AC83">
            <v>0</v>
          </cell>
          <cell r="AD83" t="str">
            <v>Biện pháp nâng cao hiệu quả công tác cố vấn học tập khối 20T4 tại Trường Cao đẳng Lý Tự Trọng Thành phố Hồ Chí Minh</v>
          </cell>
        </row>
        <row r="84">
          <cell r="D84" t="str">
            <v>01009012</v>
          </cell>
          <cell r="E84">
            <v>0</v>
          </cell>
          <cell r="F84">
            <v>0</v>
          </cell>
          <cell r="G84">
            <v>0</v>
          </cell>
          <cell r="H84">
            <v>0</v>
          </cell>
          <cell r="I84">
            <v>0</v>
          </cell>
          <cell r="J84">
            <v>0</v>
          </cell>
          <cell r="K84">
            <v>0</v>
          </cell>
          <cell r="L84">
            <v>0</v>
          </cell>
          <cell r="M84">
            <v>0</v>
          </cell>
          <cell r="N84">
            <v>0</v>
          </cell>
          <cell r="O84">
            <v>0</v>
          </cell>
          <cell r="P84">
            <v>0</v>
          </cell>
          <cell r="Q84" t="e">
            <v>#REF!</v>
          </cell>
          <cell r="R84">
            <v>0</v>
          </cell>
          <cell r="S84">
            <v>0</v>
          </cell>
          <cell r="T84">
            <v>0</v>
          </cell>
          <cell r="U84">
            <v>0</v>
          </cell>
          <cell r="V84">
            <v>0</v>
          </cell>
          <cell r="W84">
            <v>0</v>
          </cell>
          <cell r="X84">
            <v>0</v>
          </cell>
          <cell r="Y84">
            <v>0</v>
          </cell>
          <cell r="Z84" t="str">
            <v>x</v>
          </cell>
          <cell r="AA84" t="str">
            <v>Hoàn thiện quy trình xét học bổng cho học sinh sinh viên</v>
          </cell>
          <cell r="AB84" t="str">
            <v>HTXS NV</v>
          </cell>
          <cell r="AC84">
            <v>0</v>
          </cell>
          <cell r="AD84" t="str">
            <v>Hoàn thiện quy trình xét miễn, giảm học phí cho sinh viên tại Trường Cao đẳng Lý Tự Trọng Thành phố Hồ Chí Minh</v>
          </cell>
        </row>
        <row r="85">
          <cell r="D85" t="str">
            <v>01009010</v>
          </cell>
          <cell r="E85">
            <v>0</v>
          </cell>
          <cell r="F85">
            <v>0</v>
          </cell>
          <cell r="G85">
            <v>0</v>
          </cell>
          <cell r="H85">
            <v>0</v>
          </cell>
          <cell r="I85">
            <v>0</v>
          </cell>
          <cell r="J85">
            <v>0</v>
          </cell>
          <cell r="K85">
            <v>0</v>
          </cell>
          <cell r="L85">
            <v>0</v>
          </cell>
          <cell r="M85">
            <v>0</v>
          </cell>
          <cell r="N85">
            <v>0</v>
          </cell>
          <cell r="O85">
            <v>0</v>
          </cell>
          <cell r="P85">
            <v>0</v>
          </cell>
          <cell r="Q85" t="e">
            <v>#REF!</v>
          </cell>
          <cell r="R85">
            <v>0</v>
          </cell>
          <cell r="S85">
            <v>0</v>
          </cell>
          <cell r="T85">
            <v>0</v>
          </cell>
          <cell r="U85">
            <v>0</v>
          </cell>
          <cell r="V85">
            <v>0</v>
          </cell>
          <cell r="W85">
            <v>0</v>
          </cell>
          <cell r="X85">
            <v>0</v>
          </cell>
          <cell r="Y85">
            <v>0</v>
          </cell>
          <cell r="Z85">
            <v>0</v>
          </cell>
          <cell r="AA85">
            <v>0</v>
          </cell>
          <cell r="AB85" t="str">
            <v>HTXS NV</v>
          </cell>
          <cell r="AC85">
            <v>0</v>
          </cell>
          <cell r="AD85" t="str">
            <v>Tư vấn học đường để nâng cao công tác chủ nhiệm sinh viên khối T4 tại Trường Cao đẳng Lý Tự Trọng Thành phố Hồ Chí Minh</v>
          </cell>
        </row>
        <row r="86">
          <cell r="D86" t="str">
            <v>01002004</v>
          </cell>
          <cell r="E86">
            <v>0</v>
          </cell>
          <cell r="F86" t="str">
            <v>x</v>
          </cell>
          <cell r="G86" t="str">
            <v>Cẩm nang các thủ tục trong công tác hành chính</v>
          </cell>
          <cell r="H86" t="str">
            <v>x</v>
          </cell>
          <cell r="I86" t="str">
            <v>Cải tiến quy trình quản lý nhân sự trong nhà trường</v>
          </cell>
          <cell r="J86">
            <v>0</v>
          </cell>
          <cell r="K86">
            <v>0</v>
          </cell>
          <cell r="L86" t="str">
            <v>x</v>
          </cell>
          <cell r="M86" t="str">
            <v>Hoàn thiện quy trình tổ chức Lễ  - Hội của trường Cao đẳng Kỹ thuật Lý Tự Trọng TPHCM</v>
          </cell>
          <cell r="N86">
            <v>0</v>
          </cell>
          <cell r="O86">
            <v>0</v>
          </cell>
          <cell r="P86">
            <v>0</v>
          </cell>
          <cell r="Q86" t="str">
            <v>Một số giải pháp giao tiếp hành chính trong Trường Cao đẳng Kỹ thuật Lý Tự Trọng TPHCM</v>
          </cell>
          <cell r="R86" t="str">
            <v>x</v>
          </cell>
          <cell r="S86" t="str">
            <v>Kỹ năng sắp xếp bàn làm việc cho nhân viên văn phòng tại trường Cao đẳng Kỹ thuật Lý Tự Trọng TP.HCM</v>
          </cell>
          <cell r="T86">
            <v>0</v>
          </cell>
          <cell r="U86">
            <v>0</v>
          </cell>
          <cell r="V86">
            <v>0</v>
          </cell>
          <cell r="W86" t="str">
            <v>x</v>
          </cell>
          <cell r="X86" t="str">
            <v>Đổi mới công tác biên soạn sổ tay Giáo dục định hướng tại Trường Cao đẳng Lý Tự Trọng Thành phố Hồ Chí Minh.</v>
          </cell>
          <cell r="Y86">
            <v>0</v>
          </cell>
          <cell r="Z86">
            <v>0</v>
          </cell>
          <cell r="AA86" t="str">
            <v>Một số biện pháp nâng cao chất lượng giáo dục đạo đức học sinh sinh viên trong nhà trường</v>
          </cell>
          <cell r="AB86" t="str">
            <v>HTXS NV</v>
          </cell>
          <cell r="AC86">
            <v>0</v>
          </cell>
          <cell r="AD86" t="str">
            <v>Hoàn thiện Quy trình xử lý kỷ luật sinh viên tại Trường Cao đẳng Lý Tự Trọng Thành phố Hồ Chí Minh</v>
          </cell>
        </row>
        <row r="87">
          <cell r="D87" t="str">
            <v>01022058</v>
          </cell>
          <cell r="E87">
            <v>0</v>
          </cell>
          <cell r="F87">
            <v>0</v>
          </cell>
          <cell r="G87">
            <v>0</v>
          </cell>
          <cell r="H87">
            <v>0</v>
          </cell>
          <cell r="I87">
            <v>0</v>
          </cell>
          <cell r="J87">
            <v>0</v>
          </cell>
          <cell r="K87">
            <v>0</v>
          </cell>
          <cell r="L87">
            <v>0</v>
          </cell>
          <cell r="M87">
            <v>0</v>
          </cell>
          <cell r="N87">
            <v>0</v>
          </cell>
          <cell r="O87">
            <v>0</v>
          </cell>
          <cell r="P87">
            <v>0</v>
          </cell>
          <cell r="Q87" t="str">
            <v>Một số kinh nghiệm nâng cao hiệu quả bảo quản và lưu trữ hồ sơ học vụ  ở Trường THPT Lý Tự Trọng Thành phố Hồ Chí Minh</v>
          </cell>
          <cell r="R87">
            <v>0</v>
          </cell>
          <cell r="S87">
            <v>0</v>
          </cell>
          <cell r="T87">
            <v>0</v>
          </cell>
          <cell r="U87" t="str">
            <v>Kinh nghiệm trong công tác chủ nhiệm về ý thức kỷ luật của sinh viên cao đẳng.</v>
          </cell>
          <cell r="V87">
            <v>0</v>
          </cell>
          <cell r="W87">
            <v>0</v>
          </cell>
          <cell r="X87" t="str">
            <v>Một số giải pháp rèn luyện kỹ năng tự học cho sinh viên tại trường Cao đẳng Lý Tự Trọng thành phố Hồ Chí Minh.</v>
          </cell>
          <cell r="Y87">
            <v>0</v>
          </cell>
          <cell r="Z87">
            <v>0</v>
          </cell>
          <cell r="AA87" t="str">
            <v>Các giải pháp tăng cường  công tác rèn luyện đạo đức, lối sống cho Sinh viên tại trường Cao đẳng Lý Tự Trọng Thành phố Hồ Chí Minh</v>
          </cell>
          <cell r="AB87" t="str">
            <v>HTXS NV</v>
          </cell>
          <cell r="AC87">
            <v>0</v>
          </cell>
          <cell r="AD87" t="str">
            <v>Biện pháp quản lý chuyên cần sinh viên khối T4 tại Trường Cao đẳng Lý Tự Trọng Thành phố Hồ Chí Minh</v>
          </cell>
        </row>
        <row r="88">
          <cell r="D88" t="str">
            <v>01007004</v>
          </cell>
          <cell r="E88">
            <v>0</v>
          </cell>
          <cell r="F88">
            <v>0</v>
          </cell>
          <cell r="G88">
            <v>0</v>
          </cell>
          <cell r="H88">
            <v>0</v>
          </cell>
          <cell r="I88">
            <v>0</v>
          </cell>
          <cell r="J88">
            <v>0</v>
          </cell>
          <cell r="K88">
            <v>0</v>
          </cell>
          <cell r="L88">
            <v>0</v>
          </cell>
          <cell r="M88">
            <v>0</v>
          </cell>
          <cell r="N88">
            <v>0</v>
          </cell>
          <cell r="O88">
            <v>0</v>
          </cell>
          <cell r="P88">
            <v>0</v>
          </cell>
          <cell r="Q88" t="str">
            <v>Một số biện pháp phối hợp quản lý tài sản giữa phòng Thiết bị - Vật tư với các đơn vị trường CĐKT Lý Tự Trọng TP.HCM</v>
          </cell>
          <cell r="R88">
            <v>0</v>
          </cell>
          <cell r="S88">
            <v>0</v>
          </cell>
          <cell r="T88">
            <v>0</v>
          </cell>
          <cell r="U88">
            <v>0</v>
          </cell>
          <cell r="V88">
            <v>0</v>
          </cell>
          <cell r="W88">
            <v>0</v>
          </cell>
          <cell r="X88">
            <v>0</v>
          </cell>
          <cell r="Y88">
            <v>0</v>
          </cell>
          <cell r="Z88">
            <v>0</v>
          </cell>
          <cell r="AA88">
            <v>0</v>
          </cell>
          <cell r="AB88" t="str">
            <v>HTXS NV</v>
          </cell>
          <cell r="AC88">
            <v>0</v>
          </cell>
          <cell r="AD88" t="str">
            <v>Biện pháp phòng, chống hút thuốc lá điện tử trong sinh viên tại Trường Cao đẳng Lý Tự Trọng Thành phố Hồ Chí Minh</v>
          </cell>
        </row>
        <row r="89">
          <cell r="D89" t="str">
            <v>01009019</v>
          </cell>
          <cell r="E89">
            <v>0</v>
          </cell>
          <cell r="F89">
            <v>0</v>
          </cell>
          <cell r="G89">
            <v>0</v>
          </cell>
          <cell r="H89">
            <v>0</v>
          </cell>
          <cell r="I89">
            <v>0</v>
          </cell>
          <cell r="J89">
            <v>0</v>
          </cell>
          <cell r="K89">
            <v>0</v>
          </cell>
          <cell r="L89">
            <v>0</v>
          </cell>
          <cell r="M89">
            <v>0</v>
          </cell>
          <cell r="N89">
            <v>0</v>
          </cell>
          <cell r="O89">
            <v>0</v>
          </cell>
          <cell r="P89">
            <v>0</v>
          </cell>
          <cell r="Q89" t="e">
            <v>#REF!</v>
          </cell>
          <cell r="R89">
            <v>0</v>
          </cell>
          <cell r="S89">
            <v>0</v>
          </cell>
          <cell r="T89">
            <v>0</v>
          </cell>
          <cell r="U89">
            <v>0</v>
          </cell>
          <cell r="V89">
            <v>0</v>
          </cell>
          <cell r="W89">
            <v>0</v>
          </cell>
          <cell r="X89" t="str">
            <v>Một số giải pháp đổi mới công tác giải quyết thủ tục hành chính cho HSSV của phòng Công tác Chính trị - Học sinh Sinh viên Trường Cao đẳng Lý Tự Trọng Thành phố Hồ Chí Minh.</v>
          </cell>
          <cell r="Y89">
            <v>0</v>
          </cell>
          <cell r="Z89">
            <v>0</v>
          </cell>
          <cell r="AA89" t="str">
            <v>Một số biện pháp cải tiến công tác quản lý học sinh sinh viên tại trường Cao đẳng Lý Tự Trọng TP. HCM</v>
          </cell>
          <cell r="AB89" t="str">
            <v>HTXS NV</v>
          </cell>
          <cell r="AC89">
            <v>0</v>
          </cell>
          <cell r="AD89">
            <v>0</v>
          </cell>
        </row>
        <row r="90">
          <cell r="D90" t="str">
            <v>01002008</v>
          </cell>
          <cell r="E90">
            <v>0</v>
          </cell>
          <cell r="F90">
            <v>0</v>
          </cell>
          <cell r="G90">
            <v>0</v>
          </cell>
          <cell r="H90">
            <v>0</v>
          </cell>
          <cell r="I90">
            <v>0</v>
          </cell>
          <cell r="J90">
            <v>0</v>
          </cell>
          <cell r="K90">
            <v>0</v>
          </cell>
          <cell r="L90">
            <v>0</v>
          </cell>
          <cell r="M90">
            <v>0</v>
          </cell>
          <cell r="N90">
            <v>0</v>
          </cell>
          <cell r="O90">
            <v>0</v>
          </cell>
          <cell r="P90">
            <v>0</v>
          </cell>
          <cell r="Q90" t="e">
            <v>#REF!</v>
          </cell>
          <cell r="R90">
            <v>0</v>
          </cell>
          <cell r="S90">
            <v>0</v>
          </cell>
          <cell r="T90">
            <v>0</v>
          </cell>
          <cell r="U90">
            <v>0</v>
          </cell>
          <cell r="V90">
            <v>0</v>
          </cell>
          <cell r="W90">
            <v>0</v>
          </cell>
          <cell r="X90">
            <v>0</v>
          </cell>
          <cell r="Y90">
            <v>0</v>
          </cell>
          <cell r="Z90" t="str">
            <v>x</v>
          </cell>
          <cell r="AA90" t="str">
            <v>Một số biện pháp phòng, chống bạo lực học đường trong học sinh khối T4 tại Trường Cao đẳng Lý Tự Trọng Thành phố Hồ Chí Minh</v>
          </cell>
          <cell r="AB90" t="str">
            <v>HTXS NV</v>
          </cell>
          <cell r="AC90">
            <v>0</v>
          </cell>
          <cell r="AD90" t="str">
            <v>Một số giải pháp hạn chế mâu thuẫn trong sinh viên tại Trường Cao đẳng Lý Tự Trọng Thành phố Hồ Chí Minh</v>
          </cell>
        </row>
        <row r="91">
          <cell r="D91" t="str">
            <v>01009011</v>
          </cell>
          <cell r="E91">
            <v>0</v>
          </cell>
          <cell r="F91">
            <v>0</v>
          </cell>
          <cell r="G91">
            <v>0</v>
          </cell>
          <cell r="H91">
            <v>0</v>
          </cell>
          <cell r="I91">
            <v>0</v>
          </cell>
          <cell r="J91">
            <v>0</v>
          </cell>
          <cell r="K91">
            <v>0</v>
          </cell>
          <cell r="L91">
            <v>0</v>
          </cell>
          <cell r="M91">
            <v>0</v>
          </cell>
          <cell r="N91">
            <v>0</v>
          </cell>
          <cell r="O91">
            <v>0</v>
          </cell>
          <cell r="P91">
            <v>0</v>
          </cell>
          <cell r="Q91" t="e">
            <v>#REF!</v>
          </cell>
          <cell r="R91">
            <v>0</v>
          </cell>
          <cell r="S91">
            <v>0</v>
          </cell>
          <cell r="T91">
            <v>0</v>
          </cell>
          <cell r="U91">
            <v>0</v>
          </cell>
          <cell r="V91">
            <v>0</v>
          </cell>
          <cell r="W91">
            <v>0</v>
          </cell>
          <cell r="X91" t="str">
            <v xml:space="preserve">Một số giải pháp giúp kiểm soát tốt hành vi và cảm xúc của học sinh trung cấp chuyên nghiệp Khối 9+ tại trường Cao đẳng Lý Tự Trọng Thành phố Hồ Chí Minh. </v>
          </cell>
          <cell r="Y91">
            <v>0</v>
          </cell>
          <cell r="Z91">
            <v>0</v>
          </cell>
          <cell r="AA91" t="str">
            <v>Một số biện pháp giúp xử lý, ngăn chặn hành vi "bạo lực học đường" của học sinh Khối 9+ tại trường Cao đẳng Lý Tự Trọng Thành phố Hồ Chí Minh</v>
          </cell>
          <cell r="AB91" t="str">
            <v>HTXS NV</v>
          </cell>
          <cell r="AC91">
            <v>0</v>
          </cell>
          <cell r="AD91">
            <v>0</v>
          </cell>
        </row>
        <row r="92">
          <cell r="D92" t="e">
            <v>#N/A</v>
          </cell>
          <cell r="E92">
            <v>0</v>
          </cell>
          <cell r="F92">
            <v>0</v>
          </cell>
          <cell r="G92">
            <v>0</v>
          </cell>
          <cell r="H92">
            <v>0</v>
          </cell>
          <cell r="I92">
            <v>0</v>
          </cell>
          <cell r="J92">
            <v>0</v>
          </cell>
          <cell r="K92">
            <v>0</v>
          </cell>
          <cell r="L92">
            <v>0</v>
          </cell>
          <cell r="M92">
            <v>0</v>
          </cell>
          <cell r="N92">
            <v>0</v>
          </cell>
          <cell r="O92">
            <v>0</v>
          </cell>
          <cell r="P92">
            <v>0</v>
          </cell>
          <cell r="Q92" t="str">
            <v>Kỹ năng giao tiếp và ứng xử với học sinh sinh viên Khoa CN Điện - điện tử</v>
          </cell>
          <cell r="R92">
            <v>0</v>
          </cell>
          <cell r="S92" t="str">
            <v>Kỹ năng sống và vấn đề giáo dục kỹ năng sống cho sinh viên khoa CN Điện - Điện tử</v>
          </cell>
          <cell r="T92">
            <v>0</v>
          </cell>
          <cell r="U92">
            <v>0</v>
          </cell>
          <cell r="V92">
            <v>0</v>
          </cell>
          <cell r="W92">
            <v>0</v>
          </cell>
          <cell r="X92">
            <v>0</v>
          </cell>
          <cell r="Y92">
            <v>0</v>
          </cell>
          <cell r="Z92">
            <v>0</v>
          </cell>
          <cell r="AA92" t="str">
            <v>Một số biện pháp phòng, chống hút thuốc trong học sinh sinh viên</v>
          </cell>
          <cell r="AB92" t="e">
            <v>#N/A</v>
          </cell>
          <cell r="AC92">
            <v>0</v>
          </cell>
          <cell r="AD92">
            <v>0</v>
          </cell>
        </row>
        <row r="93">
          <cell r="D93" t="str">
            <v>01009028</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t="str">
            <v>HTXS NV</v>
          </cell>
          <cell r="AC93">
            <v>0</v>
          </cell>
          <cell r="AD93">
            <v>0</v>
          </cell>
        </row>
        <row r="94">
          <cell r="D94" t="str">
            <v>01009009</v>
          </cell>
          <cell r="E94" t="str">
            <v>P. Khảo thí &amp; ĐBCL</v>
          </cell>
          <cell r="F94">
            <v>0</v>
          </cell>
          <cell r="G94">
            <v>0</v>
          </cell>
          <cell r="H94" t="str">
            <v>x</v>
          </cell>
          <cell r="I94" t="str">
            <v>Một số kinh nghiệm để nâng cao hiệu quả việc nghiên cứu khoa học của Sinh viên</v>
          </cell>
          <cell r="J94" t="str">
            <v>x</v>
          </cell>
          <cell r="K94" t="str">
            <v>Xây dựng Quy trình công tác rà soát và hệ thống hóa văn bản Quy phạm pháp luật tại trường Cao đẳng KT Lý Tự Trọng Tp.HCM</v>
          </cell>
          <cell r="L94" t="str">
            <v>x</v>
          </cell>
          <cell r="M94" t="str">
            <v xml:space="preserve">Một số kinh nghiệm về thực hiện công tác giải quyết đơn thư tại trường CĐKT Lý Tự Trọng </v>
          </cell>
          <cell r="N94">
            <v>0</v>
          </cell>
          <cell r="O94">
            <v>0</v>
          </cell>
          <cell r="P94">
            <v>0</v>
          </cell>
          <cell r="Q94" t="str">
            <v>Lập đề án “Xây dựng Trường Cao đẳng Kỹ thuật Lý Tự Trọng Thành phố Hồ Chí Minh thành trường cao đẳng tiên tiến giai đoạn 2016-2020”</v>
          </cell>
          <cell r="R94">
            <v>0</v>
          </cell>
          <cell r="S94">
            <v>0</v>
          </cell>
          <cell r="T94">
            <v>0</v>
          </cell>
          <cell r="U94">
            <v>0</v>
          </cell>
          <cell r="V94">
            <v>0</v>
          </cell>
          <cell r="W94">
            <v>0</v>
          </cell>
          <cell r="X94" t="str">
            <v>Xây dựng thủ tục Đánh giá nội bộ - Phân tích dữ liệu trong Hệ thống Quản lý chất lượng theo chuẩn ISO 9001:2015 (không làm)</v>
          </cell>
          <cell r="Y94">
            <v>0</v>
          </cell>
          <cell r="Z94">
            <v>0</v>
          </cell>
          <cell r="AA94">
            <v>0</v>
          </cell>
          <cell r="AB94" t="str">
            <v>HTXS NV</v>
          </cell>
          <cell r="AC94">
            <v>0</v>
          </cell>
          <cell r="AD94">
            <v>0</v>
          </cell>
        </row>
        <row r="95">
          <cell r="D95" t="str">
            <v>01004004</v>
          </cell>
          <cell r="E95">
            <v>0</v>
          </cell>
          <cell r="F95" t="str">
            <v>x</v>
          </cell>
          <cell r="G95" t="str">
            <v>Hệ thống hóa biểu mẫu quản lý quá trình đào tạo hệ TCCN</v>
          </cell>
          <cell r="H95" t="str">
            <v>x</v>
          </cell>
          <cell r="I95" t="str">
            <v xml:space="preserve"> Quy trình quản lý giáo trình các ngành đào tạo cao đẳng</v>
          </cell>
          <cell r="J95">
            <v>0</v>
          </cell>
          <cell r="K95">
            <v>0</v>
          </cell>
          <cell r="L95">
            <v>0</v>
          </cell>
          <cell r="M95">
            <v>0</v>
          </cell>
          <cell r="N95">
            <v>0</v>
          </cell>
          <cell r="O95">
            <v>0</v>
          </cell>
          <cell r="P95" t="str">
            <v>x</v>
          </cell>
          <cell r="Q95" t="str">
            <v>Xây dựng quy trình hồ sơ đăng ký mở nghề đào tạo thí điểm trình độ CĐN (9+4) tại trường CĐKT Lý Tự Trọng TP.HCM</v>
          </cell>
          <cell r="R95" t="str">
            <v>x</v>
          </cell>
          <cell r="S95" t="str">
            <v>Một số giải pháp đổi mới công tác tuyển sinh năm 2017 tại trường Cao đẳng Kỹ thuật Lý Tự Trọng TP. HCM</v>
          </cell>
          <cell r="T95" t="str">
            <v>x</v>
          </cell>
          <cell r="U95" t="str">
            <v>Đẩy mạnh ứng dụng công nghệ thông tin vào công tác giáo dục đào tạo theo hướng tiếp cận cuộc cách mạng công nghiệp 4.0</v>
          </cell>
          <cell r="V95">
            <v>0</v>
          </cell>
          <cell r="W95" t="str">
            <v>x</v>
          </cell>
          <cell r="X95" t="str">
            <v xml:space="preserve">Xây dựng quy trình lập hồ sơ đăng ký bổ sung hoạt động giáo dục nghề nghiệp về mở ngành nghề đào tạo mới và tăng quy mô tuyển sinh </v>
          </cell>
          <cell r="Y95">
            <v>0</v>
          </cell>
          <cell r="Z95" t="str">
            <v>x</v>
          </cell>
          <cell r="AA95" t="str">
            <v>Hệ thống các nguyên tắc đăng ký học lại tại Trường Cao đẳng Lý Tự Trọng Thành phố Hồ Chí Minh</v>
          </cell>
          <cell r="AB95" t="str">
            <v>HTXS NV</v>
          </cell>
          <cell r="AC95" t="str">
            <v>x</v>
          </cell>
          <cell r="AD95" t="str">
            <v>Xây dựng quy trình biên soạn và phát triển chương trình đào tạo tại trường Cao đẳng Lý Tự Trọng Thành phố Hồ Chí Minh</v>
          </cell>
        </row>
        <row r="96">
          <cell r="D96" t="str">
            <v>01006003</v>
          </cell>
          <cell r="E96">
            <v>0</v>
          </cell>
          <cell r="F96">
            <v>0</v>
          </cell>
          <cell r="G96">
            <v>0</v>
          </cell>
          <cell r="H96">
            <v>0</v>
          </cell>
          <cell r="I96">
            <v>0</v>
          </cell>
          <cell r="J96" t="str">
            <v>x</v>
          </cell>
          <cell r="K96" t="str">
            <v>Ứng dụng VEMIS.Library trong phục vụ bạn đọc</v>
          </cell>
          <cell r="L96">
            <v>0</v>
          </cell>
          <cell r="M96">
            <v>0</v>
          </cell>
          <cell r="N96">
            <v>0</v>
          </cell>
          <cell r="O96">
            <v>0</v>
          </cell>
          <cell r="P96">
            <v>0</v>
          </cell>
          <cell r="Q96" t="str">
            <v>Xây dựng quy trình chấm thi trắc nghiệm trên giấy thi bằng máy.</v>
          </cell>
          <cell r="R96">
            <v>0</v>
          </cell>
          <cell r="S96">
            <v>0</v>
          </cell>
          <cell r="T96">
            <v>0</v>
          </cell>
          <cell r="U96">
            <v>0</v>
          </cell>
          <cell r="V96">
            <v>0</v>
          </cell>
          <cell r="W96">
            <v>0</v>
          </cell>
          <cell r="X96">
            <v>0</v>
          </cell>
          <cell r="Y96">
            <v>0</v>
          </cell>
          <cell r="Z96">
            <v>0</v>
          </cell>
          <cell r="AA96">
            <v>0</v>
          </cell>
          <cell r="AB96" t="str">
            <v>HTXS NV</v>
          </cell>
          <cell r="AC96">
            <v>0</v>
          </cell>
          <cell r="AD96">
            <v>0</v>
          </cell>
        </row>
        <row r="97">
          <cell r="D97" t="str">
            <v>01013032</v>
          </cell>
          <cell r="E97">
            <v>0</v>
          </cell>
          <cell r="F97">
            <v>0</v>
          </cell>
          <cell r="G97">
            <v>0</v>
          </cell>
          <cell r="H97">
            <v>0</v>
          </cell>
          <cell r="I97">
            <v>0</v>
          </cell>
          <cell r="J97" t="str">
            <v>x</v>
          </cell>
          <cell r="K97" t="str">
            <v>Cách thức quản lý và lưu trữ các điểm học phần của học sinh sinh viên các hệ đào tạo của khoa Động lực</v>
          </cell>
          <cell r="L97">
            <v>0</v>
          </cell>
          <cell r="M97">
            <v>0</v>
          </cell>
          <cell r="N97">
            <v>0</v>
          </cell>
          <cell r="O97">
            <v>0</v>
          </cell>
          <cell r="P97">
            <v>0</v>
          </cell>
          <cell r="Q97" t="str">
            <v>Xây dựng bộ biểu mẫu áp dụng trong công tác khảo thí của khối dạy nghề.</v>
          </cell>
          <cell r="R97">
            <v>0</v>
          </cell>
          <cell r="S97">
            <v>0</v>
          </cell>
          <cell r="T97">
            <v>0</v>
          </cell>
          <cell r="U97" t="str">
            <v>Thực trạng và giải pháp công tác văn thư lưu trữ tại phòng Khảo thí và Đảm bảo chất lượng</v>
          </cell>
          <cell r="V97">
            <v>0</v>
          </cell>
          <cell r="W97">
            <v>0</v>
          </cell>
          <cell r="X97">
            <v>0</v>
          </cell>
          <cell r="Y97">
            <v>0</v>
          </cell>
          <cell r="Z97">
            <v>0</v>
          </cell>
          <cell r="AA97">
            <v>0</v>
          </cell>
          <cell r="AB97" t="str">
            <v>HTXS NV</v>
          </cell>
          <cell r="AC97">
            <v>0</v>
          </cell>
          <cell r="AD97" t="str">
            <v>Một số biện pháp nhằm nâng cao hiệu quả công tác quản lý và lưu trữ hồ sơ thi tại trường Cao đẳng Lý Tự Trọng Thành phố Hồ Chí Minh</v>
          </cell>
        </row>
        <row r="98">
          <cell r="D98" t="str">
            <v>01022061</v>
          </cell>
          <cell r="E98">
            <v>0</v>
          </cell>
          <cell r="F98">
            <v>0</v>
          </cell>
          <cell r="G98">
            <v>0</v>
          </cell>
          <cell r="H98">
            <v>0</v>
          </cell>
          <cell r="I98">
            <v>0</v>
          </cell>
          <cell r="J98">
            <v>0</v>
          </cell>
          <cell r="K98">
            <v>0</v>
          </cell>
          <cell r="L98">
            <v>0</v>
          </cell>
          <cell r="M98">
            <v>0</v>
          </cell>
          <cell r="N98">
            <v>0</v>
          </cell>
          <cell r="O98">
            <v>0</v>
          </cell>
          <cell r="P98">
            <v>0</v>
          </cell>
          <cell r="Q98" t="str">
            <v>Một số phương pháp nâng cao kỹ năng ứng xử văn hóa tại trong trường THPT Lý Tự Trọng Thành phố Hồ Chí Minh</v>
          </cell>
          <cell r="R98">
            <v>0</v>
          </cell>
          <cell r="S98">
            <v>0</v>
          </cell>
          <cell r="T98">
            <v>0</v>
          </cell>
          <cell r="U98">
            <v>0</v>
          </cell>
          <cell r="V98">
            <v>0</v>
          </cell>
          <cell r="W98">
            <v>0</v>
          </cell>
          <cell r="X98" t="str">
            <v>Xây dựng tập tin trích cơ sở dữ liệu từ phần mềm PMT-EMS Education phục vụ cho công tác tính khối lượng công tác coi chấm thi tại trường Cao đẳng Lý Tự Trọng TPHCM (Không làm)</v>
          </cell>
          <cell r="Y98">
            <v>0</v>
          </cell>
          <cell r="Z98">
            <v>0</v>
          </cell>
          <cell r="AA98" t="str">
            <v>Xây dựng tập tin trích cơ sở dữ liệu từ phần mềm PMT-EMS Education phục vụ cho công tác tính khối lượng công tác coi, chấm thi tại trường Cao đẳng Lý Tự Trọng Thành phố Hồ Chí Minh (không làm)</v>
          </cell>
          <cell r="AB98" t="str">
            <v>HTXS NV</v>
          </cell>
          <cell r="AC98">
            <v>0</v>
          </cell>
          <cell r="AD98" t="str">
            <v>Giải pháp chấm bài thi trắc nghiệm bằng smarphone và đồng hóa dữ liệu vào phần mềm quản lý đào tạo PMT-EMS</v>
          </cell>
        </row>
        <row r="99">
          <cell r="D99" t="str">
            <v>01015027</v>
          </cell>
          <cell r="E99">
            <v>0</v>
          </cell>
          <cell r="F99">
            <v>0</v>
          </cell>
          <cell r="G99">
            <v>0</v>
          </cell>
          <cell r="H99">
            <v>0</v>
          </cell>
          <cell r="I99">
            <v>0</v>
          </cell>
          <cell r="J99">
            <v>0</v>
          </cell>
          <cell r="K99">
            <v>0</v>
          </cell>
          <cell r="L99">
            <v>0</v>
          </cell>
          <cell r="M99">
            <v>0</v>
          </cell>
          <cell r="N99">
            <v>0</v>
          </cell>
          <cell r="O99">
            <v>0</v>
          </cell>
          <cell r="P99">
            <v>0</v>
          </cell>
          <cell r="Q99" t="str">
            <v>Hướng dẫn sử dụng phần mềm thuyết trình Prezi.</v>
          </cell>
          <cell r="R99">
            <v>0</v>
          </cell>
          <cell r="S99">
            <v>0</v>
          </cell>
          <cell r="T99">
            <v>0</v>
          </cell>
          <cell r="U99" t="str">
            <v>Thực hiện triển khai hạ tầng kỹ thuật để tổ chức thi trắc nghiệm online tại Khoa Công nghệ Cơ khí</v>
          </cell>
          <cell r="V99">
            <v>0</v>
          </cell>
          <cell r="W99">
            <v>0</v>
          </cell>
          <cell r="X99" t="str">
            <v>Hướng dẫn xây dựng quản lý ngân hàng câu hỏi và tổ chức thi trắc nghiệm online trên phần mềm PMT-EMS tại trường Cao đẳng Lý Tự Trọng Thành phố Hồ Chí Minh.</v>
          </cell>
          <cell r="Y99">
            <v>0</v>
          </cell>
          <cell r="Z99" t="str">
            <v>x</v>
          </cell>
          <cell r="AA99" t="str">
            <v>Ứng dụng phần mềm Adobe Presenter 10 trong thiết kế bài giảng điện tử E-Learning tại trường Cao đẳng Lý Tự Trọng Thành phố Hồ Chí Minh</v>
          </cell>
          <cell r="AB99" t="str">
            <v>HTXS NV</v>
          </cell>
          <cell r="AC99">
            <v>0</v>
          </cell>
          <cell r="AD99" t="str">
            <v>Một số giải pháp lựa chọn phần mềm thiết kế bài giảng điện tử tại trường Cao đẳng Lý Tự Trọng Thành phố Hồ Chí Minh</v>
          </cell>
        </row>
        <row r="100">
          <cell r="D100" t="str">
            <v>01006006</v>
          </cell>
          <cell r="E100">
            <v>0</v>
          </cell>
          <cell r="F100">
            <v>0</v>
          </cell>
          <cell r="G100">
            <v>0</v>
          </cell>
          <cell r="H100">
            <v>0</v>
          </cell>
          <cell r="I100">
            <v>0</v>
          </cell>
          <cell r="J100">
            <v>0</v>
          </cell>
          <cell r="K100">
            <v>0</v>
          </cell>
          <cell r="L100">
            <v>0</v>
          </cell>
          <cell r="M100">
            <v>0</v>
          </cell>
          <cell r="N100">
            <v>0</v>
          </cell>
          <cell r="O100">
            <v>0</v>
          </cell>
          <cell r="P100">
            <v>0</v>
          </cell>
          <cell r="Q100" t="str">
            <v>Xây dựng bộ biểu mẫu áp dụng trong công tác khảo thí của khối chuyên nghiệp.</v>
          </cell>
          <cell r="R100">
            <v>0</v>
          </cell>
          <cell r="S100" t="str">
            <v>Xây dựng Quy định về việc tổ chức công tác thi kết thúc học phần tại trường CĐKT Lý Tự Trọng TPHCM</v>
          </cell>
          <cell r="T100" t="str">
            <v>x</v>
          </cell>
          <cell r="U100" t="str">
            <v>Quy trình thực hiện công tác tự đánh giá chất lượng giáo dục nghề nghiệp để nâng cao chất lượng giáo dục tại Trường Cao đẳng Lý Tự Trọng TP Hồ Chí Minh</v>
          </cell>
          <cell r="V100">
            <v>0</v>
          </cell>
          <cell r="W100" t="str">
            <v>x</v>
          </cell>
          <cell r="X100" t="str">
            <v>Xây dựng giải pháp nâng cao hiệu quả công tác tuyên giáo cho Đoàn viên, thanh niên tại Trường Cao đẳng Lý Tự Trọng Thành phố Hồ Chí Minh.</v>
          </cell>
          <cell r="Y100">
            <v>0</v>
          </cell>
          <cell r="Z100" t="str">
            <v>x</v>
          </cell>
          <cell r="AA100" t="str">
            <v>Hướng dẫn sử dụng phần mềm PMT-EMS ExamSys Offline tại trường Cao đẳng Lý Tự Trọng Thành phố Hồ Chí Minh</v>
          </cell>
          <cell r="AB100" t="str">
            <v>HTXS NV</v>
          </cell>
          <cell r="AC100">
            <v>0</v>
          </cell>
          <cell r="AD100">
            <v>0</v>
          </cell>
        </row>
        <row r="101">
          <cell r="D101" t="e">
            <v>#N/A</v>
          </cell>
          <cell r="E101" t="str">
            <v xml:space="preserve"> Phòng Quản lý KH - HTQT</v>
          </cell>
          <cell r="F101" t="str">
            <v>x</v>
          </cell>
          <cell r="G101" t="str">
            <v>Xây dựng hệ thống elearning trên website của trường</v>
          </cell>
          <cell r="H101" t="str">
            <v>x</v>
          </cell>
          <cell r="I101" t="str">
            <v>Xây dựng phần mềm quản lý hồ sơ và giới thiệu việc làm cho HSSV trường CĐKT Lý Tự Trọng</v>
          </cell>
          <cell r="J101" t="str">
            <v>x</v>
          </cell>
          <cell r="K101" t="str">
            <v xml:space="preserve">Xây dựng chương trình tra cứu điểm trực tuyến trên trang web của CĐ Kỹ thuật Lý Tự Trọng </v>
          </cell>
          <cell r="L101" t="str">
            <v>x</v>
          </cell>
          <cell r="M101" t="str">
            <v>Đề xuất giải pháp rèn luyện kỹ năng học tập của sinh viên trường CĐKT Lý Tự Trọng</v>
          </cell>
          <cell r="N101" t="str">
            <v>x</v>
          </cell>
          <cell r="O101" t="str">
            <v>Vận dụng khảo sát trực tuyến trong nghiên cứu khoa học</v>
          </cell>
          <cell r="P101" t="str">
            <v>x</v>
          </cell>
          <cell r="Q101" t="str">
            <v>Vận dụng phương pháp dạy học theo dự án trong đào tạo Sinh viên khoa Công nghệ thông tin Trường Cao đẳng Kỹ thuật lý Tự Trọng thành phố Hồ Chí Minh</v>
          </cell>
          <cell r="R101">
            <v>0</v>
          </cell>
          <cell r="S101" t="str">
            <v>Quản lý dự án NGO với Microsoft Project</v>
          </cell>
          <cell r="T101">
            <v>0</v>
          </cell>
          <cell r="U101">
            <v>0</v>
          </cell>
          <cell r="V101">
            <v>0</v>
          </cell>
          <cell r="W101" t="str">
            <v>x</v>
          </cell>
          <cell r="X101" t="str">
            <v>Ứng dụng Google Scholar trong công tác nghiên cứu và quản lý đề tài Khoa học Công nghệ</v>
          </cell>
          <cell r="Y101">
            <v>0</v>
          </cell>
          <cell r="Z101" t="str">
            <v>x</v>
          </cell>
          <cell r="AA101" t="str">
            <v>Xây dựng quy trình quản trị  hợp tác quốc tế</v>
          </cell>
          <cell r="AB101" t="str">
            <v>HTXS NV</v>
          </cell>
          <cell r="AC101">
            <v>0</v>
          </cell>
          <cell r="AD101" t="str">
            <v>Vận dụng mô hình CIPO để quản lý hợp tác toàn diện giữa Nhà trường với đối tác nước ngoài  trong bối cảnh hội nhập quốc tế</v>
          </cell>
        </row>
        <row r="102">
          <cell r="D102" t="str">
            <v>01005003</v>
          </cell>
          <cell r="E102">
            <v>0</v>
          </cell>
          <cell r="F102">
            <v>0</v>
          </cell>
          <cell r="G102">
            <v>0</v>
          </cell>
          <cell r="H102">
            <v>0</v>
          </cell>
          <cell r="I102">
            <v>0</v>
          </cell>
          <cell r="J102">
            <v>0</v>
          </cell>
          <cell r="K102">
            <v>0</v>
          </cell>
          <cell r="L102">
            <v>0</v>
          </cell>
          <cell r="M102">
            <v>0</v>
          </cell>
          <cell r="N102">
            <v>0</v>
          </cell>
          <cell r="O102">
            <v>0</v>
          </cell>
          <cell r="P102">
            <v>0</v>
          </cell>
          <cell r="Q102" t="str">
            <v>Xây dựng biểu mẫu quản lý đào tạo ngắn hạn nghề điện dân dụng cho chương trình liên kết với hiệp hội năng lượng không biên giới và Nhà trường</v>
          </cell>
          <cell r="R102" t="str">
            <v>x</v>
          </cell>
          <cell r="S102" t="str">
            <v>Xây dựng biểu mẫu quản lý dự án đào tạo Điện</v>
          </cell>
          <cell r="T102">
            <v>0</v>
          </cell>
          <cell r="U102">
            <v>0</v>
          </cell>
          <cell r="V102">
            <v>0</v>
          </cell>
          <cell r="W102">
            <v>0</v>
          </cell>
          <cell r="X102" t="str">
            <v>Vận dụng công cụ Map Network driver trong việc lưu trữ và chia sẽ dữ liệu</v>
          </cell>
          <cell r="Y102">
            <v>0</v>
          </cell>
          <cell r="Z102">
            <v>0</v>
          </cell>
          <cell r="AA102">
            <v>0</v>
          </cell>
          <cell r="AB102" t="str">
            <v>HTXS NV</v>
          </cell>
          <cell r="AC102">
            <v>0</v>
          </cell>
          <cell r="AD102">
            <v>0</v>
          </cell>
        </row>
        <row r="103">
          <cell r="D103" t="str">
            <v>01005010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t="str">
            <v>Không đánh giá</v>
          </cell>
          <cell r="AC103">
            <v>0</v>
          </cell>
          <cell r="AD103">
            <v>0</v>
          </cell>
        </row>
        <row r="104">
          <cell r="D104" t="str">
            <v>01005011</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t="str">
            <v>HTXS NV</v>
          </cell>
          <cell r="AC104">
            <v>0</v>
          </cell>
          <cell r="AD104">
            <v>0</v>
          </cell>
        </row>
        <row r="105">
          <cell r="D105" t="str">
            <v>01008028</v>
          </cell>
          <cell r="E105" t="str">
            <v xml:space="preserve"> Phòng Quản trị - DV</v>
          </cell>
          <cell r="F105">
            <v>0</v>
          </cell>
          <cell r="G105">
            <v>0</v>
          </cell>
          <cell r="H105">
            <v>0</v>
          </cell>
          <cell r="I105">
            <v>0</v>
          </cell>
          <cell r="J105">
            <v>0</v>
          </cell>
          <cell r="K105">
            <v>0</v>
          </cell>
          <cell r="L105">
            <v>0</v>
          </cell>
          <cell r="M105">
            <v>0</v>
          </cell>
          <cell r="N105">
            <v>0</v>
          </cell>
          <cell r="O105">
            <v>0</v>
          </cell>
          <cell r="P105" t="str">
            <v>x</v>
          </cell>
          <cell r="Q105" t="str">
            <v xml:space="preserve">Định hướng mục tiêu xây dựng chương trình đào tạo tiên tiến tại Trường Cao đẳng Kỹ thuật Lý Tự Trọng TP.HCM </v>
          </cell>
          <cell r="R105">
            <v>0</v>
          </cell>
          <cell r="S105" t="str">
            <v>Thiết kế, chế tạo mô hình hệ thống đá tinh khiết phục vụ giảng dạy tại Trường Cao đẳng Kỹ thuật Lý Tự Trọng TP.HCM</v>
          </cell>
          <cell r="T105" t="str">
            <v>x</v>
          </cell>
          <cell r="U105" t="str">
            <v>Nâng cao chất lượng đào tạo nghề tại Trường Cao đẳng Lý Tự Trọng TP.HCM theo định hướng phát triển &amp; Hội nhập</v>
          </cell>
          <cell r="V105">
            <v>0</v>
          </cell>
          <cell r="W105" t="str">
            <v>x</v>
          </cell>
          <cell r="X105" t="str">
            <v>Một số giải pháp đổi mới nhằm  nâng cao chất lượng giáo dục nghề nghiệp.</v>
          </cell>
          <cell r="Y105">
            <v>0</v>
          </cell>
          <cell r="Z105" t="str">
            <v>x</v>
          </cell>
          <cell r="AA105" t="str">
            <v>Văn hóa trong nhà trường và hướng xây dựng phát triển.</v>
          </cell>
          <cell r="AB105" t="str">
            <v xml:space="preserve">HTXS NV </v>
          </cell>
          <cell r="AC105">
            <v>0</v>
          </cell>
          <cell r="AD105" t="str">
            <v>Vai trò của nhà giáo trong môi trường giáo dục hiện đại</v>
          </cell>
        </row>
        <row r="106">
          <cell r="D106" t="str">
            <v>01008002</v>
          </cell>
          <cell r="E106">
            <v>0</v>
          </cell>
          <cell r="F106" t="str">
            <v>x</v>
          </cell>
          <cell r="G106" t="str">
            <v xml:space="preserve">Thực hiện mô hình ly hợp điện từ </v>
          </cell>
          <cell r="H106" t="str">
            <v>x</v>
          </cell>
          <cell r="I106" t="str">
            <v xml:space="preserve">Thực hiện mô hình ly hợp điện từ </v>
          </cell>
          <cell r="J106" t="str">
            <v>x</v>
          </cell>
          <cell r="K106" t="str">
            <v>Quy trình bảo dưỡng và sửa chữa máy móc thiết bị phục vụ giảng dạy</v>
          </cell>
          <cell r="L106" t="str">
            <v>x</v>
          </cell>
          <cell r="M106" t="str">
            <v>Chế tạo thiết bị bơm nhớt phục vụ bảo trì các máy công cụ (phần điện)</v>
          </cell>
          <cell r="N106">
            <v>0</v>
          </cell>
          <cell r="O106">
            <v>0</v>
          </cell>
          <cell r="P106" t="str">
            <v>x</v>
          </cell>
          <cell r="Q106" t="str">
            <v>Chế tạo máy quấn dây quạt trần kiểu mới phục vụ công tác sửa chữa tại Trường Cao đẳng Kỹ thuật Lý Tự Trọng TP.HCM</v>
          </cell>
          <cell r="R106" t="str">
            <v>x</v>
          </cell>
          <cell r="S106" t="str">
            <v>Thiết kế chế tạo chuông báo giờ tại Trường Cao đẳng Kỹ thuật Lý Tự Trọng TP.HCM</v>
          </cell>
          <cell r="T106" t="str">
            <v>x</v>
          </cell>
          <cell r="U106" t="str">
            <v>Chế tạo cảo quạt trần phục vụ công tác sửa chữa tại Trường Cao đẳng Lý Tự Trọng TP.HCM</v>
          </cell>
          <cell r="V106">
            <v>0</v>
          </cell>
          <cell r="W106">
            <v>0</v>
          </cell>
          <cell r="X106" t="str">
            <v>Chế tạo bảng điện điều khiển động cơ trực tiếp và gián tiếp</v>
          </cell>
          <cell r="Y106">
            <v>0</v>
          </cell>
          <cell r="Z106" t="str">
            <v>x</v>
          </cell>
          <cell r="AA106" t="str">
            <v>Chế tạo máy quấn dây.</v>
          </cell>
          <cell r="AB106" t="str">
            <v xml:space="preserve">HTXS NV </v>
          </cell>
          <cell r="AC106">
            <v>0</v>
          </cell>
          <cell r="AD106" t="str">
            <v>Chế tạo khung treo tivi gắn tường cho lớp học</v>
          </cell>
        </row>
        <row r="107">
          <cell r="D107" t="str">
            <v>01025007</v>
          </cell>
          <cell r="E107">
            <v>0</v>
          </cell>
          <cell r="F107">
            <v>0</v>
          </cell>
          <cell r="G107">
            <v>0</v>
          </cell>
          <cell r="H107">
            <v>0</v>
          </cell>
          <cell r="I107">
            <v>0</v>
          </cell>
          <cell r="J107">
            <v>0</v>
          </cell>
          <cell r="K107">
            <v>0</v>
          </cell>
          <cell r="L107">
            <v>0</v>
          </cell>
          <cell r="M107">
            <v>0</v>
          </cell>
          <cell r="N107">
            <v>0</v>
          </cell>
          <cell r="O107">
            <v>0</v>
          </cell>
          <cell r="P107" t="str">
            <v>x</v>
          </cell>
          <cell r="Q107" t="str">
            <v>Một số giải pháp và kiến nghị để giảng dạy và học tốt hơn tại lớp 15CĐN-QTD</v>
          </cell>
          <cell r="R107">
            <v>0</v>
          </cell>
          <cell r="S107">
            <v>0</v>
          </cell>
          <cell r="T107">
            <v>0</v>
          </cell>
          <cell r="U107">
            <v>0</v>
          </cell>
          <cell r="V107">
            <v>0</v>
          </cell>
          <cell r="W107">
            <v>0</v>
          </cell>
          <cell r="X107" t="str">
            <v>Một số giải pháp cơ bản nhằm hoàn thiện việc xây dựng chương trình đào tạo ngành Quản trị doanh nghiệp vừa và nhỏ khoa kinh tế.</v>
          </cell>
          <cell r="Y107">
            <v>0</v>
          </cell>
          <cell r="Z107">
            <v>0</v>
          </cell>
          <cell r="AA107" t="str">
            <v>Đề xuất ứng dụng phần mềm quản trị vào việc giảng dạy cho sinh viên ngành quản trị doanh nghiệp vừa và nhỏ khoa Kinh tế trường Cao đẳng Lý Tự Trọng Thành phố Hồ Chí Minh</v>
          </cell>
          <cell r="AB107" t="str">
            <v xml:space="preserve">HTXS NV </v>
          </cell>
          <cell r="AC107">
            <v>0</v>
          </cell>
          <cell r="AD107" t="str">
            <v>Áp dụng mô hình 5S trong quản lý ký túc xá sinh viên của trường Cao đẳng Lý Tự Trọng Thành phố Hồ Chí Minh</v>
          </cell>
        </row>
        <row r="108">
          <cell r="D108" t="str">
            <v>01009007</v>
          </cell>
          <cell r="E108">
            <v>0</v>
          </cell>
          <cell r="F108" t="str">
            <v>x</v>
          </cell>
          <cell r="G108" t="str">
            <v>Xây dựng giáo án điện tử các nội dung tuần sinh hoạt công dân</v>
          </cell>
          <cell r="H108" t="str">
            <v>x</v>
          </cell>
          <cell r="I108" t="str">
            <v>Hoàn thiện bài giảng điện tử "Tuần sinh hoạt công dân"</v>
          </cell>
          <cell r="J108" t="str">
            <v>x</v>
          </cell>
          <cell r="K108" t="str">
            <v>Những giải pháp nhằm nâng cao hiệu quả công tác quản lý HSSV ngoại trú</v>
          </cell>
          <cell r="L108" t="str">
            <v>x</v>
          </cell>
          <cell r="M108" t="str">
            <v>Cải tiến qui trình liên hệ với địa phương trong công tác ngoại trú của trường CĐKT Lý Tự Trọng</v>
          </cell>
          <cell r="N108" t="str">
            <v>x</v>
          </cell>
          <cell r="O108" t="str">
            <v>Cải tiến quy trình khảo sát việc làm của học sinh, sinh viên sau tốt nghiệp</v>
          </cell>
          <cell r="P108" t="str">
            <v>x</v>
          </cell>
          <cell r="Q108" t="str">
            <v xml:space="preserve"> Một số kinh nghiệm trong công tác khảo sát tình hình thực tập tốt nghiệp của HSSV Trường Cao đẳng Kỹ thuật Lý Tự Trọng TPHCM tại các doanh nghiệp tại địa bàn TPHCM</v>
          </cell>
          <cell r="R108">
            <v>0</v>
          </cell>
          <cell r="S108" t="str">
            <v>Biên soạn nội qui Ký túc xá</v>
          </cell>
          <cell r="T108">
            <v>0</v>
          </cell>
          <cell r="U108">
            <v>0</v>
          </cell>
          <cell r="V108">
            <v>0</v>
          </cell>
          <cell r="W108" t="str">
            <v>x</v>
          </cell>
          <cell r="X108" t="str">
            <v>Ứng dụng CNTT trong phân tích dữ liệu chuyên sâu khảo sát lần vết việc làm sinh viên tốt nghiệp tại trường Cao đẳng Lý Tự Trọng thành phố Hồ Chí Minh</v>
          </cell>
          <cell r="Y108">
            <v>0</v>
          </cell>
          <cell r="Z108" t="str">
            <v>x</v>
          </cell>
          <cell r="AA108" t="str">
            <v>Một số giải pháp quản lý nâng cao chất lượng công tác học sinh, sinh viên nội trú tại ký túc xá Trường Cao đẳng Lý Tự Trọng Thành phố Hồ Chí Minh</v>
          </cell>
          <cell r="AB108" t="str">
            <v xml:space="preserve">HTXS NV </v>
          </cell>
          <cell r="AC108">
            <v>0</v>
          </cell>
          <cell r="AD108" t="str">
            <v>Hình thành kỹ năng tự học cho sinh viên nội trú trường Cao đẳng Lý Tự Trọng Thành phố Hồ Chí Minh</v>
          </cell>
        </row>
        <row r="109">
          <cell r="D109" t="str">
            <v>01008004</v>
          </cell>
          <cell r="E109">
            <v>0</v>
          </cell>
          <cell r="F109">
            <v>0</v>
          </cell>
          <cell r="G109">
            <v>0</v>
          </cell>
          <cell r="H109">
            <v>0</v>
          </cell>
          <cell r="I109">
            <v>0</v>
          </cell>
          <cell r="J109">
            <v>0</v>
          </cell>
          <cell r="K109">
            <v>0</v>
          </cell>
          <cell r="L109">
            <v>0</v>
          </cell>
          <cell r="M109">
            <v>0</v>
          </cell>
          <cell r="N109">
            <v>0</v>
          </cell>
          <cell r="O109">
            <v>0</v>
          </cell>
          <cell r="P109" t="str">
            <v>x</v>
          </cell>
          <cell r="Q109" t="str">
            <v xml:space="preserve"> Quản lý cải tiến trong sửa chữa cơ bản tại Trường Cao đẳng Kỹ thuật Lý Tự Trọng TP.HCM</v>
          </cell>
          <cell r="R109">
            <v>0</v>
          </cell>
          <cell r="S109" t="str">
            <v>Kỹ thuật cắt tỉa cây xanh đảm bảo cảnh quan sạch đẹp tại Trường Cao đẳng Kỹ thuật Lý Tự Trọng TP.HCM</v>
          </cell>
          <cell r="T109" t="str">
            <v>x</v>
          </cell>
          <cell r="U109" t="str">
            <v>Ứng dụng phương pháp quản lý theo kết quả (PMS - Performance Management System) vào quản lý tổ sửa sửa cơ bản tại trường CĐ Lý Tự Trọng TP.HCM</v>
          </cell>
          <cell r="V109">
            <v>0</v>
          </cell>
          <cell r="W109">
            <v>0</v>
          </cell>
          <cell r="X109" t="str">
            <v>Cải tiến hệ thống bơm của máy lọc nước uống tại trường Cao đẳng Lý Tự Trọng Thành phố Hồ Chí Minh.</v>
          </cell>
          <cell r="Y109">
            <v>0</v>
          </cell>
          <cell r="Z109">
            <v>0</v>
          </cell>
          <cell r="AA109" t="str">
            <v>Giải pháp sửa đèn LED tuýp.</v>
          </cell>
          <cell r="AB109" t="str">
            <v xml:space="preserve">HTXS NV </v>
          </cell>
          <cell r="AC109">
            <v>0</v>
          </cell>
          <cell r="AD109" t="str">
            <v>Phương pháp tưới cỏ tự động sử dụng van nước điện từ kết hợp cảm biến độ ẩm</v>
          </cell>
        </row>
        <row r="110">
          <cell r="D110" t="str">
            <v>01008008</v>
          </cell>
          <cell r="E110">
            <v>0</v>
          </cell>
          <cell r="F110">
            <v>0</v>
          </cell>
          <cell r="G110">
            <v>0</v>
          </cell>
          <cell r="H110">
            <v>0</v>
          </cell>
          <cell r="I110">
            <v>0</v>
          </cell>
          <cell r="J110">
            <v>0</v>
          </cell>
          <cell r="K110">
            <v>0</v>
          </cell>
          <cell r="L110">
            <v>0</v>
          </cell>
          <cell r="M110">
            <v>0</v>
          </cell>
          <cell r="N110" t="str">
            <v>x</v>
          </cell>
          <cell r="O110" t="str">
            <v>Chống mất pha động cơ 3 pha tại đầu vào của động cơ</v>
          </cell>
          <cell r="P110">
            <v>0</v>
          </cell>
          <cell r="Q110" t="str">
            <v>Áp dụng công nghệ kỹ thuật trong sử dụng và tiết kiệm điện tại Trường Cao đẳng Kỹ thuật Lý Tự Trọng TP.HCM</v>
          </cell>
          <cell r="R110">
            <v>0</v>
          </cell>
          <cell r="S110" t="str">
            <v>Cải tiến máy xịt rửa, áp lực</v>
          </cell>
          <cell r="T110" t="str">
            <v>x</v>
          </cell>
          <cell r="U110" t="str">
            <v>Phương pháp bảo trì định kỳ máy lạnh hợp lý, nhanh chóng tại trường CĐ Lý Tự Trọng Tp.HCM</v>
          </cell>
          <cell r="V110">
            <v>0</v>
          </cell>
          <cell r="W110">
            <v>0</v>
          </cell>
          <cell r="X110" t="str">
            <v>Cải tiến hệ thống điều khiển đèn chiếu sáng công cộng trong khuôn viên trường Cao đẳng Lý Tự Trọng Thành phố Hồ Chí Minh.</v>
          </cell>
          <cell r="Y110">
            <v>0</v>
          </cell>
          <cell r="Z110">
            <v>0</v>
          </cell>
          <cell r="AA110" t="str">
            <v>Giải pháp nghiền cành cây bằng máy tự chế.</v>
          </cell>
          <cell r="AB110" t="str">
            <v xml:space="preserve">HTXS NV </v>
          </cell>
          <cell r="AC110">
            <v>0</v>
          </cell>
          <cell r="AD110" t="str">
            <v>Giải pháp thay thế bạc thau trong quạt treo tường, quạt trần đảo, quạt cây hiệu quả và tiết kiệm</v>
          </cell>
        </row>
        <row r="111">
          <cell r="D111" t="str">
            <v>01008006</v>
          </cell>
          <cell r="E111">
            <v>0</v>
          </cell>
          <cell r="F111">
            <v>0</v>
          </cell>
          <cell r="G111">
            <v>0</v>
          </cell>
          <cell r="H111">
            <v>0</v>
          </cell>
          <cell r="I111">
            <v>0</v>
          </cell>
          <cell r="J111">
            <v>0</v>
          </cell>
          <cell r="K111">
            <v>0</v>
          </cell>
          <cell r="L111">
            <v>0</v>
          </cell>
          <cell r="M111">
            <v>0</v>
          </cell>
          <cell r="N111">
            <v>0</v>
          </cell>
          <cell r="O111">
            <v>0</v>
          </cell>
          <cell r="P111">
            <v>0</v>
          </cell>
          <cell r="Q111" t="str">
            <v>Điều khiển hệ thống bơm dùng timer tại Trường Cao đẳng Kỹ thuật Lý Tự Trọng TP.HCM</v>
          </cell>
          <cell r="R111">
            <v>0</v>
          </cell>
          <cell r="S111">
            <v>0</v>
          </cell>
          <cell r="T111">
            <v>0</v>
          </cell>
          <cell r="U111">
            <v>0</v>
          </cell>
          <cell r="V111">
            <v>0</v>
          </cell>
          <cell r="W111">
            <v>0</v>
          </cell>
          <cell r="X111">
            <v>0</v>
          </cell>
          <cell r="Y111">
            <v>0</v>
          </cell>
          <cell r="Z111">
            <v>0</v>
          </cell>
          <cell r="AA111" t="str">
            <v>Cải tiến máy cắt cỏ đeo vai thành máy cắt cành cây đeo vai. (không làm)</v>
          </cell>
          <cell r="AB111" t="str">
            <v xml:space="preserve">HTXS NV </v>
          </cell>
          <cell r="AC111">
            <v>0</v>
          </cell>
          <cell r="AD111" t="str">
            <v>Giải pháp sử dụng điện hiệu quả cho đèn chiếu sáng công cộng sử dụng cảm biến ánh sáng</v>
          </cell>
        </row>
        <row r="112">
          <cell r="D112" t="e">
            <v>#N/A</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t="e">
            <v>#N/A</v>
          </cell>
          <cell r="AC112">
            <v>0</v>
          </cell>
          <cell r="AD112">
            <v>0</v>
          </cell>
        </row>
        <row r="113">
          <cell r="D113" t="str">
            <v>01017009</v>
          </cell>
          <cell r="E113">
            <v>0</v>
          </cell>
          <cell r="F113">
            <v>0</v>
          </cell>
          <cell r="G113">
            <v>0</v>
          </cell>
          <cell r="H113">
            <v>0</v>
          </cell>
          <cell r="I113">
            <v>0</v>
          </cell>
          <cell r="J113">
            <v>0</v>
          </cell>
          <cell r="K113">
            <v>0</v>
          </cell>
          <cell r="L113" t="str">
            <v>x</v>
          </cell>
          <cell r="M113" t="str">
            <v>Giải pháp ứng dụng phần mềm Acronis phục vụ công tác cài đặt sửa chữa máy vi tính ở trường CĐKT Lý Tự Trọng</v>
          </cell>
          <cell r="N113">
            <v>0</v>
          </cell>
          <cell r="O113">
            <v>0</v>
          </cell>
          <cell r="P113">
            <v>0</v>
          </cell>
          <cell r="Q113" t="str">
            <v xml:space="preserve">Ghost đa cấu hình Windows XP/7 áp dụng tại Trường Cao đẳng Kỹ thuật Lý Tự Trọng </v>
          </cell>
          <cell r="R113">
            <v>0</v>
          </cell>
          <cell r="S113">
            <v>0</v>
          </cell>
          <cell r="T113">
            <v>0</v>
          </cell>
          <cell r="U113" t="str">
            <v>Hướng dẫn sửa chữa và cài đặt phần mềm máy tính từ xa thông qua mạng internet</v>
          </cell>
          <cell r="V113">
            <v>0</v>
          </cell>
          <cell r="W113">
            <v>0</v>
          </cell>
          <cell r="X113" t="str">
            <v>Một số giải pháp ứng dụng phần mềm Roll back server giúp quản lý máy tính tại phòng thực hành khoa Công nghệ thông tin</v>
          </cell>
          <cell r="Y113">
            <v>0</v>
          </cell>
          <cell r="Z113">
            <v>0</v>
          </cell>
          <cell r="AA113" t="str">
            <v>Giải pháp ứng dụng phần mềm Easeus Data Recovery Wizard giúp khôi phục dữ liệu máy tính và các thiết bị ngoại vi ở Trường Cao Đẳng Lý Tự Trọng TP. Hồ Chí Minh.</v>
          </cell>
          <cell r="AB113" t="str">
            <v xml:space="preserve">HTXS NV </v>
          </cell>
          <cell r="AC113">
            <v>0</v>
          </cell>
          <cell r="AD113" t="str">
            <v>Giải pháp quản lý EFI BOOT OPTION và phân vùng EFI với phần mềm EASYUEFI</v>
          </cell>
        </row>
        <row r="114">
          <cell r="D114" t="str">
            <v>01008005</v>
          </cell>
          <cell r="E114">
            <v>0</v>
          </cell>
          <cell r="F114">
            <v>0</v>
          </cell>
          <cell r="G114">
            <v>0</v>
          </cell>
          <cell r="H114">
            <v>0</v>
          </cell>
          <cell r="I114">
            <v>0</v>
          </cell>
          <cell r="J114">
            <v>0</v>
          </cell>
          <cell r="K114">
            <v>0</v>
          </cell>
          <cell r="L114">
            <v>0</v>
          </cell>
          <cell r="M114">
            <v>0</v>
          </cell>
          <cell r="N114" t="str">
            <v>x</v>
          </cell>
          <cell r="O114" t="str">
            <v>Ứng dụng bộ hẹn giờ KG316T trong quản lý năng lượng điện</v>
          </cell>
          <cell r="P114">
            <v>0</v>
          </cell>
          <cell r="Q114" t="str">
            <v>Hạn chế hiện tượng feedback (hú) cho hệ thống âm thanh tại Trường Cao đẳng Kỹ thuật Lý Tự Trọng TP.HCM</v>
          </cell>
          <cell r="R114">
            <v>0</v>
          </cell>
          <cell r="S114" t="str">
            <v>Ứng dụng PLC LOGO trong hệ thống chiếu sáng công cộng</v>
          </cell>
          <cell r="T114" t="str">
            <v>x</v>
          </cell>
          <cell r="U114" t="str">
            <v>Phương pháp sửa chữa, bảo trì đèn pha LED nhanh và tiết kiệm</v>
          </cell>
          <cell r="V114">
            <v>0</v>
          </cell>
          <cell r="W114">
            <v>0</v>
          </cell>
          <cell r="X114" t="str">
            <v>Cải tiến tủ điện điều khiển cung cấp nguồn cho các Hội trường  tại trường Cao đẳng Lý Tự Trọng Thành phố Hồ Chí Minh.</v>
          </cell>
          <cell r="Y114">
            <v>0</v>
          </cell>
          <cell r="Z114">
            <v>0</v>
          </cell>
          <cell r="AA114" t="str">
            <v>Giải pháp hút chân không cho máy lạnh bằng block nén cũ.</v>
          </cell>
          <cell r="AB114" t="str">
            <v xml:space="preserve">HTXS NV </v>
          </cell>
          <cell r="AC114">
            <v>0</v>
          </cell>
          <cell r="AD114" t="str">
            <v>Giải pháp thay thế board điều khiển máy lạnh đứng carrier 6HP</v>
          </cell>
        </row>
        <row r="115">
          <cell r="D115" t="str">
            <v>01002021</v>
          </cell>
          <cell r="E115">
            <v>0</v>
          </cell>
          <cell r="F115">
            <v>0</v>
          </cell>
          <cell r="G115">
            <v>0</v>
          </cell>
          <cell r="H115">
            <v>0</v>
          </cell>
          <cell r="I115">
            <v>0</v>
          </cell>
          <cell r="J115">
            <v>0</v>
          </cell>
          <cell r="K115">
            <v>0</v>
          </cell>
          <cell r="L115">
            <v>0</v>
          </cell>
          <cell r="M115">
            <v>0</v>
          </cell>
          <cell r="N115">
            <v>0</v>
          </cell>
          <cell r="O115">
            <v>0</v>
          </cell>
          <cell r="P115">
            <v>0</v>
          </cell>
          <cell r="Q115" t="str">
            <v>Nghiên cứu, biên soạn lịch sử xây dựng và phát triển Trường Cao đẳng Kỹ thuật Lý Tự Trọng TPHCM từ năm 1986 đến nay</v>
          </cell>
          <cell r="R115">
            <v>0</v>
          </cell>
          <cell r="S115" t="str">
            <v>Một số kinh nghiệm trong việc sắp xếp và lưu trữ hồ sơ cá nhân cán bộ, viên chức, người lao động tại trường Cao đẳng Kỹ thuật Lý Tự Trọng TP.HCM</v>
          </cell>
          <cell r="T115" t="str">
            <v>x</v>
          </cell>
          <cell r="U115" t="str">
            <v>Ứng dụng công nghệ thông tin vào việc lưu trữ hồ sơ cá nhân tại Trường Cao đẳng Lý Tự Trọng TP Hồ Chí Minh</v>
          </cell>
          <cell r="V115">
            <v>0</v>
          </cell>
          <cell r="W115" t="str">
            <v>x</v>
          </cell>
          <cell r="X115" t="str">
            <v>Ứng dụng phần mềm AOMEI Backupper sao lưu dữ liệu máy vi tính tại trường Cao đẳng Lý Tự Trọng thành phố Hồ Chí Minh</v>
          </cell>
          <cell r="Y115">
            <v>0</v>
          </cell>
          <cell r="Z115" t="str">
            <v>x</v>
          </cell>
          <cell r="AA115" t="str">
            <v>Ứng dụng công nghệ kết nối trình chiếu không dây tại Trường Cao đẳng Lý Tự Trọng Thành phố Hồ Chí Minh</v>
          </cell>
          <cell r="AB115" t="str">
            <v xml:space="preserve">HTXS NV </v>
          </cell>
          <cell r="AC115">
            <v>0</v>
          </cell>
          <cell r="AD115" t="str">
            <v>Giải pháp sử dụng bộ chia tín hiệu cáp POE mạng thành nguồn 12V và RJ45 dùng để sửa chữa cho camera IP POE tại trường Cao đẳng Lý Tự Trọng Thành phố Hồ Chí Minh</v>
          </cell>
        </row>
        <row r="116">
          <cell r="D116" t="str">
            <v>01015026</v>
          </cell>
          <cell r="E116">
            <v>0</v>
          </cell>
          <cell r="F116">
            <v>0</v>
          </cell>
          <cell r="G116">
            <v>0</v>
          </cell>
          <cell r="H116">
            <v>0</v>
          </cell>
          <cell r="I116">
            <v>0</v>
          </cell>
          <cell r="J116">
            <v>0</v>
          </cell>
          <cell r="K116">
            <v>0</v>
          </cell>
          <cell r="L116" t="str">
            <v>x</v>
          </cell>
          <cell r="M116" t="str">
            <v xml:space="preserve">Ứng dụng Acronis Snap Deloy cho phòng máy vi tính trường CĐKT Lý Tự Trọng </v>
          </cell>
          <cell r="N116">
            <v>0</v>
          </cell>
          <cell r="O116">
            <v>0</v>
          </cell>
          <cell r="P116">
            <v>0</v>
          </cell>
          <cell r="Q116" t="str">
            <v>Ứng dụng  phần mềm Your uninstall để tối ưu hệ điều hành Windows.</v>
          </cell>
          <cell r="R116">
            <v>0</v>
          </cell>
          <cell r="S116">
            <v>0</v>
          </cell>
          <cell r="T116">
            <v>0</v>
          </cell>
          <cell r="U116" t="str">
            <v xml:space="preserve">Ứng dụng hệ điều hành Window 10 để tối ưu hệ thống máy vi tính các phòng chức năng </v>
          </cell>
          <cell r="V116">
            <v>0</v>
          </cell>
          <cell r="W116">
            <v>0</v>
          </cell>
          <cell r="X116">
            <v>0</v>
          </cell>
          <cell r="Y116">
            <v>0</v>
          </cell>
          <cell r="Z116">
            <v>0</v>
          </cell>
          <cell r="AA116">
            <v>0</v>
          </cell>
          <cell r="AB116" t="str">
            <v>HTXS NV</v>
          </cell>
          <cell r="AC116">
            <v>0</v>
          </cell>
          <cell r="AD116" t="str">
            <v>Cài đặt Gerber Accumark bằng máy ảo trên nền hệ điều hành Windows 10 để tối ưu cho phòng máy vi tính khoa May thời trang trường Cao đẳng Lý Tự Trọng Thành phố Hồ Chí Minh</v>
          </cell>
        </row>
        <row r="117">
          <cell r="D117" t="str">
            <v>01008034</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t="str">
            <v>x</v>
          </cell>
          <cell r="X117" t="str">
            <v>Ứng dụng giải pháp Think client trong quản lý máy tính tại trường Cao đẳng Lý Tự Trọng thành phố Hồ Chí Minh.</v>
          </cell>
          <cell r="Y117">
            <v>0</v>
          </cell>
          <cell r="Z117">
            <v>0</v>
          </cell>
          <cell r="AA117" t="str">
            <v>Ứng dụng công nghệ plesk Panel quản lý máy chủ web hosting tại Trường Cao đẳng Lý Tự Trọng TP.HCM</v>
          </cell>
          <cell r="AB117" t="str">
            <v xml:space="preserve">HTXS NV </v>
          </cell>
          <cell r="AC117">
            <v>0</v>
          </cell>
          <cell r="AD117" t="str">
            <v>Ứng dụng phần mềm quản lý giáo dục, trường học LMS tại trường Cao đẳng Lý Tự Trọng Thành phố Hồ Chí Minh</v>
          </cell>
        </row>
        <row r="118">
          <cell r="D118" t="str">
            <v>01002003</v>
          </cell>
          <cell r="E118">
            <v>0</v>
          </cell>
          <cell r="F118">
            <v>0</v>
          </cell>
          <cell r="G118">
            <v>0</v>
          </cell>
          <cell r="H118">
            <v>0</v>
          </cell>
          <cell r="I118">
            <v>0</v>
          </cell>
          <cell r="J118">
            <v>0</v>
          </cell>
          <cell r="K118">
            <v>0</v>
          </cell>
          <cell r="L118">
            <v>0</v>
          </cell>
          <cell r="M118">
            <v>0</v>
          </cell>
          <cell r="N118">
            <v>0</v>
          </cell>
          <cell r="O118">
            <v>0</v>
          </cell>
          <cell r="P118">
            <v>0</v>
          </cell>
          <cell r="Q118" t="e">
            <v>#REF!</v>
          </cell>
          <cell r="R118">
            <v>0</v>
          </cell>
          <cell r="S118">
            <v>0</v>
          </cell>
          <cell r="T118">
            <v>0</v>
          </cell>
          <cell r="U118">
            <v>0</v>
          </cell>
          <cell r="V118">
            <v>0</v>
          </cell>
          <cell r="W118">
            <v>0</v>
          </cell>
          <cell r="X118">
            <v>0</v>
          </cell>
          <cell r="Y118">
            <v>0</v>
          </cell>
          <cell r="Z118">
            <v>0</v>
          </cell>
          <cell r="AA118">
            <v>0</v>
          </cell>
          <cell r="AB118" t="str">
            <v>HTT NV</v>
          </cell>
          <cell r="AC118">
            <v>0</v>
          </cell>
          <cell r="AD118">
            <v>0</v>
          </cell>
        </row>
        <row r="119">
          <cell r="D119" t="str">
            <v>01009005</v>
          </cell>
          <cell r="E119">
            <v>0</v>
          </cell>
          <cell r="F119">
            <v>0</v>
          </cell>
          <cell r="G119">
            <v>0</v>
          </cell>
          <cell r="H119">
            <v>0</v>
          </cell>
          <cell r="I119">
            <v>0</v>
          </cell>
          <cell r="J119">
            <v>0</v>
          </cell>
          <cell r="K119">
            <v>0</v>
          </cell>
          <cell r="L119">
            <v>0</v>
          </cell>
          <cell r="M119">
            <v>0</v>
          </cell>
          <cell r="N119">
            <v>0</v>
          </cell>
          <cell r="O119">
            <v>0</v>
          </cell>
          <cell r="P119">
            <v>0</v>
          </cell>
          <cell r="Q119" t="e">
            <v>#REF!</v>
          </cell>
          <cell r="R119">
            <v>0</v>
          </cell>
          <cell r="S119">
            <v>0</v>
          </cell>
          <cell r="T119">
            <v>0</v>
          </cell>
          <cell r="U119">
            <v>0</v>
          </cell>
          <cell r="V119">
            <v>0</v>
          </cell>
          <cell r="W119">
            <v>0</v>
          </cell>
          <cell r="X119">
            <v>0</v>
          </cell>
          <cell r="Y119">
            <v>0</v>
          </cell>
          <cell r="Z119">
            <v>0</v>
          </cell>
          <cell r="AA119">
            <v>0</v>
          </cell>
          <cell r="AB119" t="str">
            <v>HTXS NV</v>
          </cell>
          <cell r="AC119">
            <v>0</v>
          </cell>
          <cell r="AD119" t="str">
            <v>Giải pháp thay thế cốt cánh quạt làm mát giàn nóng máy lạnh</v>
          </cell>
        </row>
        <row r="120">
          <cell r="D120" t="str">
            <v>01009014</v>
          </cell>
          <cell r="E120">
            <v>0</v>
          </cell>
          <cell r="F120">
            <v>0</v>
          </cell>
          <cell r="G120">
            <v>0</v>
          </cell>
          <cell r="H120">
            <v>0</v>
          </cell>
          <cell r="I120">
            <v>0</v>
          </cell>
          <cell r="J120">
            <v>0</v>
          </cell>
          <cell r="K120">
            <v>0</v>
          </cell>
          <cell r="L120">
            <v>0</v>
          </cell>
          <cell r="M120">
            <v>0</v>
          </cell>
          <cell r="N120">
            <v>0</v>
          </cell>
          <cell r="O120">
            <v>0</v>
          </cell>
          <cell r="P120">
            <v>0</v>
          </cell>
          <cell r="Q120" t="e">
            <v>#REF!</v>
          </cell>
          <cell r="R120">
            <v>0</v>
          </cell>
          <cell r="S120">
            <v>0</v>
          </cell>
          <cell r="T120">
            <v>0</v>
          </cell>
          <cell r="U120">
            <v>0</v>
          </cell>
          <cell r="V120">
            <v>0</v>
          </cell>
          <cell r="W120">
            <v>0</v>
          </cell>
          <cell r="X120">
            <v>0</v>
          </cell>
          <cell r="Y120">
            <v>0</v>
          </cell>
          <cell r="Z120">
            <v>0</v>
          </cell>
          <cell r="AA120">
            <v>0</v>
          </cell>
          <cell r="AB120" t="str">
            <v>HTT NV</v>
          </cell>
          <cell r="AC120">
            <v>0</v>
          </cell>
          <cell r="AD120">
            <v>0</v>
          </cell>
        </row>
        <row r="121">
          <cell r="D121" t="str">
            <v>01012027</v>
          </cell>
          <cell r="E121">
            <v>0</v>
          </cell>
          <cell r="F121">
            <v>0</v>
          </cell>
          <cell r="G121">
            <v>0</v>
          </cell>
          <cell r="H121">
            <v>0</v>
          </cell>
          <cell r="I121">
            <v>0</v>
          </cell>
          <cell r="J121">
            <v>0</v>
          </cell>
          <cell r="K121">
            <v>0</v>
          </cell>
          <cell r="L121">
            <v>0</v>
          </cell>
          <cell r="M121">
            <v>0</v>
          </cell>
          <cell r="N121">
            <v>0</v>
          </cell>
          <cell r="O121">
            <v>0</v>
          </cell>
          <cell r="P121">
            <v>0</v>
          </cell>
          <cell r="Q121" t="e">
            <v>#REF!</v>
          </cell>
          <cell r="R121">
            <v>0</v>
          </cell>
          <cell r="S121">
            <v>0</v>
          </cell>
          <cell r="T121">
            <v>0</v>
          </cell>
          <cell r="U121">
            <v>0</v>
          </cell>
          <cell r="V121">
            <v>0</v>
          </cell>
          <cell r="W121">
            <v>0</v>
          </cell>
          <cell r="X121">
            <v>0</v>
          </cell>
          <cell r="Y121">
            <v>0</v>
          </cell>
          <cell r="Z121">
            <v>0</v>
          </cell>
          <cell r="AA121" t="str">
            <v>Giải pháp thay thế tấm thay đổi tốc độ máy phay Đài Loan từ vật liệu gang sang sắt C45</v>
          </cell>
          <cell r="AB121" t="str">
            <v>HTT NV</v>
          </cell>
          <cell r="AC121">
            <v>0</v>
          </cell>
          <cell r="AD121" t="str">
            <v>Gia công thay thế gối gài tự động bàn xê dao máy tiện Paronmax Đài Loan</v>
          </cell>
        </row>
        <row r="122">
          <cell r="D122" t="str">
            <v>01008021</v>
          </cell>
          <cell r="E122">
            <v>0</v>
          </cell>
          <cell r="F122">
            <v>0</v>
          </cell>
          <cell r="G122">
            <v>0</v>
          </cell>
          <cell r="H122">
            <v>0</v>
          </cell>
          <cell r="I122">
            <v>0</v>
          </cell>
          <cell r="J122">
            <v>0</v>
          </cell>
          <cell r="K122">
            <v>0</v>
          </cell>
          <cell r="L122">
            <v>0</v>
          </cell>
          <cell r="M122">
            <v>0</v>
          </cell>
          <cell r="N122">
            <v>0</v>
          </cell>
          <cell r="O122">
            <v>0</v>
          </cell>
          <cell r="P122">
            <v>0</v>
          </cell>
          <cell r="Q122" t="e">
            <v>#REF!</v>
          </cell>
          <cell r="R122">
            <v>0</v>
          </cell>
          <cell r="S122">
            <v>0</v>
          </cell>
          <cell r="T122">
            <v>0</v>
          </cell>
          <cell r="U122">
            <v>0</v>
          </cell>
          <cell r="V122">
            <v>0</v>
          </cell>
          <cell r="W122">
            <v>0</v>
          </cell>
          <cell r="X122">
            <v>0</v>
          </cell>
          <cell r="Y122">
            <v>0</v>
          </cell>
          <cell r="Z122">
            <v>0</v>
          </cell>
          <cell r="AA122">
            <v>0</v>
          </cell>
          <cell r="AB122" t="str">
            <v xml:space="preserve">HTXS NV </v>
          </cell>
          <cell r="AC122">
            <v>0</v>
          </cell>
          <cell r="AD122">
            <v>0</v>
          </cell>
        </row>
        <row r="123">
          <cell r="D123" t="str">
            <v>01008018</v>
          </cell>
          <cell r="E123">
            <v>0</v>
          </cell>
          <cell r="F123">
            <v>0</v>
          </cell>
          <cell r="G123">
            <v>0</v>
          </cell>
          <cell r="H123">
            <v>0</v>
          </cell>
          <cell r="I123">
            <v>0</v>
          </cell>
          <cell r="J123">
            <v>0</v>
          </cell>
          <cell r="K123">
            <v>0</v>
          </cell>
          <cell r="L123">
            <v>0</v>
          </cell>
          <cell r="M123">
            <v>0</v>
          </cell>
          <cell r="N123">
            <v>0</v>
          </cell>
          <cell r="O123">
            <v>0</v>
          </cell>
          <cell r="P123">
            <v>0</v>
          </cell>
          <cell r="Q123" t="e">
            <v>#REF!</v>
          </cell>
          <cell r="R123">
            <v>0</v>
          </cell>
          <cell r="S123">
            <v>0</v>
          </cell>
          <cell r="T123">
            <v>0</v>
          </cell>
          <cell r="U123">
            <v>0</v>
          </cell>
          <cell r="V123">
            <v>0</v>
          </cell>
          <cell r="W123">
            <v>0</v>
          </cell>
          <cell r="X123">
            <v>0</v>
          </cell>
          <cell r="Y123">
            <v>0</v>
          </cell>
          <cell r="Z123">
            <v>0</v>
          </cell>
          <cell r="AA123">
            <v>0</v>
          </cell>
          <cell r="AB123" t="str">
            <v>HTXS NV</v>
          </cell>
          <cell r="AC123">
            <v>0</v>
          </cell>
          <cell r="AD123">
            <v>0</v>
          </cell>
        </row>
        <row r="124">
          <cell r="D124" t="e">
            <v>#N/A</v>
          </cell>
          <cell r="E124">
            <v>0</v>
          </cell>
          <cell r="F124">
            <v>0</v>
          </cell>
          <cell r="G124">
            <v>0</v>
          </cell>
          <cell r="H124">
            <v>0</v>
          </cell>
          <cell r="I124">
            <v>0</v>
          </cell>
          <cell r="J124">
            <v>0</v>
          </cell>
          <cell r="K124">
            <v>0</v>
          </cell>
          <cell r="L124">
            <v>0</v>
          </cell>
          <cell r="M124">
            <v>0</v>
          </cell>
          <cell r="N124">
            <v>0</v>
          </cell>
          <cell r="O124">
            <v>0</v>
          </cell>
          <cell r="P124">
            <v>0</v>
          </cell>
          <cell r="Q124" t="e">
            <v>#REF!</v>
          </cell>
          <cell r="R124">
            <v>0</v>
          </cell>
          <cell r="S124">
            <v>0</v>
          </cell>
          <cell r="T124">
            <v>0</v>
          </cell>
          <cell r="U124">
            <v>0</v>
          </cell>
          <cell r="V124">
            <v>0</v>
          </cell>
          <cell r="W124">
            <v>0</v>
          </cell>
          <cell r="X124">
            <v>0</v>
          </cell>
          <cell r="Y124">
            <v>0</v>
          </cell>
          <cell r="Z124">
            <v>0</v>
          </cell>
          <cell r="AA124">
            <v>0</v>
          </cell>
          <cell r="AB124" t="str">
            <v>HTXS NV</v>
          </cell>
          <cell r="AC124">
            <v>0</v>
          </cell>
          <cell r="AD124">
            <v>0</v>
          </cell>
        </row>
        <row r="125">
          <cell r="D125" t="str">
            <v>01008031</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t="str">
            <v>HTXS NV</v>
          </cell>
          <cell r="AC125">
            <v>0</v>
          </cell>
          <cell r="AD125">
            <v>0</v>
          </cell>
        </row>
        <row r="126">
          <cell r="D126" t="str">
            <v>01008009</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t="str">
            <v xml:space="preserve">HTXS NV </v>
          </cell>
          <cell r="AC126">
            <v>0</v>
          </cell>
          <cell r="AD126" t="str">
            <v>Một số giải pháp quản lý nhằm nâng cao hiệu quả sử dụng cơ sở vật chất, thiết bị dạy học tại Trường Cao đẳng Lý Tự Trọng thành phố Hồ Chí Minh</v>
          </cell>
        </row>
        <row r="127">
          <cell r="D127" t="str">
            <v>01007003</v>
          </cell>
          <cell r="E127">
            <v>0</v>
          </cell>
          <cell r="F127">
            <v>0</v>
          </cell>
          <cell r="G127">
            <v>0</v>
          </cell>
          <cell r="H127">
            <v>0</v>
          </cell>
          <cell r="I127">
            <v>0</v>
          </cell>
          <cell r="J127">
            <v>0</v>
          </cell>
          <cell r="K127">
            <v>0</v>
          </cell>
          <cell r="L127">
            <v>0</v>
          </cell>
          <cell r="M127">
            <v>0</v>
          </cell>
          <cell r="N127">
            <v>0</v>
          </cell>
          <cell r="O127">
            <v>0</v>
          </cell>
          <cell r="P127" t="str">
            <v>x</v>
          </cell>
          <cell r="Q127" t="str">
            <v>Kinh nghiệm quản lý công việc hành chính của Khoa Khoa học Cơ bản tại Trường Cao đẳng Kỹ thuật Lý Tự Trọng TPHCM</v>
          </cell>
          <cell r="R127">
            <v>0</v>
          </cell>
          <cell r="S127" t="str">
            <v>Giải pháp quản lý hồ sơ lưu trữ tại khoa Khoa học cơ bản Trường Cao đẳng Kỹ thuật Lý Tự Trọng Thành Phố Hồ Chí Minh</v>
          </cell>
          <cell r="T127">
            <v>0</v>
          </cell>
          <cell r="U127">
            <v>0</v>
          </cell>
          <cell r="V127">
            <v>0</v>
          </cell>
          <cell r="W127">
            <v>0</v>
          </cell>
          <cell r="X127">
            <v>0</v>
          </cell>
          <cell r="Y127">
            <v>0</v>
          </cell>
          <cell r="Z127">
            <v>0</v>
          </cell>
          <cell r="AA127">
            <v>0</v>
          </cell>
          <cell r="AB127" t="str">
            <v>HTXS NV</v>
          </cell>
          <cell r="AC127">
            <v>0</v>
          </cell>
          <cell r="AD127" t="str">
            <v>Một số biện pháp nâng cao hiệu quả phòng cháy chữa cháy tại Trường Cao đẳng Lý Tự Trọng thành phố Hồ Chí Minh</v>
          </cell>
        </row>
        <row r="128">
          <cell r="D128" t="str">
            <v>01008012</v>
          </cell>
          <cell r="E128">
            <v>0</v>
          </cell>
          <cell r="F128">
            <v>0</v>
          </cell>
          <cell r="G128">
            <v>0</v>
          </cell>
          <cell r="H128">
            <v>0</v>
          </cell>
          <cell r="I128">
            <v>0</v>
          </cell>
          <cell r="J128">
            <v>0</v>
          </cell>
          <cell r="K128">
            <v>0</v>
          </cell>
          <cell r="L128">
            <v>0</v>
          </cell>
          <cell r="M128">
            <v>0</v>
          </cell>
          <cell r="N128">
            <v>0</v>
          </cell>
          <cell r="O128">
            <v>0</v>
          </cell>
          <cell r="P128" t="str">
            <v>x</v>
          </cell>
          <cell r="Q128" t="str">
            <v>Kỹ thuật nối ống cấp nước âm trong bảo trì sửa chữa hệ thống cấp nước toàn trường.</v>
          </cell>
          <cell r="R128">
            <v>0</v>
          </cell>
          <cell r="S128" t="str">
            <v>Kỹ thuật trồng cỏ chăm sóc, cắt cỏ  tại Trường Cao đẳng Kỹ thuật Lý Tự Trọng TP.HCM</v>
          </cell>
          <cell r="T128">
            <v>0</v>
          </cell>
          <cell r="U128">
            <v>0</v>
          </cell>
          <cell r="V128">
            <v>0</v>
          </cell>
          <cell r="W128" t="str">
            <v>x</v>
          </cell>
          <cell r="X128" t="str">
            <v>Một số giải pháp chống dột mái tôn nhằm tiết kiệm vật tư</v>
          </cell>
          <cell r="Y128">
            <v>0</v>
          </cell>
          <cell r="Z128">
            <v>0</v>
          </cell>
          <cell r="AA128" t="str">
            <v>Cải tiến hệ thống cấp nước trong trường. (không làm)</v>
          </cell>
          <cell r="AB128" t="str">
            <v xml:space="preserve">HTXS NV </v>
          </cell>
          <cell r="AC128">
            <v>0</v>
          </cell>
          <cell r="AD128">
            <v>0</v>
          </cell>
        </row>
        <row r="129">
          <cell r="D129" t="str">
            <v>01009015</v>
          </cell>
          <cell r="E129">
            <v>0</v>
          </cell>
          <cell r="F129">
            <v>0</v>
          </cell>
          <cell r="G129">
            <v>0</v>
          </cell>
          <cell r="H129">
            <v>0</v>
          </cell>
          <cell r="I129">
            <v>0</v>
          </cell>
          <cell r="J129">
            <v>0</v>
          </cell>
          <cell r="K129">
            <v>0</v>
          </cell>
          <cell r="L129">
            <v>0</v>
          </cell>
          <cell r="M129">
            <v>0</v>
          </cell>
          <cell r="N129">
            <v>0</v>
          </cell>
          <cell r="O129">
            <v>0</v>
          </cell>
          <cell r="P129">
            <v>0</v>
          </cell>
          <cell r="Q129" t="e">
            <v>#REF!</v>
          </cell>
          <cell r="R129">
            <v>0</v>
          </cell>
          <cell r="S129">
            <v>0</v>
          </cell>
          <cell r="T129">
            <v>0</v>
          </cell>
          <cell r="U129">
            <v>0</v>
          </cell>
          <cell r="V129">
            <v>0</v>
          </cell>
          <cell r="W129">
            <v>0</v>
          </cell>
          <cell r="X129">
            <v>0</v>
          </cell>
          <cell r="Y129">
            <v>0</v>
          </cell>
          <cell r="Z129">
            <v>0</v>
          </cell>
          <cell r="AA129">
            <v>0</v>
          </cell>
          <cell r="AB129" t="str">
            <v>HTXS NV</v>
          </cell>
          <cell r="AC129">
            <v>0</v>
          </cell>
          <cell r="AD129">
            <v>0</v>
          </cell>
        </row>
        <row r="130">
          <cell r="D130" t="str">
            <v>01013033</v>
          </cell>
          <cell r="E130">
            <v>0</v>
          </cell>
          <cell r="F130">
            <v>0</v>
          </cell>
          <cell r="G130">
            <v>0</v>
          </cell>
          <cell r="H130">
            <v>0</v>
          </cell>
          <cell r="I130">
            <v>0</v>
          </cell>
          <cell r="J130">
            <v>0</v>
          </cell>
          <cell r="K130">
            <v>0</v>
          </cell>
          <cell r="L130">
            <v>0</v>
          </cell>
          <cell r="M130">
            <v>0</v>
          </cell>
          <cell r="N130">
            <v>0</v>
          </cell>
          <cell r="O130">
            <v>0</v>
          </cell>
          <cell r="P130">
            <v>0</v>
          </cell>
          <cell r="Q130" t="str">
            <v>Kỹ năng giao giao tiếp đối với học sinh, sinh viên khoa Công nghệ Nhiệt – Lạnh.</v>
          </cell>
          <cell r="R130">
            <v>0</v>
          </cell>
          <cell r="S130">
            <v>0</v>
          </cell>
          <cell r="T130">
            <v>0</v>
          </cell>
          <cell r="U130">
            <v>0</v>
          </cell>
          <cell r="V130">
            <v>0</v>
          </cell>
          <cell r="W130">
            <v>0</v>
          </cell>
          <cell r="X130">
            <v>0</v>
          </cell>
          <cell r="Y130">
            <v>0</v>
          </cell>
          <cell r="Z130">
            <v>0</v>
          </cell>
          <cell r="AA130">
            <v>0</v>
          </cell>
          <cell r="AB130" t="str">
            <v xml:space="preserve">HTXS NV </v>
          </cell>
          <cell r="AC130">
            <v>0</v>
          </cell>
          <cell r="AD130">
            <v>0</v>
          </cell>
        </row>
        <row r="131">
          <cell r="D131" t="str">
            <v>01017008</v>
          </cell>
          <cell r="E131">
            <v>0</v>
          </cell>
          <cell r="F131">
            <v>0</v>
          </cell>
          <cell r="G131">
            <v>0</v>
          </cell>
          <cell r="H131">
            <v>0</v>
          </cell>
          <cell r="I131">
            <v>0</v>
          </cell>
          <cell r="J131">
            <v>0</v>
          </cell>
          <cell r="K131">
            <v>0</v>
          </cell>
          <cell r="L131" t="str">
            <v>x</v>
          </cell>
          <cell r="M131" t="str">
            <v>Giải pháp ứng dụng phần mềm Magic Boot trong công việc bảo trì cho máy vi tính ở trường CĐKT Lý Tự Trọng</v>
          </cell>
          <cell r="N131">
            <v>0</v>
          </cell>
          <cell r="O131">
            <v>0</v>
          </cell>
          <cell r="P131">
            <v>0</v>
          </cell>
          <cell r="Q131" t="str">
            <v>Ứng dụng windown 10 trong việc bảo trì máy tính tại Trường Cao đẳng Kỹ thuật Lý Tự Trọng TP.HCM</v>
          </cell>
          <cell r="R131">
            <v>0</v>
          </cell>
          <cell r="S131" t="str">
            <v>Ứng dụng phần mềm HDDScan trong việc sửa chữa ổ cứng bị lỗi tại Trường Cao đẳng Kỹ thuật Lý Tự Trọng TP.HCM</v>
          </cell>
          <cell r="T131">
            <v>0</v>
          </cell>
          <cell r="U131" t="str">
            <v>Ứng dụng phần mềm boot mini windown XP trong bảo trì máy vi tính tại trường Cao đẳng Lý Tự Trọng Tp.HCM</v>
          </cell>
          <cell r="V131">
            <v>0</v>
          </cell>
          <cell r="W131">
            <v>0</v>
          </cell>
          <cell r="X131">
            <v>0</v>
          </cell>
          <cell r="Y131">
            <v>0</v>
          </cell>
          <cell r="Z131">
            <v>0</v>
          </cell>
          <cell r="AA131" t="str">
            <v>Ứng dụng phần mềm Filezilla Server trong việc lấy bài thi tại phòng máy Công nghệ thông tin của trường Cao đẳng Lý Tự Trọng Tp. Hồ Chí Minh. (không làm)</v>
          </cell>
          <cell r="AB131" t="str">
            <v xml:space="preserve">HTXS NV </v>
          </cell>
          <cell r="AC131">
            <v>0</v>
          </cell>
          <cell r="AD131">
            <v>0</v>
          </cell>
        </row>
        <row r="132">
          <cell r="D132" t="str">
            <v>01008033</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t="str">
            <v xml:space="preserve">HTXS NV </v>
          </cell>
          <cell r="AC132">
            <v>0</v>
          </cell>
          <cell r="AD132">
            <v>0</v>
          </cell>
        </row>
        <row r="133">
          <cell r="D133" t="e">
            <v>#N/A</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t="str">
            <v>HTXS NV</v>
          </cell>
          <cell r="AC133">
            <v>0</v>
          </cell>
          <cell r="AD133">
            <v>0</v>
          </cell>
        </row>
        <row r="134">
          <cell r="D134" t="e">
            <v>#N/A</v>
          </cell>
          <cell r="E134">
            <v>0</v>
          </cell>
          <cell r="F134">
            <v>0</v>
          </cell>
          <cell r="G134">
            <v>0</v>
          </cell>
          <cell r="H134">
            <v>0</v>
          </cell>
          <cell r="I134">
            <v>0</v>
          </cell>
          <cell r="J134">
            <v>0</v>
          </cell>
          <cell r="K134">
            <v>0</v>
          </cell>
          <cell r="L134">
            <v>0</v>
          </cell>
          <cell r="M134">
            <v>0</v>
          </cell>
          <cell r="N134">
            <v>0</v>
          </cell>
          <cell r="O134">
            <v>0</v>
          </cell>
          <cell r="P134">
            <v>0</v>
          </cell>
          <cell r="Q134" t="e">
            <v>#REF!</v>
          </cell>
          <cell r="R134">
            <v>0</v>
          </cell>
          <cell r="S134">
            <v>0</v>
          </cell>
          <cell r="T134">
            <v>0</v>
          </cell>
          <cell r="U134">
            <v>0</v>
          </cell>
          <cell r="V134">
            <v>0</v>
          </cell>
          <cell r="W134">
            <v>0</v>
          </cell>
          <cell r="X134">
            <v>0</v>
          </cell>
          <cell r="Y134">
            <v>0</v>
          </cell>
          <cell r="Z134">
            <v>0</v>
          </cell>
          <cell r="AA134">
            <v>0</v>
          </cell>
          <cell r="AB134" t="e">
            <v>#N/A</v>
          </cell>
          <cell r="AC134">
            <v>0</v>
          </cell>
          <cell r="AD134">
            <v>0</v>
          </cell>
        </row>
        <row r="135">
          <cell r="D135" t="str">
            <v>01008039</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t="str">
            <v>HTXS NV</v>
          </cell>
          <cell r="AC135">
            <v>0</v>
          </cell>
          <cell r="AD135">
            <v>0</v>
          </cell>
        </row>
        <row r="136">
          <cell r="D136" t="str">
            <v>01005007</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t="str">
            <v>Ứng dụng phần mềm SPSS vào trong công tác giảng dạy và quản lý thống kê</v>
          </cell>
          <cell r="T136" t="str">
            <v>x</v>
          </cell>
          <cell r="U136" t="str">
            <v>Ứng dụng các chức năng công nghệ thông tin vào trong công tác quản lý - giảng dạy tại Trường Cao đẳng Lý Tự Trọng TPHCM</v>
          </cell>
          <cell r="V136">
            <v>0</v>
          </cell>
          <cell r="W136">
            <v>0</v>
          </cell>
          <cell r="X136" t="str">
            <v>Cải tiến công tác quản lý hành chính theo mô hình nhà trường thông minh trong bối cảnh cách mạng công nghiệp 4.0</v>
          </cell>
          <cell r="Y136">
            <v>0</v>
          </cell>
          <cell r="Z136" t="str">
            <v>x</v>
          </cell>
          <cell r="AA136" t="str">
            <v>Định hướng xây dựng mô hình quản trị nhà trường thông minh trong cuộc cách mạng công nghiệp 4.0</v>
          </cell>
          <cell r="AB136" t="str">
            <v>HTT NV</v>
          </cell>
          <cell r="AC136">
            <v>0</v>
          </cell>
          <cell r="AD136" t="str">
            <v>Giải pháp nâng cao chất lượng chương trình hoạt động của câu lạc bộ tiếng Anh tại các cơ sở giáo dục nghề nghiệp</v>
          </cell>
        </row>
        <row r="137">
          <cell r="D137" t="str">
            <v>01010007</v>
          </cell>
          <cell r="E137">
            <v>0</v>
          </cell>
          <cell r="F137">
            <v>0</v>
          </cell>
          <cell r="G137">
            <v>0</v>
          </cell>
          <cell r="H137" t="str">
            <v>x</v>
          </cell>
          <cell r="I137" t="str">
            <v>Phương pháp nâng cao chất lượng giảng dạy học phần Toán trong trường cao đẳng</v>
          </cell>
          <cell r="J137" t="str">
            <v>x</v>
          </cell>
          <cell r="K137" t="str">
            <v>Hướng dẫn sinh viên giải dạng bài tập "Phương trình vi phân cấp 2 tuyến tính hệ số hằng số"</v>
          </cell>
          <cell r="L137" t="str">
            <v>x</v>
          </cell>
          <cell r="M137" t="str">
            <v>Hướng dẫn sinh viên giải một số bài toán "tính định thức cấp n"</v>
          </cell>
          <cell r="N137" t="str">
            <v>x</v>
          </cell>
          <cell r="O137" t="str">
            <v xml:space="preserve">Biên soạn giáo trình Xác suất thống kê hệ tín chỉ </v>
          </cell>
          <cell r="P137">
            <v>0</v>
          </cell>
          <cell r="Q137" t="str">
            <v>Hướng dẫn học sinh bậc cao đẳng nghề (9+4) giải một số bài toán phương trình quy về phương trình bậc nhất, bậc hai.</v>
          </cell>
          <cell r="R137">
            <v>0</v>
          </cell>
          <cell r="S137" t="str">
            <v>Hướng dẫn sinh viên giải bài toán "Phương trình vi phân tuyến tính cấp 1"</v>
          </cell>
          <cell r="T137">
            <v>0</v>
          </cell>
          <cell r="U137">
            <v>0</v>
          </cell>
          <cell r="V137">
            <v>0</v>
          </cell>
          <cell r="W137">
            <v>0</v>
          </cell>
          <cell r="X137">
            <v>0</v>
          </cell>
          <cell r="Y137">
            <v>0</v>
          </cell>
          <cell r="Z137">
            <v>0</v>
          </cell>
          <cell r="AA137">
            <v>0</v>
          </cell>
          <cell r="AB137" t="str">
            <v>HTXS NV</v>
          </cell>
          <cell r="AC137">
            <v>0</v>
          </cell>
          <cell r="AD137">
            <v>0</v>
          </cell>
        </row>
        <row r="138">
          <cell r="D138" t="str">
            <v>01010006</v>
          </cell>
          <cell r="E138">
            <v>0</v>
          </cell>
          <cell r="F138">
            <v>0</v>
          </cell>
          <cell r="G138">
            <v>0</v>
          </cell>
          <cell r="H138">
            <v>0</v>
          </cell>
          <cell r="I138">
            <v>0</v>
          </cell>
          <cell r="J138">
            <v>0</v>
          </cell>
          <cell r="K138">
            <v>0</v>
          </cell>
          <cell r="L138">
            <v>0</v>
          </cell>
          <cell r="M138">
            <v>0</v>
          </cell>
          <cell r="N138">
            <v>0</v>
          </cell>
          <cell r="O138">
            <v>0</v>
          </cell>
          <cell r="P138" t="str">
            <v>x</v>
          </cell>
          <cell r="Q138" t="str">
            <v>Kinh nghiệm sử dụng phương pháp Graph trong giảng dạy học phần Hóa học Đại cương 1</v>
          </cell>
          <cell r="R138">
            <v>0</v>
          </cell>
          <cell r="S138">
            <v>0</v>
          </cell>
          <cell r="T138">
            <v>0</v>
          </cell>
          <cell r="U138">
            <v>0</v>
          </cell>
          <cell r="V138">
            <v>0</v>
          </cell>
          <cell r="W138">
            <v>0</v>
          </cell>
          <cell r="X138">
            <v>0</v>
          </cell>
          <cell r="Y138">
            <v>0</v>
          </cell>
          <cell r="Z138">
            <v>0</v>
          </cell>
          <cell r="AA138">
            <v>0</v>
          </cell>
          <cell r="AB138" t="str">
            <v>HTT NV</v>
          </cell>
          <cell r="AC138">
            <v>0</v>
          </cell>
          <cell r="AD138">
            <v>0</v>
          </cell>
        </row>
        <row r="139">
          <cell r="D139" t="str">
            <v>01010021</v>
          </cell>
          <cell r="E139">
            <v>0</v>
          </cell>
          <cell r="F139">
            <v>0</v>
          </cell>
          <cell r="G139">
            <v>0</v>
          </cell>
          <cell r="H139">
            <v>0</v>
          </cell>
          <cell r="I139">
            <v>0</v>
          </cell>
          <cell r="J139">
            <v>0</v>
          </cell>
          <cell r="K139">
            <v>0</v>
          </cell>
          <cell r="L139">
            <v>0</v>
          </cell>
          <cell r="M139">
            <v>0</v>
          </cell>
          <cell r="N139">
            <v>0</v>
          </cell>
          <cell r="O139">
            <v>0</v>
          </cell>
          <cell r="P139">
            <v>0</v>
          </cell>
          <cell r="Q139" t="str">
            <v>Giải pháp nâng cao hiệu quả giảng dạy môn Giáo dục Thể chất tại Trường Cao đẳng Kỹ thuật Lý Tự Trọng Thành phố Hồ Chí Minh</v>
          </cell>
          <cell r="R139">
            <v>0</v>
          </cell>
          <cell r="S139">
            <v>0</v>
          </cell>
          <cell r="T139">
            <v>0</v>
          </cell>
          <cell r="U139">
            <v>0</v>
          </cell>
          <cell r="V139">
            <v>0</v>
          </cell>
          <cell r="W139">
            <v>0</v>
          </cell>
          <cell r="X139">
            <v>0</v>
          </cell>
          <cell r="Y139">
            <v>0</v>
          </cell>
          <cell r="Z139">
            <v>0</v>
          </cell>
          <cell r="AA139">
            <v>0</v>
          </cell>
          <cell r="AB139" t="str">
            <v>HTXS NV</v>
          </cell>
          <cell r="AC139">
            <v>0</v>
          </cell>
          <cell r="AD139">
            <v>0</v>
          </cell>
        </row>
        <row r="140">
          <cell r="D140" t="str">
            <v>01010033</v>
          </cell>
          <cell r="E140">
            <v>0</v>
          </cell>
          <cell r="F140">
            <v>0</v>
          </cell>
          <cell r="G140">
            <v>0</v>
          </cell>
          <cell r="H140">
            <v>0</v>
          </cell>
          <cell r="I140">
            <v>0</v>
          </cell>
          <cell r="J140">
            <v>0</v>
          </cell>
          <cell r="K140">
            <v>0</v>
          </cell>
          <cell r="L140">
            <v>0</v>
          </cell>
          <cell r="M140">
            <v>0</v>
          </cell>
          <cell r="N140">
            <v>0</v>
          </cell>
          <cell r="O140">
            <v>0</v>
          </cell>
          <cell r="P140">
            <v>0</v>
          </cell>
          <cell r="Q140" t="str">
            <v>Kinh nghiệm giảng dạy cách tìm nghiệm nguyên của đa thức, phân tích đa thức thành nhân tử bằng sơ đồ Hooner.</v>
          </cell>
          <cell r="R140">
            <v>0</v>
          </cell>
          <cell r="S140">
            <v>0</v>
          </cell>
          <cell r="T140">
            <v>0</v>
          </cell>
          <cell r="U140">
            <v>0</v>
          </cell>
          <cell r="V140">
            <v>0</v>
          </cell>
          <cell r="W140">
            <v>0</v>
          </cell>
          <cell r="X140">
            <v>0</v>
          </cell>
          <cell r="Y140">
            <v>0</v>
          </cell>
          <cell r="Z140">
            <v>0</v>
          </cell>
          <cell r="AA140">
            <v>0</v>
          </cell>
          <cell r="AB140" t="str">
            <v>HTT NV</v>
          </cell>
          <cell r="AC140">
            <v>0</v>
          </cell>
          <cell r="AD140">
            <v>0</v>
          </cell>
        </row>
        <row r="141">
          <cell r="D141" t="str">
            <v>01010037</v>
          </cell>
          <cell r="E141">
            <v>0</v>
          </cell>
          <cell r="F141">
            <v>0</v>
          </cell>
          <cell r="G141">
            <v>0</v>
          </cell>
          <cell r="H141">
            <v>0</v>
          </cell>
          <cell r="I141">
            <v>0</v>
          </cell>
          <cell r="J141">
            <v>0</v>
          </cell>
          <cell r="K141">
            <v>0</v>
          </cell>
          <cell r="L141">
            <v>0</v>
          </cell>
          <cell r="M141">
            <v>0</v>
          </cell>
          <cell r="N141">
            <v>0</v>
          </cell>
          <cell r="O141" t="str">
            <v xml:space="preserve">Biên soạn giáo trình Xác suất thống kê hệ tín chỉ </v>
          </cell>
          <cell r="P141">
            <v>0</v>
          </cell>
          <cell r="Q141" t="str">
            <v>Giải phương trình vi phân dạng P(x,y)dx + Q(x,y)dy = 0 bằng cách tìm thừa số tích phân</v>
          </cell>
          <cell r="R141">
            <v>0</v>
          </cell>
          <cell r="S141" t="str">
            <v>Tính định thức cấp n bằng cách rút ra nhân tử tuyến tính</v>
          </cell>
          <cell r="T141">
            <v>0</v>
          </cell>
          <cell r="U141" t="str">
            <v>Phương pháp giải mới cho phương trình vi phân toàn phần</v>
          </cell>
          <cell r="V141">
            <v>0</v>
          </cell>
          <cell r="W141">
            <v>0</v>
          </cell>
          <cell r="X141">
            <v>0</v>
          </cell>
          <cell r="Y141">
            <v>0</v>
          </cell>
          <cell r="Z141">
            <v>0</v>
          </cell>
          <cell r="AA141" t="str">
            <v>Phương pháp giải mới cho dạng tích phân từng phần (không làm)</v>
          </cell>
          <cell r="AB141" t="str">
            <v>HTT NV</v>
          </cell>
          <cell r="AC141">
            <v>0</v>
          </cell>
          <cell r="AD141">
            <v>0</v>
          </cell>
        </row>
        <row r="142">
          <cell r="D142" t="str">
            <v>01010031</v>
          </cell>
          <cell r="E142">
            <v>0</v>
          </cell>
          <cell r="F142">
            <v>0</v>
          </cell>
          <cell r="G142">
            <v>0</v>
          </cell>
          <cell r="H142">
            <v>0</v>
          </cell>
          <cell r="I142">
            <v>0</v>
          </cell>
          <cell r="J142">
            <v>0</v>
          </cell>
          <cell r="K142">
            <v>0</v>
          </cell>
          <cell r="L142" t="str">
            <v>x</v>
          </cell>
          <cell r="M142" t="str">
            <v>Ứng dụng một số bài tập trong Đại số tuyến tính vào thực tiễn nhằm tăng cường hứng thú học tập môn Toán Cao cấp 1 cho sinh viên</v>
          </cell>
          <cell r="N142" t="str">
            <v>x</v>
          </cell>
          <cell r="O142" t="str">
            <v>Xây dựng sơ đồ thuật toán cho các phương pháp dây cung, tiếp tuyến, kết hợp để tìm nghiệm gần đúng của phương trình đại số</v>
          </cell>
          <cell r="P142">
            <v>0</v>
          </cell>
          <cell r="Q142" t="str">
            <v>Sáng kiến soạn đề thi giữa học phần Toán cao cấp 1 dưới dạng trò chơi nhằm phát huy tính tích cực, sáng tạo của sinh viên trong quá trình kiểm tra và đánh giá.</v>
          </cell>
          <cell r="R142">
            <v>0</v>
          </cell>
          <cell r="S142" t="str">
            <v>Giải pháp tối ưu việc sử dụng tài liệu phát tay để nâng cao chất lượng học tập môn Toán cao cấp 1 cho sinh viên Trường Cao đẳng Kỹ thuật Lý Tự Trong Thành phố Hồ Chí Minh.</v>
          </cell>
          <cell r="T142">
            <v>0</v>
          </cell>
          <cell r="U142">
            <v>0</v>
          </cell>
          <cell r="V142">
            <v>0</v>
          </cell>
          <cell r="W142">
            <v>0</v>
          </cell>
          <cell r="X142">
            <v>0</v>
          </cell>
          <cell r="Y142">
            <v>0</v>
          </cell>
          <cell r="Z142">
            <v>0</v>
          </cell>
          <cell r="AA142">
            <v>0</v>
          </cell>
          <cell r="AB142" t="str">
            <v>HTXS NV</v>
          </cell>
          <cell r="AC142">
            <v>0</v>
          </cell>
          <cell r="AD142">
            <v>0</v>
          </cell>
        </row>
        <row r="143">
          <cell r="D143" t="str">
            <v>01010016</v>
          </cell>
          <cell r="E143">
            <v>0</v>
          </cell>
          <cell r="F143" t="str">
            <v>x</v>
          </cell>
          <cell r="G143" t="str">
            <v>Phương pháp nâng cao chất lượng học phần toán cao cấp 3</v>
          </cell>
          <cell r="H143" t="str">
            <v>x</v>
          </cell>
          <cell r="I143" t="str">
            <v>Xây dựng cách giải các dạng bài tập của không gian vectơ</v>
          </cell>
          <cell r="J143" t="str">
            <v>x</v>
          </cell>
          <cell r="K143" t="str">
            <v>Xây dựng cách giải các dạng  bài tập ánh xạ tuyến tính</v>
          </cell>
          <cell r="L143">
            <v>0</v>
          </cell>
          <cell r="M143">
            <v>0</v>
          </cell>
          <cell r="N143">
            <v>0</v>
          </cell>
          <cell r="O143">
            <v>0</v>
          </cell>
          <cell r="P143">
            <v>0</v>
          </cell>
          <cell r="Q143" t="str">
            <v xml:space="preserve">Kinh nghiệm xây dựng cách giải phương trình vi phân tuyến tính </v>
          </cell>
          <cell r="R143">
            <v>0</v>
          </cell>
          <cell r="S143">
            <v>0</v>
          </cell>
          <cell r="T143">
            <v>0</v>
          </cell>
          <cell r="U143">
            <v>0</v>
          </cell>
          <cell r="V143">
            <v>0</v>
          </cell>
          <cell r="W143">
            <v>0</v>
          </cell>
          <cell r="X143">
            <v>0</v>
          </cell>
          <cell r="Y143">
            <v>0</v>
          </cell>
          <cell r="Z143">
            <v>0</v>
          </cell>
          <cell r="AA143">
            <v>0</v>
          </cell>
          <cell r="AB143" t="str">
            <v>HTXS NV</v>
          </cell>
          <cell r="AC143">
            <v>0</v>
          </cell>
          <cell r="AD143">
            <v>0</v>
          </cell>
        </row>
        <row r="144">
          <cell r="D144" t="str">
            <v>01010028</v>
          </cell>
          <cell r="E144">
            <v>0</v>
          </cell>
          <cell r="F144">
            <v>0</v>
          </cell>
          <cell r="G144">
            <v>0</v>
          </cell>
          <cell r="H144">
            <v>0</v>
          </cell>
          <cell r="I144">
            <v>0</v>
          </cell>
          <cell r="J144">
            <v>0</v>
          </cell>
          <cell r="K144">
            <v>0</v>
          </cell>
          <cell r="L144">
            <v>0</v>
          </cell>
          <cell r="M144">
            <v>0</v>
          </cell>
          <cell r="N144">
            <v>0</v>
          </cell>
          <cell r="O144">
            <v>0</v>
          </cell>
          <cell r="P144">
            <v>0</v>
          </cell>
          <cell r="Q144" t="str">
            <v xml:space="preserve">Kinh nghiệm hướng dẫn sinh viên giải phương trình vi phân cấp hai bằng  phương pháp biến thiên hằng số </v>
          </cell>
          <cell r="R144">
            <v>0</v>
          </cell>
          <cell r="S144">
            <v>0</v>
          </cell>
          <cell r="T144" t="str">
            <v>x</v>
          </cell>
          <cell r="U144" t="str">
            <v>Hướng dẫn kỹ năng giải bài toán chủ đề đạo hàm và ứng dụng của đạo hàm cho học sinh bậc Trung cấp chuyên nghiệp</v>
          </cell>
          <cell r="V144">
            <v>0</v>
          </cell>
          <cell r="W144">
            <v>0</v>
          </cell>
          <cell r="X144" t="str">
            <v>Đổi mới phương pháp giảng dạy chủ đề phương trình và bất phương trình cho học sinh bậc Trung cấp chuyên nghiệp</v>
          </cell>
          <cell r="Y144">
            <v>0</v>
          </cell>
          <cell r="Z144">
            <v>0</v>
          </cell>
          <cell r="AA144" t="str">
            <v>Một số biện pháp tích cực nâng cao năng lực ứng dụng tư duy thuật giải trong dạy học chủ đề Nguyên hàm tích phân cho học sinh hệ Trung cấp</v>
          </cell>
          <cell r="AB144" t="str">
            <v>HTXS NV</v>
          </cell>
          <cell r="AC144">
            <v>0</v>
          </cell>
          <cell r="AD144" t="str">
            <v>Tăng cường liên hệ thực tiễn trong quá trình dạy học môn Toán thông qua chủ đề hình học không gian cho sinh viên hệ trung cấp chuyên nghiệp</v>
          </cell>
        </row>
        <row r="145">
          <cell r="D145" t="str">
            <v>01010017</v>
          </cell>
          <cell r="E145">
            <v>0</v>
          </cell>
          <cell r="F145" t="str">
            <v>x</v>
          </cell>
          <cell r="G145" t="str">
            <v xml:space="preserve">Khai thác các dữ kiện cho việc giải bài tập </v>
          </cell>
          <cell r="H145">
            <v>0</v>
          </cell>
          <cell r="I145" t="str">
            <v>Một số kinh nghiệm tạo  hứng thú cho Sinh viên học môn Vật lý 1</v>
          </cell>
          <cell r="J145">
            <v>0</v>
          </cell>
          <cell r="K145" t="str">
            <v>Một số kinh nghiệm tạo hứng thú cho sinh viên học Vật lí 1</v>
          </cell>
          <cell r="L145">
            <v>0</v>
          </cell>
          <cell r="M145">
            <v>0</v>
          </cell>
          <cell r="N145">
            <v>0</v>
          </cell>
          <cell r="O145">
            <v>0</v>
          </cell>
          <cell r="P145">
            <v>0</v>
          </cell>
          <cell r="Q145" t="str">
            <v xml:space="preserve">Giải pháp giúp học sinh Trung cấp nghề nhớ nhanh và xử lý tốt kiến thức vật lý </v>
          </cell>
          <cell r="R145">
            <v>0</v>
          </cell>
          <cell r="S145">
            <v>0</v>
          </cell>
          <cell r="T145">
            <v>0</v>
          </cell>
          <cell r="U145">
            <v>0</v>
          </cell>
          <cell r="V145">
            <v>0</v>
          </cell>
          <cell r="W145">
            <v>0</v>
          </cell>
          <cell r="X145">
            <v>0</v>
          </cell>
          <cell r="Y145">
            <v>0</v>
          </cell>
          <cell r="Z145">
            <v>0</v>
          </cell>
          <cell r="AA145">
            <v>0</v>
          </cell>
          <cell r="AB145" t="str">
            <v>HTXS NV</v>
          </cell>
          <cell r="AC145">
            <v>0</v>
          </cell>
          <cell r="AD145">
            <v>0</v>
          </cell>
        </row>
        <row r="146">
          <cell r="D146" t="str">
            <v>01010024</v>
          </cell>
          <cell r="E146">
            <v>0</v>
          </cell>
          <cell r="F146" t="str">
            <v>x</v>
          </cell>
          <cell r="G146" t="str">
            <v>Xây dựng: “ Bài giảng thuyết trình cho Sinh viên”</v>
          </cell>
          <cell r="H146">
            <v>0</v>
          </cell>
          <cell r="I146" t="str">
            <v>Thiết kế giáo án điện tử Vật lí 1</v>
          </cell>
          <cell r="J146" t="str">
            <v>x</v>
          </cell>
          <cell r="K146" t="str">
            <v>Thiết kế giáo án điện tử Vật lí 1</v>
          </cell>
          <cell r="L146">
            <v>0</v>
          </cell>
          <cell r="M146">
            <v>0</v>
          </cell>
          <cell r="N146">
            <v>0</v>
          </cell>
          <cell r="O146" t="str">
            <v>Nâng cao hiệu quả thảo luận nhóm trong giờ học lý thuyết học phần Vật lý đại cương tại trường Cao đẳng Kỹ thuật Lý Tự Trọng</v>
          </cell>
          <cell r="P146">
            <v>0</v>
          </cell>
          <cell r="Q146" t="str">
            <v>Giải pháp rèn luyện tính trung thực của sinh viên bậc Cao đẳng trong học tập và thi cử</v>
          </cell>
          <cell r="R146">
            <v>0</v>
          </cell>
          <cell r="S146" t="str">
            <v>Xây dựng phương pháp gây hứng thú học tập bộ môn Vật lý 1 cho học sinh hệ trung cấp chuyên nghiệp (9+3)</v>
          </cell>
          <cell r="T146">
            <v>0</v>
          </cell>
          <cell r="U146">
            <v>0</v>
          </cell>
          <cell r="V146">
            <v>0</v>
          </cell>
          <cell r="W146">
            <v>0</v>
          </cell>
          <cell r="X146">
            <v>0</v>
          </cell>
          <cell r="Y146">
            <v>0</v>
          </cell>
          <cell r="Z146">
            <v>0</v>
          </cell>
          <cell r="AA146" t="str">
            <v>Giải pháp nâng cao hiệu quả giờ sinh hoạt chủ nhiệm lớp Trung cấp (không làm)</v>
          </cell>
          <cell r="AB146" t="str">
            <v>HTXS NV</v>
          </cell>
          <cell r="AC146">
            <v>0</v>
          </cell>
          <cell r="AD146" t="str">
            <v>Nâng cao hiệu quả giờ sinh hoạt chủ nhiệm khối trung cấp T4</v>
          </cell>
        </row>
        <row r="147">
          <cell r="D147" t="str">
            <v>01010012</v>
          </cell>
          <cell r="E147">
            <v>0</v>
          </cell>
          <cell r="F147" t="str">
            <v>x</v>
          </cell>
          <cell r="G147" t="str">
            <v>Xây dựng bộ tài liệu hướng dẫn Sinh viên tổ chức hội thảo học phần Vật lý 2</v>
          </cell>
          <cell r="H147" t="str">
            <v>x</v>
          </cell>
          <cell r="I147" t="str">
            <v>Kinh nghiệm sử dụng chương trình QuizCreator trong giảng dạy</v>
          </cell>
          <cell r="J147" t="str">
            <v>x</v>
          </cell>
          <cell r="K147" t="str">
            <v>Phân tích một số nhược điểm khi sử dụng thiết bị đa phương tiện trong giảng dạy vật lý</v>
          </cell>
          <cell r="L147" t="str">
            <v>x</v>
          </cell>
          <cell r="M147" t="str">
            <v>Xây dựng chương trình chấm bài trắc nghiệm bằng điện thoại di động trên hệ điều hành Android</v>
          </cell>
          <cell r="N147">
            <v>0</v>
          </cell>
          <cell r="O147">
            <v>0</v>
          </cell>
          <cell r="P147">
            <v>0</v>
          </cell>
          <cell r="Q147" t="str">
            <v>Tạo sơ đồ tư duy giảng dạy Vật lý đại cương 1 bằng chương trình Prezi</v>
          </cell>
          <cell r="R147">
            <v>0</v>
          </cell>
          <cell r="S147" t="str">
            <v>Xây dựng bài giảng điện tử môn Vật lý 1</v>
          </cell>
          <cell r="T147">
            <v>0</v>
          </cell>
          <cell r="U147" t="str">
            <v>Kinh nghiệm giảng dạy tính tổng vectơ bằng phương pháp chiếu lên các trục tọa độ</v>
          </cell>
          <cell r="V147">
            <v>0</v>
          </cell>
          <cell r="W147">
            <v>0</v>
          </cell>
          <cell r="X147" t="str">
            <v>Giáo dục tư tưởng chính trị cho học sinh, sinh viên từ những bài giảng Vật lí. (Không đạt từ khoa)</v>
          </cell>
          <cell r="Y147">
            <v>0</v>
          </cell>
          <cell r="Z147">
            <v>0</v>
          </cell>
          <cell r="AA147">
            <v>0</v>
          </cell>
          <cell r="AB147" t="str">
            <v>HTT NV</v>
          </cell>
          <cell r="AC147">
            <v>0</v>
          </cell>
          <cell r="AD147">
            <v>0</v>
          </cell>
        </row>
        <row r="148">
          <cell r="D148" t="str">
            <v>01010029</v>
          </cell>
          <cell r="E148">
            <v>0</v>
          </cell>
          <cell r="F148" t="str">
            <v>x</v>
          </cell>
          <cell r="G148" t="str">
            <v>Phát triển tư duy của sinh viên trong dạy học Vật Lý</v>
          </cell>
          <cell r="H148" t="str">
            <v>x</v>
          </cell>
          <cell r="I148" t="str">
            <v>Sử dụng hệ thống trắc nghiệm khách quan nhiều lựa chọn để kiểm tra và đánh giá kết quả học tập của SV</v>
          </cell>
          <cell r="J148" t="str">
            <v>x</v>
          </cell>
          <cell r="K148" t="str">
            <v>Vận dụng lý thuyết tình huống dạy học thông qua dạy học chương "Những định luật cơ bản của dòng điện không đổi" nhằm phát triển năng lực tư duy cho Sinh viên</v>
          </cell>
          <cell r="L148" t="str">
            <v>x</v>
          </cell>
          <cell r="M148" t="str">
            <v>Vận dụng phối hợp các phương pháp nhận thức vào dạy học giải quyết vấn đề chương "cơ sở của quang học sóng" nhằm bồi dưỡng năng lực tư duy, năng lực giải quyết vấn đề cho sinh viên</v>
          </cell>
          <cell r="N148" t="str">
            <v>x</v>
          </cell>
          <cell r="O148" t="str">
            <v>Xây dựng và sử dụng hệ thống bài tập phần "Nhiệt học" vật lý đại cương nhằm nâng cao chất lượng học tập của sinh viên trường Cao đẳng Kỹ thuật Lý Tự Trọng.</v>
          </cell>
          <cell r="P148">
            <v>0</v>
          </cell>
          <cell r="Q148" t="str">
            <v>Hướng dẫn học sinh giải quyết vấn đề chương “Động học chất điểm” trong dạy học Vật lí Trung cấp chuyên nghiệp, làm tăng hiệu quả học tập của học sinh ở trường Cao đẳng Kỹ Thuật Lý Tự Trọng Thành phố Hồ Chí Minh.</v>
          </cell>
          <cell r="R148">
            <v>0</v>
          </cell>
          <cell r="S148">
            <v>0</v>
          </cell>
          <cell r="T148">
            <v>0</v>
          </cell>
          <cell r="U148" t="str">
            <v>Xây dựng và sử dụng hệ thống bài tập nhằm phát huy tính tích cực, tự lực  của học sinh Trung cấp nghề trong qúa trình dạy học chương “Dao động cơ”</v>
          </cell>
          <cell r="V148">
            <v>0</v>
          </cell>
          <cell r="W148">
            <v>0</v>
          </cell>
          <cell r="X148" t="str">
            <v>Vận dụng lý thuyết tình huống dạy học nhằm phát triển năng lực tư duy cho học sinh trung cấp thông qua dạy học chương “Điện tích – Điện trường” Vật lí 2</v>
          </cell>
          <cell r="Y148">
            <v>0</v>
          </cell>
          <cell r="Z148">
            <v>0</v>
          </cell>
          <cell r="AA148" t="str">
            <v>Cách phát huy khả năng tự học vật lý 2 cho học sinh Trung cấp</v>
          </cell>
          <cell r="AB148" t="str">
            <v>HTXS NV</v>
          </cell>
          <cell r="AC148">
            <v>0</v>
          </cell>
          <cell r="AD148" t="str">
            <v>Hướng dẫn sinh viên giải bài tập vật lí 4 chương dòng điện xoay chiều, nhằm gợi động cơ huy động kiến thức giúp sinh viên trung cấp tích cực, tự giác giải quyết vấn đề trong học tập môn vật lí</v>
          </cell>
        </row>
        <row r="149">
          <cell r="D149" t="str">
            <v>01010026</v>
          </cell>
          <cell r="E149">
            <v>0</v>
          </cell>
          <cell r="F149" t="str">
            <v>x</v>
          </cell>
          <cell r="G149" t="str">
            <v>Hoàn thiện giáo trình hóa học II theo hướng tích cực hóa người học</v>
          </cell>
          <cell r="H149">
            <v>0</v>
          </cell>
          <cell r="I149">
            <v>0</v>
          </cell>
          <cell r="J149">
            <v>0</v>
          </cell>
          <cell r="K149">
            <v>0</v>
          </cell>
          <cell r="L149">
            <v>0</v>
          </cell>
          <cell r="M149">
            <v>0</v>
          </cell>
          <cell r="N149">
            <v>0</v>
          </cell>
          <cell r="O149">
            <v>0</v>
          </cell>
          <cell r="P149">
            <v>0</v>
          </cell>
          <cell r="Q149" t="str">
            <v>Kinh nghiệm giảng dạy "Phương pháp chia nhỏ trong bài tập oxy hóa hoàn toàn chất hữu cơ"</v>
          </cell>
          <cell r="R149">
            <v>0</v>
          </cell>
          <cell r="S149" t="str">
            <v>Kinh nghiệm cân bằng nhanh phản ứng oxi hóa - khử trong phản ứng của axit</v>
          </cell>
          <cell r="T149">
            <v>0</v>
          </cell>
          <cell r="U149">
            <v>0</v>
          </cell>
          <cell r="V149">
            <v>0</v>
          </cell>
          <cell r="W149">
            <v>0</v>
          </cell>
          <cell r="X149">
            <v>0</v>
          </cell>
          <cell r="Y149">
            <v>0</v>
          </cell>
          <cell r="Z149">
            <v>0</v>
          </cell>
          <cell r="AA149">
            <v>0</v>
          </cell>
          <cell r="AB149" t="str">
            <v>HTXS NV</v>
          </cell>
          <cell r="AC149">
            <v>0</v>
          </cell>
          <cell r="AD149">
            <v>0</v>
          </cell>
        </row>
        <row r="150">
          <cell r="D150" t="str">
            <v>01010023</v>
          </cell>
          <cell r="E150">
            <v>0</v>
          </cell>
          <cell r="F150">
            <v>0</v>
          </cell>
          <cell r="G150">
            <v>0</v>
          </cell>
          <cell r="H150" t="str">
            <v>x</v>
          </cell>
          <cell r="I150" t="str">
            <v>Giải pháp nâng cao kết quả học tập</v>
          </cell>
          <cell r="J150" t="str">
            <v>x</v>
          </cell>
          <cell r="K150" t="str">
            <v>Biện pháp hướng dẫn sinh viên phương pháp học chuẩn bị cho đề thi không sử dụng tài liệu</v>
          </cell>
          <cell r="L150" t="str">
            <v>x</v>
          </cell>
          <cell r="M150" t="str">
            <v>Một số kinh nghiệm trong việc hướng dẫn sinh viên bậc cao đẳng giải dạng bài tập chuẩn bị cho buổi phỏng vấn xin việc</v>
          </cell>
          <cell r="N150" t="str">
            <v>x</v>
          </cell>
          <cell r="O150" t="str">
            <v>Kinh nghiệm trong việc hướng dẫn kỹ năng thuyết trình cho sinh viên bậc Cao đẳng.</v>
          </cell>
          <cell r="P150">
            <v>0</v>
          </cell>
          <cell r="Q150" t="str">
            <v>Giải pháp nâng cao hiệu quả giảng dạy học phần Hóa học cho bậc đào tạo Cao đẳng nghề.</v>
          </cell>
          <cell r="R150">
            <v>0</v>
          </cell>
          <cell r="S150">
            <v>0</v>
          </cell>
          <cell r="T150">
            <v>0</v>
          </cell>
          <cell r="U150" t="str">
            <v xml:space="preserve">Giải pháp khắc phục tình trạng học sinh yếu kém học phần Hóa học 3 cho bậc đào tạo Trung cấp Chuyên nghiệp  </v>
          </cell>
          <cell r="V150">
            <v>0</v>
          </cell>
          <cell r="W150">
            <v>0</v>
          </cell>
          <cell r="X150">
            <v>0</v>
          </cell>
          <cell r="Y150">
            <v>0</v>
          </cell>
          <cell r="Z150">
            <v>0</v>
          </cell>
          <cell r="AA150">
            <v>0</v>
          </cell>
          <cell r="AB150" t="str">
            <v>HTXS NV</v>
          </cell>
          <cell r="AC150">
            <v>0</v>
          </cell>
          <cell r="AD150">
            <v>0</v>
          </cell>
        </row>
        <row r="151">
          <cell r="D151" t="str">
            <v>01010027</v>
          </cell>
          <cell r="E151">
            <v>0</v>
          </cell>
          <cell r="F151">
            <v>0</v>
          </cell>
          <cell r="G151">
            <v>0</v>
          </cell>
          <cell r="H151">
            <v>0</v>
          </cell>
          <cell r="I151">
            <v>0</v>
          </cell>
          <cell r="J151">
            <v>0</v>
          </cell>
          <cell r="K151">
            <v>0</v>
          </cell>
          <cell r="L151">
            <v>0</v>
          </cell>
          <cell r="M151">
            <v>0</v>
          </cell>
          <cell r="N151">
            <v>0</v>
          </cell>
          <cell r="O151">
            <v>0</v>
          </cell>
          <cell r="P151">
            <v>0</v>
          </cell>
          <cell r="Q151" t="str">
            <v>Kinh nghiệm hướng dẫn phương pháp học từ vựng hiệu quả cho sinh viên ngành kỹ thuật</v>
          </cell>
          <cell r="R151">
            <v>0</v>
          </cell>
          <cell r="S151">
            <v>0</v>
          </cell>
          <cell r="T151">
            <v>0</v>
          </cell>
          <cell r="U151">
            <v>0</v>
          </cell>
          <cell r="V151">
            <v>0</v>
          </cell>
          <cell r="W151">
            <v>0</v>
          </cell>
          <cell r="X151">
            <v>0</v>
          </cell>
          <cell r="Y151">
            <v>0</v>
          </cell>
          <cell r="Z151">
            <v>0</v>
          </cell>
          <cell r="AA151">
            <v>0</v>
          </cell>
          <cell r="AB151" t="e">
            <v>#N/A</v>
          </cell>
          <cell r="AC151">
            <v>0</v>
          </cell>
          <cell r="AD151">
            <v>0</v>
          </cell>
        </row>
        <row r="152">
          <cell r="D152" t="str">
            <v>01010030</v>
          </cell>
          <cell r="E152">
            <v>0</v>
          </cell>
          <cell r="F152">
            <v>0</v>
          </cell>
          <cell r="G152">
            <v>0</v>
          </cell>
          <cell r="H152">
            <v>0</v>
          </cell>
          <cell r="I152">
            <v>0</v>
          </cell>
          <cell r="J152">
            <v>0</v>
          </cell>
          <cell r="K152">
            <v>0</v>
          </cell>
          <cell r="L152">
            <v>0</v>
          </cell>
          <cell r="M152">
            <v>0</v>
          </cell>
          <cell r="N152">
            <v>0</v>
          </cell>
          <cell r="O152">
            <v>0</v>
          </cell>
          <cell r="P152">
            <v>0</v>
          </cell>
          <cell r="Q152" t="str">
            <v>Kinh nghiệm giảng dạy bài tập phát triển tố chất thể lực thông qua trò chơi vận động</v>
          </cell>
          <cell r="R152" t="str">
            <v>x</v>
          </cell>
          <cell r="S152" t="str">
            <v>Một số giải pháp tập luyện nhằm nâng cao thành tích chạy cự ly ngắn cho sinh viên Trường Cao đẳng Kỹ thuật Lý Tự Trọng Thành Phố Hồ Chí Minh</v>
          </cell>
          <cell r="T152">
            <v>0</v>
          </cell>
          <cell r="U152">
            <v>0</v>
          </cell>
          <cell r="V152">
            <v>0</v>
          </cell>
          <cell r="W152">
            <v>0</v>
          </cell>
          <cell r="X152">
            <v>0</v>
          </cell>
          <cell r="Y152">
            <v>0</v>
          </cell>
          <cell r="Z152">
            <v>0</v>
          </cell>
          <cell r="AA152">
            <v>0</v>
          </cell>
          <cell r="AB152" t="str">
            <v>HTXS NV</v>
          </cell>
          <cell r="AC152">
            <v>0</v>
          </cell>
          <cell r="AD152">
            <v>0</v>
          </cell>
        </row>
        <row r="153">
          <cell r="D153" t="str">
            <v>01010032</v>
          </cell>
          <cell r="E153">
            <v>0</v>
          </cell>
          <cell r="F153">
            <v>0</v>
          </cell>
          <cell r="G153">
            <v>0</v>
          </cell>
          <cell r="H153">
            <v>0</v>
          </cell>
          <cell r="I153">
            <v>0</v>
          </cell>
          <cell r="J153">
            <v>0</v>
          </cell>
          <cell r="K153">
            <v>0</v>
          </cell>
          <cell r="L153">
            <v>0</v>
          </cell>
          <cell r="M153">
            <v>0</v>
          </cell>
          <cell r="N153">
            <v>0</v>
          </cell>
          <cell r="O153">
            <v>0</v>
          </cell>
          <cell r="P153">
            <v>0</v>
          </cell>
          <cell r="Q153" t="str">
            <v>Kinh nghiệm giảng dạy một số bài tập nâng cao thành tích chạy cự ly ngắn.</v>
          </cell>
          <cell r="R153">
            <v>0</v>
          </cell>
          <cell r="S153">
            <v>0</v>
          </cell>
          <cell r="T153">
            <v>0</v>
          </cell>
          <cell r="U153">
            <v>0</v>
          </cell>
          <cell r="V153">
            <v>0</v>
          </cell>
          <cell r="W153">
            <v>0</v>
          </cell>
          <cell r="X153">
            <v>0</v>
          </cell>
          <cell r="Y153">
            <v>0</v>
          </cell>
          <cell r="Z153">
            <v>0</v>
          </cell>
          <cell r="AA153">
            <v>0</v>
          </cell>
          <cell r="AB153" t="str">
            <v>HTT NV</v>
          </cell>
          <cell r="AC153">
            <v>0</v>
          </cell>
          <cell r="AD153">
            <v>0</v>
          </cell>
        </row>
        <row r="154">
          <cell r="D154" t="str">
            <v>01010022</v>
          </cell>
          <cell r="E154">
            <v>0</v>
          </cell>
          <cell r="F154">
            <v>0</v>
          </cell>
          <cell r="G154">
            <v>0</v>
          </cell>
          <cell r="H154">
            <v>0</v>
          </cell>
          <cell r="I154">
            <v>0</v>
          </cell>
          <cell r="J154">
            <v>0</v>
          </cell>
          <cell r="K154">
            <v>0</v>
          </cell>
          <cell r="L154">
            <v>0</v>
          </cell>
          <cell r="M154">
            <v>0</v>
          </cell>
          <cell r="N154">
            <v>0</v>
          </cell>
          <cell r="O154">
            <v>0</v>
          </cell>
          <cell r="P154">
            <v>0</v>
          </cell>
          <cell r="Q154" t="str">
            <v>Kinh nghiệm trong sử dụng phương pháp tuyển chọn và huấn luyện đội tuyển bóng đá nam sinh viên tại Trường Cao đẳng Kỹ thuật Lý Tự Trọng TP. Hồ Chí Minh.</v>
          </cell>
          <cell r="R154">
            <v>0</v>
          </cell>
          <cell r="S154">
            <v>0</v>
          </cell>
          <cell r="T154">
            <v>0</v>
          </cell>
          <cell r="U154">
            <v>0</v>
          </cell>
          <cell r="V154">
            <v>0</v>
          </cell>
          <cell r="W154">
            <v>0</v>
          </cell>
          <cell r="X154">
            <v>0</v>
          </cell>
          <cell r="Y154">
            <v>0</v>
          </cell>
          <cell r="Z154">
            <v>0</v>
          </cell>
          <cell r="AA154">
            <v>0</v>
          </cell>
          <cell r="AB154" t="str">
            <v>HTXS NV</v>
          </cell>
          <cell r="AC154">
            <v>0</v>
          </cell>
          <cell r="AD154">
            <v>0</v>
          </cell>
        </row>
        <row r="155">
          <cell r="D155" t="str">
            <v>01010003</v>
          </cell>
          <cell r="E155">
            <v>0</v>
          </cell>
          <cell r="F155">
            <v>0</v>
          </cell>
          <cell r="G155">
            <v>0</v>
          </cell>
          <cell r="H155">
            <v>0</v>
          </cell>
          <cell r="I155">
            <v>0</v>
          </cell>
          <cell r="J155">
            <v>0</v>
          </cell>
          <cell r="K155">
            <v>0</v>
          </cell>
          <cell r="L155">
            <v>0</v>
          </cell>
          <cell r="M155">
            <v>0</v>
          </cell>
          <cell r="N155">
            <v>0</v>
          </cell>
          <cell r="O155">
            <v>0</v>
          </cell>
          <cell r="P155">
            <v>0</v>
          </cell>
          <cell r="Q155" t="str">
            <v>Kinh nghiệm đổi mới bài tập đập bóng trong giảng dạy Giáo dục Thể chất tại trường Cao đẳng Kỹ thuật Lý Tự Trọng Thành phố Hồ Chí Minh</v>
          </cell>
          <cell r="R155">
            <v>0</v>
          </cell>
          <cell r="S155">
            <v>0</v>
          </cell>
          <cell r="T155">
            <v>0</v>
          </cell>
          <cell r="U155">
            <v>0</v>
          </cell>
          <cell r="V155">
            <v>0</v>
          </cell>
          <cell r="W155">
            <v>0</v>
          </cell>
          <cell r="X155">
            <v>0</v>
          </cell>
          <cell r="Y155">
            <v>0</v>
          </cell>
          <cell r="Z155">
            <v>0</v>
          </cell>
          <cell r="AA155">
            <v>0</v>
          </cell>
          <cell r="AB155" t="str">
            <v>HTXS NV</v>
          </cell>
          <cell r="AC155">
            <v>0</v>
          </cell>
          <cell r="AD155">
            <v>0</v>
          </cell>
        </row>
        <row r="156">
          <cell r="D156" t="str">
            <v>01010039</v>
          </cell>
          <cell r="E156">
            <v>0</v>
          </cell>
          <cell r="F156">
            <v>0</v>
          </cell>
          <cell r="G156">
            <v>0</v>
          </cell>
          <cell r="H156">
            <v>0</v>
          </cell>
          <cell r="I156">
            <v>0</v>
          </cell>
          <cell r="J156">
            <v>0</v>
          </cell>
          <cell r="K156">
            <v>0</v>
          </cell>
          <cell r="L156">
            <v>0</v>
          </cell>
          <cell r="M156">
            <v>0</v>
          </cell>
          <cell r="N156">
            <v>0</v>
          </cell>
          <cell r="O156">
            <v>0</v>
          </cell>
          <cell r="P156">
            <v>0</v>
          </cell>
          <cell r="Q156" t="str">
            <v>Kinh nghiệm rèn luyện kỹ năng nói trong các giờ học tiếng Anh tại Trường Cao đẳng Kỹ thuật Lý Tự Trọng TP. Hồ Chí Minh.</v>
          </cell>
          <cell r="R156">
            <v>0</v>
          </cell>
          <cell r="S156">
            <v>0</v>
          </cell>
          <cell r="T156">
            <v>0</v>
          </cell>
          <cell r="U156" t="str">
            <v>Sự tương quan giữa giáo trình và thái độ học tập của sinh viên</v>
          </cell>
          <cell r="V156">
            <v>0</v>
          </cell>
          <cell r="W156">
            <v>0</v>
          </cell>
          <cell r="X156">
            <v>0</v>
          </cell>
          <cell r="Y156">
            <v>0</v>
          </cell>
          <cell r="Z156">
            <v>0</v>
          </cell>
          <cell r="AA156">
            <v>0</v>
          </cell>
          <cell r="AB156" t="str">
            <v>HTXS NV</v>
          </cell>
          <cell r="AC156">
            <v>0</v>
          </cell>
          <cell r="AD156">
            <v>0</v>
          </cell>
        </row>
        <row r="157">
          <cell r="D157" t="str">
            <v>01010040</v>
          </cell>
          <cell r="E157">
            <v>0</v>
          </cell>
          <cell r="F157">
            <v>0</v>
          </cell>
          <cell r="G157">
            <v>0</v>
          </cell>
          <cell r="H157">
            <v>0</v>
          </cell>
          <cell r="I157">
            <v>0</v>
          </cell>
          <cell r="J157">
            <v>0</v>
          </cell>
          <cell r="K157">
            <v>0</v>
          </cell>
          <cell r="L157">
            <v>0</v>
          </cell>
          <cell r="M157">
            <v>0</v>
          </cell>
          <cell r="N157">
            <v>0</v>
          </cell>
          <cell r="O157">
            <v>0</v>
          </cell>
          <cell r="P157">
            <v>0</v>
          </cell>
          <cell r="Q157" t="str">
            <v xml:space="preserve">Kinh nghiệm trong việc luyện nghe tiếng Anh chủ động cho người học </v>
          </cell>
          <cell r="R157">
            <v>0</v>
          </cell>
          <cell r="S157">
            <v>0</v>
          </cell>
          <cell r="T157">
            <v>0</v>
          </cell>
          <cell r="U157">
            <v>0</v>
          </cell>
          <cell r="V157">
            <v>0</v>
          </cell>
          <cell r="W157">
            <v>0</v>
          </cell>
          <cell r="X157">
            <v>0</v>
          </cell>
          <cell r="Y157">
            <v>0</v>
          </cell>
          <cell r="Z157">
            <v>0</v>
          </cell>
          <cell r="AA157">
            <v>0</v>
          </cell>
          <cell r="AB157" t="str">
            <v>HTXS NV</v>
          </cell>
          <cell r="AC157">
            <v>0</v>
          </cell>
          <cell r="AD157">
            <v>0</v>
          </cell>
        </row>
        <row r="158">
          <cell r="D158" t="str">
            <v>01010015</v>
          </cell>
          <cell r="E158">
            <v>0</v>
          </cell>
          <cell r="F158">
            <v>0</v>
          </cell>
          <cell r="G158">
            <v>0</v>
          </cell>
          <cell r="H158">
            <v>0</v>
          </cell>
          <cell r="I158">
            <v>0</v>
          </cell>
          <cell r="J158">
            <v>0</v>
          </cell>
          <cell r="K158">
            <v>0</v>
          </cell>
          <cell r="L158">
            <v>0</v>
          </cell>
          <cell r="M158">
            <v>0</v>
          </cell>
          <cell r="N158">
            <v>0</v>
          </cell>
          <cell r="O158">
            <v>0</v>
          </cell>
          <cell r="P158">
            <v>0</v>
          </cell>
          <cell r="Q158" t="str">
            <v>Kinh nghiệm trau dồi từ vựng cho học sinh, sinh viên tại trường Cao đẳng Kỹ thuật Lý Tự Trọng Thành phố Hồ Chí Minh</v>
          </cell>
          <cell r="R158">
            <v>0</v>
          </cell>
          <cell r="S158">
            <v>0</v>
          </cell>
          <cell r="T158">
            <v>0</v>
          </cell>
          <cell r="U158">
            <v>0</v>
          </cell>
          <cell r="V158">
            <v>0</v>
          </cell>
          <cell r="W158">
            <v>0</v>
          </cell>
          <cell r="X158">
            <v>0</v>
          </cell>
          <cell r="Y158">
            <v>0</v>
          </cell>
          <cell r="Z158">
            <v>0</v>
          </cell>
          <cell r="AA158">
            <v>0</v>
          </cell>
          <cell r="AB158" t="str">
            <v>HTT NV</v>
          </cell>
          <cell r="AC158">
            <v>0</v>
          </cell>
          <cell r="AD158">
            <v>0</v>
          </cell>
        </row>
        <row r="159">
          <cell r="D159" t="str">
            <v>01010019</v>
          </cell>
          <cell r="E159">
            <v>0</v>
          </cell>
          <cell r="F159">
            <v>0</v>
          </cell>
          <cell r="G159">
            <v>0</v>
          </cell>
          <cell r="H159">
            <v>0</v>
          </cell>
          <cell r="I159">
            <v>0</v>
          </cell>
          <cell r="J159">
            <v>0</v>
          </cell>
          <cell r="K159">
            <v>0</v>
          </cell>
          <cell r="L159">
            <v>0</v>
          </cell>
          <cell r="M159">
            <v>0</v>
          </cell>
          <cell r="N159">
            <v>0</v>
          </cell>
          <cell r="O159">
            <v>0</v>
          </cell>
          <cell r="P159">
            <v>0</v>
          </cell>
          <cell r="Q159" t="str">
            <v>Giải pháp hỗ trợ học sinh sinh viên phát triển kỹ năng đọc hiểu Anh văn TOEIC ở Trường Cao đẳng Kỹ thuật Lý Tự Trọng TPHCM</v>
          </cell>
          <cell r="R159">
            <v>0</v>
          </cell>
          <cell r="S159" t="str">
            <v>Phương pháp tạo hứng thú cho học sinh sinh viên luyện kỹ năng đọc hiểu Anh văn TOIEC</v>
          </cell>
          <cell r="T159">
            <v>0</v>
          </cell>
          <cell r="U159">
            <v>0</v>
          </cell>
          <cell r="V159">
            <v>0</v>
          </cell>
          <cell r="W159">
            <v>0</v>
          </cell>
          <cell r="X159">
            <v>0</v>
          </cell>
          <cell r="Y159">
            <v>0</v>
          </cell>
          <cell r="Z159">
            <v>0</v>
          </cell>
          <cell r="AA159">
            <v>0</v>
          </cell>
          <cell r="AB159" t="str">
            <v>HTT NV</v>
          </cell>
          <cell r="AC159">
            <v>0</v>
          </cell>
          <cell r="AD159">
            <v>0</v>
          </cell>
        </row>
        <row r="160">
          <cell r="D160" t="str">
            <v>01010018</v>
          </cell>
          <cell r="E160">
            <v>0</v>
          </cell>
          <cell r="F160">
            <v>0</v>
          </cell>
          <cell r="G160">
            <v>0</v>
          </cell>
          <cell r="H160">
            <v>0</v>
          </cell>
          <cell r="I160">
            <v>0</v>
          </cell>
          <cell r="J160">
            <v>0</v>
          </cell>
          <cell r="K160">
            <v>0</v>
          </cell>
          <cell r="L160">
            <v>0</v>
          </cell>
          <cell r="M160">
            <v>0</v>
          </cell>
          <cell r="N160">
            <v>0</v>
          </cell>
          <cell r="O160">
            <v>0</v>
          </cell>
          <cell r="P160">
            <v>0</v>
          </cell>
          <cell r="Q160" t="str">
            <v>Các chiến thuật để làm bài thi TOEIC</v>
          </cell>
          <cell r="R160">
            <v>0</v>
          </cell>
          <cell r="S160" t="str">
            <v>Giảng dạy Anh văn theo định hướng phát triển năng lực học sinh sinh viên</v>
          </cell>
          <cell r="T160">
            <v>0</v>
          </cell>
          <cell r="U160">
            <v>0</v>
          </cell>
          <cell r="V160">
            <v>0</v>
          </cell>
          <cell r="W160">
            <v>0</v>
          </cell>
          <cell r="X160" t="str">
            <v>Cách mạng Công nghiệp 4.0 
và những giải pháp để phát triển bộ môn tiếng Anh tại Trường Cao đẳng Lý Tự Trọng Thành phố Hồ Chí Minh (Không đạt từ Khoa)</v>
          </cell>
          <cell r="Y160">
            <v>0</v>
          </cell>
          <cell r="Z160">
            <v>0</v>
          </cell>
          <cell r="AA160" t="str">
            <v>Một số phương pháp giúp tiết học Tiếng Anh bớt nhàm chán (không làm)</v>
          </cell>
          <cell r="AB160" t="str">
            <v>HTXS NV</v>
          </cell>
          <cell r="AC160">
            <v>0</v>
          </cell>
          <cell r="AD160">
            <v>0</v>
          </cell>
        </row>
        <row r="161">
          <cell r="D161" t="str">
            <v>01010009</v>
          </cell>
          <cell r="E161">
            <v>0</v>
          </cell>
          <cell r="F161">
            <v>0</v>
          </cell>
          <cell r="G161">
            <v>0</v>
          </cell>
          <cell r="H161">
            <v>0</v>
          </cell>
          <cell r="I161">
            <v>0</v>
          </cell>
          <cell r="J161">
            <v>0</v>
          </cell>
          <cell r="K161">
            <v>0</v>
          </cell>
          <cell r="L161">
            <v>0</v>
          </cell>
          <cell r="M161">
            <v>0</v>
          </cell>
          <cell r="N161">
            <v>0</v>
          </cell>
          <cell r="O161">
            <v>0</v>
          </cell>
          <cell r="P161">
            <v>0</v>
          </cell>
          <cell r="Q161" t="str">
            <v>Kinh nghiệm vận dụng phương pháp dạy và học tốt kỹ năng Listening trong giảng dạy tiếng Anh</v>
          </cell>
          <cell r="R161">
            <v>0</v>
          </cell>
          <cell r="S161">
            <v>0</v>
          </cell>
          <cell r="T161">
            <v>0</v>
          </cell>
          <cell r="U161">
            <v>0</v>
          </cell>
          <cell r="V161">
            <v>0</v>
          </cell>
          <cell r="W161">
            <v>0</v>
          </cell>
          <cell r="X161">
            <v>0</v>
          </cell>
          <cell r="Y161">
            <v>0</v>
          </cell>
          <cell r="Z161">
            <v>0</v>
          </cell>
          <cell r="AA161">
            <v>0</v>
          </cell>
          <cell r="AB161" t="str">
            <v>HTXS NV</v>
          </cell>
          <cell r="AC161">
            <v>0</v>
          </cell>
          <cell r="AD161">
            <v>0</v>
          </cell>
        </row>
        <row r="162">
          <cell r="D162" t="str">
            <v>01010020</v>
          </cell>
          <cell r="E162">
            <v>0</v>
          </cell>
          <cell r="F162">
            <v>0</v>
          </cell>
          <cell r="G162">
            <v>0</v>
          </cell>
          <cell r="H162">
            <v>0</v>
          </cell>
          <cell r="I162">
            <v>0</v>
          </cell>
          <cell r="J162">
            <v>0</v>
          </cell>
          <cell r="K162">
            <v>0</v>
          </cell>
          <cell r="L162">
            <v>0</v>
          </cell>
          <cell r="M162">
            <v>0</v>
          </cell>
          <cell r="N162">
            <v>0</v>
          </cell>
          <cell r="O162">
            <v>0</v>
          </cell>
          <cell r="P162">
            <v>0</v>
          </cell>
          <cell r="Q162" t="str">
            <v xml:space="preserve">Kinh nghiệm phát huy tính tích cực của học sinh trong việc học ngoại ngữ </v>
          </cell>
          <cell r="R162">
            <v>0</v>
          </cell>
          <cell r="S162">
            <v>0</v>
          </cell>
          <cell r="T162" t="str">
            <v>x</v>
          </cell>
          <cell r="U162" t="str">
            <v>Những biện pháp tích cực trong việc luyện tập kỹ năng Nghe cho học sinh chuyên ngữ hệ trung cấp chuyên nghiệp</v>
          </cell>
          <cell r="V162">
            <v>0</v>
          </cell>
          <cell r="W162">
            <v>0</v>
          </cell>
          <cell r="X162" t="str">
            <v>Giải pháp đổi mới trong dạy học tích hợp môn Nghe cho sinh viên chuyên ngữ</v>
          </cell>
          <cell r="Y162">
            <v>0</v>
          </cell>
          <cell r="Z162">
            <v>0</v>
          </cell>
          <cell r="AA162" t="str">
            <v>Những kinh nghiệm trong việc giảng dạy kỹ năng đọc hiểu cho học sinh, sinh viên hệ chuyên ngữ</v>
          </cell>
          <cell r="AB162" t="str">
            <v>HTT NV</v>
          </cell>
          <cell r="AC162">
            <v>0</v>
          </cell>
          <cell r="AD162">
            <v>0</v>
          </cell>
        </row>
        <row r="163">
          <cell r="D163" t="str">
            <v>01002025</v>
          </cell>
          <cell r="E163">
            <v>0</v>
          </cell>
          <cell r="F163">
            <v>0</v>
          </cell>
          <cell r="G163">
            <v>0</v>
          </cell>
          <cell r="H163">
            <v>0</v>
          </cell>
          <cell r="I163">
            <v>0</v>
          </cell>
          <cell r="J163">
            <v>0</v>
          </cell>
          <cell r="K163">
            <v>0</v>
          </cell>
          <cell r="L163">
            <v>0</v>
          </cell>
          <cell r="M163">
            <v>0</v>
          </cell>
          <cell r="N163">
            <v>0</v>
          </cell>
          <cell r="O163">
            <v>0</v>
          </cell>
          <cell r="P163">
            <v>0</v>
          </cell>
          <cell r="Q163" t="str">
            <v xml:space="preserve">Phương pháp nâng cao kỹ năng nói của sinh viên hệ Trung cấp </v>
          </cell>
          <cell r="R163">
            <v>0</v>
          </cell>
          <cell r="S163">
            <v>0</v>
          </cell>
          <cell r="T163">
            <v>0</v>
          </cell>
          <cell r="U163">
            <v>0</v>
          </cell>
          <cell r="V163">
            <v>0</v>
          </cell>
          <cell r="W163">
            <v>0</v>
          </cell>
          <cell r="X163">
            <v>0</v>
          </cell>
          <cell r="Y163">
            <v>0</v>
          </cell>
          <cell r="Z163">
            <v>0</v>
          </cell>
          <cell r="AA163">
            <v>0</v>
          </cell>
          <cell r="AB163" t="str">
            <v>HTXS NV</v>
          </cell>
          <cell r="AC163">
            <v>0</v>
          </cell>
          <cell r="AD163">
            <v>0</v>
          </cell>
        </row>
        <row r="164">
          <cell r="D164" t="str">
            <v>01004012</v>
          </cell>
          <cell r="E164">
            <v>0</v>
          </cell>
          <cell r="F164">
            <v>0</v>
          </cell>
          <cell r="G164">
            <v>0</v>
          </cell>
          <cell r="H164">
            <v>0</v>
          </cell>
          <cell r="I164">
            <v>0</v>
          </cell>
          <cell r="J164">
            <v>0</v>
          </cell>
          <cell r="K164">
            <v>0</v>
          </cell>
          <cell r="L164">
            <v>0</v>
          </cell>
          <cell r="M164">
            <v>0</v>
          </cell>
          <cell r="N164">
            <v>0</v>
          </cell>
          <cell r="O164">
            <v>0</v>
          </cell>
          <cell r="P164">
            <v>0</v>
          </cell>
          <cell r="Q164" t="str">
            <v>Kinh nghiệm tổ chức cuộc thi "Vui cùng hóa học" nhằm tạo hứng thú học tập cho học sinh hệ Trung cấp và Trung cấp nghề</v>
          </cell>
          <cell r="R164">
            <v>0</v>
          </cell>
          <cell r="S164">
            <v>0</v>
          </cell>
          <cell r="T164">
            <v>0</v>
          </cell>
          <cell r="U164">
            <v>0</v>
          </cell>
          <cell r="V164">
            <v>0</v>
          </cell>
          <cell r="W164">
            <v>0</v>
          </cell>
          <cell r="X164">
            <v>0</v>
          </cell>
          <cell r="Y164">
            <v>0</v>
          </cell>
          <cell r="Z164">
            <v>0</v>
          </cell>
          <cell r="AA164">
            <v>0</v>
          </cell>
          <cell r="AB164" t="str">
            <v>HTXS NV</v>
          </cell>
          <cell r="AC164">
            <v>0</v>
          </cell>
          <cell r="AD164">
            <v>0</v>
          </cell>
        </row>
        <row r="165">
          <cell r="D165" t="str">
            <v>01022005</v>
          </cell>
          <cell r="E165">
            <v>0</v>
          </cell>
          <cell r="F165">
            <v>0</v>
          </cell>
          <cell r="G165">
            <v>0</v>
          </cell>
          <cell r="H165">
            <v>0</v>
          </cell>
          <cell r="I165">
            <v>0</v>
          </cell>
          <cell r="J165">
            <v>0</v>
          </cell>
          <cell r="K165">
            <v>0</v>
          </cell>
          <cell r="L165">
            <v>0</v>
          </cell>
          <cell r="M165">
            <v>0</v>
          </cell>
          <cell r="N165">
            <v>0</v>
          </cell>
          <cell r="O165">
            <v>0</v>
          </cell>
          <cell r="P165">
            <v>0</v>
          </cell>
          <cell r="Q165" t="str">
            <v>Một số phương pháp dạy tốt môn thể thao tự chọn cho học sinh ở Trường THPT Lý Tự Trọng Thành phố Hồ Chí Minh</v>
          </cell>
          <cell r="R165">
            <v>0</v>
          </cell>
          <cell r="S165">
            <v>0</v>
          </cell>
          <cell r="T165">
            <v>0</v>
          </cell>
          <cell r="U165">
            <v>0</v>
          </cell>
          <cell r="V165">
            <v>0</v>
          </cell>
          <cell r="W165">
            <v>0</v>
          </cell>
          <cell r="X165">
            <v>0</v>
          </cell>
          <cell r="Y165">
            <v>0</v>
          </cell>
          <cell r="Z165">
            <v>0</v>
          </cell>
          <cell r="AA165">
            <v>0</v>
          </cell>
          <cell r="AB165" t="str">
            <v>HTXS NV</v>
          </cell>
          <cell r="AC165">
            <v>0</v>
          </cell>
          <cell r="AD165">
            <v>0</v>
          </cell>
        </row>
        <row r="166">
          <cell r="D166" t="str">
            <v>01022048</v>
          </cell>
          <cell r="E166">
            <v>0</v>
          </cell>
          <cell r="F166">
            <v>0</v>
          </cell>
          <cell r="G166">
            <v>0</v>
          </cell>
          <cell r="H166">
            <v>0</v>
          </cell>
          <cell r="I166">
            <v>0</v>
          </cell>
          <cell r="J166">
            <v>0</v>
          </cell>
          <cell r="K166">
            <v>0</v>
          </cell>
          <cell r="L166">
            <v>0</v>
          </cell>
          <cell r="M166">
            <v>0</v>
          </cell>
          <cell r="N166">
            <v>0</v>
          </cell>
          <cell r="O166">
            <v>0</v>
          </cell>
          <cell r="P166">
            <v>0</v>
          </cell>
          <cell r="Q166" t="str">
            <v>Tìm hiểu giải Nobel Hóa học để giúp học sinh hứng thú với môn Hóa học ở Trường THPT Lý Tự Trọng Thành phố Hồ Chí Minh</v>
          </cell>
          <cell r="R166">
            <v>0</v>
          </cell>
          <cell r="S166">
            <v>0</v>
          </cell>
          <cell r="T166">
            <v>0</v>
          </cell>
          <cell r="U166">
            <v>0</v>
          </cell>
          <cell r="V166">
            <v>0</v>
          </cell>
          <cell r="W166">
            <v>0</v>
          </cell>
          <cell r="X166" t="str">
            <v xml:space="preserve">Một số biện pháp nâng cao hiệu quả công tác chủ nhiệm lớp trung cấp chuyên nghiệp Khối 9+ tại trường Cao đẳng Lý Tự Trọng Thành phố Hồ Chí Minh. </v>
          </cell>
          <cell r="Y166">
            <v>0</v>
          </cell>
          <cell r="Z166">
            <v>0</v>
          </cell>
          <cell r="AA166">
            <v>0</v>
          </cell>
          <cell r="AB166" t="str">
            <v>HTXS NV</v>
          </cell>
          <cell r="AC166">
            <v>0</v>
          </cell>
          <cell r="AD166">
            <v>0</v>
          </cell>
        </row>
        <row r="167">
          <cell r="D167" t="str">
            <v>01023002</v>
          </cell>
          <cell r="E167">
            <v>0</v>
          </cell>
          <cell r="F167" t="str">
            <v>x</v>
          </cell>
          <cell r="G167" t="str">
            <v>Áp dụng công nghệ thông tin trong việc quản lý hồ sơ Đảng (năm thứ 2)</v>
          </cell>
          <cell r="H167">
            <v>0</v>
          </cell>
          <cell r="I167">
            <v>0</v>
          </cell>
          <cell r="J167">
            <v>0</v>
          </cell>
          <cell r="K167">
            <v>0</v>
          </cell>
          <cell r="L167">
            <v>0</v>
          </cell>
          <cell r="M167">
            <v>0</v>
          </cell>
          <cell r="N167">
            <v>0</v>
          </cell>
          <cell r="O167">
            <v>0</v>
          </cell>
          <cell r="P167">
            <v>0</v>
          </cell>
          <cell r="Q167" t="str">
            <v>Kinh nghiệm trong công tác chủ nhiệm về việc giáo dục ý thức kỷ luật cho học sinh bậc Trung cấp và Cao đẳng nghề</v>
          </cell>
          <cell r="R167">
            <v>0</v>
          </cell>
          <cell r="S167" t="str">
            <v>Kinh nghiệm giáo dục đạo đức học sinh trong công tác chủ nhiệm lớp</v>
          </cell>
          <cell r="T167">
            <v>0</v>
          </cell>
          <cell r="U167">
            <v>0</v>
          </cell>
          <cell r="V167">
            <v>0</v>
          </cell>
          <cell r="W167" t="str">
            <v>x</v>
          </cell>
          <cell r="X167" t="str">
            <v xml:space="preserve">Kinh nghiệm về công tác chủ nhiệm trong việc hạn chế nghỉ , bỏ học của học sinh trung cấp chuyên nghiệp Khối 9+ tại  trường Cao đẳng Lý Tự Trọng Thành phố Hồ Chí Minh. </v>
          </cell>
          <cell r="Y167">
            <v>0</v>
          </cell>
          <cell r="Z167">
            <v>0</v>
          </cell>
          <cell r="AA167" t="str">
            <v>Phương pháp liên hệ thực tế trong giảng dạy một số bài học môn Ngữ văn để giáo dục đạo đức cho học sinh khối TCCN tại trường Cao Đẳng Lý Tự Trọng Thành phố Hồ Chí Minh</v>
          </cell>
          <cell r="AB167" t="str">
            <v>HTXS NV</v>
          </cell>
          <cell r="AC167">
            <v>0</v>
          </cell>
          <cell r="AD167" t="str">
            <v>Liên hệ nội dung “Học tập và làm theo tư tưởng, đạo đức, phong cách Hồ Chí Minh” trong quá trình giảng dạy đối với một số bài giảng văn</v>
          </cell>
        </row>
        <row r="168">
          <cell r="D168" t="str">
            <v>01010141</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t="str">
            <v>HTXS NV</v>
          </cell>
          <cell r="AC168">
            <v>0</v>
          </cell>
          <cell r="AD168">
            <v>0</v>
          </cell>
        </row>
        <row r="169">
          <cell r="D169" t="str">
            <v>01010162</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t="str">
            <v>HTT NV</v>
          </cell>
          <cell r="AC169">
            <v>0</v>
          </cell>
          <cell r="AD169">
            <v>0</v>
          </cell>
        </row>
        <row r="170">
          <cell r="D170" t="str">
            <v>01011012</v>
          </cell>
          <cell r="E170" t="str">
            <v>Khoa Lý luận Chính trị</v>
          </cell>
          <cell r="F170">
            <v>0</v>
          </cell>
          <cell r="G170">
            <v>0</v>
          </cell>
          <cell r="H170" t="str">
            <v>x</v>
          </cell>
          <cell r="I170" t="str">
            <v>Làm thế nào để khuyến khích Sinh viên tích cực phát biểu</v>
          </cell>
          <cell r="J170" t="str">
            <v>x</v>
          </cell>
          <cell r="K170" t="str">
            <v>Giải pháp góp phần nâng cao ý thức bảo vệ môi trường cho học sinh sinh viên</v>
          </cell>
          <cell r="L170" t="str">
            <v>x</v>
          </cell>
          <cell r="M170" t="str">
            <v>Vận dụng nội dung Hội nghị TW Đảng lần thứ 1 đến lần thứ 7 khóa XI vào giảng dạy môn Đường lối Cách mạng của Đảng Cộng sản Việt Nam tại trường</v>
          </cell>
          <cell r="N170">
            <v>0</v>
          </cell>
          <cell r="O170" t="str">
            <v>Những đổi mới cần thiết trong giảng dạy môn Đường lối Cách mạng của Đảng cộng sản Việt Nam khi chuyển sang học chế tín chỉ</v>
          </cell>
          <cell r="P170">
            <v>0</v>
          </cell>
          <cell r="Q170" t="str">
            <v>Vận dụng nội dung Hội nghị Trung ương 9 khóa XI vào giảng dạy môn Đường lối cách mạng của Đảng cộng sản Việt Nam tại trường CĐKT Lý Tự Trọng nhằm nâng cao hiệu quả dạy học.</v>
          </cell>
          <cell r="R170">
            <v>0</v>
          </cell>
          <cell r="S170" t="str">
            <v>Vận dụng nội dung Nghị quyết Đại hội Đảng toàn quốc lần thứ XII vào giảng dạy môn Đường lối cách mạng của Đảng cộng sản Việt Nam tại trường Cao đẳng kỹ thuật Lý Tự Trọng TP Hồ Chí Minh</v>
          </cell>
          <cell r="T170">
            <v>0</v>
          </cell>
          <cell r="U170" t="str">
            <v xml:space="preserve">Vận dụng nội dung văn kiện Đại hội Đảng toàn quốc lần thứ XII vào giảng dạy môn Chính trị hệ cao đẳng tại trường Cao đẳng Lý Tự Trọng TP Hồ Chí Minh </v>
          </cell>
          <cell r="V170">
            <v>0</v>
          </cell>
          <cell r="W170">
            <v>0</v>
          </cell>
          <cell r="X170" t="str">
            <v>Tổ chức giảng dạy môn Chính trị theo mô hình trò chơi đồng đội góp phần phát huy tính tích cực và năng lực học tập của sinh viên tại Trường Cao đẳng Lý Tự Trọng TPHCM</v>
          </cell>
          <cell r="Y170">
            <v>0</v>
          </cell>
          <cell r="Z170">
            <v>0</v>
          </cell>
          <cell r="AA170" t="str">
            <v>Chuyển các nội dung lý thuyết môn Giáo dục Chính trị hệ trung cấp thành các mô hình kiến thức góp phần nâng cao hiệu quả giảng dạy môn học tại trường Cao đẳng Lý Tự Trọng TP Hồ Chí Minh</v>
          </cell>
          <cell r="AB170" t="str">
            <v>HTXS NV</v>
          </cell>
          <cell r="AC170">
            <v>0</v>
          </cell>
          <cell r="AD170" t="str">
            <v>Giải pháp nâng cao hiệu quả đánh giá kết quả học tập trong giảng dạy trực tuyến bằng ứng dụng https://myaloha.vn/ đối với môn Giáo dục chính trị hệ cao đẳng tại trường Cao đẳng Lý Tự Trọng Thành phố Hồ Chí Minh</v>
          </cell>
        </row>
        <row r="171">
          <cell r="D171" t="str">
            <v>01011002</v>
          </cell>
          <cell r="E171">
            <v>0</v>
          </cell>
          <cell r="F171" t="str">
            <v>x</v>
          </cell>
          <cell r="G171" t="str">
            <v>Đổi mới phương pháp giảng dạy môn Chính trị hệ Trung cấp chuyên nghiệp</v>
          </cell>
          <cell r="H171" t="str">
            <v>x</v>
          </cell>
          <cell r="I171" t="str">
            <v>Một số phương pháp phát huy tính tích cực của Sinh viên đối với học phần Những nguyên lý cơ bản của chủ nghĩa Mác-Lênin</v>
          </cell>
          <cell r="J171" t="str">
            <v>x</v>
          </cell>
          <cell r="K171" t="str">
            <v>Một số biện pháp phát huy tính hiệu quả của việc ứng dụng công nghệ thông tin vào giảng dạy môn Những nguyên lý cơ bản của Chủ nghĩa Mác - Lênin</v>
          </cell>
          <cell r="L171">
            <v>0</v>
          </cell>
          <cell r="M171">
            <v>0</v>
          </cell>
          <cell r="N171">
            <v>0</v>
          </cell>
          <cell r="O171">
            <v>0</v>
          </cell>
          <cell r="P171">
            <v>0</v>
          </cell>
          <cell r="Q171" t="str">
            <v>Sử dụng sơ đồ tư duy (mindmap) trong giảng dạy học phần Những nguyên lý cơ bản của chủ nghĩa Mác-Lênin cho sinh viên trường Cao đẳng kỹ thuật Lý Tự Trọng</v>
          </cell>
          <cell r="R171">
            <v>0</v>
          </cell>
          <cell r="S171" t="str">
            <v>Phát huy năng lực tự học của sinh viên trường Cao đẳng Kỹ thuật Lý Tự Trọng trong hoạt động học tập các môn lý luận chính trị theo hệ thống tín chỉ hiện nay</v>
          </cell>
          <cell r="T171">
            <v>0</v>
          </cell>
          <cell r="U171" t="str">
            <v>Góp phần bồi dưỡng kỹ năng mềm cho học sinh thông qua việc dạy môn Chính trị hệ trung cấp tại trường Cao đẳng  Lý Tự Trọng TP Hồ Chí Minh</v>
          </cell>
          <cell r="V171">
            <v>0</v>
          </cell>
          <cell r="W171" t="str">
            <v>x</v>
          </cell>
          <cell r="X171" t="str">
            <v>Vận dụng hai nguyên lý của phép biện chứng duy vật trong việc giáo dục kỹ năng mềm  khi giảng dạy chính trị cho sinh viên trường Cao đẳng Lý Tự Trọng TP. Hồ Chí Minh</v>
          </cell>
          <cell r="Y171">
            <v>0</v>
          </cell>
          <cell r="Z171" t="str">
            <v>x</v>
          </cell>
          <cell r="AA171" t="str">
            <v>Một vài kinh nghiệm về rèn luyện đạo đức và kỷ luật cho học sinh trung cấp 19T4 thông qua dạy bài 2: Khái Quát Về Tư Tưởng Hồ Chí Minh môn học Giáo dục Chính trị.</v>
          </cell>
          <cell r="AB171" t="str">
            <v>HTXS NV</v>
          </cell>
          <cell r="AC171">
            <v>0</v>
          </cell>
          <cell r="AD171" t="str">
            <v>Một số giải pháp giúp sinh viên vận dụng kiến thức Luật lao động vào thực tiễn thông qua giảng dạy bài 4 môn Pháp luật tại trường cao đẳng Lý Tự Trọng Thành Phố Hồ Chí Minh</v>
          </cell>
        </row>
        <row r="172">
          <cell r="D172" t="str">
            <v>01011009</v>
          </cell>
          <cell r="E172">
            <v>0</v>
          </cell>
          <cell r="F172">
            <v>0</v>
          </cell>
          <cell r="G172">
            <v>0</v>
          </cell>
          <cell r="H172" t="str">
            <v>x</v>
          </cell>
          <cell r="I172" t="str">
            <v>Làm gì để nâng cao chất lượng  giảng dạy học phần Đường lối Cách mạng của Đảng Cộng sản Việt Nam trong trường CĐKT</v>
          </cell>
          <cell r="J172">
            <v>0</v>
          </cell>
          <cell r="K172">
            <v>0</v>
          </cell>
          <cell r="L172">
            <v>0</v>
          </cell>
          <cell r="M172">
            <v>0</v>
          </cell>
          <cell r="N172">
            <v>0</v>
          </cell>
          <cell r="O172">
            <v>0</v>
          </cell>
          <cell r="P172">
            <v>0</v>
          </cell>
          <cell r="Q172" t="str">
            <v>Nâng cao hiệu quả phương pháp thảo luận nhóm trong giảng dạy môn Đường lối cách mạng của Đảng cộng sản Việt Nam đối với các trường kỹ thuật, trường nghề</v>
          </cell>
          <cell r="R172">
            <v>0</v>
          </cell>
          <cell r="S172" t="str">
            <v>Sử dụng phương tiện dạy học hiện đại để tăng hứng thú học tập các môn Lý luận chính trị cho sinh viên</v>
          </cell>
          <cell r="T172">
            <v>0</v>
          </cell>
          <cell r="U172">
            <v>0</v>
          </cell>
          <cell r="V172">
            <v>0</v>
          </cell>
          <cell r="W172">
            <v>0</v>
          </cell>
          <cell r="X172" t="str">
            <v>Ứng dụng một số thành tựu của khoa học và công nghệ trong giảng dạy môn Chính trị tại trường Cao đẳng Lý Tự Trọng thành phố Hồ Chí Minh.</v>
          </cell>
          <cell r="Y172">
            <v>0</v>
          </cell>
          <cell r="Z172">
            <v>0</v>
          </cell>
          <cell r="AA172" t="str">
            <v>Giáo dục kỹ năng sống thông qua môn học Giáo dục Chính trị cho sinh viên tại trường cao đẳng Lý Tự Trọng TP Hồ Chí Minh</v>
          </cell>
          <cell r="AB172" t="str">
            <v>HTT NV</v>
          </cell>
          <cell r="AC172">
            <v>0</v>
          </cell>
          <cell r="AD172" t="str">
            <v>Những giải pháp thúc đẩy hoạt động nghiên cứu khoa học đối với Giảng viên khoa Lý luận chính trị tại trường Cao đẳng Lý Tự Trọng Thành phố Hồ Chí Minh góp phần nâng cao hiệu quả giảng dạy đáp ứng yêu cầu phát triển mới của đất nước</v>
          </cell>
        </row>
        <row r="173">
          <cell r="D173" t="str">
            <v>01011010</v>
          </cell>
          <cell r="E173">
            <v>0</v>
          </cell>
          <cell r="F173" t="str">
            <v>x</v>
          </cell>
          <cell r="G173" t="str">
            <v>Một số biện pháp giúp tổ chức giờ học tích cực đối với môn Những nguyên lý cơ bản của Chủ nghĩa Mác - Lênin</v>
          </cell>
          <cell r="H173" t="str">
            <v>x</v>
          </cell>
          <cell r="I173" t="str">
            <v>Nâng cao vai trò của Giáo viên chủ nhiệm trong hoạt động học tập và rèn luyện của Sinh viên</v>
          </cell>
          <cell r="J173" t="str">
            <v>x</v>
          </cell>
          <cell r="K173" t="str">
            <v>Nâng cao hiệu quả của việc sử dụng phương pháp học theo nhóm trong giờ học môn Chính trị</v>
          </cell>
          <cell r="L173">
            <v>0</v>
          </cell>
          <cell r="M173">
            <v>0</v>
          </cell>
          <cell r="N173">
            <v>0</v>
          </cell>
          <cell r="O173" t="str">
            <v>Vận dụng quy luật lượng - chất trong việc nâng cao chất lượng học tập và rèn luyện sinh viên tại trường Cao đẳng Kỹ thuật Lý Tự Trọng</v>
          </cell>
          <cell r="P173">
            <v>0</v>
          </cell>
          <cell r="Q173" t="str">
            <v>Rèn luyện phương pháp biện chứng cho sinh viên qua việc dạy và học môn Những nguyên lý cơ bản của chủ nghĩa Mác-Lênin tại trường</v>
          </cell>
          <cell r="R173">
            <v>0</v>
          </cell>
          <cell r="S173" t="str">
            <v> Vận dụng phương pháp lấy người học làm trung tâm trong việc giảng dạy các môn lý luận chính trị tại Trường CĐKT Lý Tự Trọng</v>
          </cell>
          <cell r="T173">
            <v>0</v>
          </cell>
          <cell r="U173">
            <v>0</v>
          </cell>
          <cell r="V173">
            <v>0</v>
          </cell>
          <cell r="W173">
            <v>0</v>
          </cell>
          <cell r="X173" t="str">
            <v>Sử dụng mô hình giáo dục khai phóng vào trong giảng dạy chính trị cho các hệ tại trường Cao đẳng Lý Tự Trọng thành phố Hồ Chí Minh.</v>
          </cell>
          <cell r="Y173">
            <v>0</v>
          </cell>
          <cell r="Z173">
            <v>0</v>
          </cell>
          <cell r="AA173" t="str">
            <v>Vận dụng quy luật ngưỡng cảm giác để phát huy hiệu quả của việc dạy và học môn Giáo dục Chính trị tại trường Cao đẳng Lý Tự Trọng TP Hồ Chí Minh</v>
          </cell>
          <cell r="AB173" t="str">
            <v>HTXS NV</v>
          </cell>
          <cell r="AC173">
            <v>0</v>
          </cell>
          <cell r="AD173" t="str">
            <v>Tăng cường phối hợp giữa Nhà trường và gia đình trong việc giáo dục đạo đức cho sinh viên khối trung cấp nghề tại trường Cao đẳng Lý Tự Trọng Thành phố Hồ Chí Minh</v>
          </cell>
        </row>
        <row r="174">
          <cell r="D174" t="str">
            <v>01010005</v>
          </cell>
          <cell r="E174">
            <v>0</v>
          </cell>
          <cell r="F174" t="str">
            <v>x</v>
          </cell>
          <cell r="G174" t="str">
            <v>Cải tiến phương pháp giảng dạy môn Khoa học giao tiếp bài : “Giao tiếp có hiệu quả"</v>
          </cell>
          <cell r="H174" t="str">
            <v>x</v>
          </cell>
          <cell r="I174" t="str">
            <v>Ứng dụng Internet vào giảng dạy Khoa học giao tiếp</v>
          </cell>
          <cell r="J174" t="str">
            <v>x</v>
          </cell>
          <cell r="K174" t="str">
            <v>Cải tiến phương pháp giảng dạy bài 2 "Các cách tiếp cận hiện tượng giao tiếp"</v>
          </cell>
          <cell r="L174" t="str">
            <v>x</v>
          </cell>
          <cell r="M174" t="str">
            <v xml:space="preserve">Cải tiến phương pháp giảng dạy Chương I của học phần Kỹ năng giao tiếp, hệ TCCN trường CĐKT Lý Tự Trọng </v>
          </cell>
          <cell r="N174">
            <v>0</v>
          </cell>
          <cell r="O174">
            <v>0</v>
          </cell>
          <cell r="P174">
            <v>0</v>
          </cell>
          <cell r="Q174" t="str">
            <v>Đổi mới phương pháp giảng dạy đối với hệ Trung cấp chuyên nghiệp bằng cách sử dụng bộ ngân hàng câu hỏi để kích thích năng lực tự học của học sinh trường CĐKT Lý Tự Trọng</v>
          </cell>
          <cell r="R174">
            <v>0</v>
          </cell>
          <cell r="S174" t="str">
            <v>Trang bị kỹ năng mềm thông qua việc giảng dạy môn Pháp luật cho học sinh hệ Trung cấp chuyên nghiệp trường CĐKT Lý Tự Trọng TP.HCM</v>
          </cell>
          <cell r="T174" t="str">
            <v>x</v>
          </cell>
          <cell r="U174" t="str">
            <v>Soạn ngân hàng câu hỏi cho môn học Pháp luật hệ trung cấp để kích thích năng lực tự học của học sinh trường Cao đẳng Lý Tự Trọng TP.Hồ Chí Minh</v>
          </cell>
          <cell r="V174">
            <v>0</v>
          </cell>
          <cell r="W174">
            <v>0</v>
          </cell>
          <cell r="X174" t="str">
            <v>Nâng cao chất lượng giảng dạy môn Pháp luật góp phần xây dựng ý thức sống-làm việc theo Hiến pháp và pháp luật cho sinh viên trường Cao đẳng Lý Tự Trọng TP.HCM</v>
          </cell>
          <cell r="Y174">
            <v>0</v>
          </cell>
          <cell r="Z174">
            <v>0</v>
          </cell>
          <cell r="AA174" t="str">
            <v>Đổi mới giờ sinh hoạt lớp đối với hệ trung cấp để phát huy tính tích cực sáng tạo của học sinh trường Cao đẳng Lý Tự Trọng Thành phố Hồ Chí Minh</v>
          </cell>
          <cell r="AB174" t="str">
            <v>HTXS NV</v>
          </cell>
          <cell r="AC174">
            <v>0</v>
          </cell>
          <cell r="AD174" t="str">
            <v>Vận dụng phương pháp đàm thoại và dạy học theo tình huống vào giảng dạy môn Pháp luật cho hệ Cao đẳng trường Cao đẳng Lý Tự Trọng Thành phố Hồ Chí Minh</v>
          </cell>
        </row>
        <row r="175">
          <cell r="D175" t="str">
            <v>01011005</v>
          </cell>
          <cell r="E175">
            <v>0</v>
          </cell>
          <cell r="F175">
            <v>0</v>
          </cell>
          <cell r="G175">
            <v>0</v>
          </cell>
          <cell r="H175">
            <v>0</v>
          </cell>
          <cell r="I175">
            <v>0</v>
          </cell>
          <cell r="J175">
            <v>0</v>
          </cell>
          <cell r="K175">
            <v>0</v>
          </cell>
          <cell r="L175">
            <v>0</v>
          </cell>
          <cell r="M175">
            <v>0</v>
          </cell>
          <cell r="N175">
            <v>0</v>
          </cell>
          <cell r="O175">
            <v>0</v>
          </cell>
          <cell r="P175">
            <v>0</v>
          </cell>
          <cell r="Q175" t="str">
            <v>Vận dụng văn hóa dân gian Việt Nam vào việc giảng dạy chương I,II,III trong bộ môn Những nguyên lý cơ bản của chủ nghĩa Mác-Lênin</v>
          </cell>
          <cell r="R175">
            <v>0</v>
          </cell>
          <cell r="S175" t="str">
            <v>Vận dụng quan điểm toàn diện trong việc giảng dạy và giáo dục đạo đức cho học sinh - sinh viên trường Cao đẳng kỹ thuật Lý Tự Trọng Thành phố Hồ Chí Minh.</v>
          </cell>
          <cell r="T175">
            <v>0</v>
          </cell>
          <cell r="U175">
            <v>0</v>
          </cell>
          <cell r="V175">
            <v>0</v>
          </cell>
          <cell r="W175">
            <v>0</v>
          </cell>
          <cell r="X175" t="str">
            <v>Vận dụng bài "Đường lối xây dựng và phát triển văn hóa, xã hội, con người" của môn học Chính trị trong việc giáo dục đạo đức lối sống cho học sinh - sinh viên của trường Cao Đẳng Lý Tự Trọng TPHCM</v>
          </cell>
          <cell r="Y175">
            <v>0</v>
          </cell>
          <cell r="Z175">
            <v>0</v>
          </cell>
          <cell r="AA175" t="str">
            <v>Vận dụng quan điểm duy vật lịch sử trong việc giáo dục  đạo đức nghề nghiệp và ý thức tổ chức kỷ luật cho học sinh, sinh viên trường Cao đẳng Lý Tự trọng TP Hồ Chí Minh</v>
          </cell>
          <cell r="AB175" t="str">
            <v>HTT NV</v>
          </cell>
          <cell r="AC175">
            <v>0</v>
          </cell>
          <cell r="AD175" t="str">
            <v>Tích hợp kiến thức bình đẳng giới vào giảng dạy học phần Giáo dục Chính trị cho sinh viên trường Cao đẳng Lý Tự Trọng Thành phố Hồ Chí Minh</v>
          </cell>
        </row>
        <row r="176">
          <cell r="D176" t="str">
            <v>01011013</v>
          </cell>
          <cell r="E176">
            <v>0</v>
          </cell>
          <cell r="F176" t="str">
            <v>x</v>
          </cell>
          <cell r="G176" t="str">
            <v>Làm sao để học tốt môn Những nguyên lý cơ bản của Chủ nghĩa Mác – Lênin 1</v>
          </cell>
          <cell r="H176" t="str">
            <v>x</v>
          </cell>
          <cell r="I176" t="str">
            <v xml:space="preserve">Làm thế nào để có giờ giảng tích cực </v>
          </cell>
          <cell r="J176" t="str">
            <v>x</v>
          </cell>
          <cell r="K176" t="str">
            <v>Một số biện pháp để sinh viên đạt hiệu quả cao trong việc học nhóm môn Những nguyên lý cơ bản của Chủ nghĩa Mác LêninII</v>
          </cell>
          <cell r="L176" t="str">
            <v>x</v>
          </cell>
          <cell r="M176" t="str">
            <v>Một số biện pháp trong việc dạy học môn Những nguyên lý cơ bản của chủ nghĩa Mác - Lênin theo học chế tín chỉ tại trường CĐKT Lý Tự Trọng</v>
          </cell>
          <cell r="N176" t="str">
            <v>x</v>
          </cell>
          <cell r="O176" t="str">
            <v>Một số kinh nghiệm trong việc dạy học phần Những nguyên lý cơ bản của chủ nghĩa Mác-Lênin theo học chế tín chỉ tại trường Cao đẳng Kỹ thuật Lý Tự Trọng</v>
          </cell>
          <cell r="P176">
            <v>0</v>
          </cell>
          <cell r="Q176" t="str">
            <v>Một số giải pháp nâng cao kỹ năng đọc của sinh viên tại trường CĐKT Lý Tự Trọng hiện nay</v>
          </cell>
          <cell r="R176">
            <v>0</v>
          </cell>
          <cell r="S176" t="str">
            <v>Một số giải pháp nhằm thu hút và tạo động lực thúc đẩy sinh viên tích cực học tập</v>
          </cell>
          <cell r="T176">
            <v>0</v>
          </cell>
          <cell r="U176">
            <v>0</v>
          </cell>
          <cell r="V176">
            <v>0</v>
          </cell>
          <cell r="W176">
            <v>0</v>
          </cell>
          <cell r="X176" t="str">
            <v>Một số giải pháp nâng cao tính tự học của sinh viên trong môn Chính trị tại trường Cao đẳng Lý Tự Trọng thành phố Hồ Chí Minh.</v>
          </cell>
          <cell r="Y176">
            <v>0</v>
          </cell>
          <cell r="Z176">
            <v>0</v>
          </cell>
          <cell r="AA176" t="str">
            <v>Một số giải pháp để nâng cao hiệu quả trong việc giảng dạy môn Giáo dục chính trị tại trường Cao đẳng Lý Tự Trọng trong bối cảnh cách mạng công nghiệp 4.0</v>
          </cell>
          <cell r="AB176" t="str">
            <v>HTXS NV</v>
          </cell>
          <cell r="AC176">
            <v>0</v>
          </cell>
          <cell r="AD176" t="str">
            <v>Các yếu tố ảnh hưởng đến quá trình học tập trực tuyến môn Giáo dục chính trị của sinh viên tại trường Cao đẳng Lý Tự Trọng Thành phố Hồ Chí Minh</v>
          </cell>
        </row>
        <row r="177">
          <cell r="D177" t="str">
            <v>01011008</v>
          </cell>
          <cell r="E177">
            <v>0</v>
          </cell>
          <cell r="F177">
            <v>0</v>
          </cell>
          <cell r="G177">
            <v>0</v>
          </cell>
          <cell r="H177">
            <v>0</v>
          </cell>
          <cell r="I177">
            <v>0</v>
          </cell>
          <cell r="J177">
            <v>0</v>
          </cell>
          <cell r="K177">
            <v>0</v>
          </cell>
          <cell r="L177" t="str">
            <v>x</v>
          </cell>
          <cell r="M177" t="str">
            <v>Một số biện pháp nhằm nâng cao bản lĩnh chính trị cho Sinh viên hệ CĐ của trường trong giai đoạn hiện nay</v>
          </cell>
          <cell r="N177">
            <v>0</v>
          </cell>
          <cell r="O177" t="str">
            <v>Vận dụng ca dao, tục ngữ, thơ ca vào môn học Giáo dục chính trị nhằm nâng cao hiệu quả học tập cho học sinh bậc trung cấp chuyên nghiệp tại trường Cao đẳng Kỹ thuật Lý Tự Trọng</v>
          </cell>
          <cell r="P177" t="str">
            <v>x</v>
          </cell>
          <cell r="Q177" t="str">
            <v>Vai trò của giảng viên trong việc nâng cao hiệu quả tự học của sinh viên trường Cao đẳng kỹ thuật Lý Tự Trọng</v>
          </cell>
          <cell r="R177">
            <v>0</v>
          </cell>
          <cell r="S177" t="str">
            <v>Phát huy vai trò của GVCN trong việc nâng cao chất lượng đào tạo hệ Trung cấp chuyên nghiệp (12 + 2) tại trường CĐKT Lý Tự Trọng</v>
          </cell>
          <cell r="T177">
            <v>0</v>
          </cell>
          <cell r="U177" t="str">
            <v>Tăng cường phương pháp đối thoại, trao đổi, thảo luận trong giảng dạy môn Chính Trị tại trường Cao đẳng Lý Tự Trọng TP Hồ Chí Minh</v>
          </cell>
          <cell r="V177">
            <v>0</v>
          </cell>
          <cell r="W177">
            <v>0</v>
          </cell>
          <cell r="X177" t="str">
            <v>Tổ chức dạy học môn chính trị theo hướng tích hợp nhằm nâng cao hiệu quả dạy học tại trường cao đẳng Lý Tự Trọng TP Hồ Chí Minh</v>
          </cell>
          <cell r="Y177">
            <v>0</v>
          </cell>
          <cell r="Z177">
            <v>0</v>
          </cell>
          <cell r="AA177" t="str">
            <v>Một số giải pháp nhằm nâng cao hoạt động học tập hệ trung cấp tại trường Cao đẳng Lý Tự Trọng TP Hồ Chí Minh</v>
          </cell>
          <cell r="AB177" t="str">
            <v>HTXS NV</v>
          </cell>
          <cell r="AC177">
            <v>0</v>
          </cell>
          <cell r="AD177" t="str">
            <v>Một số giải pháp nhằm năng cao hiệu quả hoạt động của công tác giáo viên chủ nhiệm tại trường Cao đẳng Lý Tự Trọng Thành phố Hồ Chí Minh</v>
          </cell>
        </row>
        <row r="178">
          <cell r="D178" t="str">
            <v>01011015</v>
          </cell>
          <cell r="E178">
            <v>0</v>
          </cell>
          <cell r="F178" t="str">
            <v>x</v>
          </cell>
          <cell r="G178" t="str">
            <v>Đổi mới phương pháp giảng dạy môn Tư tưởng Hồ Chí Minh</v>
          </cell>
          <cell r="H178" t="str">
            <v>x</v>
          </cell>
          <cell r="I178" t="str">
            <v>Một số biện pháp để phát huy vai trò của người học trong học phần Tư tưởng Hồ Chí Minh</v>
          </cell>
          <cell r="J178" t="str">
            <v>x</v>
          </cell>
          <cell r="K178" t="str">
            <v>Một vài giải pháp góp phần nâng cao hiệu quả của giờ thuyết trình</v>
          </cell>
          <cell r="L178">
            <v>0</v>
          </cell>
          <cell r="M178">
            <v>0</v>
          </cell>
          <cell r="N178">
            <v>0</v>
          </cell>
          <cell r="O178">
            <v>0</v>
          </cell>
          <cell r="P178" t="str">
            <v>x</v>
          </cell>
          <cell r="Q178" t="str">
            <v>Tư tưởng đạo đức Hồ Chí Minh đối với việc giáo dục đạo đức cho sinh viên trường Cao đẳng kỹ thuật Lý Tự Trọng</v>
          </cell>
          <cell r="R178">
            <v>0</v>
          </cell>
          <cell r="S178" t="str">
            <v>Giảng dạy môn Tư tưởng Hồ Chí Minh tại trường CĐKT Lý Tự Trọng trong bối cảnh hội nhập quốc tế</v>
          </cell>
          <cell r="T178" t="str">
            <v>x</v>
          </cell>
          <cell r="U178" t="str">
            <v>Nâng cao chất lượng giảng dạy môn Chính trị - Góp phần giáo dục ý thức chính trị và đạo đức cách mạng cho sinh viên tại trường Cao đẳng Lý Tự Trọng thành phố Hồ Chí Minh.</v>
          </cell>
          <cell r="V178">
            <v>0</v>
          </cell>
          <cell r="W178">
            <v>0</v>
          </cell>
          <cell r="X178" t="str">
            <v>Vai trò của người thầy đối với việc nâng cao chất lượng giảng dạy môn chính trị cho học sinh, sinh viên tại trường cao đẳng Lý Tự Trọng Thành phố Hồ Chí Minh.</v>
          </cell>
          <cell r="Y178">
            <v>0</v>
          </cell>
          <cell r="Z178">
            <v>0</v>
          </cell>
          <cell r="AA178" t="str">
            <v>Một số biện pháp tạo hứng thú cho sinh viên trong học tập môn Giáo dục Chính trị tại trường CĐ Lý Tự Trọng Thành phố Hồ Chí Minh</v>
          </cell>
          <cell r="AB178" t="str">
            <v>HTXS NV</v>
          </cell>
          <cell r="AC178">
            <v>0</v>
          </cell>
          <cell r="AD178" t="str">
            <v>Phát huy tính tích cực, chủ động và sáng tạo của sinh viên hệ cao đẳng trong dạy học online môn giáo dục chính trị tại trường Cao đẳng Lý Tự Trọng thành phố Hồ Chí Minh</v>
          </cell>
        </row>
        <row r="179">
          <cell r="D179" t="str">
            <v>01011007</v>
          </cell>
          <cell r="E179">
            <v>0</v>
          </cell>
          <cell r="F179">
            <v>0</v>
          </cell>
          <cell r="G179">
            <v>0</v>
          </cell>
          <cell r="H179" t="str">
            <v>x</v>
          </cell>
          <cell r="I179">
            <v>0</v>
          </cell>
          <cell r="J179">
            <v>0</v>
          </cell>
          <cell r="K179" t="str">
            <v>Góp phần nâng cao kỹ năng thuyết trình cho sinh viên trường CĐ Kỹ thuật Lý Tự Trọng</v>
          </cell>
          <cell r="L179" t="str">
            <v>x</v>
          </cell>
          <cell r="M179" t="str">
            <v>Góp phần nâng cao kỹ năng thuyết trình cho sinh viên trường CĐ kỹ thuật Lý Tự Trọng</v>
          </cell>
          <cell r="N179">
            <v>0</v>
          </cell>
          <cell r="O179" t="str">
            <v>Một số phương pháp giảng dạy  môn Tư tưởng Hồ Chí Minh theo học chế tín chỉ tại Trường Cao đẳng Kỹ thuật Lý Tự Trọng</v>
          </cell>
          <cell r="P179">
            <v>0</v>
          </cell>
          <cell r="Q179" t="str">
            <v>Vận dụng Tư tưởng Hồ Chí Minh về đạo đức trong xây dựng đạo đức lối sống của sinh viên trường CĐKT Lý Tự Trọng TP.HCM</v>
          </cell>
          <cell r="R179">
            <v>0</v>
          </cell>
          <cell r="S179" t="str">
            <v>Đổi mới phương pháp giảng dạy môn Tư tưởng Hồ Chí Minh cho sinh viên trường Cao đẳng Kỹ thuật Lý Tự Trọng trong bối cảnh hội nhập quốc tế</v>
          </cell>
          <cell r="T179">
            <v>0</v>
          </cell>
          <cell r="U179">
            <v>0</v>
          </cell>
          <cell r="V179">
            <v>0</v>
          </cell>
          <cell r="W179">
            <v>0</v>
          </cell>
          <cell r="X179" t="str">
            <v>Một số giải pháp góp phần nâng cao chất lượng công tác chủ nhiệm 18T4 tại trường Cao đẳng Lý Tự Trọng Thành phố Hồ Chí Minh.</v>
          </cell>
          <cell r="Y179">
            <v>0</v>
          </cell>
          <cell r="Z179">
            <v>0</v>
          </cell>
          <cell r="AA179" t="str">
            <v>Một số giải pháp góp phần khắc phục tình trạng bỏ học của học sinh trung cấp 18T4 - TKĐ1 trường Cao đẳng Lý Tự Trọng Thành phố Hồ Chí Minh</v>
          </cell>
          <cell r="AB179" t="str">
            <v>HTT NV</v>
          </cell>
          <cell r="AC179">
            <v>0</v>
          </cell>
          <cell r="AD179" t="str">
            <v>Một số giải pháp góp phần thu hút sinh viên tích cực tham gia lớp học trực tuyến tại trường cao đẳng Lý Tự Trọng Thành phố Hồ Chí Minh</v>
          </cell>
        </row>
        <row r="180">
          <cell r="D180" t="str">
            <v>01011011</v>
          </cell>
          <cell r="E180">
            <v>0</v>
          </cell>
          <cell r="F180">
            <v>0</v>
          </cell>
          <cell r="G180">
            <v>0</v>
          </cell>
          <cell r="H180">
            <v>0</v>
          </cell>
          <cell r="I180">
            <v>0</v>
          </cell>
          <cell r="J180">
            <v>0</v>
          </cell>
          <cell r="K180">
            <v>0</v>
          </cell>
          <cell r="L180">
            <v>0</v>
          </cell>
          <cell r="M180">
            <v>0</v>
          </cell>
          <cell r="N180">
            <v>0</v>
          </cell>
          <cell r="O180">
            <v>0</v>
          </cell>
          <cell r="P180">
            <v>0</v>
          </cell>
          <cell r="Q180" t="str">
            <v>Một số giải pháp nâng cao hiệu quả công tác giảng dạy môn Pháp luật tại trường Cao đẳng Kỹ thuật Lý Tự Trọng TP. HCM</v>
          </cell>
          <cell r="R180">
            <v>0</v>
          </cell>
          <cell r="S180" t="str">
            <v>Một số biện pháp và giải pháp để nâng cao chất lượng giảng dạy cho đội ngũ giảng viên</v>
          </cell>
          <cell r="T180">
            <v>0</v>
          </cell>
          <cell r="U180">
            <v>0</v>
          </cell>
          <cell r="V180">
            <v>0</v>
          </cell>
          <cell r="W180">
            <v>0</v>
          </cell>
          <cell r="X180" t="str">
            <v>Tạo hứng thú cho người học trong giờ học môn pháp luật.</v>
          </cell>
          <cell r="Y180">
            <v>0</v>
          </cell>
          <cell r="Z180">
            <v>0</v>
          </cell>
          <cell r="AA180" t="str">
            <v>Đề xuất phương pháp giảng dạy và kiểm tra đánh giá kết quả học tập môn pháp luật theo chương trình mới</v>
          </cell>
          <cell r="AB180" t="str">
            <v>HTXS NV</v>
          </cell>
          <cell r="AC180">
            <v>0</v>
          </cell>
          <cell r="AD180" t="str">
            <v>Một số giải pháp để nâng cao ý thức và kiến thức người học môn Pháp luật tại trường Cao Đẳng Lý Tự Trọng Thành phố Hồ Chí Minh</v>
          </cell>
        </row>
        <row r="181">
          <cell r="D181" t="str">
            <v>01011014</v>
          </cell>
          <cell r="E181">
            <v>0</v>
          </cell>
          <cell r="F181">
            <v>0</v>
          </cell>
          <cell r="G181">
            <v>0</v>
          </cell>
          <cell r="H181">
            <v>0</v>
          </cell>
          <cell r="I181">
            <v>0</v>
          </cell>
          <cell r="J181">
            <v>0</v>
          </cell>
          <cell r="K181">
            <v>0</v>
          </cell>
          <cell r="L181">
            <v>0</v>
          </cell>
          <cell r="M181">
            <v>0</v>
          </cell>
          <cell r="N181">
            <v>0</v>
          </cell>
          <cell r="O181">
            <v>0</v>
          </cell>
          <cell r="P181">
            <v>0</v>
          </cell>
          <cell r="Q181" t="str">
            <v>Nâng cao nhận thức &amp; trách nhiệm sinh viên học sinh bằng việc đưa các sự kiện pháp lý khách quan trong giảng dạy Pháp luật</v>
          </cell>
          <cell r="R181">
            <v>0</v>
          </cell>
          <cell r="S181" t="str">
            <v xml:space="preserve">Hợp nhất tổ Pháp luật về khoa Kinh tế, nhằm phát huy tối đa tri thức của giảng viên Pháp luật tại trường CĐKT Lý Tự Trọng TP HCM. </v>
          </cell>
          <cell r="T181">
            <v>0</v>
          </cell>
          <cell r="U181" t="str">
            <v>Định hướng hành vi, năng lực tư duy cho học sinh hệ trung cấp 9+3 tại trường Cao đẳng Lý Tự Trọng thành phố Hồ Chí Minh.</v>
          </cell>
          <cell r="V181">
            <v>0</v>
          </cell>
          <cell r="W181">
            <v>0</v>
          </cell>
          <cell r="X181" t="str">
            <v>Sự tác động của pháp luật và đạo đức trong việc hình thành nhân cách cho sinh viên trường Cao đẳng Lý Tự Trọng TPHCM</v>
          </cell>
          <cell r="Y181">
            <v>0</v>
          </cell>
          <cell r="Z181">
            <v>0</v>
          </cell>
          <cell r="AA181" t="str">
            <v>Tích hợp Luật giao thông đường bộ vào giảng dạy môn Pháp luật cho học sinh 19T4 hệ Trung cấp tại trường Cao đẳng Lý Tự Trọng TP Hồ Chí Minh</v>
          </cell>
          <cell r="AB181" t="str">
            <v>HTT NV</v>
          </cell>
          <cell r="AC181">
            <v>0</v>
          </cell>
          <cell r="AD181" t="str">
            <v>Tích hợp nội dung phòng chống ma túy vào giảng dạy học phần Luật hình sự, nhằm nâng cao ý thức pháp luật cho sinh viên trường Cao Đẳng Lý Tự Trọng Thành phố Hồ Chí Minh</v>
          </cell>
        </row>
        <row r="182">
          <cell r="D182" t="str">
            <v>01011001</v>
          </cell>
          <cell r="E182">
            <v>0</v>
          </cell>
          <cell r="F182">
            <v>0</v>
          </cell>
          <cell r="G182">
            <v>0</v>
          </cell>
          <cell r="H182">
            <v>0</v>
          </cell>
          <cell r="I182">
            <v>0</v>
          </cell>
          <cell r="J182">
            <v>0</v>
          </cell>
          <cell r="K182">
            <v>0</v>
          </cell>
          <cell r="L182">
            <v>0</v>
          </cell>
          <cell r="M182">
            <v>0</v>
          </cell>
          <cell r="N182">
            <v>0</v>
          </cell>
          <cell r="O182">
            <v>0</v>
          </cell>
          <cell r="P182">
            <v>0</v>
          </cell>
          <cell r="Q182" t="str">
            <v>Vận dụng phương pháp thảo luận theo nhóm trong giảng dạy môn Giáo dục Chính trị đối với hệ Trung cấp chuyên nghiệp tại trường Cao đẳng kỹ thuật Lý Tự Trọng</v>
          </cell>
          <cell r="R182">
            <v>0</v>
          </cell>
          <cell r="S182">
            <v>0</v>
          </cell>
          <cell r="T182">
            <v>0</v>
          </cell>
          <cell r="U182">
            <v>0</v>
          </cell>
          <cell r="V182">
            <v>0</v>
          </cell>
          <cell r="W182">
            <v>0</v>
          </cell>
          <cell r="X182">
            <v>0</v>
          </cell>
          <cell r="Y182">
            <v>0</v>
          </cell>
          <cell r="Z182">
            <v>0</v>
          </cell>
          <cell r="AA182">
            <v>0</v>
          </cell>
          <cell r="AB182" t="str">
            <v>HTT NV</v>
          </cell>
          <cell r="AC182">
            <v>0</v>
          </cell>
          <cell r="AD182">
            <v>0</v>
          </cell>
        </row>
        <row r="183">
          <cell r="D183" t="str">
            <v>01011006</v>
          </cell>
          <cell r="E183">
            <v>0</v>
          </cell>
          <cell r="F183">
            <v>0</v>
          </cell>
          <cell r="G183">
            <v>0</v>
          </cell>
          <cell r="H183">
            <v>0</v>
          </cell>
          <cell r="I183">
            <v>0</v>
          </cell>
          <cell r="J183">
            <v>0</v>
          </cell>
          <cell r="K183">
            <v>0</v>
          </cell>
          <cell r="L183" t="str">
            <v>x</v>
          </cell>
          <cell r="M183" t="str">
            <v>Đổi mới phương pháp giảng dạy môn Giáo dục Chính trị theo hướng tích cực hóa hoạt động học tập của HS hệ TCCN tại trường</v>
          </cell>
          <cell r="N183" t="str">
            <v>x</v>
          </cell>
          <cell r="O183" t="str">
            <v>Kinh nghiệm của việc sử dụng bài giảng điện tử đối với chương 5, học phần Đường lối Cách mạng của Đảng cộng sản Việt Nam</v>
          </cell>
          <cell r="P183">
            <v>0</v>
          </cell>
          <cell r="Q183" t="str">
            <v>Một số kinh nghiệm giáo dục kỹ năng sống cho học sinh qua học phần Giáo dục chính trị tại trường</v>
          </cell>
          <cell r="R183">
            <v>0</v>
          </cell>
          <cell r="S183" t="str">
            <v>Tích hợp nội dung giáo dục biển đảo vào môn Giáo dục chính trị góp phần nâng cao ý thức bảo vệ đất nước của học sinh hệ trung cấp chuyên nghiệp tại trường CĐKT Lý Tự Trọng Thành phố Hồ Chí Minh.</v>
          </cell>
          <cell r="T183">
            <v>0</v>
          </cell>
          <cell r="U183">
            <v>0</v>
          </cell>
          <cell r="V183">
            <v>0</v>
          </cell>
          <cell r="W183">
            <v>0</v>
          </cell>
          <cell r="X183" t="str">
            <v>Những thuận lợi và khó khăn khi dạy tích hợp môn Chính trị hệ cao đẳng tại trường Cao đẳng Lý Tự Trọng TPHCM</v>
          </cell>
          <cell r="Y183">
            <v>0</v>
          </cell>
          <cell r="Z183">
            <v>0</v>
          </cell>
          <cell r="AA183" t="str">
            <v>Một số giải pháp nâng cao chất lượng giáo dục tư tưởng chính trị cho sinh viên thông qua học phần Giáo dục Chính trị tại trường Cao đẳng Lý Tự Trọng TP Hồ Chí Minh</v>
          </cell>
          <cell r="AB183" t="str">
            <v>HTXS NV</v>
          </cell>
          <cell r="AC183">
            <v>0</v>
          </cell>
          <cell r="AD183" t="str">
            <v>Giáo dục tinh thần đoàn kết cho sinh viên qua học phần Giáo dục chính trị tại trường Cao đẳng Lý Tự Trọng Thành phố Hồ Chí Minh</v>
          </cell>
        </row>
        <row r="184">
          <cell r="D184" t="str">
            <v>01011016</v>
          </cell>
          <cell r="E184">
            <v>0</v>
          </cell>
          <cell r="F184">
            <v>0</v>
          </cell>
          <cell r="G184">
            <v>0</v>
          </cell>
          <cell r="H184">
            <v>0</v>
          </cell>
          <cell r="I184">
            <v>0</v>
          </cell>
          <cell r="J184">
            <v>0</v>
          </cell>
          <cell r="K184">
            <v>0</v>
          </cell>
          <cell r="L184">
            <v>0</v>
          </cell>
          <cell r="M184">
            <v>0</v>
          </cell>
          <cell r="N184">
            <v>0</v>
          </cell>
          <cell r="O184">
            <v>0</v>
          </cell>
          <cell r="P184">
            <v>0</v>
          </cell>
          <cell r="Q184" t="str">
            <v>Giải pháp góp phần nâng cao kiến thức hội nhập cộng đồng kinh tế ASEAN cho sinh viên qua bài giảng môn Những nguyên lý cơ bản của chủ nghĩa Mác – Lênin 1</v>
          </cell>
          <cell r="R184">
            <v>0</v>
          </cell>
          <cell r="S184">
            <v>0</v>
          </cell>
          <cell r="T184">
            <v>0</v>
          </cell>
          <cell r="U184">
            <v>0</v>
          </cell>
          <cell r="V184">
            <v>0</v>
          </cell>
          <cell r="W184">
            <v>0</v>
          </cell>
          <cell r="X184" t="str">
            <v>Giải pháp trang bị kiến thức thực tiễn cho sinh viên qua bài giảng môn Chính trị hệ cao đẳng tại trường Cao đẳng Lý Tự Trọng TP Hồ Chí Minh</v>
          </cell>
          <cell r="Y184">
            <v>0</v>
          </cell>
          <cell r="Z184">
            <v>0</v>
          </cell>
          <cell r="AA184" t="str">
            <v>Giáo dục giá trị truyền thống dân tộc cho sinh viên qua bài giảng môn Giáo dục Chính trị tại Trường cao đẳng Lý Tự Trọng TP Hồ Chí Minh</v>
          </cell>
          <cell r="AB184" t="str">
            <v>HTXS NV</v>
          </cell>
          <cell r="AC184">
            <v>0</v>
          </cell>
          <cell r="AD184" t="str">
            <v>Một số giải pháp nâng cao hiệu quả dạy học trực tuyến môn Giáo dục chính trị tại trường cao đẳng Lý Tự Trọng Thành phố Hồ Chí Minh</v>
          </cell>
        </row>
        <row r="185">
          <cell r="D185" t="str">
            <v>01011018</v>
          </cell>
          <cell r="E185">
            <v>0</v>
          </cell>
          <cell r="F185">
            <v>0</v>
          </cell>
          <cell r="G185">
            <v>0</v>
          </cell>
          <cell r="H185">
            <v>0</v>
          </cell>
          <cell r="I185">
            <v>0</v>
          </cell>
          <cell r="J185">
            <v>0</v>
          </cell>
          <cell r="K185">
            <v>0</v>
          </cell>
          <cell r="L185">
            <v>0</v>
          </cell>
          <cell r="M185">
            <v>0</v>
          </cell>
          <cell r="N185">
            <v>0</v>
          </cell>
          <cell r="O185">
            <v>0</v>
          </cell>
          <cell r="P185">
            <v>0</v>
          </cell>
          <cell r="Q185" t="str">
            <v>Nâng cao hiệu quả sử dụng phương pháp dạy học tích cực trong giảng việc dạy môn Tư tưởng Hồ Chí Minh ở trường Cao đẳng kỹ thuật Lý Tự Trọng thành phố Hồ Chí Minh</v>
          </cell>
          <cell r="R185">
            <v>0</v>
          </cell>
          <cell r="S185" t="str">
            <v>Sử dụng bài tập vận dụng trong dạy học môn Tư tưởng Hồ Chí Minh</v>
          </cell>
          <cell r="T185">
            <v>0</v>
          </cell>
          <cell r="U185" t="str">
            <v>Đưa nội dung "Học tập và làm theo tư tưởng, đạo đức, phong cách Hồ Chí Minh" qua những mẩu chuyện về tấm gương đạo đức Hồ Chí Minh trong dạy học môn Tư tưởng Hồ Chí Minh tại trường Cao đẳng Lý Tự Trọng.</v>
          </cell>
          <cell r="V185">
            <v>0</v>
          </cell>
          <cell r="W185" t="str">
            <v>x</v>
          </cell>
          <cell r="X185" t="str">
            <v>Một số biện pháp thay đổi hình thức tiết sinh hoạt chủ nhiệm đối với hệ trung cấp 9+4 trường Cao đẳng Lý Tự Trọng TPHCM</v>
          </cell>
          <cell r="Y185">
            <v>0</v>
          </cell>
          <cell r="Z185">
            <v>0</v>
          </cell>
          <cell r="AA185" t="str">
            <v>Xây dựng và tổ chức các chủ đề sinh hoạt theo tháng trong các tiết sinh hoạt chủ nhiệm cho học sinh Trung cấp năm thứ nhất hệ  9+3 ở trường Cao đẳng Lý Tự Trọng  Thành phố Hồ Chí Minh</v>
          </cell>
          <cell r="AB185" t="str">
            <v>HTXS NV</v>
          </cell>
          <cell r="AC185">
            <v>0</v>
          </cell>
          <cell r="AD185" t="str">
            <v>Nâng cao hiệu quả sử dụng bài tập thực tiễn trong dạy học môn Giáo dục Chính trị ở trường Cao đẳng Lý Tự Trọng Thành phố Hồ Chí Minh</v>
          </cell>
        </row>
        <row r="186">
          <cell r="D186" t="str">
            <v>01012003</v>
          </cell>
          <cell r="E186" t="str">
            <v>Khoa Cơ khí</v>
          </cell>
          <cell r="F186" t="str">
            <v>x</v>
          </cell>
          <cell r="G186" t="str">
            <v>Biên soạn giáo trình Thực tập CAD/CAM – CNC hệ CĐ</v>
          </cell>
          <cell r="H186" t="str">
            <v>x</v>
          </cell>
          <cell r="I186" t="str">
            <v>Biên soạn giáo trình thực tập CDA/CAM/CNC hệ Cao đẳng</v>
          </cell>
          <cell r="J186">
            <v>0</v>
          </cell>
          <cell r="K186">
            <v>0</v>
          </cell>
          <cell r="L186">
            <v>0</v>
          </cell>
          <cell r="M186">
            <v>0</v>
          </cell>
          <cell r="N186">
            <v>0</v>
          </cell>
          <cell r="O186">
            <v>0</v>
          </cell>
          <cell r="P186">
            <v>0</v>
          </cell>
          <cell r="Q186" t="str">
            <v>Giải pháp nâng cao hiệu quả giảng dạy  học phần Công nghệ CNC bậc Trung cấp chuyên nghiệp</v>
          </cell>
          <cell r="R186">
            <v>0</v>
          </cell>
          <cell r="S186" t="str">
            <v>Giải pháp nâng cao hiệu quả giảng dạy học phần Công nghệ CNC bậc Cao đẳng chuyên nghiệp</v>
          </cell>
          <cell r="T186">
            <v>0</v>
          </cell>
          <cell r="U186">
            <v>0</v>
          </cell>
          <cell r="V186">
            <v>0</v>
          </cell>
          <cell r="W186" t="str">
            <v>x</v>
          </cell>
          <cell r="X186" t="str">
            <v>Ứng dụng phương pháp 5S vào quản lý các xưởng thực hành cơ khí.</v>
          </cell>
          <cell r="Y186">
            <v>0</v>
          </cell>
          <cell r="Z186" t="str">
            <v>x</v>
          </cell>
          <cell r="AA186" t="str">
            <v>Giải pháp nâng cao hiệu quả quản lý khoa Cơ khí ứng dụng công nghệ 4.0</v>
          </cell>
          <cell r="AB186" t="str">
            <v>HTXS NV</v>
          </cell>
          <cell r="AC186">
            <v>0</v>
          </cell>
          <cell r="AD186" t="str">
            <v>Thi công phần cơ mô hình cánh tay Robot 6 bậc tự do</v>
          </cell>
        </row>
        <row r="187">
          <cell r="D187" t="str">
            <v>01012008</v>
          </cell>
          <cell r="E187">
            <v>0</v>
          </cell>
          <cell r="F187">
            <v>0</v>
          </cell>
          <cell r="G187">
            <v>0</v>
          </cell>
          <cell r="H187">
            <v>0</v>
          </cell>
          <cell r="I187">
            <v>0</v>
          </cell>
          <cell r="J187">
            <v>0</v>
          </cell>
          <cell r="K187">
            <v>0</v>
          </cell>
          <cell r="L187">
            <v>0</v>
          </cell>
          <cell r="M187">
            <v>0</v>
          </cell>
          <cell r="N187">
            <v>0</v>
          </cell>
          <cell r="O187">
            <v>0</v>
          </cell>
          <cell r="P187">
            <v>0</v>
          </cell>
          <cell r="Q187" t="str">
            <v>Thiết kế chế tạo 20 bàn thực hành hàn với mặt bàn cách điện</v>
          </cell>
          <cell r="R187">
            <v>0</v>
          </cell>
          <cell r="S187">
            <v>0</v>
          </cell>
          <cell r="T187">
            <v>0</v>
          </cell>
          <cell r="U187">
            <v>0</v>
          </cell>
          <cell r="V187">
            <v>0</v>
          </cell>
          <cell r="W187">
            <v>0</v>
          </cell>
          <cell r="X187">
            <v>0</v>
          </cell>
          <cell r="Y187">
            <v>0</v>
          </cell>
          <cell r="Z187">
            <v>0</v>
          </cell>
          <cell r="AA187" t="str">
            <v>Thiết kế chế tạo mô hình cơ cấu Man phục vụ giảng dạy môn đồ gá (không làm)</v>
          </cell>
          <cell r="AB187" t="str">
            <v>HTT NV</v>
          </cell>
          <cell r="AC187">
            <v>0</v>
          </cell>
          <cell r="AD187">
            <v>0</v>
          </cell>
        </row>
        <row r="188">
          <cell r="D188" t="str">
            <v>01012023</v>
          </cell>
          <cell r="E188">
            <v>0</v>
          </cell>
          <cell r="F188">
            <v>0</v>
          </cell>
          <cell r="G188">
            <v>0</v>
          </cell>
          <cell r="H188">
            <v>0</v>
          </cell>
          <cell r="I188">
            <v>0</v>
          </cell>
          <cell r="J188">
            <v>0</v>
          </cell>
          <cell r="K188">
            <v>0</v>
          </cell>
          <cell r="L188">
            <v>0</v>
          </cell>
          <cell r="M188">
            <v>0</v>
          </cell>
          <cell r="N188">
            <v>0</v>
          </cell>
          <cell r="O188">
            <v>0</v>
          </cell>
          <cell r="P188">
            <v>0</v>
          </cell>
          <cell r="Q188" t="str">
            <v>Ứng dụng phần mềm thiết kế ngược Rapidform XOR để hỗ trợ giảng dạy các học phần CAD/CAM - CNC</v>
          </cell>
          <cell r="R188">
            <v>0</v>
          </cell>
          <cell r="S188">
            <v>0</v>
          </cell>
          <cell r="T188">
            <v>0</v>
          </cell>
          <cell r="U188">
            <v>0</v>
          </cell>
          <cell r="V188">
            <v>0</v>
          </cell>
          <cell r="W188">
            <v>0</v>
          </cell>
          <cell r="X188">
            <v>0</v>
          </cell>
          <cell r="Y188">
            <v>0</v>
          </cell>
          <cell r="Z188">
            <v>0</v>
          </cell>
          <cell r="AA188">
            <v>0</v>
          </cell>
          <cell r="AB188" t="str">
            <v>HTXS NV</v>
          </cell>
          <cell r="AC188">
            <v>0</v>
          </cell>
          <cell r="AD188" t="str">
            <v>Thi công phần cơ mô hình máy cắt lazer</v>
          </cell>
        </row>
        <row r="189">
          <cell r="D189" t="str">
            <v>01012013</v>
          </cell>
          <cell r="E189">
            <v>0</v>
          </cell>
          <cell r="F189">
            <v>0</v>
          </cell>
          <cell r="G189">
            <v>0</v>
          </cell>
          <cell r="H189">
            <v>0</v>
          </cell>
          <cell r="I189">
            <v>0</v>
          </cell>
          <cell r="J189">
            <v>0</v>
          </cell>
          <cell r="K189">
            <v>0</v>
          </cell>
          <cell r="L189">
            <v>0</v>
          </cell>
          <cell r="M189">
            <v>0</v>
          </cell>
          <cell r="N189" t="str">
            <v>x</v>
          </cell>
          <cell r="O189" t="str">
            <v xml:space="preserve">Nghiên cứu thiết kế chế tạo máy chăm sóc cây cao su đã phát tán </v>
          </cell>
          <cell r="P189" t="str">
            <v>x</v>
          </cell>
          <cell r="Q189" t="str">
            <v>Ứng dụng bài tập thực hành Tiện làm chìa khóa mâm cặp cho xưởng Tiện 1</v>
          </cell>
          <cell r="R189">
            <v>0</v>
          </cell>
          <cell r="S189">
            <v>0</v>
          </cell>
          <cell r="T189">
            <v>0</v>
          </cell>
          <cell r="U189">
            <v>0</v>
          </cell>
          <cell r="V189">
            <v>0</v>
          </cell>
          <cell r="W189">
            <v>0</v>
          </cell>
          <cell r="X189">
            <v>0</v>
          </cell>
          <cell r="Y189">
            <v>0</v>
          </cell>
          <cell r="Z189">
            <v>0</v>
          </cell>
          <cell r="AA189">
            <v>0</v>
          </cell>
          <cell r="AB189" t="str">
            <v>HTXS NV</v>
          </cell>
          <cell r="AC189">
            <v>0</v>
          </cell>
          <cell r="AD189" t="str">
            <v>Thiết kế chế tạo chìa khóa mâm cặp cho xưởng tiện</v>
          </cell>
        </row>
        <row r="190">
          <cell r="D190" t="str">
            <v>01012007</v>
          </cell>
          <cell r="E190">
            <v>0</v>
          </cell>
          <cell r="F190">
            <v>0</v>
          </cell>
          <cell r="G190">
            <v>0</v>
          </cell>
          <cell r="H190">
            <v>0</v>
          </cell>
          <cell r="I190">
            <v>0</v>
          </cell>
          <cell r="J190">
            <v>0</v>
          </cell>
          <cell r="K190">
            <v>0</v>
          </cell>
          <cell r="L190">
            <v>0</v>
          </cell>
          <cell r="M190">
            <v>0</v>
          </cell>
          <cell r="N190">
            <v>0</v>
          </cell>
          <cell r="O190">
            <v>0</v>
          </cell>
          <cell r="P190">
            <v>0</v>
          </cell>
          <cell r="Q190" t="str">
            <v>Thiết kế hệ thống bài tập Vẽ kỹ thuật dùng cho bậc Trung cấp chuyên nghiệp</v>
          </cell>
          <cell r="R190">
            <v>0</v>
          </cell>
          <cell r="S190">
            <v>0</v>
          </cell>
          <cell r="T190">
            <v>0</v>
          </cell>
          <cell r="U190">
            <v>0</v>
          </cell>
          <cell r="V190">
            <v>0</v>
          </cell>
          <cell r="W190">
            <v>0</v>
          </cell>
          <cell r="X190">
            <v>0</v>
          </cell>
          <cell r="Y190">
            <v>0</v>
          </cell>
          <cell r="Z190">
            <v>0</v>
          </cell>
          <cell r="AA190">
            <v>0</v>
          </cell>
          <cell r="AB190" t="str">
            <v>HTXS NV</v>
          </cell>
          <cell r="AC190">
            <v>0</v>
          </cell>
          <cell r="AD190">
            <v>0</v>
          </cell>
        </row>
        <row r="191">
          <cell r="D191" t="str">
            <v>01012022</v>
          </cell>
          <cell r="E191">
            <v>0</v>
          </cell>
          <cell r="F191">
            <v>0</v>
          </cell>
          <cell r="G191">
            <v>0</v>
          </cell>
          <cell r="H191">
            <v>0</v>
          </cell>
          <cell r="I191">
            <v>0</v>
          </cell>
          <cell r="J191">
            <v>0</v>
          </cell>
          <cell r="K191">
            <v>0</v>
          </cell>
          <cell r="L191">
            <v>0</v>
          </cell>
          <cell r="M191">
            <v>0</v>
          </cell>
          <cell r="N191">
            <v>0</v>
          </cell>
          <cell r="O191">
            <v>0</v>
          </cell>
          <cell r="P191">
            <v>0</v>
          </cell>
          <cell r="Q191" t="str">
            <v>Thiết kế hệ thống bản vẽ thực tập Phay 1</v>
          </cell>
          <cell r="R191">
            <v>0</v>
          </cell>
          <cell r="S191">
            <v>0</v>
          </cell>
          <cell r="T191">
            <v>0</v>
          </cell>
          <cell r="U191">
            <v>0</v>
          </cell>
          <cell r="V191">
            <v>0</v>
          </cell>
          <cell r="W191">
            <v>0</v>
          </cell>
          <cell r="X191">
            <v>0</v>
          </cell>
          <cell r="Y191">
            <v>0</v>
          </cell>
          <cell r="Z191">
            <v>0</v>
          </cell>
          <cell r="AA191">
            <v>0</v>
          </cell>
          <cell r="AB191" t="str">
            <v>HTXS NV</v>
          </cell>
          <cell r="AC191">
            <v>0</v>
          </cell>
          <cell r="AD191">
            <v>0</v>
          </cell>
        </row>
        <row r="192">
          <cell r="D192" t="str">
            <v>01012014</v>
          </cell>
          <cell r="E192">
            <v>0</v>
          </cell>
          <cell r="F192">
            <v>0</v>
          </cell>
          <cell r="G192">
            <v>0</v>
          </cell>
          <cell r="H192">
            <v>0</v>
          </cell>
          <cell r="I192">
            <v>0</v>
          </cell>
          <cell r="J192">
            <v>0</v>
          </cell>
          <cell r="K192">
            <v>0</v>
          </cell>
          <cell r="L192">
            <v>0</v>
          </cell>
          <cell r="M192">
            <v>0</v>
          </cell>
          <cell r="N192" t="str">
            <v>x</v>
          </cell>
          <cell r="O192" t="str">
            <v xml:space="preserve">Nghiên cứu thiết kế chế tạo máy chăm sóc cây cao su đã phát tán </v>
          </cell>
          <cell r="P192" t="str">
            <v>x</v>
          </cell>
          <cell r="Q192" t="str">
            <v>Ứng dụng phương pháp gia công tia lửa điện trong gia công cắt gọt kim loại</v>
          </cell>
          <cell r="R192">
            <v>0</v>
          </cell>
          <cell r="S192" t="str">
            <v>Thiết kế - Chế tạo Tốc kẹp dùng cho thực tập nghề Tiện</v>
          </cell>
          <cell r="T192">
            <v>0</v>
          </cell>
          <cell r="U192">
            <v>0</v>
          </cell>
          <cell r="V192">
            <v>0</v>
          </cell>
          <cell r="W192">
            <v>0</v>
          </cell>
          <cell r="X192" t="str">
            <v>Thiết kế chế tạo trục côn lắp bầu khoan tháo lắp nhanh (Không làm)</v>
          </cell>
          <cell r="Y192">
            <v>0</v>
          </cell>
          <cell r="Z192">
            <v>0</v>
          </cell>
          <cell r="AA192" t="str">
            <v>Thiết kế, chế tạo trục côn lắp ghép bầu khoan tháo lắp nhanh dùng trong gia công cơ khí (không làm)</v>
          </cell>
          <cell r="AB192" t="str">
            <v>HTXS NV</v>
          </cell>
          <cell r="AC192">
            <v>0</v>
          </cell>
          <cell r="AD192" t="str">
            <v>Nghiên cứu, thiết kế trục côn tháo, lắp nhanh lắp ghép với bầu khoan</v>
          </cell>
        </row>
        <row r="193">
          <cell r="D193" t="str">
            <v>01012005</v>
          </cell>
          <cell r="E193">
            <v>0</v>
          </cell>
          <cell r="F193">
            <v>0</v>
          </cell>
          <cell r="G193">
            <v>0</v>
          </cell>
          <cell r="H193" t="str">
            <v>x</v>
          </cell>
          <cell r="I193" t="str">
            <v>Biên soạn hệ thống bài tập học phần Công nghệ CNC bậc Cao đẳng</v>
          </cell>
          <cell r="J193" t="str">
            <v>x</v>
          </cell>
          <cell r="K193" t="str">
            <v>Một số giải pháp nâng cao hiệu quả giảng dạy học phần Công nghệ CNC</v>
          </cell>
          <cell r="L193" t="str">
            <v>x</v>
          </cell>
          <cell r="M193" t="str">
            <v xml:space="preserve">Vận dụng phương pháp dạy thực hành theo nhóm nhỏ cho học phần TT CAD/CAM-CNC bậc CĐ Trường CĐKT Lý Tự Trọng  </v>
          </cell>
          <cell r="N193" t="str">
            <v>x</v>
          </cell>
          <cell r="O193" t="str">
            <v>Biên soạn bài giảng học phần Công nghệ CNC giảng dạy bậc trung cấp chuyên nghiệp  ngành Cơ khí chế tạo trường Cao đẳng Kỹ thuật Lý Tự Trọng TP.HCM</v>
          </cell>
          <cell r="P193">
            <v>0</v>
          </cell>
          <cell r="Q193" t="str">
            <v>Một số kinh nghiệm giảng dạy hiệu quả học phần thực tập CNC bậc Cao đẳng Kỹ thuật Trường Cao đẳng Kỹ thuật Lý Tự Trọng TP.HCM</v>
          </cell>
          <cell r="R193" t="str">
            <v>x</v>
          </cell>
          <cell r="S193" t="str">
            <v>Một số kinh nghiệm giảng dạy hiệu quả học phần Autocad bậc cao đẳng kỹ thuật Trường Cao đẳng Kỹ thuật Lý Tự Trọng TP.HCM</v>
          </cell>
          <cell r="T193" t="str">
            <v>x</v>
          </cell>
          <cell r="U193" t="str">
            <v>Một số kinh nghiệm giảng dạy học phần Anh văn khoa CN Cơ khí</v>
          </cell>
          <cell r="V193">
            <v>0</v>
          </cell>
          <cell r="W193">
            <v>0</v>
          </cell>
          <cell r="X193" t="str">
            <v>Ứng dụng phương pháp giảng dạy thực hành 6 bước vào học phần TT CNC CN (Không đạt từ khoa)</v>
          </cell>
          <cell r="Y193">
            <v>0</v>
          </cell>
          <cell r="Z193">
            <v>0</v>
          </cell>
          <cell r="AA193" t="str">
            <v>Thiết kế bài giảng điện tử môn Lập trình CNC hệ Trung cấp cho học sinh khoa Cơ khí trường Cao đẳng Lý Tự Trọng Thành phố Hồ Chí Minh</v>
          </cell>
          <cell r="AB193" t="str">
            <v>HTXS NV</v>
          </cell>
          <cell r="AC193">
            <v>0</v>
          </cell>
          <cell r="AD193" t="str">
            <v>Phối hợp giữa nhà trường và doanh nghiệp trong đào tạo ngành Công nghệ kỹ thuật cơ khí bậc cao đẳng tại trường cao đẳng Lý Tự Trọng Thành phố Hồ Chí Minh</v>
          </cell>
        </row>
        <row r="194">
          <cell r="D194" t="str">
            <v>01012006</v>
          </cell>
          <cell r="E194">
            <v>0</v>
          </cell>
          <cell r="F194">
            <v>0</v>
          </cell>
          <cell r="G194">
            <v>0</v>
          </cell>
          <cell r="H194">
            <v>0</v>
          </cell>
          <cell r="I194">
            <v>0</v>
          </cell>
          <cell r="J194" t="str">
            <v>x</v>
          </cell>
          <cell r="K194" t="str">
            <v>Biên soạn tài liệu An toàn và môi trường CN dành cho hệ Cao đẳng</v>
          </cell>
          <cell r="L194">
            <v>0</v>
          </cell>
          <cell r="M194" t="str">
            <v>Biên soạn đề cương chi tiết, học phần AT &amp; MTCN bậc cao đẳng ngành CNKT Cơ khí trường CĐKT Lý Tự Trọng</v>
          </cell>
          <cell r="N194" t="str">
            <v>x</v>
          </cell>
          <cell r="O194" t="str">
            <v>Biên soạn bài giảng học phần Vật liệu học giảng dạy bậc Cao đẳng ngành Công nghệ kỹ thuật Cơ khí và Ôtô trường Cao đẳng Kỹ thuật Lý Tự Trọng TP.HCM</v>
          </cell>
          <cell r="P194">
            <v>0</v>
          </cell>
          <cell r="Q194" t="str">
            <v>Giải pháp cài đặt phần mềm Visi I5 trên nền Window 7 trong giảng dạy học phần Công nghệ CAD/CAM</v>
          </cell>
          <cell r="R194">
            <v>0</v>
          </cell>
          <cell r="S194" t="str">
            <v>Thay đổi phương pháp giảng dạy học phần Vật liệu học</v>
          </cell>
          <cell r="T194">
            <v>0</v>
          </cell>
          <cell r="U194" t="str">
            <v>Giải pháp tạo quỹ học bổng cho SV-HS khoa CB Cơ khí</v>
          </cell>
          <cell r="V194">
            <v>0</v>
          </cell>
          <cell r="W194">
            <v>0</v>
          </cell>
          <cell r="X194" t="str">
            <v>Giải pháp giúp sinh viên - học sinh học tốt môn Lập trình CNC</v>
          </cell>
          <cell r="Y194">
            <v>0</v>
          </cell>
          <cell r="Z194">
            <v>0</v>
          </cell>
          <cell r="AA194">
            <v>0</v>
          </cell>
          <cell r="AB194" t="str">
            <v>HTXS NV</v>
          </cell>
          <cell r="AC194">
            <v>0</v>
          </cell>
          <cell r="AD194">
            <v>0</v>
          </cell>
        </row>
        <row r="195">
          <cell r="D195" t="str">
            <v>01012004</v>
          </cell>
          <cell r="E195">
            <v>0</v>
          </cell>
          <cell r="F195">
            <v>0</v>
          </cell>
          <cell r="G195">
            <v>0</v>
          </cell>
          <cell r="H195">
            <v>0</v>
          </cell>
          <cell r="I195">
            <v>0</v>
          </cell>
          <cell r="J195">
            <v>0</v>
          </cell>
          <cell r="K195">
            <v>0</v>
          </cell>
          <cell r="L195">
            <v>0</v>
          </cell>
          <cell r="M195">
            <v>0</v>
          </cell>
          <cell r="N195">
            <v>0</v>
          </cell>
          <cell r="O195">
            <v>0</v>
          </cell>
          <cell r="P195">
            <v>0</v>
          </cell>
          <cell r="Q195" t="str">
            <v>Thiết kế và gia công chế tạo cán dao, đệm lót dao chuyên dùng cho xưởng Tiện</v>
          </cell>
          <cell r="R195">
            <v>0</v>
          </cell>
          <cell r="S195">
            <v>0</v>
          </cell>
          <cell r="T195">
            <v>0</v>
          </cell>
          <cell r="U195">
            <v>0</v>
          </cell>
          <cell r="V195">
            <v>0</v>
          </cell>
          <cell r="W195">
            <v>0</v>
          </cell>
          <cell r="X195">
            <v>0</v>
          </cell>
          <cell r="Y195">
            <v>0</v>
          </cell>
          <cell r="Z195">
            <v>0</v>
          </cell>
          <cell r="AA195">
            <v>0</v>
          </cell>
          <cell r="AB195" t="str">
            <v>HTT NV</v>
          </cell>
          <cell r="AC195">
            <v>0</v>
          </cell>
          <cell r="AD195">
            <v>0</v>
          </cell>
        </row>
        <row r="196">
          <cell r="D196" t="str">
            <v>01012012</v>
          </cell>
          <cell r="E196">
            <v>0</v>
          </cell>
          <cell r="F196">
            <v>0</v>
          </cell>
          <cell r="G196">
            <v>0</v>
          </cell>
          <cell r="H196">
            <v>0</v>
          </cell>
          <cell r="I196">
            <v>0</v>
          </cell>
          <cell r="J196">
            <v>0</v>
          </cell>
          <cell r="K196">
            <v>0</v>
          </cell>
          <cell r="L196">
            <v>0</v>
          </cell>
          <cell r="M196">
            <v>0</v>
          </cell>
          <cell r="N196">
            <v>0</v>
          </cell>
          <cell r="O196">
            <v>0</v>
          </cell>
          <cell r="P196">
            <v>0</v>
          </cell>
          <cell r="Q196" t="str">
            <v>Thiết kế hệ thống bài tập Sức bền vật liệu dùng cho bậc Trung cấp chuyên nghiệp</v>
          </cell>
          <cell r="R196">
            <v>0</v>
          </cell>
          <cell r="S196">
            <v>0</v>
          </cell>
          <cell r="T196">
            <v>0</v>
          </cell>
          <cell r="U196">
            <v>0</v>
          </cell>
          <cell r="V196">
            <v>0</v>
          </cell>
          <cell r="W196">
            <v>0</v>
          </cell>
          <cell r="X196">
            <v>0</v>
          </cell>
          <cell r="Y196">
            <v>0</v>
          </cell>
          <cell r="Z196">
            <v>0</v>
          </cell>
          <cell r="AA196">
            <v>0</v>
          </cell>
          <cell r="AB196" t="str">
            <v>HTXS NV</v>
          </cell>
          <cell r="AC196">
            <v>0</v>
          </cell>
          <cell r="AD196">
            <v>0</v>
          </cell>
        </row>
        <row r="197">
          <cell r="D197" t="str">
            <v>01012016</v>
          </cell>
          <cell r="E197">
            <v>0</v>
          </cell>
          <cell r="F197">
            <v>0</v>
          </cell>
          <cell r="G197" t="str">
            <v>Biên soạn giáo trình Kinh tế công nghiệp và quản trị chất lượng hệ CĐ</v>
          </cell>
          <cell r="H197">
            <v>0</v>
          </cell>
          <cell r="I197">
            <v>0</v>
          </cell>
          <cell r="J197">
            <v>0</v>
          </cell>
          <cell r="K197">
            <v>0</v>
          </cell>
          <cell r="L197">
            <v>0</v>
          </cell>
          <cell r="M197">
            <v>0</v>
          </cell>
          <cell r="N197">
            <v>0</v>
          </cell>
          <cell r="O197">
            <v>0</v>
          </cell>
          <cell r="P197">
            <v>0</v>
          </cell>
          <cell r="Q197" t="str">
            <v>Ứng dụng phần mềm CM - MIX trong xây dựng đề thi trắc nghiệm cho môn An toàn lao động bậc Cao đẳng kỹ thuật</v>
          </cell>
          <cell r="R197">
            <v>0</v>
          </cell>
          <cell r="S197">
            <v>0</v>
          </cell>
          <cell r="T197">
            <v>0</v>
          </cell>
          <cell r="U197">
            <v>0</v>
          </cell>
          <cell r="V197">
            <v>0</v>
          </cell>
          <cell r="W197">
            <v>0</v>
          </cell>
          <cell r="X197">
            <v>0</v>
          </cell>
          <cell r="Y197">
            <v>0</v>
          </cell>
          <cell r="Z197">
            <v>0</v>
          </cell>
          <cell r="AA197">
            <v>0</v>
          </cell>
          <cell r="AB197" t="str">
            <v>HTXS NV</v>
          </cell>
          <cell r="AC197">
            <v>0</v>
          </cell>
          <cell r="AD197">
            <v>0</v>
          </cell>
        </row>
        <row r="198">
          <cell r="D198" t="str">
            <v>01012015</v>
          </cell>
          <cell r="E198">
            <v>0</v>
          </cell>
          <cell r="F198">
            <v>0</v>
          </cell>
          <cell r="G198">
            <v>0</v>
          </cell>
          <cell r="H198">
            <v>0</v>
          </cell>
          <cell r="I198">
            <v>0</v>
          </cell>
          <cell r="J198">
            <v>0</v>
          </cell>
          <cell r="K198">
            <v>0</v>
          </cell>
          <cell r="L198">
            <v>0</v>
          </cell>
          <cell r="M198">
            <v>0</v>
          </cell>
          <cell r="N198">
            <v>0</v>
          </cell>
          <cell r="O198">
            <v>0</v>
          </cell>
          <cell r="P198">
            <v>0</v>
          </cell>
          <cell r="Q198" t="str">
            <v>Thiết kế mô hình mặt cắt, hình cắt dùng trong giảng dạy học phần Vẽ kỹ thuật bậc Trung cấp chuyên nghiệp</v>
          </cell>
          <cell r="R198">
            <v>0</v>
          </cell>
          <cell r="S198" t="str">
            <v>Thiết kế - Chế tạo bảng so độ nhám bề mặt</v>
          </cell>
          <cell r="T198">
            <v>0</v>
          </cell>
          <cell r="U198">
            <v>0</v>
          </cell>
          <cell r="V198">
            <v>0</v>
          </cell>
          <cell r="W198">
            <v>0</v>
          </cell>
          <cell r="X198" t="str">
            <v>Một số kinh nghiệm trong công tác cố vấn học tập (Không làm)</v>
          </cell>
          <cell r="Y198">
            <v>0</v>
          </cell>
          <cell r="Z198">
            <v>0</v>
          </cell>
          <cell r="AA198">
            <v>0</v>
          </cell>
          <cell r="AB198" t="str">
            <v>HTXS NV</v>
          </cell>
          <cell r="AC198">
            <v>0</v>
          </cell>
          <cell r="AD198">
            <v>0</v>
          </cell>
        </row>
        <row r="199">
          <cell r="D199" t="str">
            <v>01012019</v>
          </cell>
          <cell r="E199">
            <v>0</v>
          </cell>
          <cell r="F199">
            <v>0</v>
          </cell>
          <cell r="G199">
            <v>0</v>
          </cell>
          <cell r="H199">
            <v>0</v>
          </cell>
          <cell r="I199">
            <v>0</v>
          </cell>
          <cell r="J199">
            <v>0</v>
          </cell>
          <cell r="K199">
            <v>0</v>
          </cell>
          <cell r="L199">
            <v>0</v>
          </cell>
          <cell r="M199">
            <v>0</v>
          </cell>
          <cell r="N199">
            <v>0</v>
          </cell>
          <cell r="O199">
            <v>0</v>
          </cell>
          <cell r="P199" t="str">
            <v>x</v>
          </cell>
          <cell r="Q199" t="str">
            <v>Thiết kế mô hình mạ chân không</v>
          </cell>
          <cell r="R199">
            <v>0</v>
          </cell>
          <cell r="S199">
            <v>0</v>
          </cell>
          <cell r="T199">
            <v>0</v>
          </cell>
          <cell r="U199">
            <v>0</v>
          </cell>
          <cell r="V199">
            <v>0</v>
          </cell>
          <cell r="W199">
            <v>0</v>
          </cell>
          <cell r="X199">
            <v>0</v>
          </cell>
          <cell r="Y199">
            <v>0</v>
          </cell>
          <cell r="Z199">
            <v>0</v>
          </cell>
          <cell r="AA199">
            <v>0</v>
          </cell>
          <cell r="AB199" t="str">
            <v>HTXS NV</v>
          </cell>
          <cell r="AC199">
            <v>0</v>
          </cell>
          <cell r="AD199">
            <v>0</v>
          </cell>
        </row>
        <row r="200">
          <cell r="D200" t="str">
            <v>01012018</v>
          </cell>
          <cell r="E200">
            <v>0</v>
          </cell>
          <cell r="F200">
            <v>0</v>
          </cell>
          <cell r="G200">
            <v>0</v>
          </cell>
          <cell r="H200">
            <v>0</v>
          </cell>
          <cell r="I200">
            <v>0</v>
          </cell>
          <cell r="J200">
            <v>0</v>
          </cell>
          <cell r="K200">
            <v>0</v>
          </cell>
          <cell r="L200">
            <v>0</v>
          </cell>
          <cell r="M200">
            <v>0</v>
          </cell>
          <cell r="N200">
            <v>0</v>
          </cell>
          <cell r="O200">
            <v>0</v>
          </cell>
          <cell r="P200">
            <v>0</v>
          </cell>
          <cell r="Q200" t="str">
            <v xml:space="preserve">Giải pháp nâng cao giảng dạy học phần Dung sai Kỹ thuật đo bậc Cao đẳng Kỹ thuật  </v>
          </cell>
          <cell r="R200">
            <v>0</v>
          </cell>
          <cell r="S200">
            <v>0</v>
          </cell>
          <cell r="T200">
            <v>0</v>
          </cell>
          <cell r="U200">
            <v>0</v>
          </cell>
          <cell r="V200">
            <v>0</v>
          </cell>
          <cell r="W200">
            <v>0</v>
          </cell>
          <cell r="X200">
            <v>0</v>
          </cell>
          <cell r="Y200">
            <v>0</v>
          </cell>
          <cell r="Z200">
            <v>0</v>
          </cell>
          <cell r="AA200">
            <v>0</v>
          </cell>
          <cell r="AB200" t="str">
            <v>HTT NV</v>
          </cell>
          <cell r="AC200">
            <v>0</v>
          </cell>
          <cell r="AD200">
            <v>0</v>
          </cell>
        </row>
        <row r="201">
          <cell r="D201" t="str">
            <v>01011012</v>
          </cell>
          <cell r="E201">
            <v>0</v>
          </cell>
          <cell r="F201">
            <v>0</v>
          </cell>
          <cell r="G201">
            <v>0</v>
          </cell>
          <cell r="H201">
            <v>0</v>
          </cell>
          <cell r="I201">
            <v>0</v>
          </cell>
          <cell r="J201">
            <v>0</v>
          </cell>
          <cell r="K201">
            <v>0</v>
          </cell>
          <cell r="L201">
            <v>0</v>
          </cell>
          <cell r="M201">
            <v>0</v>
          </cell>
          <cell r="N201">
            <v>0</v>
          </cell>
          <cell r="O201">
            <v>0</v>
          </cell>
          <cell r="P201">
            <v>0</v>
          </cell>
          <cell r="Q201" t="str">
            <v>Ứng dụng mô hình khí nén trong giảng dạy học phần Truyền động thủy lực khí nén</v>
          </cell>
          <cell r="R201">
            <v>0</v>
          </cell>
          <cell r="S201">
            <v>0</v>
          </cell>
          <cell r="T201">
            <v>0</v>
          </cell>
          <cell r="U201">
            <v>0</v>
          </cell>
          <cell r="V201">
            <v>0</v>
          </cell>
          <cell r="W201">
            <v>0</v>
          </cell>
          <cell r="X201">
            <v>0</v>
          </cell>
          <cell r="Y201">
            <v>0</v>
          </cell>
          <cell r="Z201">
            <v>0</v>
          </cell>
          <cell r="AA201">
            <v>0</v>
          </cell>
          <cell r="AB201" t="str">
            <v>HTXS NV</v>
          </cell>
          <cell r="AC201">
            <v>0</v>
          </cell>
          <cell r="AD201">
            <v>0</v>
          </cell>
        </row>
        <row r="202">
          <cell r="D202" t="str">
            <v>01012020</v>
          </cell>
          <cell r="E202">
            <v>0</v>
          </cell>
          <cell r="F202">
            <v>0</v>
          </cell>
          <cell r="G202">
            <v>0</v>
          </cell>
          <cell r="H202">
            <v>0</v>
          </cell>
          <cell r="I202">
            <v>0</v>
          </cell>
          <cell r="J202">
            <v>0</v>
          </cell>
          <cell r="K202">
            <v>0</v>
          </cell>
          <cell r="L202">
            <v>0</v>
          </cell>
          <cell r="M202">
            <v>0</v>
          </cell>
          <cell r="N202">
            <v>0</v>
          </cell>
          <cell r="O202">
            <v>0</v>
          </cell>
          <cell r="P202">
            <v>0</v>
          </cell>
          <cell r="Q202" t="str">
            <v>Ứng dụng phần mềm Creo Panametic trong thiết kế 3D cơ bản</v>
          </cell>
          <cell r="R202">
            <v>0</v>
          </cell>
          <cell r="S202">
            <v>0</v>
          </cell>
          <cell r="T202">
            <v>0</v>
          </cell>
          <cell r="U202">
            <v>0</v>
          </cell>
          <cell r="V202">
            <v>0</v>
          </cell>
          <cell r="W202">
            <v>0</v>
          </cell>
          <cell r="X202">
            <v>0</v>
          </cell>
          <cell r="Y202">
            <v>0</v>
          </cell>
          <cell r="Z202">
            <v>0</v>
          </cell>
          <cell r="AA202">
            <v>0</v>
          </cell>
          <cell r="AB202" t="str">
            <v>HTXS NV</v>
          </cell>
          <cell r="AC202">
            <v>0</v>
          </cell>
          <cell r="AD202">
            <v>0</v>
          </cell>
        </row>
        <row r="203">
          <cell r="D203" t="str">
            <v>01012021</v>
          </cell>
          <cell r="E203">
            <v>0</v>
          </cell>
          <cell r="F203">
            <v>0</v>
          </cell>
          <cell r="G203">
            <v>0</v>
          </cell>
          <cell r="H203">
            <v>0</v>
          </cell>
          <cell r="I203">
            <v>0</v>
          </cell>
          <cell r="J203">
            <v>0</v>
          </cell>
          <cell r="K203">
            <v>0</v>
          </cell>
          <cell r="L203">
            <v>0</v>
          </cell>
          <cell r="M203">
            <v>0</v>
          </cell>
          <cell r="N203">
            <v>0</v>
          </cell>
          <cell r="O203">
            <v>0</v>
          </cell>
          <cell r="P203">
            <v>0</v>
          </cell>
          <cell r="Q203" t="str">
            <v>Thiết kế hệ thống bản vẽ thực hành Tiện 1</v>
          </cell>
          <cell r="R203">
            <v>0</v>
          </cell>
          <cell r="S203">
            <v>0</v>
          </cell>
          <cell r="T203">
            <v>0</v>
          </cell>
          <cell r="U203">
            <v>0</v>
          </cell>
          <cell r="V203">
            <v>0</v>
          </cell>
          <cell r="W203">
            <v>0</v>
          </cell>
          <cell r="X203">
            <v>0</v>
          </cell>
          <cell r="Y203">
            <v>0</v>
          </cell>
          <cell r="Z203">
            <v>0</v>
          </cell>
          <cell r="AA203">
            <v>0</v>
          </cell>
          <cell r="AB203" t="str">
            <v>HTT NV</v>
          </cell>
          <cell r="AC203">
            <v>0</v>
          </cell>
          <cell r="AD203">
            <v>0</v>
          </cell>
        </row>
        <row r="204">
          <cell r="D204" t="str">
            <v>01012011</v>
          </cell>
          <cell r="E204">
            <v>0</v>
          </cell>
          <cell r="F204">
            <v>0</v>
          </cell>
          <cell r="G204">
            <v>0</v>
          </cell>
          <cell r="H204">
            <v>0</v>
          </cell>
          <cell r="I204">
            <v>0</v>
          </cell>
          <cell r="J204">
            <v>0</v>
          </cell>
          <cell r="K204">
            <v>0</v>
          </cell>
          <cell r="L204">
            <v>0</v>
          </cell>
          <cell r="M204">
            <v>0</v>
          </cell>
          <cell r="N204">
            <v>0</v>
          </cell>
          <cell r="O204">
            <v>0</v>
          </cell>
          <cell r="P204">
            <v>0</v>
          </cell>
          <cell r="Q204" t="str">
            <v>Thiết kế đồ gá đa năng trong giảng dạy thực tập Hàn</v>
          </cell>
          <cell r="R204">
            <v>0</v>
          </cell>
          <cell r="S204">
            <v>0</v>
          </cell>
          <cell r="T204">
            <v>0</v>
          </cell>
          <cell r="U204">
            <v>0</v>
          </cell>
          <cell r="V204">
            <v>0</v>
          </cell>
          <cell r="W204">
            <v>0</v>
          </cell>
          <cell r="X204">
            <v>0</v>
          </cell>
          <cell r="Y204">
            <v>0</v>
          </cell>
          <cell r="Z204">
            <v>0</v>
          </cell>
          <cell r="AA204">
            <v>0</v>
          </cell>
          <cell r="AB204" t="str">
            <v>HTXS NV</v>
          </cell>
          <cell r="AC204">
            <v>0</v>
          </cell>
          <cell r="AD204">
            <v>0</v>
          </cell>
        </row>
        <row r="205">
          <cell r="D205" t="str">
            <v>01017002</v>
          </cell>
          <cell r="E205">
            <v>0</v>
          </cell>
          <cell r="F205">
            <v>0</v>
          </cell>
          <cell r="G205">
            <v>0</v>
          </cell>
          <cell r="H205">
            <v>0</v>
          </cell>
          <cell r="I205">
            <v>0</v>
          </cell>
          <cell r="J205" t="str">
            <v>x</v>
          </cell>
          <cell r="K205" t="str">
            <v>Quy trình bảo dưỡng và sửa chữa máy móc thiết bị phục vụ giảng dạy</v>
          </cell>
          <cell r="L205" t="str">
            <v>x</v>
          </cell>
          <cell r="M205" t="str">
            <v>Chế tạo thiết bị bơm nhớt phục vụ bảo trì các máy công cụ (phần cơ)</v>
          </cell>
          <cell r="N205">
            <v>0</v>
          </cell>
          <cell r="O205" t="str">
            <v>Chế tạo thiết bị châm nhớt các máy công cụ bằng khí nén</v>
          </cell>
          <cell r="P205">
            <v>0</v>
          </cell>
          <cell r="Q205" t="str">
            <v>Chế tạo đồ gá Taro cắt ren trong trên máy khoan 2H125</v>
          </cell>
          <cell r="R205">
            <v>0</v>
          </cell>
          <cell r="S205">
            <v>0</v>
          </cell>
          <cell r="T205">
            <v>0</v>
          </cell>
          <cell r="U205">
            <v>0</v>
          </cell>
          <cell r="V205">
            <v>0</v>
          </cell>
          <cell r="W205">
            <v>0</v>
          </cell>
          <cell r="X205">
            <v>0</v>
          </cell>
          <cell r="Y205">
            <v>0</v>
          </cell>
          <cell r="Z205">
            <v>0</v>
          </cell>
          <cell r="AA205">
            <v>0</v>
          </cell>
          <cell r="AB205" t="str">
            <v>HTXS NV</v>
          </cell>
          <cell r="AC205">
            <v>0</v>
          </cell>
          <cell r="AD205">
            <v>0</v>
          </cell>
        </row>
        <row r="206">
          <cell r="D206" t="str">
            <v>01012028</v>
          </cell>
          <cell r="E206">
            <v>0</v>
          </cell>
          <cell r="F206">
            <v>0</v>
          </cell>
          <cell r="G206">
            <v>0</v>
          </cell>
          <cell r="H206">
            <v>0</v>
          </cell>
          <cell r="I206">
            <v>0</v>
          </cell>
          <cell r="J206">
            <v>0</v>
          </cell>
          <cell r="K206">
            <v>0</v>
          </cell>
          <cell r="L206">
            <v>0</v>
          </cell>
          <cell r="M206">
            <v>0</v>
          </cell>
          <cell r="N206">
            <v>0</v>
          </cell>
          <cell r="O206">
            <v>0</v>
          </cell>
          <cell r="P206">
            <v>0</v>
          </cell>
          <cell r="Q206" t="str">
            <v>Thiết kế hệ thống bài tập học phần Cơ kỹ thuật dùng cho bậc Trung cấp nghề</v>
          </cell>
          <cell r="R206">
            <v>0</v>
          </cell>
          <cell r="S206">
            <v>0</v>
          </cell>
          <cell r="T206">
            <v>0</v>
          </cell>
          <cell r="U206">
            <v>0</v>
          </cell>
          <cell r="V206">
            <v>0</v>
          </cell>
          <cell r="W206">
            <v>0</v>
          </cell>
          <cell r="X206">
            <v>0</v>
          </cell>
          <cell r="Y206">
            <v>0</v>
          </cell>
          <cell r="Z206">
            <v>0</v>
          </cell>
          <cell r="AA206" t="str">
            <v>Một số biện pháp nâng cao kết quả học tập môn Cơ lý thuyết</v>
          </cell>
          <cell r="AB206" t="str">
            <v>HTXS NV</v>
          </cell>
          <cell r="AC206">
            <v>0</v>
          </cell>
          <cell r="AD206">
            <v>0</v>
          </cell>
        </row>
        <row r="207">
          <cell r="D207" t="e">
            <v>#N/A</v>
          </cell>
          <cell r="E207">
            <v>0</v>
          </cell>
          <cell r="F207" t="str">
            <v>x</v>
          </cell>
          <cell r="G207" t="str">
            <v>Kinh nghiệm chuyển tập tin hình ảnh thành văn bản phục vụ cho biên soạn giáo trình</v>
          </cell>
          <cell r="H207" t="str">
            <v>x</v>
          </cell>
          <cell r="I207" t="str">
            <v>Kinh nghiệm triển khai phân loại sách theo khung phân loại Dewey</v>
          </cell>
          <cell r="J207" t="str">
            <v>x</v>
          </cell>
          <cell r="K207" t="str">
            <v>Ứng dụng Matlab trong tính toán kỹ thuật</v>
          </cell>
          <cell r="L207" t="str">
            <v>x</v>
          </cell>
          <cell r="M207" t="str">
            <v>Xây dựng quy trình đảm bảo chất lượng nội bộ ở trường CĐKT Lý Tự Trọng</v>
          </cell>
          <cell r="N207" t="str">
            <v>x</v>
          </cell>
          <cell r="O207" t="str">
            <v>Một số biện pháp xây dựng ngân hàng đề thi tại Trường CĐKT Lý Tự Trọng</v>
          </cell>
          <cell r="P207" t="str">
            <v>x</v>
          </cell>
          <cell r="Q207" t="str">
            <v>Xây dựng quy trình xác định cấu trúc và duyệt đề thi trên module thi trắc nghiệm trong hệ thống PMT-EMS.</v>
          </cell>
          <cell r="R207">
            <v>0</v>
          </cell>
          <cell r="S207">
            <v>0</v>
          </cell>
          <cell r="T207">
            <v>0</v>
          </cell>
          <cell r="U207">
            <v>0</v>
          </cell>
          <cell r="V207">
            <v>0</v>
          </cell>
          <cell r="W207">
            <v>0</v>
          </cell>
          <cell r="X207" t="str">
            <v>Kinh nghiệm chấm bài thi trắc nghiệm bằng điện thoại (Không làm)</v>
          </cell>
          <cell r="Y207">
            <v>0</v>
          </cell>
          <cell r="Z207">
            <v>0</v>
          </cell>
          <cell r="AA207">
            <v>0</v>
          </cell>
          <cell r="AB207" t="e">
            <v>#N/A</v>
          </cell>
          <cell r="AC207">
            <v>0</v>
          </cell>
          <cell r="AD207">
            <v>0</v>
          </cell>
        </row>
        <row r="208">
          <cell r="D208" t="str">
            <v>01006004</v>
          </cell>
          <cell r="E208">
            <v>0</v>
          </cell>
          <cell r="F208">
            <v>0</v>
          </cell>
          <cell r="G208">
            <v>0</v>
          </cell>
          <cell r="H208">
            <v>0</v>
          </cell>
          <cell r="I208" t="str">
            <v>Xây dựng và hệ thống lại các biểu mẫu dùng trong đào tạo (biểu mẫu cho HSSV và GV)</v>
          </cell>
          <cell r="J208">
            <v>0</v>
          </cell>
          <cell r="K208">
            <v>0</v>
          </cell>
          <cell r="L208">
            <v>0</v>
          </cell>
          <cell r="M208">
            <v>0</v>
          </cell>
          <cell r="N208">
            <v>0</v>
          </cell>
          <cell r="O208" t="str">
            <v>Ứng dụng KENTEST-WORD để tăng hiệu quả trộn đề thi trắc nghiệm tại Trường CĐKT Lý Tự Trọng</v>
          </cell>
          <cell r="P208">
            <v>0</v>
          </cell>
          <cell r="Q208" t="str">
            <v>Xây dựng quy trình tổ chức thi trắc nghiệm trực tuyến.</v>
          </cell>
          <cell r="R208">
            <v>0</v>
          </cell>
          <cell r="S208">
            <v>0</v>
          </cell>
          <cell r="T208">
            <v>0</v>
          </cell>
          <cell r="U208" t="str">
            <v>Nguyên tắc và các bước triển khai biên soạn ngân hàng câu hỏi trắc nghiệm tại Trường Cao đẳng Lý Tự Trọng Thành phố Hồ Chí Minh</v>
          </cell>
          <cell r="V208">
            <v>0</v>
          </cell>
          <cell r="W208">
            <v>0</v>
          </cell>
          <cell r="X208" t="str">
            <v>Xây dựng bản hướng dẫn sử dụng phần mềm  để soạn thảo, trộn đề thi trắc nghiệm (không làm)</v>
          </cell>
          <cell r="Y208">
            <v>0</v>
          </cell>
          <cell r="Z208">
            <v>0</v>
          </cell>
          <cell r="AA208">
            <v>0</v>
          </cell>
          <cell r="AB208" t="str">
            <v>HTT NV</v>
          </cell>
          <cell r="AC208">
            <v>0</v>
          </cell>
          <cell r="AD208">
            <v>0</v>
          </cell>
        </row>
        <row r="209">
          <cell r="D209" t="str">
            <v>01012032</v>
          </cell>
          <cell r="E209">
            <v>0</v>
          </cell>
          <cell r="F209">
            <v>0</v>
          </cell>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t="str">
            <v>HTXS NV</v>
          </cell>
          <cell r="AC209">
            <v>0</v>
          </cell>
          <cell r="AD209" t="str">
            <v>Nghiên cứu tầm ảnh hưởng của dầu bôi trơn trong các máy công nghiệp</v>
          </cell>
        </row>
        <row r="210">
          <cell r="D210" t="str">
            <v>01025017</v>
          </cell>
          <cell r="E210">
            <v>0</v>
          </cell>
          <cell r="F210">
            <v>0</v>
          </cell>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t="str">
            <v>HTXS NV</v>
          </cell>
          <cell r="AC210">
            <v>0</v>
          </cell>
          <cell r="AD210">
            <v>0</v>
          </cell>
        </row>
        <row r="211">
          <cell r="D211" t="str">
            <v>01013068</v>
          </cell>
          <cell r="E211">
            <v>0</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t="str">
            <v>Ứng dụng công nghệ thực tế ảo trong giảng dạy thiết kế cơ khí</v>
          </cell>
          <cell r="AB211" t="str">
            <v>HTXS NV</v>
          </cell>
          <cell r="AC211">
            <v>0</v>
          </cell>
          <cell r="AD211">
            <v>0</v>
          </cell>
        </row>
        <row r="212">
          <cell r="D212" t="e">
            <v>#N/A</v>
          </cell>
          <cell r="E212" t="str">
            <v>Khoa Công nghệ thông tin</v>
          </cell>
          <cell r="F212">
            <v>0</v>
          </cell>
          <cell r="G212">
            <v>0</v>
          </cell>
          <cell r="H212">
            <v>0</v>
          </cell>
          <cell r="I212">
            <v>0</v>
          </cell>
          <cell r="J212">
            <v>0</v>
          </cell>
          <cell r="K212">
            <v>0</v>
          </cell>
          <cell r="L212">
            <v>0</v>
          </cell>
          <cell r="M212">
            <v>0</v>
          </cell>
          <cell r="N212">
            <v>0</v>
          </cell>
          <cell r="O212">
            <v>0</v>
          </cell>
          <cell r="P212" t="str">
            <v>x</v>
          </cell>
          <cell r="Q212" t="str">
            <v xml:space="preserve">Xây dựng bộ bài tập thực hành phần Table và Query của học phần Lập trình quản lý cho bậc Cao đẳng ngành Công nghệ thông tin. </v>
          </cell>
          <cell r="R212">
            <v>0</v>
          </cell>
          <cell r="S212">
            <v>0</v>
          </cell>
          <cell r="T212">
            <v>0</v>
          </cell>
          <cell r="U212">
            <v>0</v>
          </cell>
          <cell r="V212">
            <v>0</v>
          </cell>
          <cell r="W212" t="str">
            <v>x</v>
          </cell>
          <cell r="X212" t="str">
            <v>Biên soạn bộ bài tập trắc nghiệm bộ môn Tin học bậc Cao đẳng.</v>
          </cell>
          <cell r="Y212">
            <v>0</v>
          </cell>
          <cell r="Z212">
            <v>0</v>
          </cell>
          <cell r="AA212" t="str">
            <v>Biên soạn bộ đề thi trắc nghiệm môn Lập trình quản lý bậc Cao đẳng (không làm)</v>
          </cell>
          <cell r="AB212" t="str">
            <v>HTXS NV</v>
          </cell>
          <cell r="AC212">
            <v>0</v>
          </cell>
          <cell r="AD212">
            <v>0</v>
          </cell>
        </row>
        <row r="213">
          <cell r="D213" t="str">
            <v>01015042</v>
          </cell>
          <cell r="E213">
            <v>0</v>
          </cell>
          <cell r="F213">
            <v>0</v>
          </cell>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t="str">
            <v>Ứng dụng phương pháp Mind Map và Check list để phát triển khả năng sáng tạo và tự học của học sinh bậc trung cấp khi học thiết kế đồ họa với Adobe Illustrator.</v>
          </cell>
          <cell r="AB213" t="str">
            <v>HTXS NV</v>
          </cell>
          <cell r="AC213">
            <v>0</v>
          </cell>
          <cell r="AD213">
            <v>0</v>
          </cell>
        </row>
        <row r="214">
          <cell r="D214" t="str">
            <v>01015023</v>
          </cell>
          <cell r="E214">
            <v>0</v>
          </cell>
          <cell r="F214">
            <v>0</v>
          </cell>
          <cell r="G214">
            <v>0</v>
          </cell>
          <cell r="H214">
            <v>0</v>
          </cell>
          <cell r="I214">
            <v>0</v>
          </cell>
          <cell r="J214" t="str">
            <v>x</v>
          </cell>
          <cell r="K214" t="str">
            <v>Xây dựng mô hình dàn trãi ổ đĩa cứng SATA laptop 2.5"</v>
          </cell>
          <cell r="L214" t="str">
            <v>x</v>
          </cell>
          <cell r="M214" t="str">
            <v>Xây dựng tài liệu phim hướng dẫn thực hành học phần Chuyên đề bổ sung cho bậc cao đẳng chuyên ngành Mạng Máy Tính</v>
          </cell>
          <cell r="N214" t="str">
            <v>x</v>
          </cell>
          <cell r="O214" t="str">
            <v>Xây dựng tài liệu phim hướng dẫn thực hành môn Mạng Linux bậc cao đẳng</v>
          </cell>
          <cell r="P214">
            <v>0</v>
          </cell>
          <cell r="Q214" t="str">
            <v>Một số kinh nghiệm ứng dụng ảo hóa để nâng cao chất lượng giảng dạy</v>
          </cell>
          <cell r="R214">
            <v>0</v>
          </cell>
          <cell r="S214">
            <v>0</v>
          </cell>
          <cell r="T214" t="str">
            <v>x</v>
          </cell>
          <cell r="U214" t="str">
            <v>Xây dựng bộ đề thi trắc nghiệm trên máy học phần Kiến trúc máy tính bậc Trung cấp</v>
          </cell>
          <cell r="V214">
            <v>0</v>
          </cell>
          <cell r="W214" t="str">
            <v>x</v>
          </cell>
          <cell r="X214" t="str">
            <v>Xây dựng video clip hướng dẫn thực hành môn Công nghệ ảo hóa bậc cao đẳng.</v>
          </cell>
          <cell r="Y214">
            <v>0</v>
          </cell>
          <cell r="Z214" t="str">
            <v>x</v>
          </cell>
          <cell r="AA214" t="str">
            <v>Xây dựng bộ video clip hướng dẫn thực hành môn Quản trị mạng nâng cao trên Linux bậc Cao đẳng</v>
          </cell>
          <cell r="AB214" t="str">
            <v>HTXS NV</v>
          </cell>
          <cell r="AC214">
            <v>0</v>
          </cell>
          <cell r="AD214" t="str">
            <v>Xây dựng video clip hướng dẫn thực hành môn Bảo mật hệ thống thông tin bậc cao đẳng</v>
          </cell>
        </row>
        <row r="215">
          <cell r="D215" t="str">
            <v>01015019</v>
          </cell>
          <cell r="E215">
            <v>0</v>
          </cell>
          <cell r="F215">
            <v>0</v>
          </cell>
          <cell r="G215">
            <v>0</v>
          </cell>
          <cell r="H215">
            <v>0</v>
          </cell>
          <cell r="I215">
            <v>0</v>
          </cell>
          <cell r="J215">
            <v>0</v>
          </cell>
          <cell r="K215">
            <v>0</v>
          </cell>
          <cell r="L215">
            <v>0</v>
          </cell>
          <cell r="M215">
            <v>0</v>
          </cell>
          <cell r="N215">
            <v>0</v>
          </cell>
          <cell r="O215">
            <v>0</v>
          </cell>
          <cell r="P215">
            <v>0</v>
          </cell>
          <cell r="Q215" t="str">
            <v>Hướng dẫn sử dụng ngôn ngữ lập trình PHP tự học xây dựng các ứng dụng Web.</v>
          </cell>
          <cell r="R215">
            <v>0</v>
          </cell>
          <cell r="S215" t="str">
            <v>Ứng dụng mô hình MVC (Model-View-Control) vào môn học Lập trình Web nhằm cải tiến và nâng cao tư duy lập trình</v>
          </cell>
          <cell r="T215" t="str">
            <v>x</v>
          </cell>
          <cell r="U215" t="str">
            <v>Ứng dụng phần mềm proteus giả lập thiết bị thông minh cho môn học lập trình hệ thống nhúng</v>
          </cell>
          <cell r="V215">
            <v>0</v>
          </cell>
          <cell r="W215" t="str">
            <v>x</v>
          </cell>
          <cell r="X215" t="str">
            <v>Ứng dụng công cụ Laravel framework hỗ trợ phát triển các ứng dụng web.</v>
          </cell>
          <cell r="Y215">
            <v>0</v>
          </cell>
          <cell r="Z215" t="str">
            <v>x</v>
          </cell>
          <cell r="AA215" t="str">
            <v>Ứng dụng công cụ Angular JS Frameword hỗ trợ lập trình Game</v>
          </cell>
          <cell r="AB215" t="str">
            <v>HTXS NV</v>
          </cell>
          <cell r="AC215">
            <v>0</v>
          </cell>
          <cell r="AD215" t="str">
            <v>Xây dựng và ứng dụng bộ tài nguyên Mini Lab hỗ trợ thực hành môn học Lập trình cơ sở dữ liệu</v>
          </cell>
        </row>
        <row r="216">
          <cell r="D216" t="str">
            <v>01015001</v>
          </cell>
          <cell r="E216">
            <v>0</v>
          </cell>
          <cell r="F216" t="str">
            <v>x</v>
          </cell>
          <cell r="G216" t="str">
            <v>Biên sọan giáo trình môn Kỹ thuật Lập trình</v>
          </cell>
          <cell r="H216">
            <v>0</v>
          </cell>
          <cell r="I216" t="str">
            <v>Biên sọan giáo trình môn Kỹ thuật Lập trình hệ cao đẳng</v>
          </cell>
          <cell r="J216" t="str">
            <v>x</v>
          </cell>
          <cell r="K216" t="str">
            <v>Xây dựng hệ thống biểu mẫu bằng Excel để hỗ trợ công tác quản lý và tính khối lượng công tác "Hoạt động chuyên môn và các nhiệm vụ khác" cho khoa CNTT</v>
          </cell>
          <cell r="L216" t="str">
            <v>x</v>
          </cell>
          <cell r="M216" t="str">
            <v>Xây dựng bảng tính bằng Excel để hỗ trợ công tác phân công giảng dạy và kiểm tra phụ trội ở khoa CNTT</v>
          </cell>
          <cell r="N216" t="str">
            <v>x</v>
          </cell>
          <cell r="O216" t="str">
            <v>Biên soạn tài liệu hướng dẫn cách sửa lỗi chương trình C/C++ trên phần mềm Visual Studio 2010</v>
          </cell>
          <cell r="P216" t="str">
            <v>x</v>
          </cell>
          <cell r="Q216" t="str">
            <v>Vận dụng các kỹ thuật tối ưu mã nguồn trong việc giảng dạy lập trình bằng ngôn ngữ C/C++.</v>
          </cell>
          <cell r="R216">
            <v>0</v>
          </cell>
          <cell r="S216" t="str">
            <v>Rèn luyện phong cách lập trình chuyên nghiệp cho Học sinh - Sinh viên qua việc giảng dạy các môn lập trình</v>
          </cell>
          <cell r="T216" t="str">
            <v>x</v>
          </cell>
          <cell r="U216" t="str">
            <v>Một số kinh nghiệm giảng dạy lập trình cho các lớp trung cấp nghề</v>
          </cell>
          <cell r="V216">
            <v>0</v>
          </cell>
          <cell r="W216" t="str">
            <v>x</v>
          </cell>
          <cell r="X216" t="str">
            <v>Giải pháp tạo hứng thú và kích thích sự sáng tạo của sinh viên trong môn Kỹ thuật lập trình thông qua việc lập trình các trò chơi đơn giản.</v>
          </cell>
          <cell r="Y216">
            <v>0</v>
          </cell>
          <cell r="Z216">
            <v>0</v>
          </cell>
          <cell r="AA216" t="str">
            <v>Rèn luyện kỹ năng vận dụng kiến thức môn cơ sở dữ liệu trong thực tế</v>
          </cell>
          <cell r="AB216" t="str">
            <v>HTXS NV</v>
          </cell>
          <cell r="AC216">
            <v>0</v>
          </cell>
          <cell r="AD216" t="str">
            <v>Vận dụng mảng đánh dấu trong việc giảng dạy môn Kỹ thuật Lập trình</v>
          </cell>
        </row>
        <row r="217">
          <cell r="D217" t="str">
            <v>01015008</v>
          </cell>
          <cell r="E217">
            <v>0</v>
          </cell>
          <cell r="F217">
            <v>0</v>
          </cell>
          <cell r="G217">
            <v>0</v>
          </cell>
          <cell r="H217">
            <v>0</v>
          </cell>
          <cell r="I217">
            <v>0</v>
          </cell>
          <cell r="J217">
            <v>0</v>
          </cell>
          <cell r="K217">
            <v>0</v>
          </cell>
          <cell r="L217">
            <v>0</v>
          </cell>
          <cell r="M217">
            <v>0</v>
          </cell>
          <cell r="N217">
            <v>0</v>
          </cell>
          <cell r="O217" t="str">
            <v>Nghiên cứu và sử dụng Navicat để xây dựng cơ sở dữ liệu MySQL</v>
          </cell>
          <cell r="P217">
            <v>0</v>
          </cell>
          <cell r="Q217" t="str">
            <v>Nghiên cứu và triển khai đóng gói phần mềm bằng Install Shield trong học phần Lập trình Windows cho bậc Cao đẳng ngành Công nghệ Thông tin.</v>
          </cell>
          <cell r="R217">
            <v>0</v>
          </cell>
          <cell r="S217">
            <v>0</v>
          </cell>
          <cell r="T217">
            <v>0</v>
          </cell>
          <cell r="U217">
            <v>0</v>
          </cell>
          <cell r="V217">
            <v>0</v>
          </cell>
          <cell r="W217">
            <v>0</v>
          </cell>
          <cell r="X217" t="str">
            <v>Nghiên cứu và triển khai phần mềm Winmerge để kiểm tra, đánh giá tập tin, hỗ trợ giáo viên xác định các tập tin có nội dung tương đồng.</v>
          </cell>
          <cell r="Y217">
            <v>0</v>
          </cell>
          <cell r="Z217">
            <v>0</v>
          </cell>
          <cell r="AA217" t="str">
            <v>Nghiên cứu và ứng dụng MySQL Workbench để quản trị cơ sở dữ liệu mysql</v>
          </cell>
          <cell r="AB217" t="str">
            <v>HTT NV</v>
          </cell>
          <cell r="AC217">
            <v>0</v>
          </cell>
          <cell r="AD217" t="str">
            <v>Nghiên cứu và ứng dụng Sublime Text 3 vào lập trình website cho hệ cao đẳng</v>
          </cell>
        </row>
        <row r="218">
          <cell r="D218" t="str">
            <v>01015013</v>
          </cell>
          <cell r="E218">
            <v>0</v>
          </cell>
          <cell r="F218">
            <v>0</v>
          </cell>
          <cell r="G218">
            <v>0</v>
          </cell>
          <cell r="H218">
            <v>0</v>
          </cell>
          <cell r="I218">
            <v>0</v>
          </cell>
          <cell r="J218" t="str">
            <v>x</v>
          </cell>
          <cell r="K218" t="str">
            <v>Ứng dụng phần mềm crocodile để biểu diễn lưu đồ thuật toán</v>
          </cell>
          <cell r="L218">
            <v>0</v>
          </cell>
          <cell r="M218">
            <v>0</v>
          </cell>
          <cell r="N218" t="str">
            <v>x</v>
          </cell>
          <cell r="O218" t="str">
            <v>Ứng dụng các giải thuật tối ưu hóa câu truy vấn trong môn học Hệ quản trị cơ sở dữ liệu</v>
          </cell>
          <cell r="P218" t="str">
            <v>x</v>
          </cell>
          <cell r="Q218" t="str">
            <v>Hướng dẫn các kỹ thuật sao lưu và phục hồi dữ liệu trong học phần Hệ quản trị Cơ sở dữ liệu dành cho bậc Cao đẳng ngành Công nghệ Thông tin.</v>
          </cell>
          <cell r="R218">
            <v>0</v>
          </cell>
          <cell r="S218" t="str">
            <v>Ứng dụng phần mềm quizfaber trong giảng dạy môn anh văn chuyên ngành CNTT.</v>
          </cell>
          <cell r="T218">
            <v>0</v>
          </cell>
          <cell r="U218">
            <v>0</v>
          </cell>
          <cell r="V218">
            <v>0</v>
          </cell>
          <cell r="W218">
            <v>0</v>
          </cell>
          <cell r="X218" t="str">
            <v>Ứng dụng phần mềm học từ vựng Quizlet để giảng dạy Tiếng Anh chuyên ngành Công nghệ thông tin đạt hiệu quả.</v>
          </cell>
          <cell r="Y218">
            <v>0</v>
          </cell>
          <cell r="Z218">
            <v>0</v>
          </cell>
          <cell r="AA218" t="str">
            <v>Ứng dụng mạng xã hội học tập Edmodo trong quản lý lớp học trực tuyến (không làm)</v>
          </cell>
          <cell r="AB218" t="str">
            <v>HTXS NV</v>
          </cell>
          <cell r="AC218">
            <v>0</v>
          </cell>
          <cell r="AD218" t="str">
            <v>Ứng dụng LiveWorkSheet trong giảng dạy môn cơ sở dữ liệu cho sinh viên bậc Trung Cấp</v>
          </cell>
        </row>
        <row r="219">
          <cell r="D219" t="str">
            <v>01017001</v>
          </cell>
          <cell r="E219" t="str">
            <v>TT Thư viện</v>
          </cell>
          <cell r="F219">
            <v>0</v>
          </cell>
          <cell r="G219">
            <v>0</v>
          </cell>
          <cell r="H219" t="str">
            <v>x</v>
          </cell>
          <cell r="I219" t="str">
            <v>Quy trình sửa chữa bảo trì máy vi tính  và các thiết bị ngoại vi khoa CNTT</v>
          </cell>
          <cell r="J219" t="str">
            <v>x</v>
          </cell>
          <cell r="K219" t="str">
            <v>Một số giải pháp nâng cao hiệu quả công tác quản lý bảo trì, sửa chữa máy vi tính và các thiết bị ngoại vi trường ở trường CĐKT Lý Tự Trọng Tp.HCM</v>
          </cell>
          <cell r="L219" t="str">
            <v>x</v>
          </cell>
          <cell r="M219" t="str">
            <v>Giải pháp ứng dụng thiết bị lưu trữ trên hệ thống mạng, phục vụ công tác chuyên môn ở Trung tâm Bảo trì - Cơ điện Trường CĐKT Lý Tự Trọng</v>
          </cell>
          <cell r="N219" t="str">
            <v>x</v>
          </cell>
          <cell r="O219" t="str">
            <v>Đổi mới việc ứng dụng công nghệ thông tin trong công tác quản lý ở trường Cao đẳng Kỹ thuật Lý Tự Trọng Tp.HCM</v>
          </cell>
          <cell r="P219" t="str">
            <v>x</v>
          </cell>
          <cell r="Q219" t="str">
            <v>Một số biện pháp nâng cao hiệu quả hoạt động của Trung tâm Truyền thông – Thư viện trường CĐKT Lý Tự Trọng TP.HCM.</v>
          </cell>
          <cell r="R219" t="str">
            <v>x</v>
          </cell>
          <cell r="S219" t="str">
            <v>Một số kinh nghiệm và giải pháp nhằm thu hút bạn đọc đến Thư viện Trường CĐKT Lý Tự Trọng TP.HCM.</v>
          </cell>
          <cell r="T219" t="str">
            <v>x</v>
          </cell>
          <cell r="U219" t="str">
            <v>Tuyên truyền, giới thiệu và hướng dẫn bạn đọc tìm đọc sách, báo, tài liệu ở thư viện trường Cao đẳng Lý Tự Trọng Thành phố Hồ Chí Minh</v>
          </cell>
          <cell r="V219">
            <v>0</v>
          </cell>
          <cell r="W219" t="str">
            <v>x</v>
          </cell>
          <cell r="X219" t="str">
            <v>Một số giải pháp cải tiến quy trình xử lý tài liệu giấy tại Trung tâm Truyền thông - Thư viện trường Cao đẳng Lý Tự Trọng thành phố Hồ Chí Minh.</v>
          </cell>
          <cell r="Y219">
            <v>0</v>
          </cell>
          <cell r="Z219" t="str">
            <v>x</v>
          </cell>
          <cell r="AA219" t="str">
            <v>Giải pháp khai thác nguồn tài nguyên Giáo dục mở để bổ sung tài liệu điện tử cho Thư viện số của trường Cao đẳng Lý Tự Trọng Tp. Hồ Chí Minh</v>
          </cell>
          <cell r="AB219" t="str">
            <v>HTXS NV</v>
          </cell>
          <cell r="AC219">
            <v>0</v>
          </cell>
          <cell r="AD219" t="str">
            <v>Xây dựng video clip hướng dẫn thực hành môn Mạng máy tính và quản trị mạng trên nền Windows Server 2008 bậc cao đẳng</v>
          </cell>
        </row>
        <row r="220">
          <cell r="D220" t="str">
            <v>01015006</v>
          </cell>
          <cell r="E220">
            <v>0</v>
          </cell>
          <cell r="F220">
            <v>0</v>
          </cell>
          <cell r="G220">
            <v>0</v>
          </cell>
          <cell r="H220">
            <v>0</v>
          </cell>
          <cell r="I220">
            <v>0</v>
          </cell>
          <cell r="J220">
            <v>0</v>
          </cell>
          <cell r="K220">
            <v>0</v>
          </cell>
          <cell r="L220">
            <v>0</v>
          </cell>
          <cell r="M220">
            <v>0</v>
          </cell>
          <cell r="N220">
            <v>0</v>
          </cell>
          <cell r="O220">
            <v>0</v>
          </cell>
          <cell r="P220" t="str">
            <v>x</v>
          </cell>
          <cell r="Q220" t="str">
            <v>Áp dụng cây nhị phân trong thuật toán biểu đồ Karnaugh.</v>
          </cell>
          <cell r="R220">
            <v>0</v>
          </cell>
          <cell r="S220">
            <v>0</v>
          </cell>
          <cell r="T220">
            <v>0</v>
          </cell>
          <cell r="U220">
            <v>0</v>
          </cell>
          <cell r="V220">
            <v>0</v>
          </cell>
          <cell r="W220">
            <v>0</v>
          </cell>
          <cell r="X220" t="str">
            <v>Ứng dụng phần mềm adobe presenter vào bài giảng giúp sinh viên củng cố nội dung bài học. (không làm)</v>
          </cell>
          <cell r="Y220">
            <v>0</v>
          </cell>
          <cell r="Z220" t="str">
            <v>x</v>
          </cell>
          <cell r="AA220" t="str">
            <v>Phát triển kỹ năng và tư duy lập trình cho sinh viên cao đẳng thông qua các thuật toán tối ưu trong học phần kỹ thuật lập trình.</v>
          </cell>
          <cell r="AB220" t="str">
            <v>HTXS NV</v>
          </cell>
          <cell r="AC220">
            <v>0</v>
          </cell>
          <cell r="AD220" t="str">
            <v>Phát triển kỹ năng đánh giá giải thuật thông qua việc so sánh các thuật toán sắp xếp trong học phần Cấu trúc dữ liệu và giải thuật</v>
          </cell>
        </row>
        <row r="221">
          <cell r="D221" t="str">
            <v>01010028</v>
          </cell>
          <cell r="E221">
            <v>0</v>
          </cell>
          <cell r="F221">
            <v>0</v>
          </cell>
          <cell r="G221">
            <v>0</v>
          </cell>
          <cell r="H221">
            <v>0</v>
          </cell>
          <cell r="I221">
            <v>0</v>
          </cell>
          <cell r="J221" t="str">
            <v>x</v>
          </cell>
          <cell r="K221" t="str">
            <v>Tìm hiểu những tính năng mới của Microsoft word, Excel 2010</v>
          </cell>
          <cell r="L221">
            <v>0</v>
          </cell>
          <cell r="M221">
            <v>0</v>
          </cell>
          <cell r="N221">
            <v>0</v>
          </cell>
          <cell r="O221">
            <v>0</v>
          </cell>
          <cell r="P221">
            <v>0</v>
          </cell>
          <cell r="Q221" t="str">
            <v>Hướng dẫn sử dụng phần mềm xử lý ảnh 3D - Slicer</v>
          </cell>
          <cell r="R221">
            <v>0</v>
          </cell>
          <cell r="S221">
            <v>0</v>
          </cell>
          <cell r="T221">
            <v>0</v>
          </cell>
          <cell r="U221">
            <v>0</v>
          </cell>
          <cell r="V221">
            <v>0</v>
          </cell>
          <cell r="W221">
            <v>0</v>
          </cell>
          <cell r="X221">
            <v>0</v>
          </cell>
          <cell r="Y221">
            <v>0</v>
          </cell>
          <cell r="Z221">
            <v>0</v>
          </cell>
          <cell r="AA221">
            <v>0</v>
          </cell>
          <cell r="AB221" t="str">
            <v>HTXS NV</v>
          </cell>
          <cell r="AC221">
            <v>0</v>
          </cell>
          <cell r="AD221" t="str">
            <v>Tăng cường liên hệ thực tiễn trong quá trình dạy học môn Toán thông qua chủ đề hình học không gian cho sinh viên hệ trung cấp chuyên nghiệp</v>
          </cell>
        </row>
        <row r="222">
          <cell r="D222" t="str">
            <v>01015010</v>
          </cell>
          <cell r="E222">
            <v>0</v>
          </cell>
          <cell r="F222">
            <v>0</v>
          </cell>
          <cell r="G222">
            <v>0</v>
          </cell>
          <cell r="H222">
            <v>0</v>
          </cell>
          <cell r="I222">
            <v>0</v>
          </cell>
          <cell r="J222">
            <v>0</v>
          </cell>
          <cell r="K222">
            <v>0</v>
          </cell>
          <cell r="L222">
            <v>0</v>
          </cell>
          <cell r="M222">
            <v>0</v>
          </cell>
          <cell r="N222">
            <v>0</v>
          </cell>
          <cell r="O222">
            <v>0</v>
          </cell>
          <cell r="P222">
            <v>0</v>
          </cell>
          <cell r="Q222" t="str">
            <v>Xây dựng bộ bài tập thực hành học phần Hệ quản trị CSDL bậc Cao đẳng ngành Công nghệ thông tin.</v>
          </cell>
          <cell r="R222">
            <v>0</v>
          </cell>
          <cell r="S222">
            <v>0</v>
          </cell>
          <cell r="T222">
            <v>0</v>
          </cell>
          <cell r="U222">
            <v>0</v>
          </cell>
          <cell r="V222">
            <v>0</v>
          </cell>
          <cell r="W222">
            <v>0</v>
          </cell>
          <cell r="X222">
            <v>0</v>
          </cell>
          <cell r="Y222">
            <v>0</v>
          </cell>
          <cell r="Z222">
            <v>0</v>
          </cell>
          <cell r="AA222">
            <v>0</v>
          </cell>
          <cell r="AB222" t="str">
            <v>HTXS NV</v>
          </cell>
          <cell r="AC222">
            <v>0</v>
          </cell>
          <cell r="AD222">
            <v>0</v>
          </cell>
        </row>
        <row r="223">
          <cell r="D223" t="str">
            <v>01015005</v>
          </cell>
          <cell r="E223">
            <v>0</v>
          </cell>
          <cell r="F223">
            <v>0</v>
          </cell>
          <cell r="G223">
            <v>0</v>
          </cell>
          <cell r="H223">
            <v>0</v>
          </cell>
          <cell r="I223">
            <v>0</v>
          </cell>
          <cell r="J223">
            <v>0</v>
          </cell>
          <cell r="K223">
            <v>0</v>
          </cell>
          <cell r="L223">
            <v>0</v>
          </cell>
          <cell r="M223">
            <v>0</v>
          </cell>
          <cell r="N223">
            <v>0</v>
          </cell>
          <cell r="O223">
            <v>0</v>
          </cell>
          <cell r="P223">
            <v>0</v>
          </cell>
          <cell r="Q223" t="str">
            <v>Xây dựng hệ thống bài tập học phần lập trình Windows cho bậc Trung cấp chuyên nghiệp ngành Công nghệ Thông tin.</v>
          </cell>
          <cell r="R223">
            <v>0</v>
          </cell>
          <cell r="S223">
            <v>0</v>
          </cell>
          <cell r="T223">
            <v>0</v>
          </cell>
          <cell r="U223">
            <v>0</v>
          </cell>
          <cell r="V223">
            <v>0</v>
          </cell>
          <cell r="W223">
            <v>0</v>
          </cell>
          <cell r="X223">
            <v>0</v>
          </cell>
          <cell r="Y223">
            <v>0</v>
          </cell>
          <cell r="Z223">
            <v>0</v>
          </cell>
          <cell r="AA223">
            <v>0</v>
          </cell>
          <cell r="AB223" t="str">
            <v>HTXS NV</v>
          </cell>
          <cell r="AC223">
            <v>0</v>
          </cell>
          <cell r="AD223">
            <v>0</v>
          </cell>
        </row>
        <row r="224">
          <cell r="D224" t="str">
            <v>01015004</v>
          </cell>
          <cell r="E224">
            <v>0</v>
          </cell>
          <cell r="F224">
            <v>0</v>
          </cell>
          <cell r="G224">
            <v>0</v>
          </cell>
          <cell r="H224">
            <v>0</v>
          </cell>
          <cell r="I224">
            <v>0</v>
          </cell>
          <cell r="J224" t="str">
            <v>x</v>
          </cell>
          <cell r="K224" t="str">
            <v>Tối ưu hệ thống máy tính với ghost</v>
          </cell>
          <cell r="L224">
            <v>0</v>
          </cell>
          <cell r="M224">
            <v>0</v>
          </cell>
          <cell r="N224" t="str">
            <v>x</v>
          </cell>
          <cell r="O224" t="str">
            <v>Xây dựng tài liệu phim hướng dẫn thực hành môn Mạng nâng cao trên nền tảng Windows Server 2008</v>
          </cell>
          <cell r="P224">
            <v>0</v>
          </cell>
          <cell r="Q224" t="str">
            <v xml:space="preserve">Xây dựng phim hướng dẫn thực hiện các chuyên đề trong môn chuyên đề mạng. </v>
          </cell>
          <cell r="R224">
            <v>0</v>
          </cell>
          <cell r="S224">
            <v>0</v>
          </cell>
          <cell r="T224">
            <v>0</v>
          </cell>
          <cell r="U224">
            <v>0</v>
          </cell>
          <cell r="V224">
            <v>0</v>
          </cell>
          <cell r="W224">
            <v>0</v>
          </cell>
          <cell r="X224" t="str">
            <v>Xây dựng video hướng dẫn thực hành môn Thiết Lập Hệ Thống Mạng trình độ Cao đẳng chính quy ngành Quản trị mạng máy tính.</v>
          </cell>
          <cell r="Y224">
            <v>0</v>
          </cell>
          <cell r="Z224">
            <v>0</v>
          </cell>
          <cell r="AA224" t="str">
            <v>Xây dựng video hướng dẫn thực hành môn Mạng Nâng Cao trình độ Cao đẳng chính quy ngành Quản trị mạng máy tính</v>
          </cell>
          <cell r="AB224" t="str">
            <v>HTT NV</v>
          </cell>
          <cell r="AC224">
            <v>0</v>
          </cell>
          <cell r="AD224" t="str">
            <v>Xây dựng video hướng dẫn thực hành môn An toàn hệ thống Mạng máy tính bậc Cao đẳng</v>
          </cell>
        </row>
        <row r="225">
          <cell r="D225" t="str">
            <v>01015020</v>
          </cell>
          <cell r="E225">
            <v>0</v>
          </cell>
          <cell r="F225">
            <v>0</v>
          </cell>
          <cell r="G225">
            <v>0</v>
          </cell>
          <cell r="H225">
            <v>0</v>
          </cell>
          <cell r="I225">
            <v>0</v>
          </cell>
          <cell r="J225">
            <v>0</v>
          </cell>
          <cell r="K225">
            <v>0</v>
          </cell>
          <cell r="L225">
            <v>0</v>
          </cell>
          <cell r="M225">
            <v>0</v>
          </cell>
          <cell r="N225">
            <v>0</v>
          </cell>
          <cell r="O225">
            <v>0</v>
          </cell>
          <cell r="P225">
            <v>0</v>
          </cell>
          <cell r="Q225" t="str">
            <v>Hướng dẫn các thao tác lắp ráp máy tính sử dụng phần mềm giả lập dành cho bậc Cao đẳng ngành Công nghệ thông tin</v>
          </cell>
          <cell r="R225">
            <v>0</v>
          </cell>
          <cell r="S225">
            <v>0</v>
          </cell>
          <cell r="T225">
            <v>0</v>
          </cell>
          <cell r="U225">
            <v>0</v>
          </cell>
          <cell r="V225">
            <v>0</v>
          </cell>
          <cell r="W225">
            <v>0</v>
          </cell>
          <cell r="X225" t="str">
            <v>Thiết kế mô hình dạy học về lập trình tổng đài môn Kỹ thuật truyền thông và số liệu. (Không làm)</v>
          </cell>
          <cell r="Y225">
            <v>0</v>
          </cell>
          <cell r="Z225">
            <v>0</v>
          </cell>
          <cell r="AA225">
            <v>0</v>
          </cell>
          <cell r="AB225" t="str">
            <v>HT NV</v>
          </cell>
          <cell r="AC225">
            <v>0</v>
          </cell>
          <cell r="AD225">
            <v>0</v>
          </cell>
        </row>
        <row r="226">
          <cell r="D226" t="str">
            <v>01015016</v>
          </cell>
          <cell r="E226">
            <v>0</v>
          </cell>
          <cell r="F226">
            <v>0</v>
          </cell>
          <cell r="G226">
            <v>0</v>
          </cell>
          <cell r="H226">
            <v>0</v>
          </cell>
          <cell r="I226">
            <v>0</v>
          </cell>
          <cell r="J226">
            <v>0</v>
          </cell>
          <cell r="K226">
            <v>0</v>
          </cell>
          <cell r="L226">
            <v>0</v>
          </cell>
          <cell r="M226">
            <v>0</v>
          </cell>
          <cell r="N226">
            <v>0</v>
          </cell>
          <cell r="O226">
            <v>0</v>
          </cell>
          <cell r="P226">
            <v>0</v>
          </cell>
          <cell r="Q226" t="str">
            <v>Xây dựng bài tập thực hành học phần SQL Sever cho bậc Trung cấp chuyên nghiệp.</v>
          </cell>
          <cell r="R226">
            <v>0</v>
          </cell>
          <cell r="S226">
            <v>0</v>
          </cell>
          <cell r="T226">
            <v>0</v>
          </cell>
          <cell r="U226">
            <v>0</v>
          </cell>
          <cell r="V226">
            <v>0</v>
          </cell>
          <cell r="W226">
            <v>0</v>
          </cell>
          <cell r="X226">
            <v>0</v>
          </cell>
          <cell r="Y226">
            <v>0</v>
          </cell>
          <cell r="Z226">
            <v>0</v>
          </cell>
          <cell r="AA226">
            <v>0</v>
          </cell>
          <cell r="AB226" t="str">
            <v>HTXS NV</v>
          </cell>
          <cell r="AC226">
            <v>0</v>
          </cell>
          <cell r="AD226">
            <v>0</v>
          </cell>
        </row>
        <row r="227">
          <cell r="D227" t="e">
            <v>#N/A</v>
          </cell>
          <cell r="E227">
            <v>0</v>
          </cell>
          <cell r="F227">
            <v>0</v>
          </cell>
          <cell r="G227">
            <v>0</v>
          </cell>
          <cell r="H227">
            <v>0</v>
          </cell>
          <cell r="I227">
            <v>0</v>
          </cell>
          <cell r="J227">
            <v>0</v>
          </cell>
          <cell r="K227">
            <v>0</v>
          </cell>
          <cell r="L227">
            <v>0</v>
          </cell>
          <cell r="M227">
            <v>0</v>
          </cell>
          <cell r="N227">
            <v>0</v>
          </cell>
          <cell r="O227">
            <v>0</v>
          </cell>
          <cell r="P227">
            <v>0</v>
          </cell>
          <cell r="Q227" t="str">
            <v>Hướng dẫn giải bài tập Excel học phần Tin học văn phòng cho bậc Cao đẳng nghề.</v>
          </cell>
          <cell r="R227">
            <v>0</v>
          </cell>
          <cell r="S227">
            <v>0</v>
          </cell>
          <cell r="T227">
            <v>0</v>
          </cell>
          <cell r="U227">
            <v>0</v>
          </cell>
          <cell r="V227">
            <v>0</v>
          </cell>
          <cell r="W227">
            <v>0</v>
          </cell>
          <cell r="X227">
            <v>0</v>
          </cell>
          <cell r="Y227">
            <v>0</v>
          </cell>
          <cell r="Z227">
            <v>0</v>
          </cell>
          <cell r="AA227">
            <v>0</v>
          </cell>
          <cell r="AB227" t="str">
            <v>HTXS NV</v>
          </cell>
          <cell r="AC227">
            <v>0</v>
          </cell>
          <cell r="AD227">
            <v>0</v>
          </cell>
        </row>
        <row r="228">
          <cell r="D228" t="str">
            <v>01015021</v>
          </cell>
          <cell r="E228">
            <v>0</v>
          </cell>
          <cell r="F228">
            <v>0</v>
          </cell>
          <cell r="G228">
            <v>0</v>
          </cell>
          <cell r="H228">
            <v>0</v>
          </cell>
          <cell r="I228">
            <v>0</v>
          </cell>
          <cell r="J228">
            <v>0</v>
          </cell>
          <cell r="K228">
            <v>0</v>
          </cell>
          <cell r="L228">
            <v>0</v>
          </cell>
          <cell r="M228">
            <v>0</v>
          </cell>
          <cell r="N228">
            <v>0</v>
          </cell>
          <cell r="O228" t="str">
            <v>Xây dựng bộ bài tập thực hành môn Thiết kế web</v>
          </cell>
          <cell r="P228">
            <v>0</v>
          </cell>
          <cell r="Q228" t="str">
            <v>Xây dựng hệ thống bài tập thực hành học phần Thiết kế WEB 2 cho bậc Cao đẳng ngành Công nghệ Thông tin.</v>
          </cell>
          <cell r="R228">
            <v>0</v>
          </cell>
          <cell r="S228">
            <v>0</v>
          </cell>
          <cell r="T228">
            <v>0</v>
          </cell>
          <cell r="U228">
            <v>0</v>
          </cell>
          <cell r="V228">
            <v>0</v>
          </cell>
          <cell r="W228">
            <v>0</v>
          </cell>
          <cell r="X228">
            <v>0</v>
          </cell>
          <cell r="Y228">
            <v>0</v>
          </cell>
          <cell r="Z228">
            <v>0</v>
          </cell>
          <cell r="AA228">
            <v>0</v>
          </cell>
          <cell r="AB228" t="str">
            <v>HTXS NV</v>
          </cell>
          <cell r="AC228">
            <v>0</v>
          </cell>
          <cell r="AD228">
            <v>0</v>
          </cell>
        </row>
        <row r="229">
          <cell r="D229" t="str">
            <v>01015017</v>
          </cell>
          <cell r="E229">
            <v>0</v>
          </cell>
          <cell r="F229">
            <v>0</v>
          </cell>
          <cell r="G229">
            <v>0</v>
          </cell>
          <cell r="H229">
            <v>0</v>
          </cell>
          <cell r="I229">
            <v>0</v>
          </cell>
          <cell r="J229">
            <v>0</v>
          </cell>
          <cell r="K229">
            <v>0</v>
          </cell>
          <cell r="L229">
            <v>0</v>
          </cell>
          <cell r="M229">
            <v>0</v>
          </cell>
          <cell r="N229">
            <v>0</v>
          </cell>
          <cell r="O229">
            <v>0</v>
          </cell>
          <cell r="P229">
            <v>0</v>
          </cell>
          <cell r="Q229" t="str">
            <v>Hướng dẫn sử dụng phần mềm Power Designer 15.2.</v>
          </cell>
          <cell r="R229">
            <v>0</v>
          </cell>
          <cell r="S229">
            <v>0</v>
          </cell>
          <cell r="T229">
            <v>0</v>
          </cell>
          <cell r="U229">
            <v>0</v>
          </cell>
          <cell r="V229">
            <v>0</v>
          </cell>
          <cell r="W229">
            <v>0</v>
          </cell>
          <cell r="X229">
            <v>0</v>
          </cell>
          <cell r="Y229">
            <v>0</v>
          </cell>
          <cell r="Z229">
            <v>0</v>
          </cell>
          <cell r="AA229">
            <v>0</v>
          </cell>
          <cell r="AB229" t="str">
            <v>HTT NV</v>
          </cell>
          <cell r="AC229">
            <v>0</v>
          </cell>
          <cell r="AD229">
            <v>0</v>
          </cell>
        </row>
        <row r="230">
          <cell r="D230" t="str">
            <v>01015018</v>
          </cell>
          <cell r="E230">
            <v>0</v>
          </cell>
          <cell r="F230">
            <v>0</v>
          </cell>
          <cell r="G230">
            <v>0</v>
          </cell>
          <cell r="H230">
            <v>0</v>
          </cell>
          <cell r="I230">
            <v>0</v>
          </cell>
          <cell r="J230">
            <v>0</v>
          </cell>
          <cell r="K230">
            <v>0</v>
          </cell>
          <cell r="L230">
            <v>0</v>
          </cell>
          <cell r="M230">
            <v>0</v>
          </cell>
          <cell r="N230">
            <v>0</v>
          </cell>
          <cell r="O230">
            <v>0</v>
          </cell>
          <cell r="P230">
            <v>0</v>
          </cell>
          <cell r="Q230" t="str">
            <v>Xây dựng phim hướng dẫn lắp ráp máy tính cho học phần " Phần cứng máy tính".</v>
          </cell>
          <cell r="R230">
            <v>0</v>
          </cell>
          <cell r="S230">
            <v>0</v>
          </cell>
          <cell r="T230">
            <v>0</v>
          </cell>
          <cell r="U230">
            <v>0</v>
          </cell>
          <cell r="V230">
            <v>0</v>
          </cell>
          <cell r="W230">
            <v>0</v>
          </cell>
          <cell r="X230">
            <v>0</v>
          </cell>
          <cell r="Y230">
            <v>0</v>
          </cell>
          <cell r="Z230">
            <v>0</v>
          </cell>
          <cell r="AA230">
            <v>0</v>
          </cell>
          <cell r="AB230" t="str">
            <v>HTXS NV</v>
          </cell>
          <cell r="AC230">
            <v>0</v>
          </cell>
          <cell r="AD230">
            <v>0</v>
          </cell>
        </row>
        <row r="231">
          <cell r="D231" t="str">
            <v>01015022</v>
          </cell>
          <cell r="E231">
            <v>0</v>
          </cell>
          <cell r="F231">
            <v>0</v>
          </cell>
          <cell r="G231">
            <v>0</v>
          </cell>
          <cell r="H231">
            <v>0</v>
          </cell>
          <cell r="I231">
            <v>0</v>
          </cell>
          <cell r="J231">
            <v>0</v>
          </cell>
          <cell r="K231">
            <v>0</v>
          </cell>
          <cell r="L231">
            <v>0</v>
          </cell>
          <cell r="M231">
            <v>0</v>
          </cell>
          <cell r="N231">
            <v>0</v>
          </cell>
          <cell r="O231">
            <v>0</v>
          </cell>
          <cell r="P231">
            <v>0</v>
          </cell>
          <cell r="Q231" t="str">
            <v>Xây dựng hệ thống bài tập tự học môn Kỹ thuật lập trình.</v>
          </cell>
          <cell r="R231">
            <v>0</v>
          </cell>
          <cell r="S231">
            <v>0</v>
          </cell>
          <cell r="T231">
            <v>0</v>
          </cell>
          <cell r="U231">
            <v>0</v>
          </cell>
          <cell r="V231">
            <v>0</v>
          </cell>
          <cell r="W231">
            <v>0</v>
          </cell>
          <cell r="X231" t="str">
            <v>Sử dụng phần mềm Google class quản lý lớp học trên thiết bị di động.</v>
          </cell>
          <cell r="Y231">
            <v>0</v>
          </cell>
          <cell r="Z231" t="str">
            <v>x</v>
          </cell>
          <cell r="AA231" t="str">
            <v>Ứng dụng Adobe Presenter để xây dựng và phát triển bài giảng.</v>
          </cell>
          <cell r="AB231" t="str">
            <v>HTXS NV</v>
          </cell>
          <cell r="AC231">
            <v>0</v>
          </cell>
          <cell r="AD231">
            <v>0</v>
          </cell>
        </row>
        <row r="232">
          <cell r="D232" t="str">
            <v>01015012</v>
          </cell>
          <cell r="E232">
            <v>0</v>
          </cell>
          <cell r="F232">
            <v>0</v>
          </cell>
          <cell r="G232" t="str">
            <v>Tối ưu hóa các phần mềm ứng dụng trong trường  CĐKT LTT.</v>
          </cell>
          <cell r="H232">
            <v>0</v>
          </cell>
          <cell r="I232">
            <v>0</v>
          </cell>
          <cell r="J232" t="str">
            <v>x</v>
          </cell>
          <cell r="K232" t="str">
            <v>Ứng dụng công cụ OneNote để biên soạn bài giảng</v>
          </cell>
          <cell r="L232">
            <v>0</v>
          </cell>
          <cell r="M232">
            <v>0</v>
          </cell>
          <cell r="N232">
            <v>0</v>
          </cell>
          <cell r="O232">
            <v>0</v>
          </cell>
          <cell r="P232">
            <v>0</v>
          </cell>
          <cell r="Q232" t="str">
            <v>Xây dựng hệ thống bài tập môn học Nguyên lý hệ điều hành bậc cao đẳng nghề ngành Công nghệ thông tin.</v>
          </cell>
          <cell r="R232">
            <v>0</v>
          </cell>
          <cell r="S232">
            <v>0</v>
          </cell>
          <cell r="T232">
            <v>0</v>
          </cell>
          <cell r="U232" t="str">
            <v>Định tuyến bằng giao thức LINK-STATE thông qua thiết bị Router của Cisco</v>
          </cell>
          <cell r="V232">
            <v>0</v>
          </cell>
          <cell r="W232">
            <v>0</v>
          </cell>
          <cell r="X232" t="str">
            <v>Kỹ thuật khai thác lỗi windows và phòng chống xâm nhập cho hệ thống máy tính.</v>
          </cell>
          <cell r="Y232">
            <v>0</v>
          </cell>
          <cell r="Z232">
            <v>0</v>
          </cell>
          <cell r="AA232" t="str">
            <v>Tấn công từ chối dịch vụ DDoS</v>
          </cell>
          <cell r="AB232" t="str">
            <v>HTXS NV</v>
          </cell>
          <cell r="AC232">
            <v>0</v>
          </cell>
          <cell r="AD232" t="str">
            <v>Khai thác mã lỗi trong Windows để chiếm quyền hệ thống.</v>
          </cell>
        </row>
        <row r="233">
          <cell r="D233" t="str">
            <v>01015025</v>
          </cell>
          <cell r="E233">
            <v>0</v>
          </cell>
          <cell r="F233">
            <v>0</v>
          </cell>
          <cell r="G233">
            <v>0</v>
          </cell>
          <cell r="H233">
            <v>0</v>
          </cell>
          <cell r="I233">
            <v>0</v>
          </cell>
          <cell r="J233">
            <v>0</v>
          </cell>
          <cell r="K233">
            <v>0</v>
          </cell>
          <cell r="L233">
            <v>0</v>
          </cell>
          <cell r="M233">
            <v>0</v>
          </cell>
          <cell r="N233">
            <v>0</v>
          </cell>
          <cell r="O233">
            <v>0</v>
          </cell>
          <cell r="P233">
            <v>0</v>
          </cell>
          <cell r="Q233" t="str">
            <v>Hướng dẫn sử dụng phần mềm CADE vẽ sơ đồ mạng</v>
          </cell>
          <cell r="R233">
            <v>0</v>
          </cell>
          <cell r="S233">
            <v>0</v>
          </cell>
          <cell r="T233">
            <v>0</v>
          </cell>
          <cell r="U233">
            <v>0</v>
          </cell>
          <cell r="V233">
            <v>0</v>
          </cell>
          <cell r="W233">
            <v>0</v>
          </cell>
          <cell r="X233" t="str">
            <v>Biên soạn bộ bài tập trắc nghiệm bộ môn công nghệ mạng không dây bậc Cao đẳng.</v>
          </cell>
          <cell r="Y233">
            <v>0</v>
          </cell>
          <cell r="Z233">
            <v>0</v>
          </cell>
          <cell r="AA233" t="str">
            <v>Nâng cao kỹ năng thực hành lắp ráp phần cứng máy tính với phần mềm IT Essentials Virtual Desktop PC</v>
          </cell>
          <cell r="AB233" t="str">
            <v>HTXS NV</v>
          </cell>
          <cell r="AC233">
            <v>0</v>
          </cell>
          <cell r="AD233" t="str">
            <v>Xây dựng bộ tài liệu hướng dẫn thực hành trực quan bằng hình ảnh và video clip cho môn Ứng dụng Công nghệ Thông tin trong Thương mại Điện tử bậc cao đẳng</v>
          </cell>
        </row>
        <row r="234">
          <cell r="D234" t="str">
            <v>01018001</v>
          </cell>
          <cell r="E234">
            <v>0</v>
          </cell>
          <cell r="F234" t="str">
            <v>x</v>
          </cell>
          <cell r="G234" t="str">
            <v>Tối ưu hóa các phần mềm ứng dụng trong trường  CĐKT LTT.</v>
          </cell>
          <cell r="H234">
            <v>0</v>
          </cell>
          <cell r="I234">
            <v>0</v>
          </cell>
          <cell r="J234" t="str">
            <v>x</v>
          </cell>
          <cell r="K234" t="str">
            <v>Một số giải pháp về ứng dụng CNTT trong  trường CĐKT Lý Tự Trọng Tp.HCM</v>
          </cell>
          <cell r="L234" t="str">
            <v>x</v>
          </cell>
          <cell r="M234" t="str">
            <v>Cài đặt phần mềm VMIS theo mô hình Client/Server cho hệ thống máy tính tại Trung tâm Truyền thông - Thư viện</v>
          </cell>
          <cell r="N234">
            <v>0</v>
          </cell>
          <cell r="O234" t="str">
            <v>Một số phương pháp tối ưu hóa đường dẫn để bảo mật trong website của trường</v>
          </cell>
          <cell r="P234">
            <v>0</v>
          </cell>
          <cell r="Q234" t="str">
            <v>Hướng dẫn sử dụng phần mềm Ultra Menu</v>
          </cell>
          <cell r="R234">
            <v>0</v>
          </cell>
          <cell r="S234" t="str">
            <v>Ứng dụng phần mềm SWISH trong việc thiết kế banner flash để phục vụ công tác giảng dạy môn Thiết kế WEB bậc Cao đẳng ngành Công nghệ thông tin.</v>
          </cell>
          <cell r="T234" t="str">
            <v>x</v>
          </cell>
          <cell r="U234" t="str">
            <v>Một số kỹ thuật kết nối Cơ sở dữ liệu với Nebeans cho học phần Chuyên đề Java</v>
          </cell>
          <cell r="V234">
            <v>0</v>
          </cell>
          <cell r="W234">
            <v>0</v>
          </cell>
          <cell r="X234" t="str">
            <v>Triển khai một số ứng dụng trong Website cho sinh viên môn học lập trình PHP ngành Công nghệ thông tin hệ Cao đẳng.</v>
          </cell>
          <cell r="Y234">
            <v>0</v>
          </cell>
          <cell r="Z234">
            <v>0</v>
          </cell>
          <cell r="AA234" t="str">
            <v>Triển khai Website thương mại điện tử mã nguồn mở trên hệ điều hành CentOs</v>
          </cell>
          <cell r="AB234" t="str">
            <v>HT NV</v>
          </cell>
          <cell r="AC234">
            <v>0</v>
          </cell>
          <cell r="AD234" t="str">
            <v>Một số kỹ thuật trong thiết kế giao diện với HTML 5 và CSS3 cho môn thiết kế website ngành lập trình máy tính</v>
          </cell>
        </row>
        <row r="235">
          <cell r="D235" t="str">
            <v>01015031</v>
          </cell>
          <cell r="E235">
            <v>0</v>
          </cell>
          <cell r="F235">
            <v>0</v>
          </cell>
          <cell r="G235">
            <v>0</v>
          </cell>
          <cell r="H235">
            <v>0</v>
          </cell>
          <cell r="I235">
            <v>0</v>
          </cell>
          <cell r="J235">
            <v>0</v>
          </cell>
          <cell r="K235">
            <v>0</v>
          </cell>
          <cell r="L235">
            <v>0</v>
          </cell>
          <cell r="M235">
            <v>0</v>
          </cell>
          <cell r="N235">
            <v>0</v>
          </cell>
          <cell r="O235">
            <v>0</v>
          </cell>
          <cell r="P235">
            <v>0</v>
          </cell>
          <cell r="Q235" t="str">
            <v>Xây dựng hệ thống bài tập tự học Lập trình cơ sở dữ liệu cho bậc Cao đẳng Công nghệ phần mềm.</v>
          </cell>
          <cell r="R235">
            <v>0</v>
          </cell>
          <cell r="S235">
            <v>0</v>
          </cell>
          <cell r="T235">
            <v>0</v>
          </cell>
          <cell r="U235">
            <v>0</v>
          </cell>
          <cell r="V235">
            <v>0</v>
          </cell>
          <cell r="W235">
            <v>0</v>
          </cell>
          <cell r="X235">
            <v>0</v>
          </cell>
          <cell r="Y235">
            <v>0</v>
          </cell>
          <cell r="Z235">
            <v>0</v>
          </cell>
          <cell r="AA235">
            <v>0</v>
          </cell>
          <cell r="AB235" t="str">
            <v>HTXS NV</v>
          </cell>
          <cell r="AC235">
            <v>0</v>
          </cell>
          <cell r="AD235">
            <v>0</v>
          </cell>
        </row>
        <row r="236">
          <cell r="D236" t="str">
            <v>01004007</v>
          </cell>
          <cell r="E236">
            <v>0</v>
          </cell>
          <cell r="F236" t="str">
            <v>x</v>
          </cell>
          <cell r="G236" t="str">
            <v>Kế hoạch thực hiện tiến độ đào tạo theo chuyên ngành khối Trung cấp chuyên nghiệp _ Hệ chính quy</v>
          </cell>
          <cell r="H236" t="str">
            <v>x</v>
          </cell>
          <cell r="I236" t="str">
            <v>Xây dựng Kế hoạch thực hiện tiến độ đào tạo theo chuyên ngành khối Cao đẳng – Hệ chính quy</v>
          </cell>
          <cell r="J236" t="str">
            <v>x</v>
          </cell>
          <cell r="K236" t="str">
            <v>Xây dựng kế hoạch thực hiện tiến độ đào tạo theo chuyên ngành Cao đẳng và Trung cấp chuyên nghiệp – Hệ chính quy</v>
          </cell>
          <cell r="L236">
            <v>0</v>
          </cell>
          <cell r="M236">
            <v>0</v>
          </cell>
          <cell r="N236">
            <v>0</v>
          </cell>
          <cell r="O236">
            <v>0</v>
          </cell>
          <cell r="P236">
            <v>0</v>
          </cell>
          <cell r="Q236" t="str">
            <v>Xây dựng quy trình hồ sơ đăng ký mở nghề đào tạo trình độ CĐN (12+3) tại trường Cao đẳng Kỹ thuật Lý Tự Trọng TP.HCM</v>
          </cell>
          <cell r="R236" t="str">
            <v>x</v>
          </cell>
          <cell r="S236" t="str">
            <v>Ứng dụng công nghệ thông tin trong công tác tuyển sinh năm 2016 tại trường Cao đẳng Kỹ thuật Lý Tự Trọng TP. HCM</v>
          </cell>
          <cell r="T236" t="str">
            <v>x</v>
          </cell>
          <cell r="U236" t="str">
            <v>Một số giải pháp nâng cao hiệu quả trong công tác quản lý hồ sơ tuyển sinh năm 2017 tại Trường Cao đẳng Lý Tự Trọng TP. HCM</v>
          </cell>
          <cell r="V236">
            <v>0</v>
          </cell>
          <cell r="W236" t="str">
            <v>x</v>
          </cell>
          <cell r="X236" t="str">
            <v>Ứng dụng khai phá dữ liệu trong xử lý dữ liệu an ninh mạng tại Trường Cao đẳng Lý Tự Trọng Thành phố Hồ Chí Minh</v>
          </cell>
          <cell r="Y236">
            <v>0</v>
          </cell>
          <cell r="Z236" t="str">
            <v>x</v>
          </cell>
          <cell r="AA236" t="str">
            <v>Ứng dụng CNTT Xây dựng chương trình chấm điểm tự động tại trường Cao đẳng Lý Tự Trọng Thành phố Hồ Chí Minh</v>
          </cell>
          <cell r="AB236" t="str">
            <v>HTXS NV</v>
          </cell>
          <cell r="AC236">
            <v>0</v>
          </cell>
          <cell r="AD236" t="str">
            <v>Ứng dụng Moodle để quản lý học tập tại trường cao đẳng Lý Tự Trọng Thành phố Hồ Chí Minh</v>
          </cell>
        </row>
        <row r="237">
          <cell r="D237" t="str">
            <v>01015041</v>
          </cell>
          <cell r="E237">
            <v>0</v>
          </cell>
          <cell r="F237">
            <v>0</v>
          </cell>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t="str">
            <v>Xây dựng video hướng dẫn thực hành bài giảng Kỹ xảo sử dụng mặt nạ ảnh (layer mask) môn Photoshop nâng cao (không làm)</v>
          </cell>
          <cell r="AB237" t="str">
            <v>HTXS NV</v>
          </cell>
          <cell r="AC237">
            <v>0</v>
          </cell>
          <cell r="AD237">
            <v>0</v>
          </cell>
        </row>
        <row r="238">
          <cell r="D238" t="str">
            <v>01013003</v>
          </cell>
          <cell r="E238" t="str">
            <v>Khoa Động lực</v>
          </cell>
          <cell r="F238" t="str">
            <v>x</v>
          </cell>
          <cell r="G238" t="str">
            <v>Thi công mô hình động cơ GDI  trên xe Lexus</v>
          </cell>
          <cell r="H238" t="str">
            <v>x</v>
          </cell>
          <cell r="I238" t="str">
            <v>Thi công mô hình động cơ phun dầu điều khiển bằng điện tử (Common rail) trên xe Renault K9K</v>
          </cell>
          <cell r="J238" t="str">
            <v>x</v>
          </cell>
          <cell r="K238" t="str">
            <v>Thiết kế và thi công mô hình động cơ Toyota Yaris kết nối với máy tính bằng phần mềm Labview</v>
          </cell>
          <cell r="L238" t="str">
            <v>x</v>
          </cell>
          <cell r="M238" t="str">
            <v>Thiết kế và lắp đặt thiết bị kiểm tra máy phát điện xoay chiều của xưởng thực tập điện ô tô</v>
          </cell>
          <cell r="N238">
            <v>0</v>
          </cell>
          <cell r="O238" t="str">
            <v>Biên soạn tài liệu ứng dụng phần mềm Techstream trong chẩn đoán mã lỗi ô tô</v>
          </cell>
          <cell r="P238">
            <v>0</v>
          </cell>
          <cell r="Q238" t="str">
            <v>Thiết kế mô hình dàn trải máy phát điện 3 pha trên ô tô</v>
          </cell>
          <cell r="R238">
            <v>0</v>
          </cell>
          <cell r="S238" t="str">
            <v>Mô phỏng quỹ đạo chuyển động ô tô với hệ thống lái tích cực AFS</v>
          </cell>
          <cell r="T238" t="str">
            <v>x</v>
          </cell>
          <cell r="U238" t="str">
            <v>Mô hình bộ chuyển đổi điện động cơ Hybrid</v>
          </cell>
          <cell r="V238">
            <v>0</v>
          </cell>
          <cell r="W238">
            <v>0</v>
          </cell>
          <cell r="X238" t="str">
            <v>Đề tài 1: Thiết kế mạch điều khiển gạt nước điều khiển điện tử.
Đề tài 2: Thiết kế mạng CAN điều khiển kính chiếu hậu ô tô</v>
          </cell>
          <cell r="Y238">
            <v>0</v>
          </cell>
          <cell r="Z238" t="str">
            <v>x</v>
          </cell>
          <cell r="AA238" t="str">
            <v>Ứng dụng phần mềm Matlab Simulink thiết kế bộ điều khiển mô phỏng hệ thống lái tích cực AFS</v>
          </cell>
          <cell r="AB238" t="str">
            <v>HTXS NV</v>
          </cell>
          <cell r="AC238" t="str">
            <v>x</v>
          </cell>
          <cell r="AD238" t="str">
            <v>Nghiên cứu hệ thống dẫn động ô tô điện</v>
          </cell>
        </row>
        <row r="239">
          <cell r="D239" t="str">
            <v>01013002</v>
          </cell>
          <cell r="E239">
            <v>0</v>
          </cell>
          <cell r="F239" t="str">
            <v>x</v>
          </cell>
          <cell r="G239" t="str">
            <v>Biên soạn giáo trình Động cơ đốt trong và Thực tập Động cơ cơ bản của hệ Cao đẳng</v>
          </cell>
          <cell r="H239" t="str">
            <v>x</v>
          </cell>
          <cell r="I239" t="str">
            <v>Thi công mô hình cắt bổ động cơ phun dầu điện tử trên động cơ 4 xy lanh</v>
          </cell>
          <cell r="J239" t="str">
            <v>x</v>
          </cell>
          <cell r="K239" t="str">
            <v>Giáo án điện tử đối với bài giảng Động cơ đốt trong</v>
          </cell>
          <cell r="L239" t="str">
            <v>x</v>
          </cell>
          <cell r="M239" t="str">
            <v>Biên dịch tài liệu tham khảo học phần động cơ đốt trong về nguyên lý làm việc của hệ thống làm mát trên phần mềm powerpoint</v>
          </cell>
          <cell r="N239">
            <v>0</v>
          </cell>
          <cell r="O239" t="str">
            <v>Biên dịch tài liệu tham khảo bằng Powerpoint  về nguyên lý làm việc của hệ thống đánh lửa điện tử học phần Động cơ đốt trong</v>
          </cell>
          <cell r="P239">
            <v>0</v>
          </cell>
          <cell r="Q239" t="str">
            <v>Chế tạo dụng cụ cảo bánh răng cam động cơ Toyota 3P</v>
          </cell>
          <cell r="R239">
            <v>0</v>
          </cell>
          <cell r="S239" t="str">
            <v>Chế tạo bộ cảo ổ bi hộp số C50 (TOYOTA)</v>
          </cell>
          <cell r="T239">
            <v>0</v>
          </cell>
          <cell r="U239">
            <v>0</v>
          </cell>
          <cell r="V239">
            <v>0</v>
          </cell>
          <cell r="W239">
            <v>0</v>
          </cell>
          <cell r="X239" t="str">
            <v xml:space="preserve">Thi công bộ cảo bánh răng trục cam động cơ Toyota 3P </v>
          </cell>
          <cell r="Y239">
            <v>0</v>
          </cell>
          <cell r="Z239">
            <v>0</v>
          </cell>
          <cell r="AA239" t="str">
            <v>Thi công bộ cảo ổ bi trục sơ cấp hộp số xe Toyota Innova 2018</v>
          </cell>
          <cell r="AB239" t="str">
            <v>HTXS NV</v>
          </cell>
          <cell r="AC239">
            <v>0</v>
          </cell>
          <cell r="AD239" t="str">
            <v>Thi công bộ cảo lọc xăng xe Toyota Vios 2019</v>
          </cell>
        </row>
        <row r="240">
          <cell r="D240" t="str">
            <v>01013004</v>
          </cell>
          <cell r="E240">
            <v>0</v>
          </cell>
          <cell r="F240">
            <v>0</v>
          </cell>
          <cell r="G240">
            <v>0</v>
          </cell>
          <cell r="H240">
            <v>0</v>
          </cell>
          <cell r="I240">
            <v>0</v>
          </cell>
          <cell r="J240">
            <v>0</v>
          </cell>
          <cell r="K240" t="str">
            <v>Chế tạo cảo bơm hộp số tự động</v>
          </cell>
          <cell r="L240" t="str">
            <v>x</v>
          </cell>
          <cell r="M240" t="str">
            <v>Mô hình hóa góc đặt bánh xe trên hệ thống lái trợ lực điện tử của ô tô của xưởng thực tập gầm ô tô</v>
          </cell>
          <cell r="N240">
            <v>0</v>
          </cell>
          <cell r="O240" t="str">
            <v xml:space="preserve">Biên dịch tài liệu tham khảo bằng Powerpoint của học phần Thực tập ô tô 2 về Hộp số U340E </v>
          </cell>
          <cell r="P240">
            <v>0</v>
          </cell>
          <cell r="Q240" t="str">
            <v>Ứng dụng đồ họa đa phương tiện nhằm phục vụ việc biên soạn giáo trình điện tử chuyên ngành công nghệ ô tô</v>
          </cell>
          <cell r="R240">
            <v>0</v>
          </cell>
          <cell r="S240">
            <v>0</v>
          </cell>
          <cell r="T240">
            <v>0</v>
          </cell>
          <cell r="U240" t="str">
            <v>Thi công mô hình thực hành hệ thống phanh thủy lực loại xy lanh con phanh guốc</v>
          </cell>
          <cell r="V240">
            <v>0</v>
          </cell>
          <cell r="W240" t="str">
            <v>x</v>
          </cell>
          <cell r="X240" t="str">
            <v>Thi công mô hình kiểm tra và đọc mã lỗi hệ thống phanh chống hãm cứng - ABS trên dòng xe Toyota Camry</v>
          </cell>
          <cell r="Y240">
            <v>0</v>
          </cell>
          <cell r="Z240">
            <v>0</v>
          </cell>
          <cell r="AA240" t="str">
            <v>Viết chuyên đề hệ thống lái trợ lực điện EPS trên xe Toyota Vios</v>
          </cell>
          <cell r="AB240" t="str">
            <v>HTXS NV</v>
          </cell>
          <cell r="AC240">
            <v>0</v>
          </cell>
          <cell r="AD240" t="str">
            <v>Nghiên cứu thi công hộp đánh pan điều khiển từ máy tính dùng phần mềm labVIEW</v>
          </cell>
        </row>
        <row r="241">
          <cell r="D241" t="str">
            <v>01013021</v>
          </cell>
          <cell r="E241">
            <v>0</v>
          </cell>
          <cell r="F241">
            <v>0</v>
          </cell>
          <cell r="G241">
            <v>0</v>
          </cell>
          <cell r="H241">
            <v>0</v>
          </cell>
          <cell r="I241">
            <v>0</v>
          </cell>
          <cell r="J241">
            <v>0</v>
          </cell>
          <cell r="K241">
            <v>0</v>
          </cell>
          <cell r="L241" t="str">
            <v>x</v>
          </cell>
          <cell r="M241" t="str">
            <v>Biên dịch tài liệu tham khảo học phần thực tập điện ô tô 2 hệ thống âm thanh và các thiết bị điện trên phần mềm powerpoint</v>
          </cell>
          <cell r="N241">
            <v>0</v>
          </cell>
          <cell r="O241" t="str">
            <v>Chế tạo dụng cụ lấy chổi than máy khởi động của động cơ ô tô</v>
          </cell>
          <cell r="P241">
            <v>0</v>
          </cell>
          <cell r="Q241" t="str">
            <v>Thiết kế, thi công mô hình hệ thống chống trộm xe gắn máy</v>
          </cell>
          <cell r="R241">
            <v>0</v>
          </cell>
          <cell r="S241" t="str">
            <v>Thi công mô hình hệ thống tín hiệu - cảnh báo</v>
          </cell>
          <cell r="T241">
            <v>0</v>
          </cell>
          <cell r="U241" t="str">
            <v>Thi công mô hình hệ thống tín hiệu sử dụng bộ tạo nháy 8 chân ra</v>
          </cell>
          <cell r="V241">
            <v>0</v>
          </cell>
          <cell r="W241" t="str">
            <v>x</v>
          </cell>
          <cell r="X241" t="str">
            <v>Thi công mô hình hệ thống chống trộm ô tô.</v>
          </cell>
          <cell r="Y241">
            <v>0</v>
          </cell>
          <cell r="Z241">
            <v>0</v>
          </cell>
          <cell r="AA241" t="str">
            <v>Thi công bộ cấp nguồn chống ngắn mạch trang bị cho xưởng thực hành điện ô tô</v>
          </cell>
          <cell r="AB241" t="str">
            <v>HTXS NV</v>
          </cell>
          <cell r="AC241">
            <v>0</v>
          </cell>
          <cell r="AD241" t="str">
            <v>Thi công modun hệ thống nâng hạ kính trên ô tô</v>
          </cell>
        </row>
        <row r="242">
          <cell r="D242" t="str">
            <v>01013006</v>
          </cell>
          <cell r="E242">
            <v>0</v>
          </cell>
          <cell r="F242" t="str">
            <v>x</v>
          </cell>
          <cell r="G242" t="str">
            <v>Biên soạn giáo trình lý thuyết Động cơ hệ Trung cấp và Biên soạn giáo trình Thực tập Động cơ Xăng hệ Liên thông</v>
          </cell>
          <cell r="H242">
            <v>0</v>
          </cell>
          <cell r="I242" t="str">
            <v>Thi công mô hình dàn trải hệ thống hệ thống phun dầu điện tử trên động cơ 4 xylanh</v>
          </cell>
          <cell r="J242">
            <v>0</v>
          </cell>
          <cell r="K242">
            <v>0</v>
          </cell>
          <cell r="L242">
            <v>0</v>
          </cell>
          <cell r="M242" t="str">
            <v xml:space="preserve">Chế tạo cảo puly cốt máy </v>
          </cell>
          <cell r="N242">
            <v>0</v>
          </cell>
          <cell r="O242" t="str">
            <v>Chế tạo dụng cụ giữ  puly trục khuỷu động cơ ô tô</v>
          </cell>
          <cell r="P242">
            <v>0</v>
          </cell>
          <cell r="Q242">
            <v>0</v>
          </cell>
          <cell r="R242">
            <v>0</v>
          </cell>
          <cell r="S242" t="str">
            <v>Thi công cắt bổ biến áp đánh lửa</v>
          </cell>
          <cell r="T242">
            <v>0</v>
          </cell>
          <cell r="U242">
            <v>0</v>
          </cell>
          <cell r="V242">
            <v>0</v>
          </cell>
          <cell r="W242">
            <v>0</v>
          </cell>
          <cell r="X242" t="str">
            <v>Ứng dụng phần mềm Teschtream chuẩn đoán mã lỗi trên động cơ Toyota</v>
          </cell>
          <cell r="Y242">
            <v>0</v>
          </cell>
          <cell r="Z242">
            <v>0</v>
          </cell>
          <cell r="AA242" t="str">
            <v>Thi công bộ gá hỗ trợ giảng dạy lực siết bulông</v>
          </cell>
          <cell r="AB242" t="str">
            <v>HTXS NV</v>
          </cell>
          <cell r="AC242">
            <v>0</v>
          </cell>
          <cell r="AD242" t="str">
            <v>Thi công mô hình cắt động cơ 1 xylanh xú - páp đặt</v>
          </cell>
        </row>
        <row r="243">
          <cell r="D243" t="str">
            <v>01013005</v>
          </cell>
          <cell r="E243">
            <v>0</v>
          </cell>
          <cell r="F243">
            <v>0</v>
          </cell>
          <cell r="G243">
            <v>0</v>
          </cell>
          <cell r="H243" t="str">
            <v>x</v>
          </cell>
          <cell r="I243" t="str">
            <v>Thi công mô hình động cơ 5 xy lanh trênxe MERCEDES-BENZ MB 140D</v>
          </cell>
          <cell r="J243" t="str">
            <v>x</v>
          </cell>
          <cell r="K243" t="str">
            <v xml:space="preserve">Chế tạo cảo bệ van thoát cao áp </v>
          </cell>
          <cell r="L243" t="str">
            <v>x</v>
          </cell>
          <cell r="M243" t="str">
            <v>Thi công mô hình dàn trải bơm cao áp trong hệ thống phun dầu điện tử của động cơ diesel cho xưởng thực tập động cơ dầu hệ thống phun dầu điện tử</v>
          </cell>
          <cell r="N243" t="str">
            <v>x</v>
          </cell>
          <cell r="O243" t="str">
            <v>Thi công dụng cụ kiểm tra kim phun dầu điện tử của động cơ Diesel</v>
          </cell>
          <cell r="P243" t="str">
            <v>x</v>
          </cell>
          <cell r="Q243" t="str">
            <v>Gia công dụng cụ làm sạch lỗ kim phun dầu điện tử</v>
          </cell>
          <cell r="R243" t="str">
            <v>x</v>
          </cell>
          <cell r="S243" t="str">
            <v>Chế tạo cảo suppápe nhanh cho động cơ DOHC</v>
          </cell>
          <cell r="T243">
            <v>0</v>
          </cell>
          <cell r="U243" t="str">
            <v>Ứng dụng phần mềm Ecotron trong giảng dạy hệ thống phun xăng điện tử</v>
          </cell>
          <cell r="V243">
            <v>0</v>
          </cell>
          <cell r="W243">
            <v>0</v>
          </cell>
          <cell r="X243" t="str">
            <v>Thi công mô hình quạt làm mát điều khiển bằng ECU.</v>
          </cell>
          <cell r="Y243">
            <v>0</v>
          </cell>
          <cell r="Z243">
            <v>0</v>
          </cell>
          <cell r="AA243" t="str">
            <v>Thi công mô hình bơm cao áp PF (hai xylanh)</v>
          </cell>
          <cell r="AB243" t="str">
            <v>HTXS NV</v>
          </cell>
          <cell r="AC243">
            <v>0</v>
          </cell>
          <cell r="AD243" t="str">
            <v>Chẩn  đoán  lỗi  động  cơ  xe BMW  bằng  Smartphone  thông qua  kết nối  không dây  với  cổng   OBD II</v>
          </cell>
        </row>
        <row r="244">
          <cell r="D244" t="str">
            <v>01013016</v>
          </cell>
          <cell r="E244">
            <v>0</v>
          </cell>
          <cell r="F244">
            <v>0</v>
          </cell>
          <cell r="G244">
            <v>0</v>
          </cell>
          <cell r="H244" t="str">
            <v>x</v>
          </cell>
          <cell r="I244" t="str">
            <v>Thi công mô hình động cơ phun dầu điều khiển bằng điện tử (Common rail) trên xe Renault K9K</v>
          </cell>
          <cell r="J244" t="str">
            <v>x</v>
          </cell>
          <cell r="K244" t="str">
            <v>Biên soạn giáo trình thực tập điện ô tô 2 cho bậc đào tạo cao đẳng ngành công nghệ kỹ thuật ô tô</v>
          </cell>
          <cell r="L244" t="str">
            <v>x</v>
          </cell>
          <cell r="M244" t="str">
            <v>Chế tạo, thi công bộ dụng cụ đo thông mạch và xác định nguồn ra các hệ thống điện cơ bản trên ô tô tại xưởng Thực tập Điện ô tô</v>
          </cell>
          <cell r="N244">
            <v>0</v>
          </cell>
          <cell r="O244" t="str">
            <v>Thi công bộ dụng cụ xác định chân ra IC điều khiển hệ thống gạt nước ô tô</v>
          </cell>
          <cell r="P244">
            <v>0</v>
          </cell>
          <cell r="Q244" t="str">
            <v>Thiết kế, thi công mô hình hệ thống gạt nước loại âm chờ</v>
          </cell>
          <cell r="R244" t="str">
            <v>x</v>
          </cell>
          <cell r="S244" t="str">
            <v>Thi công sa bàn hệ thống đèn báo khẩn cấp trên ô tô</v>
          </cell>
          <cell r="T244">
            <v>0</v>
          </cell>
          <cell r="U244">
            <v>0</v>
          </cell>
          <cell r="V244">
            <v>0</v>
          </cell>
          <cell r="W244">
            <v>0</v>
          </cell>
          <cell r="X244" t="str">
            <v xml:space="preserve">Thi công mô hình bảng đồng hồ các đèn báo trên ô tô </v>
          </cell>
          <cell r="Y244">
            <v>0</v>
          </cell>
          <cell r="Z244">
            <v>0</v>
          </cell>
          <cell r="AA244" t="str">
            <v>Thi công mô hình hướng dẫn đọc sơ đồ đấu dây trên ôtô</v>
          </cell>
          <cell r="AB244" t="str">
            <v>HTXS NV</v>
          </cell>
          <cell r="AC244">
            <v>0</v>
          </cell>
          <cell r="AD244" t="str">
            <v>Thi công mô hình chiếu sáng tín hiệu Toyota Lexus 2002</v>
          </cell>
        </row>
        <row r="245">
          <cell r="D245" t="str">
            <v>01013018</v>
          </cell>
          <cell r="E245">
            <v>0</v>
          </cell>
          <cell r="F245">
            <v>0</v>
          </cell>
          <cell r="G245">
            <v>0</v>
          </cell>
          <cell r="H245">
            <v>0</v>
          </cell>
          <cell r="I245">
            <v>0</v>
          </cell>
          <cell r="J245">
            <v>0</v>
          </cell>
          <cell r="K245">
            <v>0</v>
          </cell>
          <cell r="L245" t="str">
            <v>x</v>
          </cell>
          <cell r="M245" t="str">
            <v>Chế tạo cảo puly trục cam</v>
          </cell>
          <cell r="N245">
            <v>0</v>
          </cell>
          <cell r="O245" t="str">
            <v>Thi công mô hình dàn trải máy khởi động động cơ ô tô</v>
          </cell>
          <cell r="P245">
            <v>0</v>
          </cell>
          <cell r="Q245" t="str">
            <v xml:space="preserve">Thi công mô hình dàn trải mô tơ gạt nước </v>
          </cell>
          <cell r="R245">
            <v>0</v>
          </cell>
          <cell r="S245" t="str">
            <v>Thi công mô hình dàn trải mô tơ nâng hạ kính</v>
          </cell>
          <cell r="T245">
            <v>0</v>
          </cell>
          <cell r="U245">
            <v>0</v>
          </cell>
          <cell r="V245">
            <v>0</v>
          </cell>
          <cell r="W245">
            <v>0</v>
          </cell>
          <cell r="X245" t="str">
            <v>Thi công mô hình hoạt động máy khởi động cắt bổ.</v>
          </cell>
          <cell r="Y245">
            <v>0</v>
          </cell>
          <cell r="Z245">
            <v>0</v>
          </cell>
          <cell r="AA245" t="str">
            <v>Thi công mô hình chỉnh gương chiếu hậu xe ô tô</v>
          </cell>
          <cell r="AB245" t="str">
            <v>HTT NV</v>
          </cell>
          <cell r="AC245">
            <v>0</v>
          </cell>
          <cell r="AD245" t="str">
            <v>Thi công mô hình cắt bổ máy nén điều hòa không khí</v>
          </cell>
        </row>
        <row r="246">
          <cell r="D246" t="str">
            <v>01013019</v>
          </cell>
          <cell r="E246">
            <v>0</v>
          </cell>
          <cell r="F246">
            <v>0</v>
          </cell>
          <cell r="G246">
            <v>0</v>
          </cell>
          <cell r="H246">
            <v>0</v>
          </cell>
          <cell r="I246">
            <v>0</v>
          </cell>
          <cell r="J246" t="str">
            <v>x</v>
          </cell>
          <cell r="K246" t="str">
            <v>Thiết kế thi công đồ gá bơm cao áp VE</v>
          </cell>
          <cell r="L246" t="str">
            <v>x</v>
          </cell>
          <cell r="M246" t="str">
            <v>Thiết kế thi công dụng cụ chuyên dùng kiểm tra thời điểm khởi phun của bơm cao áp VE trên động cơ Diesel</v>
          </cell>
          <cell r="N246" t="str">
            <v>x</v>
          </cell>
          <cell r="O246" t="str">
            <v>Thi công mô hình hệ thống sấy nóng không khí trên đường ống nạp của động cơ Diesel</v>
          </cell>
          <cell r="P246">
            <v>0</v>
          </cell>
          <cell r="Q246" t="str">
            <v>Thi công mô hình dàn trải kim phun dầu hai giai đoạn trên động cơ Huyndai 8DC9</v>
          </cell>
          <cell r="R246">
            <v>0</v>
          </cell>
          <cell r="S246">
            <v>0</v>
          </cell>
          <cell r="T246">
            <v>0</v>
          </cell>
          <cell r="U246">
            <v>0</v>
          </cell>
          <cell r="V246">
            <v>0</v>
          </cell>
          <cell r="W246">
            <v>0</v>
          </cell>
          <cell r="X246" t="str">
            <v>Thi công mô hình cấp nguồn khi học thực hành điện ô tô.</v>
          </cell>
          <cell r="Y246">
            <v>0</v>
          </cell>
          <cell r="Z246">
            <v>0</v>
          </cell>
          <cell r="AA246" t="str">
            <v>Thi công mô hình hệ thống đèn báo nguy hiểm (Hazard) trên xe Toyota Camry đời mới</v>
          </cell>
          <cell r="AB246" t="str">
            <v>HTXS NV</v>
          </cell>
          <cell r="AC246">
            <v>0</v>
          </cell>
          <cell r="AD246" t="str">
            <v>Thi công mô hình điều khiển bơm xăng trên xe Toyota Camry model 2009</v>
          </cell>
        </row>
        <row r="247">
          <cell r="D247" t="str">
            <v>01013017</v>
          </cell>
          <cell r="E247">
            <v>0</v>
          </cell>
          <cell r="F247">
            <v>0</v>
          </cell>
          <cell r="G247">
            <v>0</v>
          </cell>
          <cell r="H247">
            <v>0</v>
          </cell>
          <cell r="I247">
            <v>0</v>
          </cell>
          <cell r="J247">
            <v>0</v>
          </cell>
          <cell r="K247" t="str">
            <v>Chế tạo cảo bơm hộp số tự động</v>
          </cell>
          <cell r="L247" t="str">
            <v>x</v>
          </cell>
          <cell r="M247" t="str">
            <v>Biên dịch tài liệu tham khảo học phần Ô tô 2 về việc kiểm soát chống bó cứng phanh ABS, TRC và tính ổn định của ô tô trên phầm mềm power point</v>
          </cell>
          <cell r="N247">
            <v>0</v>
          </cell>
          <cell r="O247" t="str">
            <v xml:space="preserve">Biên dịch tài liệu tham khảo trên powerpoint học phần Thực tập ô tô 2 về Hộp số A140E </v>
          </cell>
          <cell r="P247">
            <v>0</v>
          </cell>
          <cell r="Q247" t="str">
            <v>Biên dịch tài liệu hộp số tự động A540E</v>
          </cell>
          <cell r="R247">
            <v>0</v>
          </cell>
          <cell r="S247" t="str">
            <v>Mô phỏng dòng khí trên đường ống nạp bộ chế hòa khí cải tiến của động cơ xăng</v>
          </cell>
          <cell r="T247">
            <v>0</v>
          </cell>
          <cell r="U247">
            <v>0</v>
          </cell>
          <cell r="V247">
            <v>0</v>
          </cell>
          <cell r="W247">
            <v>0</v>
          </cell>
          <cell r="X247" t="str">
            <v>Thi công mô hình cắt bổ bộ chấp hành hệ thống phanh chống hãm cứng - ABS trên dòng xe Toyota Camry</v>
          </cell>
          <cell r="Y247">
            <v>0</v>
          </cell>
          <cell r="Z247">
            <v>0</v>
          </cell>
          <cell r="AA247" t="str">
            <v>Thi công mô hình cắt bổ bộ biến mô trong hộp số tự động điều khiển điện tử A140E</v>
          </cell>
          <cell r="AB247" t="str">
            <v>HTXS NV</v>
          </cell>
          <cell r="AC247">
            <v>0</v>
          </cell>
          <cell r="AD247" t="str">
            <v>Thi công mô hình cắt bổ phuộc treo khí nén điện tử</v>
          </cell>
        </row>
        <row r="248">
          <cell r="D248" t="str">
            <v>01013027</v>
          </cell>
          <cell r="E248">
            <v>0</v>
          </cell>
          <cell r="F248">
            <v>0</v>
          </cell>
          <cell r="G248">
            <v>0</v>
          </cell>
          <cell r="H248">
            <v>0</v>
          </cell>
          <cell r="I248">
            <v>0</v>
          </cell>
          <cell r="J248">
            <v>0</v>
          </cell>
          <cell r="K248">
            <v>0</v>
          </cell>
          <cell r="L248">
            <v>0</v>
          </cell>
          <cell r="M248" t="str">
            <v>Thiết kế và lắp đặt thiết bị kiểm tra máy khởi động</v>
          </cell>
          <cell r="N248">
            <v>0</v>
          </cell>
          <cell r="O248" t="str">
            <v>Chế tạo dụng cụ kiểm tra mã lỗi Toyota Camry 1995</v>
          </cell>
          <cell r="P248">
            <v>0</v>
          </cell>
          <cell r="Q248" t="str">
            <v>Biên dịch tài liệu hộp số tự động xe Honda Acord</v>
          </cell>
          <cell r="R248">
            <v>0</v>
          </cell>
          <cell r="S248">
            <v>0</v>
          </cell>
          <cell r="T248">
            <v>0</v>
          </cell>
          <cell r="U248" t="str">
            <v>Thi công mô hình tháo ráp và kiểm tra cơ cấu lái trục vít ecu bi và bơm trợ lực lái</v>
          </cell>
          <cell r="V248">
            <v>0</v>
          </cell>
          <cell r="W248">
            <v>0</v>
          </cell>
          <cell r="X248" t="str">
            <v>Thi công mô hình cắt bổ bơm trợ lực lái ô tô.</v>
          </cell>
          <cell r="Y248">
            <v>0</v>
          </cell>
          <cell r="Z248">
            <v>0</v>
          </cell>
          <cell r="AA248" t="str">
            <v>Xây dựng quy trình tháo lắp hộp số tự động F4A51 trên xe Hyundai SantaFe</v>
          </cell>
          <cell r="AB248" t="str">
            <v>HTT NV</v>
          </cell>
          <cell r="AC248">
            <v>0</v>
          </cell>
          <cell r="AD248" t="str">
            <v>Thi công mô hình cắt bổ cơ cấu lái trợ lực điện</v>
          </cell>
        </row>
        <row r="249">
          <cell r="D249" t="str">
            <v>01013026</v>
          </cell>
          <cell r="E249">
            <v>0</v>
          </cell>
          <cell r="F249">
            <v>0</v>
          </cell>
          <cell r="G249">
            <v>0</v>
          </cell>
          <cell r="H249">
            <v>0</v>
          </cell>
          <cell r="I249">
            <v>0</v>
          </cell>
          <cell r="J249">
            <v>0</v>
          </cell>
          <cell r="K249">
            <v>0</v>
          </cell>
          <cell r="L249" t="str">
            <v>x</v>
          </cell>
          <cell r="M249" t="str">
            <v xml:space="preserve">Biên dịch tài liệu tham khảo học phần Thực tập động cơ cơ bản về hệ thống bôi trơn trên phần mềm powerpoint </v>
          </cell>
          <cell r="N249">
            <v>0</v>
          </cell>
          <cell r="O249" t="str">
            <v>Thi công mô hình mạch điện báo có nước trong hệ thống cung cấp nhiên liệu động cơ Diesel</v>
          </cell>
          <cell r="P249">
            <v>0</v>
          </cell>
          <cell r="Q249" t="str">
            <v>Ứng dụng mô phỏng Động cơ 1 xy lanh trong giảng dạy môn Động cơ đốt trong</v>
          </cell>
          <cell r="R249">
            <v>0</v>
          </cell>
          <cell r="S249" t="str">
            <v>Mô hình dàn trải kim phun Commonrail</v>
          </cell>
          <cell r="T249">
            <v>0</v>
          </cell>
          <cell r="U249">
            <v>0</v>
          </cell>
          <cell r="V249">
            <v>0</v>
          </cell>
          <cell r="W249">
            <v>0</v>
          </cell>
          <cell r="X249" t="str">
            <v>Thi công thiết bị kiểm tra kim phun xăng điện tử (không làm)</v>
          </cell>
          <cell r="Y249">
            <v>0</v>
          </cell>
          <cell r="Z249">
            <v>0</v>
          </cell>
          <cell r="AA249" t="str">
            <v>Chẩn đoán động cơ đánh lửa điện tử bằng Smartphone</v>
          </cell>
          <cell r="AB249" t="str">
            <v>HTXS NV</v>
          </cell>
          <cell r="AC249">
            <v>0</v>
          </cell>
          <cell r="AD249" t="str">
            <v>Chẩn đoán mã lỗi trên động cơ KIA BONGO 3 bằng phần mềm GDS</v>
          </cell>
        </row>
        <row r="250">
          <cell r="D250" t="str">
            <v>01013029</v>
          </cell>
          <cell r="E250">
            <v>0</v>
          </cell>
          <cell r="F250">
            <v>0</v>
          </cell>
          <cell r="G250">
            <v>0</v>
          </cell>
          <cell r="H250">
            <v>0</v>
          </cell>
          <cell r="I250">
            <v>0</v>
          </cell>
          <cell r="J250">
            <v>0</v>
          </cell>
          <cell r="K250">
            <v>0</v>
          </cell>
          <cell r="L250" t="str">
            <v>x</v>
          </cell>
          <cell r="M250" t="str">
            <v>Biên dịch tài liệu tham khảo học phần thực tập điện ô tô 2 về nguyên lý hoạt động cơ bản của hệ thống sưởi ấm và điều hòa không khí trên phần mềm powerpoint</v>
          </cell>
          <cell r="N250">
            <v>0</v>
          </cell>
          <cell r="O250" t="str">
            <v>Chế tạo dụng cụ cảo xú-páp của động cơ ô tô</v>
          </cell>
          <cell r="P250">
            <v>0</v>
          </cell>
          <cell r="Q250" t="str">
            <v>Chế tạo dụng cụ chuyên dùng để tháo lắp bộ phanh B3 trong hộp số tự động A140E trên ô tô</v>
          </cell>
          <cell r="R250">
            <v>0</v>
          </cell>
          <cell r="S250">
            <v>0</v>
          </cell>
          <cell r="T250">
            <v>0</v>
          </cell>
          <cell r="U250">
            <v>0</v>
          </cell>
          <cell r="V250">
            <v>0</v>
          </cell>
          <cell r="W250">
            <v>0</v>
          </cell>
          <cell r="X250" t="str">
            <v xml:space="preserve">Thi công mô hình bộ ly hợp ma sát khô dẫn động bằng thủy lực (Không làm) </v>
          </cell>
          <cell r="Y250">
            <v>0</v>
          </cell>
          <cell r="Z250">
            <v>0</v>
          </cell>
          <cell r="AA250" t="str">
            <v xml:space="preserve">Thi công mô hình dàn trải ly hợp C2 </v>
          </cell>
          <cell r="AB250" t="str">
            <v>HTXS NV</v>
          </cell>
          <cell r="AC250">
            <v>0</v>
          </cell>
          <cell r="AD250" t="str">
            <v>Chẩn đoán mã lỗi trên hộp số tự động CVT bằng máy Gscan</v>
          </cell>
        </row>
        <row r="251">
          <cell r="D251" t="str">
            <v>01013028</v>
          </cell>
          <cell r="E251">
            <v>0</v>
          </cell>
          <cell r="F251">
            <v>0</v>
          </cell>
          <cell r="G251">
            <v>0</v>
          </cell>
          <cell r="H251">
            <v>0</v>
          </cell>
          <cell r="I251">
            <v>0</v>
          </cell>
          <cell r="J251">
            <v>0</v>
          </cell>
          <cell r="K251">
            <v>0</v>
          </cell>
          <cell r="L251" t="str">
            <v>x</v>
          </cell>
          <cell r="M251" t="str">
            <v>Biên dịch tài liệu tham khảo học phần thực tập ô tô 1 về phần góc đặt bánh xe trên phần mềm power point</v>
          </cell>
          <cell r="N251" t="str">
            <v>x</v>
          </cell>
          <cell r="O251" t="str">
            <v>Thi công mô hình dàn trải bộ biến mô thủy lực của hệ thống tự động xe ô tô</v>
          </cell>
          <cell r="P251" t="str">
            <v>x</v>
          </cell>
          <cell r="Q251" t="str">
            <v>Thiết kế, thi công mô hình cắt bổ xylanh phanh chính hệ thống phanh thủy lực trên ô tô</v>
          </cell>
          <cell r="R251">
            <v>0</v>
          </cell>
          <cell r="S251">
            <v>0</v>
          </cell>
          <cell r="T251">
            <v>0</v>
          </cell>
          <cell r="U251">
            <v>0</v>
          </cell>
          <cell r="V251">
            <v>0</v>
          </cell>
          <cell r="W251">
            <v>0</v>
          </cell>
          <cell r="X251" t="str">
            <v>Thi công mô hình cắt bổ tổng phanh khí nén ô tô.</v>
          </cell>
          <cell r="Y251">
            <v>0</v>
          </cell>
          <cell r="Z251">
            <v>0</v>
          </cell>
          <cell r="AA251" t="str">
            <v>Thi công mô hình xác định chân ra công tắc tổng nâng hạ cửa sổ loại ngắt dương</v>
          </cell>
          <cell r="AB251" t="str">
            <v>HTXS NV</v>
          </cell>
          <cell r="AC251">
            <v>0</v>
          </cell>
          <cell r="AD251" t="str">
            <v>Thi công mô hình điều chỉnh gương chiếu hậu có chức năng gập gương</v>
          </cell>
        </row>
        <row r="252">
          <cell r="D252" t="str">
            <v>01013022</v>
          </cell>
          <cell r="E252">
            <v>0</v>
          </cell>
          <cell r="F252">
            <v>0</v>
          </cell>
          <cell r="G252">
            <v>0</v>
          </cell>
          <cell r="H252">
            <v>0</v>
          </cell>
          <cell r="I252">
            <v>0</v>
          </cell>
          <cell r="J252">
            <v>0</v>
          </cell>
          <cell r="K252">
            <v>0</v>
          </cell>
          <cell r="L252" t="str">
            <v>x</v>
          </cell>
          <cell r="M252" t="str">
            <v>Biên dịch tài liệu tham khảo học phần Thực tập động cơ Xăng về khí xả, và các vấn đề liên quan trên phần mềm powerpoint</v>
          </cell>
          <cell r="N252">
            <v>0</v>
          </cell>
          <cell r="O252">
            <v>0</v>
          </cell>
          <cell r="P252">
            <v>0</v>
          </cell>
          <cell r="Q252" t="str">
            <v>Chế tạo bộ thử ECU động cơ Toyota 3S - FE</v>
          </cell>
          <cell r="R252">
            <v>0</v>
          </cell>
          <cell r="S252">
            <v>0</v>
          </cell>
          <cell r="T252">
            <v>0</v>
          </cell>
          <cell r="U252">
            <v>0</v>
          </cell>
          <cell r="V252">
            <v>0</v>
          </cell>
          <cell r="W252">
            <v>0</v>
          </cell>
          <cell r="X252" t="str">
            <v xml:space="preserve">Thi công mô hình hệ thống đánh lửa sử dụng Kit Arduino Uno R3 (Không làm) </v>
          </cell>
          <cell r="Y252">
            <v>0</v>
          </cell>
          <cell r="Z252">
            <v>0</v>
          </cell>
          <cell r="AA252" t="str">
            <v>Thiết kế bộ quan sát buồng đốt động cơ qua lỗ lắp Bugi</v>
          </cell>
          <cell r="AB252" t="str">
            <v>HTXS NV</v>
          </cell>
          <cell r="AC252">
            <v>0</v>
          </cell>
          <cell r="AD252" t="str">
            <v>Thi công mô hình hệ thống điều khiển kim phun nhiên liệu động cơ xăng</v>
          </cell>
        </row>
        <row r="253">
          <cell r="D253" t="str">
            <v>01013047</v>
          </cell>
          <cell r="E253">
            <v>0</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t="str">
            <v>Thi công mô hình mô phỏng hoạt động động cơ xăng 4 thì.</v>
          </cell>
          <cell r="Y253">
            <v>0</v>
          </cell>
          <cell r="Z253">
            <v>0</v>
          </cell>
          <cell r="AA253" t="str">
            <v>Thi công mô hình mô phỏng hoạt động động cơ xăng hai thì</v>
          </cell>
          <cell r="AB253" t="str">
            <v>HTXS NV</v>
          </cell>
          <cell r="AC253">
            <v>0</v>
          </cell>
          <cell r="AD253" t="str">
            <v>Thi công mô hình hệ thống gạt nước và phun nước xe ô tô</v>
          </cell>
        </row>
        <row r="254">
          <cell r="D254" t="str">
            <v>01013070</v>
          </cell>
          <cell r="E254">
            <v>0</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t="str">
            <v>Thi công mô hình cắt bổ bầu trợ lực áp thấp của hệ thống phanh trên ô tô.</v>
          </cell>
          <cell r="Y254">
            <v>0</v>
          </cell>
          <cell r="Z254">
            <v>0</v>
          </cell>
          <cell r="AA254" t="str">
            <v>Thi công mô hình cắt bổ bộ vi sai trên ô tô</v>
          </cell>
          <cell r="AB254" t="str">
            <v>HTXS NV</v>
          </cell>
          <cell r="AC254">
            <v>0</v>
          </cell>
          <cell r="AD254" t="str">
            <v>Thi công lắp đặt mô hình hệ thống phanh đĩa trợ lực áp thấp lên sa bàn</v>
          </cell>
        </row>
        <row r="255">
          <cell r="D255" t="str">
            <v>01014047</v>
          </cell>
          <cell r="E255">
            <v>0</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t="str">
            <v>Xây dựng quy trình tháo lắp hộp số tự động trên xe Honda Civic 2008</v>
          </cell>
          <cell r="AB255" t="str">
            <v>HTXS NV</v>
          </cell>
          <cell r="AC255">
            <v>0</v>
          </cell>
          <cell r="AD255" t="str">
            <v>Thi công mô hình cắt bổ bố ly hợp của hộp số powershift trên xe ford ecosport 2016</v>
          </cell>
        </row>
        <row r="256">
          <cell r="D256" t="str">
            <v>01013079</v>
          </cell>
          <cell r="E256">
            <v>0</v>
          </cell>
          <cell r="F256">
            <v>0</v>
          </cell>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t="str">
            <v>HTXS NV</v>
          </cell>
          <cell r="AC256">
            <v>0</v>
          </cell>
          <cell r="AD256" t="str">
            <v>Thi công bộ nạp nhiều ắc qui</v>
          </cell>
        </row>
        <row r="257">
          <cell r="D257" t="str">
            <v>01013061</v>
          </cell>
          <cell r="E257">
            <v>0</v>
          </cell>
          <cell r="F257">
            <v>0</v>
          </cell>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t="str">
            <v>HTT NV</v>
          </cell>
          <cell r="AC257">
            <v>0</v>
          </cell>
          <cell r="AD257" t="str">
            <v>Thi công bộ hút bụi di động phục vụ xưởng thực hành đồng sơn</v>
          </cell>
        </row>
        <row r="258">
          <cell r="D258" t="str">
            <v>01013087</v>
          </cell>
          <cell r="E258">
            <v>0</v>
          </cell>
          <cell r="F258">
            <v>0</v>
          </cell>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t="str">
            <v>HTXS NV</v>
          </cell>
          <cell r="AC258">
            <v>0</v>
          </cell>
          <cell r="AD258" t="str">
            <v>Thi công súng phun cát vệ sinh chi tiết</v>
          </cell>
        </row>
        <row r="259">
          <cell r="D259" t="str">
            <v>01013096</v>
          </cell>
          <cell r="E259">
            <v>0</v>
          </cell>
          <cell r="F259">
            <v>0</v>
          </cell>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t="str">
            <v>HTXS NV</v>
          </cell>
          <cell r="AC259">
            <v>0</v>
          </cell>
          <cell r="AD259" t="str">
            <v>Nghiên cứu hệ thống lái chủ động với bộ điều khiển fuzzy logic</v>
          </cell>
        </row>
        <row r="260">
          <cell r="D260" t="str">
            <v>01014002</v>
          </cell>
          <cell r="E260" t="str">
            <v>K. Điện - Điện tử</v>
          </cell>
          <cell r="F260" t="str">
            <v>x</v>
          </cell>
          <cell r="G260" t="str">
            <v>Biên soạn giáo trình Điện Tử Cơ Bản cho hệ Cao Đẳng</v>
          </cell>
          <cell r="H260" t="str">
            <v>x</v>
          </cell>
          <cell r="I260" t="str">
            <v>Biên soạn giáo trình Vi mạch số cho hệ cao đẳng</v>
          </cell>
          <cell r="J260" t="str">
            <v>x</v>
          </cell>
          <cell r="K260" t="str">
            <v>Biên soạn tài liệu hướng dẫn sử dụng máy tiện CNC EDU VR1</v>
          </cell>
          <cell r="L260" t="str">
            <v>x</v>
          </cell>
          <cell r="M260" t="str">
            <v>Thi công mô hình tủ điều khiển máy phát điện</v>
          </cell>
          <cell r="N260" t="str">
            <v>x</v>
          </cell>
          <cell r="O260" t="str">
            <v>Thi công mô hình tự động chuyển đổi nguồn điện 3 pha sử dụng bộ điều khiển DATCS-101</v>
          </cell>
          <cell r="P260" t="str">
            <v>x</v>
          </cell>
          <cell r="Q260" t="str">
            <v>Thiết kế và thi công mô hình điều khiển động cơ DC</v>
          </cell>
          <cell r="R260" t="str">
            <v>x</v>
          </cell>
          <cell r="S260" t="str">
            <v>Thi công bộ điều khiển động cơ servo  Mitsubishi</v>
          </cell>
          <cell r="T260">
            <v>0</v>
          </cell>
          <cell r="U260" t="str">
            <v>Mô hình báo cháy tự động</v>
          </cell>
          <cell r="V260">
            <v>0</v>
          </cell>
          <cell r="W260" t="str">
            <v>x</v>
          </cell>
          <cell r="X260" t="str">
            <v>Thi công hệ thống điện năng lượng mặt trời khoa Công nghệ Điện - Điện tử.</v>
          </cell>
          <cell r="Y260">
            <v>0</v>
          </cell>
          <cell r="Z260" t="str">
            <v>x</v>
          </cell>
          <cell r="AA260" t="str">
            <v>Thi công mô hình máy in 3D</v>
          </cell>
          <cell r="AB260" t="str">
            <v>HTXS NV</v>
          </cell>
          <cell r="AC260">
            <v>0</v>
          </cell>
          <cell r="AD260" t="str">
            <v>Điều khiển động cơ không đồng bộ 3 pha bằng WiFi</v>
          </cell>
        </row>
        <row r="261">
          <cell r="D261" t="str">
            <v>01023003</v>
          </cell>
          <cell r="E261">
            <v>0</v>
          </cell>
          <cell r="F261" t="str">
            <v>x</v>
          </cell>
          <cell r="G261" t="str">
            <v>Thiết kế, thi công bộ thí nghiệm CKĐT</v>
          </cell>
          <cell r="H261" t="str">
            <v>x</v>
          </cell>
          <cell r="I261" t="str">
            <v>Thiết kế và thi công bộ thí mô hình Inverter dùng biến thế xung</v>
          </cell>
          <cell r="J261" t="str">
            <v>x</v>
          </cell>
          <cell r="K261" t="str">
            <v>Hệ thống hóa việc quản lý hồ sơ thi đua toàn trường từ năm học 2005-2006 đến năm học 2011-2012</v>
          </cell>
          <cell r="L261" t="str">
            <v>x</v>
          </cell>
          <cell r="M261" t="str">
            <v>Một số giải pháp cải tiến hoạt động công đoàn ở trường CĐKT Lý Tự Trọng</v>
          </cell>
          <cell r="N261" t="str">
            <v>x</v>
          </cell>
          <cell r="O261" t="str">
            <v>Một số giải pháp xây dựng Công đoàn cơ sở Trường CĐKT Lý Tự Trọng vững mạnh</v>
          </cell>
          <cell r="P261" t="str">
            <v>x</v>
          </cell>
          <cell r="Q261" t="str">
            <v>Một số giải pháp đổi mới phương thức hoạt động công đoàn cơ sở Trường Cao đẳng Kỹ thuật Lý Tự Trọng TP. Hồ Chí Minh</v>
          </cell>
          <cell r="R261">
            <v>0</v>
          </cell>
          <cell r="S261" t="str">
            <v>Một số giải pháp xây dựng văn hóa giao tiếp công sở của Công đoàn trường CĐ Kỹ Thuật Lý Tự Trọng TPHCM</v>
          </cell>
          <cell r="T261">
            <v>0</v>
          </cell>
          <cell r="U261">
            <v>0</v>
          </cell>
          <cell r="V261">
            <v>0</v>
          </cell>
          <cell r="W261">
            <v>0</v>
          </cell>
          <cell r="X261" t="str">
            <v>Thiết kế mô hình cảm biến từ kết nối PCL.</v>
          </cell>
          <cell r="Y261">
            <v>0</v>
          </cell>
          <cell r="Z261" t="str">
            <v>x</v>
          </cell>
          <cell r="AA261" t="str">
            <v>Một số đổi mới trong hoạt động phong trào của Công đoàn trường Cao đẳng Lý Tự Trọng Thành phố Hồ Chí Minh</v>
          </cell>
          <cell r="AB261" t="str">
            <v>HTXS NV</v>
          </cell>
          <cell r="AC261">
            <v>0</v>
          </cell>
          <cell r="AD261" t="str">
            <v>Một số giải pháp nâng cao chất lượng đào tạo của Khoa Điện - Điện tử trường Cao đẳng Lý Tự Trọng Thành phố Hồ Chí Minh</v>
          </cell>
        </row>
        <row r="262">
          <cell r="D262" t="str">
            <v>01014004</v>
          </cell>
          <cell r="E262">
            <v>0</v>
          </cell>
          <cell r="F262" t="str">
            <v>x</v>
          </cell>
          <cell r="G262" t="str">
            <v>Cải tiến mô hình và cải tiến lập trình mô hình "phân loại sản phẩm bằng tay gắp"</v>
          </cell>
          <cell r="H262" t="str">
            <v>x</v>
          </cell>
          <cell r="I262" t="str">
            <v>Thiết kế và thi công mô hình đóng nắp hộp tự động</v>
          </cell>
          <cell r="J262" t="str">
            <v>x</v>
          </cell>
          <cell r="K262" t="str">
            <v>Mạch động lực giao tiếp motor với PLC</v>
          </cell>
          <cell r="L262" t="str">
            <v>x</v>
          </cell>
          <cell r="M262" t="str">
            <v>Thi công mô hình điều khiển động cơ bước giao tiếp PLC</v>
          </cell>
          <cell r="N262">
            <v>0</v>
          </cell>
          <cell r="O262" t="str">
            <v>Cải tiến mô hình phân loại sản phẩm bằng tay gắp</v>
          </cell>
          <cell r="P262">
            <v>0</v>
          </cell>
          <cell r="Q262" t="str">
            <v>Điều khiển và giám sát phân loại sản phẩm</v>
          </cell>
          <cell r="R262">
            <v>0</v>
          </cell>
          <cell r="S262" t="str">
            <v>Điều khiển giám sát hệ thống đèn giao thông</v>
          </cell>
          <cell r="T262">
            <v>0</v>
          </cell>
          <cell r="U262">
            <v>0</v>
          </cell>
          <cell r="V262">
            <v>0</v>
          </cell>
          <cell r="W262">
            <v>0</v>
          </cell>
          <cell r="X262" t="str">
            <v>Cải tiến Bộ thí nghiệm kỹ thuật số.</v>
          </cell>
          <cell r="Y262">
            <v>0</v>
          </cell>
          <cell r="Z262" t="str">
            <v>x</v>
          </cell>
          <cell r="AA262" t="str">
            <v>Thi công bộ thí nghiệm kỹ thuật số cho khoa</v>
          </cell>
          <cell r="AB262" t="str">
            <v>HTXS NV</v>
          </cell>
          <cell r="AC262">
            <v>0</v>
          </cell>
          <cell r="AD262" t="str">
            <v>Lập trình PLC FX3U và HMI điều khiển băng tải</v>
          </cell>
        </row>
        <row r="263">
          <cell r="D263" t="str">
            <v>01014008</v>
          </cell>
          <cell r="E263">
            <v>0</v>
          </cell>
          <cell r="F263" t="str">
            <v>x</v>
          </cell>
          <cell r="G263" t="str">
            <v>Biên soạn hệ thống bài thực hành vi xử lý-vi điều khiển hệ CĐ</v>
          </cell>
          <cell r="H263" t="str">
            <v>x</v>
          </cell>
          <cell r="I263" t="str">
            <v>Biên soạn hệ thống bài tập thực hành vẽ mô phỏng trên máy tính</v>
          </cell>
          <cell r="J263" t="str">
            <v>x</v>
          </cell>
          <cell r="K263" t="str">
            <v>Thi công mô hình Phân loại sản phẩm</v>
          </cell>
          <cell r="L263" t="str">
            <v>x</v>
          </cell>
          <cell r="M263" t="str">
            <v>Thi công mô hình tay máy 4 bậc tự do điều khiển bằng PLC</v>
          </cell>
          <cell r="N263" t="str">
            <v>x</v>
          </cell>
          <cell r="O263" t="str">
            <v>Cải tiến bộ thí nghiệm Vi điều khiển 8952 chạy Vi điều khiển PIC 16F877</v>
          </cell>
          <cell r="P263" t="str">
            <v>x</v>
          </cell>
          <cell r="Q263" t="str">
            <v>Thiết kế và thi công mạch đếm tác động cảm biến nhằm nâng cao hiệu quả giảng dạy môn thực tập đo lường cảm biến</v>
          </cell>
          <cell r="R263" t="str">
            <v>x</v>
          </cell>
          <cell r="S263" t="str">
            <v>Thi công các bo mạch in thực tế, dùng để minh họa thực tế trong giờ dạy, nhằm nâng cao hiệu quả cho môn học Thực tập vẽ Điện - Điện tử</v>
          </cell>
          <cell r="T263" t="str">
            <v>x</v>
          </cell>
          <cell r="U263" t="str">
            <v>Thi công bộ thí nghiệm cảm biến kết nối PLC dùng giảng dạy môn học thực tập đo lường cảm biến.</v>
          </cell>
          <cell r="V263">
            <v>0</v>
          </cell>
          <cell r="W263" t="str">
            <v>x</v>
          </cell>
          <cell r="X263" t="str">
            <v>Thi công mô hình bơm chất lỏng dùng cảm biến điện cực Omron và bồn định lượng</v>
          </cell>
          <cell r="Y263">
            <v>0</v>
          </cell>
          <cell r="Z263" t="str">
            <v>x</v>
          </cell>
          <cell r="AA263" t="str">
            <v>Thi công mô hình điều khiển bơm định lượng dùng motor DC không chổi quét và dùng cảm biến giám sát áp lực ngõ vào ra bơm</v>
          </cell>
          <cell r="AB263" t="str">
            <v>HTXS NV</v>
          </cell>
          <cell r="AC263">
            <v>0</v>
          </cell>
          <cell r="AD263">
            <v>0</v>
          </cell>
        </row>
        <row r="264">
          <cell r="D264" t="str">
            <v>01014007</v>
          </cell>
          <cell r="E264">
            <v>0</v>
          </cell>
          <cell r="F264" t="str">
            <v>x</v>
          </cell>
          <cell r="G264" t="str">
            <v>Biên soạn giáo trình Thực tập Máy Điện 1 cho hệ CĐKT</v>
          </cell>
          <cell r="H264" t="str">
            <v>x</v>
          </cell>
          <cell r="I264" t="str">
            <v>Thi công mô hình ly hợp điện từ dạng hãm</v>
          </cell>
          <cell r="J264" t="str">
            <v>x</v>
          </cell>
          <cell r="K264" t="str">
            <v>Thi công mô hình khởi động Y/D động cơ không đồng bộ 3 pha</v>
          </cell>
          <cell r="L264">
            <v>0</v>
          </cell>
          <cell r="M264">
            <v>0</v>
          </cell>
          <cell r="N264">
            <v>0</v>
          </cell>
          <cell r="O264">
            <v>0</v>
          </cell>
          <cell r="P264" t="str">
            <v>x</v>
          </cell>
          <cell r="Q264" t="str">
            <v>Thi công mô hình tưới cây tự động</v>
          </cell>
          <cell r="R264" t="str">
            <v>x</v>
          </cell>
          <cell r="S264" t="str">
            <v>Thi công mô hình đấu dây động cơ không đồng bộ 3 pha 2 cấp tốc độ</v>
          </cell>
          <cell r="T264" t="str">
            <v>x</v>
          </cell>
          <cell r="U264" t="str">
            <v>Thi công mô hình đấu dây máy biến áp 3 pha.</v>
          </cell>
          <cell r="V264">
            <v>0</v>
          </cell>
          <cell r="W264">
            <v>0</v>
          </cell>
          <cell r="X264" t="str">
            <v>Thi công mô hình khởi động động cơ dùng bộ khởi động mềm.</v>
          </cell>
          <cell r="Y264">
            <v>0</v>
          </cell>
          <cell r="Z264">
            <v>0</v>
          </cell>
          <cell r="AA264" t="str">
            <v>Thi công Mô hình điều khiển động cơ bước</v>
          </cell>
          <cell r="AB264" t="str">
            <v>HTXS NV</v>
          </cell>
          <cell r="AC264">
            <v>0</v>
          </cell>
          <cell r="AD264">
            <v>0</v>
          </cell>
        </row>
        <row r="265">
          <cell r="D265" t="str">
            <v>01014038</v>
          </cell>
          <cell r="E265">
            <v>0</v>
          </cell>
          <cell r="F265">
            <v>0</v>
          </cell>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t="str">
            <v>Thi công bộ thực hành vi xử lý theo hướng tiếp cận công nghệ 4.0</v>
          </cell>
          <cell r="Y265">
            <v>0</v>
          </cell>
          <cell r="Z265">
            <v>0</v>
          </cell>
          <cell r="AA265" t="str">
            <v>Xây dựng mô hình thực tập hệ thống nhúng-IoT</v>
          </cell>
          <cell r="AB265" t="str">
            <v>HTXS NV</v>
          </cell>
          <cell r="AC265">
            <v>0</v>
          </cell>
          <cell r="AD265" t="str">
            <v>Hệ thống máy đo thân nhiệt và rửa tay sát khuẩn tự động giám sát thu thập thông tin y tế qua ứng dụng trên Smartphone</v>
          </cell>
        </row>
        <row r="266">
          <cell r="D266" t="str">
            <v>01014005</v>
          </cell>
          <cell r="E266">
            <v>0</v>
          </cell>
          <cell r="F266" t="str">
            <v>x</v>
          </cell>
          <cell r="G266" t="str">
            <v xml:space="preserve">Ứng dụng phần mềm TN100 xây dựng  ngân hàng đề thi  trắc nghiệm học phần Kỹ Thuật điện - Điện tử  dành cho SV  ngành  Công nghệ Kỹ thuật Cơ Khí </v>
          </cell>
          <cell r="H266" t="str">
            <v>x</v>
          </cell>
          <cell r="I266" t="str">
            <v xml:space="preserve">Xây dựng ngân hành đề thi trắc nghiệm học phần Kỹ thuật Điện - Diện tự dành cho ngành Công nghệ Kỹ thuật Cơ khí
</v>
          </cell>
          <cell r="J266" t="str">
            <v>x</v>
          </cell>
          <cell r="K266" t="str">
            <v>Xây dựng giáo trình điện tử học phần điện tử cơ bản</v>
          </cell>
          <cell r="L266">
            <v>0</v>
          </cell>
          <cell r="M266" t="str">
            <v>Biên soạn bộ bài tập học phần Kỹ thuật điện tử dành cho hệ TCCN ngành Điện công nghiệp và dân dụng</v>
          </cell>
          <cell r="N266">
            <v>0</v>
          </cell>
          <cell r="O266">
            <v>0</v>
          </cell>
          <cell r="P266">
            <v>0</v>
          </cell>
          <cell r="Q266" t="str">
            <v>Ứng dụng biến tần ABB 355 trong thực tập đo lường mạch điện</v>
          </cell>
          <cell r="R266">
            <v>0</v>
          </cell>
          <cell r="S266">
            <v>0</v>
          </cell>
          <cell r="T266">
            <v>0</v>
          </cell>
          <cell r="U266">
            <v>0</v>
          </cell>
          <cell r="V266">
            <v>0</v>
          </cell>
          <cell r="W266">
            <v>0</v>
          </cell>
          <cell r="X266">
            <v>0</v>
          </cell>
          <cell r="Y266">
            <v>0</v>
          </cell>
          <cell r="Z266">
            <v>0</v>
          </cell>
          <cell r="AA266">
            <v>0</v>
          </cell>
          <cell r="AB266" t="str">
            <v>HTXS NV</v>
          </cell>
          <cell r="AC266">
            <v>0</v>
          </cell>
          <cell r="AD266">
            <v>0</v>
          </cell>
        </row>
        <row r="267">
          <cell r="D267" t="str">
            <v>01014026</v>
          </cell>
          <cell r="E267">
            <v>0</v>
          </cell>
          <cell r="F267">
            <v>0</v>
          </cell>
          <cell r="G267">
            <v>0</v>
          </cell>
          <cell r="H267">
            <v>0</v>
          </cell>
          <cell r="I267">
            <v>0</v>
          </cell>
          <cell r="J267">
            <v>0</v>
          </cell>
          <cell r="K267">
            <v>0</v>
          </cell>
          <cell r="L267">
            <v>0</v>
          </cell>
          <cell r="M267">
            <v>0</v>
          </cell>
          <cell r="N267">
            <v>0</v>
          </cell>
          <cell r="O267">
            <v>0</v>
          </cell>
          <cell r="P267">
            <v>0</v>
          </cell>
          <cell r="Q267" t="e">
            <v>#REF!</v>
          </cell>
          <cell r="R267">
            <v>0</v>
          </cell>
          <cell r="S267">
            <v>0</v>
          </cell>
          <cell r="T267">
            <v>0</v>
          </cell>
          <cell r="U267">
            <v>0</v>
          </cell>
          <cell r="V267">
            <v>0</v>
          </cell>
          <cell r="W267">
            <v>0</v>
          </cell>
          <cell r="X267">
            <v>0</v>
          </cell>
          <cell r="Y267">
            <v>0</v>
          </cell>
          <cell r="Z267">
            <v>0</v>
          </cell>
          <cell r="AA267">
            <v>0</v>
          </cell>
          <cell r="AB267" t="str">
            <v>HTXS NV</v>
          </cell>
          <cell r="AC267">
            <v>0</v>
          </cell>
          <cell r="AD267">
            <v>0</v>
          </cell>
        </row>
        <row r="268">
          <cell r="D268" t="str">
            <v>01014029</v>
          </cell>
          <cell r="E268">
            <v>0</v>
          </cell>
          <cell r="F268">
            <v>0</v>
          </cell>
          <cell r="G268" t="str">
            <v>Áp dụng mô hình Inverter vào giảng dạy môn học điện tử công suất</v>
          </cell>
          <cell r="H268">
            <v>0</v>
          </cell>
          <cell r="I268">
            <v>0</v>
          </cell>
          <cell r="J268" t="str">
            <v>x</v>
          </cell>
          <cell r="K268" t="str">
            <v>Thi công mô hình Phân loại sản phẩm</v>
          </cell>
          <cell r="L268" t="str">
            <v>x</v>
          </cell>
          <cell r="M268" t="str">
            <v>Thi công mô hình tay máy 3 bậc điều khiển bằng Vi điều khiển</v>
          </cell>
          <cell r="N268">
            <v>0</v>
          </cell>
          <cell r="O268">
            <v>0</v>
          </cell>
          <cell r="P268">
            <v>0</v>
          </cell>
          <cell r="Q268" t="e">
            <v>#REF!</v>
          </cell>
          <cell r="R268">
            <v>0</v>
          </cell>
          <cell r="S268">
            <v>0</v>
          </cell>
          <cell r="T268">
            <v>0</v>
          </cell>
          <cell r="U268">
            <v>0</v>
          </cell>
          <cell r="V268">
            <v>0</v>
          </cell>
          <cell r="W268">
            <v>0</v>
          </cell>
          <cell r="X268">
            <v>0</v>
          </cell>
          <cell r="Y268">
            <v>0</v>
          </cell>
          <cell r="Z268">
            <v>0</v>
          </cell>
          <cell r="AA268">
            <v>0</v>
          </cell>
          <cell r="AB268" t="str">
            <v>HTXS NV</v>
          </cell>
          <cell r="AC268">
            <v>0</v>
          </cell>
          <cell r="AD268">
            <v>0</v>
          </cell>
        </row>
        <row r="269">
          <cell r="D269" t="str">
            <v>01014033</v>
          </cell>
          <cell r="E269">
            <v>0</v>
          </cell>
          <cell r="F269">
            <v>0</v>
          </cell>
          <cell r="G269">
            <v>0</v>
          </cell>
          <cell r="H269">
            <v>0</v>
          </cell>
          <cell r="I269">
            <v>0</v>
          </cell>
          <cell r="J269">
            <v>0</v>
          </cell>
          <cell r="K269">
            <v>0</v>
          </cell>
          <cell r="L269">
            <v>0</v>
          </cell>
          <cell r="M269">
            <v>0</v>
          </cell>
          <cell r="N269">
            <v>0</v>
          </cell>
          <cell r="O269">
            <v>0</v>
          </cell>
          <cell r="P269">
            <v>0</v>
          </cell>
          <cell r="Q269" t="str">
            <v>Bảo vệ quá dòng điện sử dụng Rơle GRD 140</v>
          </cell>
          <cell r="R269">
            <v>0</v>
          </cell>
          <cell r="S269">
            <v>0</v>
          </cell>
          <cell r="T269">
            <v>0</v>
          </cell>
          <cell r="U269">
            <v>0</v>
          </cell>
          <cell r="V269">
            <v>0</v>
          </cell>
          <cell r="W269">
            <v>0</v>
          </cell>
          <cell r="X269" t="str">
            <v>Sử dụng Matlap mô phỏng khởi động động cơ một chiều.</v>
          </cell>
          <cell r="Y269">
            <v>0</v>
          </cell>
          <cell r="Z269">
            <v>0</v>
          </cell>
          <cell r="AA269" t="str">
            <v>Mô phỏng máy phát điện đồng bộ chạy bằng Turbine nước với hệ thống kích từ</v>
          </cell>
          <cell r="AB269" t="str">
            <v>HTXS NV</v>
          </cell>
          <cell r="AC269">
            <v>0</v>
          </cell>
          <cell r="AD269" t="str">
            <v>Mô phỏng hệ thống lọc sóng hài ba pha</v>
          </cell>
        </row>
        <row r="270">
          <cell r="D270" t="str">
            <v>01014023</v>
          </cell>
          <cell r="E270">
            <v>0</v>
          </cell>
          <cell r="F270" t="str">
            <v>x</v>
          </cell>
          <cell r="G270" t="str">
            <v>Mô hình tủ điện điều khiển</v>
          </cell>
          <cell r="H270">
            <v>0</v>
          </cell>
          <cell r="I270">
            <v>0</v>
          </cell>
          <cell r="J270" t="str">
            <v>x</v>
          </cell>
          <cell r="K270" t="str">
            <v>Thi công mô hình bãi đỗ xe tự động</v>
          </cell>
          <cell r="L270" t="str">
            <v>x</v>
          </cell>
          <cell r="M270" t="str">
            <v>Thiết kế, thi công hệ thống băng tải đếm sản phẩm</v>
          </cell>
          <cell r="N270" t="str">
            <v>x</v>
          </cell>
          <cell r="O270" t="str">
            <v>Thiết kế, thi công  mô hình đóng chai sản phẩm</v>
          </cell>
          <cell r="P270">
            <v>0</v>
          </cell>
          <cell r="Q270" t="str">
            <v>Thiết kế thi công mô hình chiết nước và đóng chai sản phẩm</v>
          </cell>
          <cell r="R270">
            <v>0</v>
          </cell>
          <cell r="S270">
            <v>0</v>
          </cell>
          <cell r="T270">
            <v>0</v>
          </cell>
          <cell r="U270" t="str">
            <v>Thi công mô hình thang máy tự động</v>
          </cell>
          <cell r="V270">
            <v>0</v>
          </cell>
          <cell r="W270">
            <v>0</v>
          </cell>
          <cell r="X270" t="str">
            <v>Thiết kế thi công hệ thống chiết nước và hệ thống đóng thùng tự động.</v>
          </cell>
          <cell r="Y270">
            <v>0</v>
          </cell>
          <cell r="Z270" t="str">
            <v>x</v>
          </cell>
          <cell r="AA270" t="str">
            <v>Thi công máy chiết rót đóng chai tự động</v>
          </cell>
          <cell r="AB270" t="str">
            <v>HTXS NV</v>
          </cell>
          <cell r="AC270">
            <v>0</v>
          </cell>
          <cell r="AD270" t="str">
            <v>Thi công mô hình rửa xe tự động</v>
          </cell>
        </row>
        <row r="271">
          <cell r="D271" t="str">
            <v>01014013</v>
          </cell>
          <cell r="E271">
            <v>0</v>
          </cell>
          <cell r="F271" t="str">
            <v>x</v>
          </cell>
          <cell r="G271" t="str">
            <v>Áp dụng mô hình biến tần vào giảng dạy môn học điện tử công suất</v>
          </cell>
          <cell r="H271">
            <v>0</v>
          </cell>
          <cell r="I271">
            <v>0</v>
          </cell>
          <cell r="J271">
            <v>0</v>
          </cell>
          <cell r="K271">
            <v>0</v>
          </cell>
          <cell r="L271">
            <v>0</v>
          </cell>
          <cell r="M271">
            <v>0</v>
          </cell>
          <cell r="N271">
            <v>0</v>
          </cell>
          <cell r="O271">
            <v>0</v>
          </cell>
          <cell r="P271">
            <v>0</v>
          </cell>
          <cell r="Q271" t="e">
            <v>#REF!</v>
          </cell>
          <cell r="R271">
            <v>0</v>
          </cell>
          <cell r="S271">
            <v>0</v>
          </cell>
          <cell r="T271">
            <v>0</v>
          </cell>
          <cell r="U271">
            <v>0</v>
          </cell>
          <cell r="V271">
            <v>0</v>
          </cell>
          <cell r="W271">
            <v>0</v>
          </cell>
          <cell r="X271" t="str">
            <v>Thiết kế bộ thí nghiệm IC số (Không làm)</v>
          </cell>
          <cell r="Y271">
            <v>0</v>
          </cell>
          <cell r="Z271">
            <v>0</v>
          </cell>
          <cell r="AA271" t="str">
            <v>Thi công mô hình thí nghiệm IC số (không làm)</v>
          </cell>
          <cell r="AB271" t="str">
            <v>HTXS NV</v>
          </cell>
          <cell r="AC271">
            <v>0</v>
          </cell>
          <cell r="AD271">
            <v>0</v>
          </cell>
        </row>
        <row r="272">
          <cell r="D272" t="str">
            <v>01014017</v>
          </cell>
          <cell r="E272">
            <v>0</v>
          </cell>
          <cell r="F272">
            <v>0</v>
          </cell>
          <cell r="G272">
            <v>0</v>
          </cell>
          <cell r="H272">
            <v>0</v>
          </cell>
          <cell r="I272">
            <v>0</v>
          </cell>
          <cell r="J272">
            <v>0</v>
          </cell>
          <cell r="K272">
            <v>0</v>
          </cell>
          <cell r="L272">
            <v>0</v>
          </cell>
          <cell r="M272">
            <v>0</v>
          </cell>
          <cell r="N272">
            <v>0</v>
          </cell>
          <cell r="O272">
            <v>0</v>
          </cell>
          <cell r="P272">
            <v>0</v>
          </cell>
          <cell r="Q272" t="str">
            <v>Kinh nghiệm sử dụng excel giải phương trình mạch băm áp DC và hiển thị kết quả</v>
          </cell>
          <cell r="R272">
            <v>0</v>
          </cell>
          <cell r="S272">
            <v>0</v>
          </cell>
          <cell r="T272">
            <v>0</v>
          </cell>
          <cell r="U272">
            <v>0</v>
          </cell>
          <cell r="V272">
            <v>0</v>
          </cell>
          <cell r="W272">
            <v>0</v>
          </cell>
          <cell r="X272">
            <v>0</v>
          </cell>
          <cell r="Y272">
            <v>0</v>
          </cell>
          <cell r="Z272">
            <v>0</v>
          </cell>
          <cell r="AA272" t="str">
            <v>Hướng dẫn thực hành bộ thí nghiệm mức nước trong phòng thực hành Scada (không làm)</v>
          </cell>
          <cell r="AB272" t="e">
            <v>#N/A</v>
          </cell>
          <cell r="AC272">
            <v>0</v>
          </cell>
          <cell r="AD272">
            <v>0</v>
          </cell>
        </row>
        <row r="273">
          <cell r="D273" t="str">
            <v>01014034</v>
          </cell>
          <cell r="E273">
            <v>0</v>
          </cell>
          <cell r="F273">
            <v>0</v>
          </cell>
          <cell r="G273">
            <v>0</v>
          </cell>
          <cell r="H273" t="str">
            <v>x</v>
          </cell>
          <cell r="I273" t="str">
            <v xml:space="preserve">Biên soạn bài giảng điện tử học phần Đo lường cảm biến
</v>
          </cell>
          <cell r="J273">
            <v>0</v>
          </cell>
          <cell r="K273">
            <v>0</v>
          </cell>
          <cell r="L273" t="str">
            <v>x</v>
          </cell>
          <cell r="M273" t="str">
            <v>Cải tiến tài liệu giảng dạy Đo lường cảm biến hệ cao đẳng liên hệ thực tế</v>
          </cell>
          <cell r="N273">
            <v>0</v>
          </cell>
          <cell r="O273" t="str">
            <v>Biên soạn tài liệu học tập môn Thực tập điện tử cơ bản bậc cao đẳng tín chỉ ngành Điện - Điện tử</v>
          </cell>
          <cell r="P273">
            <v>0</v>
          </cell>
          <cell r="Q273" t="str">
            <v>Xây dựng quy trình sử dụng linh kiện, cấp phát vật tư hiệu quả và tiết kiệm cho môn học thực hành Mạch điện tử</v>
          </cell>
          <cell r="R273">
            <v>0</v>
          </cell>
          <cell r="S273" t="str">
            <v>Dùng phần mềm Ocard xây dựng  kích thước mạch in chuẩn cho các mạch của môn học  Thực tập mạch điện tử</v>
          </cell>
          <cell r="T273">
            <v>0</v>
          </cell>
          <cell r="U273">
            <v>0</v>
          </cell>
          <cell r="V273">
            <v>0</v>
          </cell>
          <cell r="W273">
            <v>0</v>
          </cell>
          <cell r="X273">
            <v>0</v>
          </cell>
          <cell r="Y273">
            <v>0</v>
          </cell>
          <cell r="Z273">
            <v>0</v>
          </cell>
          <cell r="AA273">
            <v>0</v>
          </cell>
          <cell r="AB273" t="str">
            <v>HTXS NV</v>
          </cell>
          <cell r="AC273">
            <v>0</v>
          </cell>
          <cell r="AD273">
            <v>0</v>
          </cell>
        </row>
        <row r="274">
          <cell r="D274" t="str">
            <v>01014020</v>
          </cell>
          <cell r="E274">
            <v>0</v>
          </cell>
          <cell r="F274">
            <v>0</v>
          </cell>
          <cell r="G274">
            <v>0</v>
          </cell>
          <cell r="H274">
            <v>0</v>
          </cell>
          <cell r="I274">
            <v>0</v>
          </cell>
          <cell r="J274">
            <v>0</v>
          </cell>
          <cell r="K274">
            <v>0</v>
          </cell>
          <cell r="L274">
            <v>0</v>
          </cell>
          <cell r="M274">
            <v>0</v>
          </cell>
          <cell r="N274">
            <v>0</v>
          </cell>
          <cell r="O274">
            <v>0</v>
          </cell>
          <cell r="P274">
            <v>0</v>
          </cell>
          <cell r="Q274" t="str">
            <v>Thi Công Mô Hình Xác Định Cực Tính Bộ Dây Máy Điện</v>
          </cell>
          <cell r="R274">
            <v>0</v>
          </cell>
          <cell r="S274">
            <v>0</v>
          </cell>
          <cell r="T274">
            <v>0</v>
          </cell>
          <cell r="U274">
            <v>0</v>
          </cell>
          <cell r="V274">
            <v>0</v>
          </cell>
          <cell r="W274">
            <v>0</v>
          </cell>
          <cell r="X274">
            <v>0</v>
          </cell>
          <cell r="Y274">
            <v>0</v>
          </cell>
          <cell r="Z274">
            <v>0</v>
          </cell>
          <cell r="AA274">
            <v>0</v>
          </cell>
          <cell r="AB274" t="str">
            <v>HTXS NV</v>
          </cell>
          <cell r="AC274">
            <v>0</v>
          </cell>
          <cell r="AD274">
            <v>0</v>
          </cell>
        </row>
        <row r="275">
          <cell r="D275" t="str">
            <v>01014018</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t="str">
            <v>HTXS NV</v>
          </cell>
          <cell r="AC275">
            <v>0</v>
          </cell>
          <cell r="AD275">
            <v>0</v>
          </cell>
        </row>
        <row r="276">
          <cell r="D276" t="str">
            <v>01014019</v>
          </cell>
          <cell r="E276">
            <v>0</v>
          </cell>
          <cell r="F276">
            <v>0</v>
          </cell>
          <cell r="G276">
            <v>0</v>
          </cell>
          <cell r="H276">
            <v>0</v>
          </cell>
          <cell r="I276">
            <v>0</v>
          </cell>
          <cell r="J276">
            <v>0</v>
          </cell>
          <cell r="K276">
            <v>0</v>
          </cell>
          <cell r="L276">
            <v>0</v>
          </cell>
          <cell r="M276">
            <v>0</v>
          </cell>
          <cell r="N276">
            <v>0</v>
          </cell>
          <cell r="O276">
            <v>0</v>
          </cell>
          <cell r="P276">
            <v>0</v>
          </cell>
          <cell r="Q276" t="e">
            <v>#REF!</v>
          </cell>
          <cell r="R276">
            <v>0</v>
          </cell>
          <cell r="S276">
            <v>0</v>
          </cell>
          <cell r="T276">
            <v>0</v>
          </cell>
          <cell r="U276">
            <v>0</v>
          </cell>
          <cell r="V276">
            <v>0</v>
          </cell>
          <cell r="W276">
            <v>0</v>
          </cell>
          <cell r="X276">
            <v>0</v>
          </cell>
          <cell r="Y276">
            <v>0</v>
          </cell>
          <cell r="Z276">
            <v>0</v>
          </cell>
          <cell r="AA276">
            <v>0</v>
          </cell>
          <cell r="AB276" t="str">
            <v>HTXS NV</v>
          </cell>
          <cell r="AC276">
            <v>0</v>
          </cell>
          <cell r="AD276">
            <v>0</v>
          </cell>
        </row>
        <row r="277">
          <cell r="D277" t="str">
            <v>01014010</v>
          </cell>
          <cell r="E277">
            <v>0</v>
          </cell>
          <cell r="F277">
            <v>0</v>
          </cell>
          <cell r="G277">
            <v>0</v>
          </cell>
          <cell r="H277" t="str">
            <v>x</v>
          </cell>
          <cell r="I277" t="str">
            <v xml:space="preserve">Biên soạn bài giảng điện tử học phần Quản trị chất lượng ISO
</v>
          </cell>
          <cell r="J277">
            <v>0</v>
          </cell>
          <cell r="K277">
            <v>0</v>
          </cell>
          <cell r="L277">
            <v>0</v>
          </cell>
          <cell r="M277">
            <v>0</v>
          </cell>
          <cell r="N277">
            <v>0</v>
          </cell>
          <cell r="O277" t="str">
            <v>Biên soạn tài liệu giảng dạy Nhận thức về tiết kiệm năng lượng và hệ thống quản lý năng lượng ISO 50001</v>
          </cell>
          <cell r="P277">
            <v>0</v>
          </cell>
          <cell r="Q277" t="str">
            <v>Tìm hiểu về mạch điểu kiển tốc độ động cơ xoay chiều 1 pha</v>
          </cell>
          <cell r="R277">
            <v>0</v>
          </cell>
          <cell r="S277">
            <v>0</v>
          </cell>
          <cell r="T277">
            <v>0</v>
          </cell>
          <cell r="U277">
            <v>0</v>
          </cell>
          <cell r="V277">
            <v>0</v>
          </cell>
          <cell r="W277">
            <v>0</v>
          </cell>
          <cell r="X277">
            <v>0</v>
          </cell>
          <cell r="Y277">
            <v>0</v>
          </cell>
          <cell r="Z277">
            <v>0</v>
          </cell>
          <cell r="AA277">
            <v>0</v>
          </cell>
          <cell r="AB277" t="str">
            <v>HTXS NV</v>
          </cell>
          <cell r="AC277">
            <v>0</v>
          </cell>
          <cell r="AD277">
            <v>0</v>
          </cell>
        </row>
        <row r="278">
          <cell r="D278" t="str">
            <v>01014030</v>
          </cell>
          <cell r="E278">
            <v>0</v>
          </cell>
          <cell r="F278">
            <v>0</v>
          </cell>
          <cell r="G278">
            <v>0</v>
          </cell>
          <cell r="H278">
            <v>0</v>
          </cell>
          <cell r="I278">
            <v>0</v>
          </cell>
          <cell r="J278">
            <v>0</v>
          </cell>
          <cell r="K278">
            <v>0</v>
          </cell>
          <cell r="L278">
            <v>0</v>
          </cell>
          <cell r="M278">
            <v>0</v>
          </cell>
          <cell r="N278">
            <v>0</v>
          </cell>
          <cell r="O278">
            <v>0</v>
          </cell>
          <cell r="P278">
            <v>0</v>
          </cell>
          <cell r="Q278" t="str">
            <v>Tính toán bộ dây quấn động cơ không đồng bộ 3 pha rotor lồng sóc</v>
          </cell>
          <cell r="R278">
            <v>0</v>
          </cell>
          <cell r="S278">
            <v>0</v>
          </cell>
          <cell r="T278">
            <v>0</v>
          </cell>
          <cell r="U278">
            <v>0</v>
          </cell>
          <cell r="V278">
            <v>0</v>
          </cell>
          <cell r="W278">
            <v>0</v>
          </cell>
          <cell r="X278">
            <v>0</v>
          </cell>
          <cell r="Y278">
            <v>0</v>
          </cell>
          <cell r="Z278">
            <v>0</v>
          </cell>
          <cell r="AA278">
            <v>0</v>
          </cell>
          <cell r="AB278" t="str">
            <v>HTXS NV</v>
          </cell>
          <cell r="AC278">
            <v>0</v>
          </cell>
          <cell r="AD278">
            <v>0</v>
          </cell>
        </row>
        <row r="279">
          <cell r="D279" t="str">
            <v>01014024</v>
          </cell>
          <cell r="E279">
            <v>0</v>
          </cell>
          <cell r="F279" t="str">
            <v>x</v>
          </cell>
          <cell r="G279" t="str">
            <v>Áp dụng mô hình Inverter vào giảng dạy môn học điện tử công suất</v>
          </cell>
          <cell r="H279" t="str">
            <v>x</v>
          </cell>
          <cell r="I279" t="str">
            <v>Biên soạn giáo trình thực hành Điện tử công suất</v>
          </cell>
          <cell r="J279" t="str">
            <v>x</v>
          </cell>
          <cell r="K279" t="str">
            <v>Thi công mô hình đèn giao thông</v>
          </cell>
          <cell r="L279" t="str">
            <v>x</v>
          </cell>
          <cell r="M279" t="str">
            <v>Cải tiến mô hình đèn giao thông ứng dụng trong môn thực tập vi xử lý - vi điều khiển</v>
          </cell>
          <cell r="N279" t="str">
            <v>x</v>
          </cell>
          <cell r="O279" t="str">
            <v>Thi công mô hình máy khoan điều khiển bằng PLC</v>
          </cell>
          <cell r="P279" t="str">
            <v>x</v>
          </cell>
          <cell r="Q279" t="str">
            <v>Thi công mô hình phân loại và đóng dấu sản phẩm</v>
          </cell>
          <cell r="R279">
            <v>0</v>
          </cell>
          <cell r="S279" t="str">
            <v>Thiết kế - Thi công mô hình điều khiển 2 xilanh</v>
          </cell>
          <cell r="T279">
            <v>0</v>
          </cell>
          <cell r="U279">
            <v>0</v>
          </cell>
          <cell r="V279">
            <v>0</v>
          </cell>
          <cell r="W279">
            <v>0</v>
          </cell>
          <cell r="X279" t="str">
            <v>Thi công mô hình đảo chiều động cơ không đồng bộ dùng PLC</v>
          </cell>
          <cell r="Y279">
            <v>0</v>
          </cell>
          <cell r="Z279">
            <v>0</v>
          </cell>
          <cell r="AA279" t="str">
            <v xml:space="preserve">Thi công mô hình đảo chiều động cơ không đồng bộ trong Vi điều khiển </v>
          </cell>
          <cell r="AB279" t="str">
            <v>HTXS NV</v>
          </cell>
          <cell r="AC279">
            <v>0</v>
          </cell>
          <cell r="AD279" t="str">
            <v>Thiết kế, thi công mô hình phân loại sản phẩm dùng PLC</v>
          </cell>
        </row>
        <row r="280">
          <cell r="D280" t="str">
            <v>01014022</v>
          </cell>
          <cell r="E280">
            <v>0</v>
          </cell>
          <cell r="F280">
            <v>0</v>
          </cell>
          <cell r="G280">
            <v>0</v>
          </cell>
          <cell r="H280" t="str">
            <v>x</v>
          </cell>
          <cell r="I280">
            <v>0</v>
          </cell>
          <cell r="J280">
            <v>0</v>
          </cell>
          <cell r="K280">
            <v>0</v>
          </cell>
          <cell r="L280" t="str">
            <v>x</v>
          </cell>
          <cell r="M280" t="str">
            <v>Cải tiến mô hình điều khiển mở cửa tự động ứng dụng trong môn học PLC</v>
          </cell>
          <cell r="N280">
            <v>0</v>
          </cell>
          <cell r="O280" t="str">
            <v>Cải tiến  mô hình cửa tự động</v>
          </cell>
          <cell r="P280">
            <v>0</v>
          </cell>
          <cell r="Q280" t="str">
            <v>Ứng dụng phần mềm Fluidsim Pneumatic trong giảng dạy học phần Tự động Hóa Quá Trình Công Nghệ của bậc Cao Đẳng</v>
          </cell>
          <cell r="R280">
            <v>0</v>
          </cell>
          <cell r="S280" t="str">
            <v>Thiết kế mô phỏng hình cung cấp và phân loại sản phẩm sử dụng bộ lập trình PLC Mitsubishi FX3U</v>
          </cell>
          <cell r="T280">
            <v>0</v>
          </cell>
          <cell r="U280">
            <v>0</v>
          </cell>
          <cell r="V280">
            <v>0</v>
          </cell>
          <cell r="W280">
            <v>0</v>
          </cell>
          <cell r="X280">
            <v>0</v>
          </cell>
          <cell r="Y280">
            <v>0</v>
          </cell>
          <cell r="Z280">
            <v>0</v>
          </cell>
          <cell r="AA280" t="str">
            <v>Ứng dụng Logo ! Web edito để điều khiển và giám sát từ xa bằng smart phone</v>
          </cell>
          <cell r="AB280" t="str">
            <v>HTXS NV</v>
          </cell>
          <cell r="AC280">
            <v>0</v>
          </cell>
          <cell r="AD280" t="str">
            <v>Ứng dụng Internet kết nối vạn vật (IoT) trong điều khiển nhà thông minh</v>
          </cell>
        </row>
        <row r="281">
          <cell r="D281" t="str">
            <v>01014025</v>
          </cell>
          <cell r="E281">
            <v>0</v>
          </cell>
          <cell r="F281">
            <v>0</v>
          </cell>
          <cell r="G281">
            <v>0</v>
          </cell>
          <cell r="H281">
            <v>0</v>
          </cell>
          <cell r="I281" t="str">
            <v>Biên soạn giáo trình Điện tử công suất</v>
          </cell>
          <cell r="J281">
            <v>0</v>
          </cell>
          <cell r="K281">
            <v>0</v>
          </cell>
          <cell r="L281">
            <v>0</v>
          </cell>
          <cell r="M281">
            <v>0</v>
          </cell>
          <cell r="N281">
            <v>0</v>
          </cell>
          <cell r="O281">
            <v>0</v>
          </cell>
          <cell r="P281">
            <v>0</v>
          </cell>
          <cell r="Q281" t="str">
            <v>Phân tích an toàn trong các lưới điện và bảo vệ chống sét trọng điểm cho các công trình</v>
          </cell>
          <cell r="R281">
            <v>0</v>
          </cell>
          <cell r="S281">
            <v>0</v>
          </cell>
          <cell r="T281">
            <v>0</v>
          </cell>
          <cell r="U281">
            <v>0</v>
          </cell>
          <cell r="V281">
            <v>0</v>
          </cell>
          <cell r="W281">
            <v>0</v>
          </cell>
          <cell r="X281">
            <v>0</v>
          </cell>
          <cell r="Y281">
            <v>0</v>
          </cell>
          <cell r="Z281">
            <v>0</v>
          </cell>
          <cell r="AA281">
            <v>0</v>
          </cell>
          <cell r="AB281" t="str">
            <v>HTXS NV</v>
          </cell>
          <cell r="AC281">
            <v>0</v>
          </cell>
          <cell r="AD281">
            <v>0</v>
          </cell>
        </row>
        <row r="282">
          <cell r="D282" t="str">
            <v>01014032</v>
          </cell>
          <cell r="E282">
            <v>0</v>
          </cell>
          <cell r="F282">
            <v>0</v>
          </cell>
          <cell r="G282">
            <v>0</v>
          </cell>
          <cell r="H282">
            <v>0</v>
          </cell>
          <cell r="I282">
            <v>0</v>
          </cell>
          <cell r="J282">
            <v>0</v>
          </cell>
          <cell r="K282">
            <v>0</v>
          </cell>
          <cell r="L282">
            <v>0</v>
          </cell>
          <cell r="M282">
            <v>0</v>
          </cell>
          <cell r="N282">
            <v>0</v>
          </cell>
          <cell r="O282">
            <v>0</v>
          </cell>
          <cell r="P282">
            <v>0</v>
          </cell>
          <cell r="Q282" t="str">
            <v>Sử dụng Matlab Mô phỏng Máy biến áp 3 cuộn dây</v>
          </cell>
          <cell r="R282">
            <v>0</v>
          </cell>
          <cell r="S282">
            <v>0</v>
          </cell>
          <cell r="T282">
            <v>0</v>
          </cell>
          <cell r="U282">
            <v>0</v>
          </cell>
          <cell r="V282">
            <v>0</v>
          </cell>
          <cell r="W282">
            <v>0</v>
          </cell>
          <cell r="X282">
            <v>0</v>
          </cell>
          <cell r="Y282">
            <v>0</v>
          </cell>
          <cell r="Z282">
            <v>0</v>
          </cell>
          <cell r="AA282">
            <v>0</v>
          </cell>
          <cell r="AB282" t="str">
            <v>HTXS NV</v>
          </cell>
          <cell r="AC282">
            <v>0</v>
          </cell>
          <cell r="AD282">
            <v>0</v>
          </cell>
        </row>
        <row r="283">
          <cell r="D283" t="str">
            <v>01014006</v>
          </cell>
          <cell r="E283">
            <v>0</v>
          </cell>
          <cell r="F283" t="str">
            <v>x</v>
          </cell>
          <cell r="G283" t="str">
            <v>Biên soạn giáo trình Cung Cấp Điện cho hệ CĐKT</v>
          </cell>
          <cell r="H283">
            <v>0</v>
          </cell>
          <cell r="I283">
            <v>0</v>
          </cell>
          <cell r="J283">
            <v>0</v>
          </cell>
          <cell r="K283">
            <v>0</v>
          </cell>
          <cell r="L283">
            <v>0</v>
          </cell>
          <cell r="M283">
            <v>0</v>
          </cell>
          <cell r="N283">
            <v>0</v>
          </cell>
          <cell r="O283">
            <v>0</v>
          </cell>
          <cell r="P283">
            <v>0</v>
          </cell>
          <cell r="Q283" t="str">
            <v>Bảo vệ khoảng cách trong hệ thống điện sử dụng Rơle D60</v>
          </cell>
          <cell r="R283">
            <v>0</v>
          </cell>
          <cell r="S283">
            <v>0</v>
          </cell>
          <cell r="T283">
            <v>0</v>
          </cell>
          <cell r="U283">
            <v>0</v>
          </cell>
          <cell r="V283">
            <v>0</v>
          </cell>
          <cell r="W283">
            <v>0</v>
          </cell>
          <cell r="X283">
            <v>0</v>
          </cell>
          <cell r="Y283">
            <v>0</v>
          </cell>
          <cell r="Z283">
            <v>0</v>
          </cell>
          <cell r="AA283">
            <v>0</v>
          </cell>
          <cell r="AB283" t="str">
            <v>HTXS NV</v>
          </cell>
          <cell r="AC283">
            <v>0</v>
          </cell>
          <cell r="AD283" t="str">
            <v>Bảo vệ Rơle đường dây truyền dẫn</v>
          </cell>
        </row>
        <row r="284">
          <cell r="D284" t="str">
            <v>01014009</v>
          </cell>
          <cell r="E284">
            <v>0</v>
          </cell>
          <cell r="F284" t="str">
            <v>x</v>
          </cell>
          <cell r="G284" t="str">
            <v>Biên soạn bài tập thực hành KT Xung-Số hệ TCCN</v>
          </cell>
          <cell r="H284" t="str">
            <v>x</v>
          </cell>
          <cell r="I284" t="str">
            <v xml:space="preserve">Biên soạn giáo trình thực hành PLC hệ TCCN </v>
          </cell>
          <cell r="J284" t="str">
            <v>x</v>
          </cell>
          <cell r="K284" t="str">
            <v>Biên soạn bài giảng điện tử Kỹ thuật số Cao đẳng</v>
          </cell>
          <cell r="L284" t="str">
            <v>x</v>
          </cell>
          <cell r="M284" t="str">
            <v>Cải tiến tài liệu học tập Thực hành Điện tử công suất hệ TCCN tiếp cận thực tế</v>
          </cell>
          <cell r="N284">
            <v>0</v>
          </cell>
          <cell r="O284" t="str">
            <v>Biên soạn tài liệu học tập Thực tập kỹ thuật mạch tương tự - Cảm biến bậc Trung cấp chuyên nghiệp</v>
          </cell>
          <cell r="P284">
            <v>0</v>
          </cell>
          <cell r="Q284" t="str">
            <v>Ứng dụng các cảm biến của OMRON vào giảng dạy theo chương trình thực tập Đo Lường Cảm Biến bậc Cao đẳng chuyên nghiệp.</v>
          </cell>
          <cell r="R284">
            <v>0</v>
          </cell>
          <cell r="S284" t="str">
            <v>Xây dựng  bài hướng dẫn thực hành theo hướng phân tích và thiết kế hệ thống</v>
          </cell>
          <cell r="T284">
            <v>0</v>
          </cell>
          <cell r="U284">
            <v>0</v>
          </cell>
          <cell r="V284">
            <v>0</v>
          </cell>
          <cell r="W284">
            <v>0</v>
          </cell>
          <cell r="X284">
            <v>0</v>
          </cell>
          <cell r="Y284">
            <v>0</v>
          </cell>
          <cell r="Z284">
            <v>0</v>
          </cell>
          <cell r="AA284">
            <v>0</v>
          </cell>
          <cell r="AB284" t="str">
            <v>HTXS NV</v>
          </cell>
          <cell r="AC284">
            <v>0</v>
          </cell>
          <cell r="AD284">
            <v>0</v>
          </cell>
        </row>
        <row r="285">
          <cell r="D285" t="str">
            <v>01014021</v>
          </cell>
          <cell r="E285">
            <v>0</v>
          </cell>
          <cell r="F285">
            <v>0</v>
          </cell>
          <cell r="G285">
            <v>0</v>
          </cell>
          <cell r="H285">
            <v>0</v>
          </cell>
          <cell r="I285">
            <v>0</v>
          </cell>
          <cell r="J285" t="str">
            <v>x</v>
          </cell>
          <cell r="K285" t="str">
            <v>Hiệu chỉnh đề cương chi tiết môn học KTMĐT2</v>
          </cell>
          <cell r="L285">
            <v>0</v>
          </cell>
          <cell r="M285">
            <v>0</v>
          </cell>
          <cell r="N285">
            <v>0</v>
          </cell>
          <cell r="O285">
            <v>0</v>
          </cell>
          <cell r="P285">
            <v>0</v>
          </cell>
          <cell r="Q285" t="e">
            <v>#REF!</v>
          </cell>
          <cell r="R285">
            <v>0</v>
          </cell>
          <cell r="S285" t="str">
            <v>Thi công mạch nắn điện minh họa cho các bài học trong học phần Điện Tử Công Suất</v>
          </cell>
          <cell r="T285">
            <v>0</v>
          </cell>
          <cell r="U285">
            <v>0</v>
          </cell>
          <cell r="V285">
            <v>0</v>
          </cell>
          <cell r="W285">
            <v>0</v>
          </cell>
          <cell r="X285">
            <v>0</v>
          </cell>
          <cell r="Y285">
            <v>0</v>
          </cell>
          <cell r="Z285">
            <v>0</v>
          </cell>
          <cell r="AA285">
            <v>0</v>
          </cell>
          <cell r="AB285" t="str">
            <v>HTXS NV</v>
          </cell>
          <cell r="AC285">
            <v>0</v>
          </cell>
          <cell r="AD285">
            <v>0</v>
          </cell>
        </row>
        <row r="286">
          <cell r="D286" t="str">
            <v>01014016</v>
          </cell>
          <cell r="E286">
            <v>0</v>
          </cell>
          <cell r="F286">
            <v>0</v>
          </cell>
          <cell r="G286">
            <v>0</v>
          </cell>
          <cell r="H286" t="str">
            <v>x</v>
          </cell>
          <cell r="I286" t="str">
            <v>Biên soạn giáo trình Trang bị điện cho hệ cao đẳng</v>
          </cell>
          <cell r="J286" t="str">
            <v>x</v>
          </cell>
          <cell r="K286" t="str">
            <v>Xây dựng ngân hàng đề thi HP Trang bị điện cho hệ cao đẳng chuyên ngành điện</v>
          </cell>
          <cell r="L286">
            <v>0</v>
          </cell>
          <cell r="M286">
            <v>0</v>
          </cell>
          <cell r="N286">
            <v>0</v>
          </cell>
          <cell r="O286">
            <v>0</v>
          </cell>
          <cell r="P286">
            <v>0</v>
          </cell>
          <cell r="Q286" t="str">
            <v>Xây dựng phiếu phân tích hỏng hóc của mạch điện theo hướng tích cực hóa người học cho học phần Điện công nghiệp</v>
          </cell>
          <cell r="R286">
            <v>0</v>
          </cell>
          <cell r="S286">
            <v>0</v>
          </cell>
          <cell r="T286">
            <v>0</v>
          </cell>
          <cell r="U286">
            <v>0</v>
          </cell>
          <cell r="V286">
            <v>0</v>
          </cell>
          <cell r="W286">
            <v>0</v>
          </cell>
          <cell r="X286">
            <v>0</v>
          </cell>
          <cell r="Y286">
            <v>0</v>
          </cell>
          <cell r="Z286">
            <v>0</v>
          </cell>
          <cell r="AA286">
            <v>0</v>
          </cell>
          <cell r="AB286" t="str">
            <v>HTXS NV</v>
          </cell>
          <cell r="AC286">
            <v>0</v>
          </cell>
          <cell r="AD286" t="str">
            <v>Thi công mô hình tủ điện điều khiển máy khoan đứng 2H125</v>
          </cell>
        </row>
        <row r="287">
          <cell r="D287" t="str">
            <v>01014045</v>
          </cell>
          <cell r="E287">
            <v>0</v>
          </cell>
          <cell r="F287">
            <v>0</v>
          </cell>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t="str">
            <v>x</v>
          </cell>
          <cell r="AA287" t="str">
            <v>Thi công mô hình hệ thống bơm nước</v>
          </cell>
          <cell r="AB287" t="str">
            <v>HTXS NV</v>
          </cell>
          <cell r="AC287">
            <v>0</v>
          </cell>
          <cell r="AD287" t="str">
            <v>Thi công mô hình điều khiển động cơ sử dụng bộ điều khiển lập trình LOGO</v>
          </cell>
        </row>
        <row r="288">
          <cell r="D288" t="str">
            <v>01014046</v>
          </cell>
          <cell r="E288">
            <v>0</v>
          </cell>
          <cell r="F288">
            <v>0</v>
          </cell>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t="str">
            <v>Thi công mô hình bảo vệ mất pha, đảo pha cho động cơ KĐB 3 pha dùng relay Mikro MX 100</v>
          </cell>
          <cell r="AB288" t="str">
            <v>HTXS NV</v>
          </cell>
          <cell r="AC288">
            <v>0</v>
          </cell>
          <cell r="AD288" t="str">
            <v>Thi công mô hình bảo vệ quá dòng cho động cơ không đồng bộ 3 pha sử dụng Relay Mikro M204A</v>
          </cell>
        </row>
        <row r="289">
          <cell r="D289" t="str">
            <v>01014048</v>
          </cell>
          <cell r="E289">
            <v>0</v>
          </cell>
          <cell r="F289">
            <v>0</v>
          </cell>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t="str">
            <v>Điều khiển cánh tay Robot qua mạng</v>
          </cell>
          <cell r="AB289" t="str">
            <v>HTXS NV</v>
          </cell>
          <cell r="AC289">
            <v>0</v>
          </cell>
          <cell r="AD289" t="str">
            <v>Điều khiển động cơ Servo từ xa qua mạng internet</v>
          </cell>
        </row>
        <row r="290">
          <cell r="D290" t="str">
            <v>01016008</v>
          </cell>
          <cell r="E290">
            <v>0</v>
          </cell>
          <cell r="F290">
            <v>0</v>
          </cell>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t="str">
            <v>HTXS NV</v>
          </cell>
          <cell r="AC290">
            <v>0</v>
          </cell>
          <cell r="AD290">
            <v>0</v>
          </cell>
        </row>
        <row r="291">
          <cell r="D291" t="e">
            <v>#N/A</v>
          </cell>
          <cell r="E291" t="str">
            <v>Khoa May - TT</v>
          </cell>
          <cell r="F291" t="str">
            <v>x</v>
          </cell>
          <cell r="G291" t="str">
            <v>Biên soạn hệ thống bài tập thiết kế trang phục 1</v>
          </cell>
          <cell r="H291" t="str">
            <v>x</v>
          </cell>
          <cell r="I291" t="str">
            <v>Thiết kế hình mẫu sản phẩm may 3D ứng dụng giảng dạy học phần may trang phục 2 bậc CĐKT</v>
          </cell>
          <cell r="J291" t="str">
            <v>x</v>
          </cell>
          <cell r="K291" t="str">
            <v>Giải pháp nâng cao chất lượng đào tạo ngành may ở khoa Công Nghệ May, Thời trang trường CĐKT Lý Tự Trọng</v>
          </cell>
          <cell r="L291">
            <v>0</v>
          </cell>
          <cell r="M291" t="str">
            <v>Cải tiến biên soạn tài liệu giảng dạy hệ thống bài tập Công nghệ may trang phục 1, bậc CĐKT trường CĐKT Lý Tự Trọng</v>
          </cell>
          <cell r="N291">
            <v>0</v>
          </cell>
          <cell r="O291" t="str">
            <v>Cải tiến phiếu thực tập học phần Thực tập công nghệ  may trang phục I, áp dụng cho sinh viên bậc cao đẳng  khoa Công nghệ May Thời trang, trường CĐKT Lý Tự Trọng</v>
          </cell>
          <cell r="P291">
            <v>0</v>
          </cell>
          <cell r="Q291">
            <v>0</v>
          </cell>
          <cell r="R291">
            <v>0</v>
          </cell>
          <cell r="S291" t="str">
            <v>Giải pháp nâng cao tính sáng tạo trong học phần thực tập may trang phục 1 của  sinh viên khoa Công nghệ may, trường Cao đẳng kỹ thuật Lý Tự Trọng</v>
          </cell>
          <cell r="T291">
            <v>0</v>
          </cell>
          <cell r="U291" t="str">
            <v>Một số giải pháp nâng cao hiệu quả quản lý xưởng may tại khoa Công nghệ May - Thời trang, Trường Cao đẳng Lý Tự Trọng</v>
          </cell>
          <cell r="V291">
            <v>0</v>
          </cell>
          <cell r="W291" t="str">
            <v>x</v>
          </cell>
          <cell r="X291" t="str">
            <v>Phát triển nguồn nhân lực Ngành dệt may trong bối cảnh cuộc Cách mạng 4.0</v>
          </cell>
          <cell r="Y291">
            <v>0</v>
          </cell>
          <cell r="Z291">
            <v>0</v>
          </cell>
          <cell r="AA291" t="str">
            <v>Xây dựng quy trình Hoạt đông dạy thực hành cho Sinh viên khoa May thời trang theo tiếp cận năng lực (không làm)</v>
          </cell>
          <cell r="AB291" t="str">
            <v>HTT NV</v>
          </cell>
          <cell r="AC291">
            <v>0</v>
          </cell>
          <cell r="AD291">
            <v>0</v>
          </cell>
        </row>
        <row r="292">
          <cell r="D292" t="str">
            <v>01016003</v>
          </cell>
          <cell r="E292">
            <v>0</v>
          </cell>
          <cell r="F292">
            <v>0</v>
          </cell>
          <cell r="G292">
            <v>0</v>
          </cell>
          <cell r="H292">
            <v>0</v>
          </cell>
          <cell r="I292">
            <v>0</v>
          </cell>
          <cell r="J292">
            <v>0</v>
          </cell>
          <cell r="K292">
            <v>0</v>
          </cell>
          <cell r="L292">
            <v>0</v>
          </cell>
          <cell r="M292">
            <v>0</v>
          </cell>
          <cell r="N292" t="str">
            <v>x</v>
          </cell>
          <cell r="O292" t="str">
            <v>Xây dựng sản phẩm mẫu học phần Thực tập may trang phục I áp dụng cho sinh viên bậc cao đẳng khoa  Công nghệ May thời trang, trường CĐKT Lý Tự Trọng</v>
          </cell>
          <cell r="P292">
            <v>0</v>
          </cell>
          <cell r="Q292">
            <v>0</v>
          </cell>
          <cell r="R292">
            <v>0</v>
          </cell>
          <cell r="S292">
            <v>0</v>
          </cell>
          <cell r="T292" t="str">
            <v>x</v>
          </cell>
          <cell r="U292" t="str">
            <v>Xây dựng sơ đồ nhánh cây các trang phục cơ bản trong học phần Công nghệ sản xuất của khoa Công nghệ May - Thời trang, Trường Cao đẳng Lý Tự Trọng</v>
          </cell>
          <cell r="V292">
            <v>0</v>
          </cell>
          <cell r="W292">
            <v>0</v>
          </cell>
          <cell r="X292">
            <v>0</v>
          </cell>
          <cell r="Y292">
            <v>0</v>
          </cell>
          <cell r="Z292">
            <v>0</v>
          </cell>
          <cell r="AA292">
            <v>0</v>
          </cell>
          <cell r="AB292" t="str">
            <v>HTXS NV</v>
          </cell>
          <cell r="AC292">
            <v>0</v>
          </cell>
          <cell r="AD292">
            <v>0</v>
          </cell>
        </row>
        <row r="293">
          <cell r="D293" t="str">
            <v>01016004</v>
          </cell>
          <cell r="E293">
            <v>0</v>
          </cell>
          <cell r="F293">
            <v>0</v>
          </cell>
          <cell r="G293">
            <v>0</v>
          </cell>
          <cell r="H293">
            <v>0</v>
          </cell>
          <cell r="I293">
            <v>0</v>
          </cell>
          <cell r="J293">
            <v>0</v>
          </cell>
          <cell r="K293">
            <v>0</v>
          </cell>
          <cell r="L293">
            <v>0</v>
          </cell>
          <cell r="M293">
            <v>0</v>
          </cell>
          <cell r="N293">
            <v>0</v>
          </cell>
          <cell r="O293">
            <v>0</v>
          </cell>
          <cell r="P293">
            <v>0</v>
          </cell>
          <cell r="Q293">
            <v>0</v>
          </cell>
          <cell r="R293">
            <v>0</v>
          </cell>
          <cell r="S293" t="str">
            <v>Ứng dụng kỹ thuật tái chuyển đổi các đường kết cấu cơ bản của trang phục trong sáng tác mẫu thời trang dành cho học sinh Trung cấp chuyên nghiệp khoa Công nghệ may - Thời trang trường Cao đẳng Kỹ thuật Lý Tự Trọng Thành phố Hồ Chí Minh.</v>
          </cell>
          <cell r="T293">
            <v>0</v>
          </cell>
          <cell r="U293">
            <v>0</v>
          </cell>
          <cell r="V293">
            <v>0</v>
          </cell>
          <cell r="W293">
            <v>0</v>
          </cell>
          <cell r="X293">
            <v>0</v>
          </cell>
          <cell r="Y293">
            <v>0</v>
          </cell>
          <cell r="Z293">
            <v>0</v>
          </cell>
          <cell r="AA293">
            <v>0</v>
          </cell>
          <cell r="AB293" t="str">
            <v>HTT NV</v>
          </cell>
          <cell r="AC293">
            <v>0</v>
          </cell>
          <cell r="AD293">
            <v>0</v>
          </cell>
        </row>
        <row r="294">
          <cell r="D294" t="str">
            <v>01016002</v>
          </cell>
          <cell r="E294">
            <v>0</v>
          </cell>
          <cell r="F294">
            <v>0</v>
          </cell>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t="str">
            <v>HTXS NV</v>
          </cell>
          <cell r="AC294">
            <v>0</v>
          </cell>
          <cell r="AD294">
            <v>0</v>
          </cell>
        </row>
        <row r="295">
          <cell r="D295" t="str">
            <v>01016006</v>
          </cell>
          <cell r="E295">
            <v>0</v>
          </cell>
          <cell r="F295">
            <v>0</v>
          </cell>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t="str">
            <v>Biên soạn thuật ngữ viết tắt tiếng Anh chuyên ngành may</v>
          </cell>
          <cell r="AB295" t="str">
            <v>HTXS NV</v>
          </cell>
          <cell r="AC295">
            <v>0</v>
          </cell>
          <cell r="AD295">
            <v>0</v>
          </cell>
        </row>
        <row r="296">
          <cell r="D296" t="str">
            <v>01016005</v>
          </cell>
          <cell r="E296">
            <v>0</v>
          </cell>
          <cell r="F296">
            <v>0</v>
          </cell>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t="str">
            <v>x</v>
          </cell>
          <cell r="AA296" t="str">
            <v>Quy trình làm rập cải tiến ứng dụng may túi mổ một viền</v>
          </cell>
          <cell r="AB296" t="str">
            <v>HTXS NV</v>
          </cell>
          <cell r="AC296">
            <v>0</v>
          </cell>
          <cell r="AD296">
            <v>0</v>
          </cell>
        </row>
        <row r="297">
          <cell r="D297" t="str">
            <v>01016007</v>
          </cell>
          <cell r="E297">
            <v>0</v>
          </cell>
          <cell r="F297" t="str">
            <v>x</v>
          </cell>
          <cell r="G297" t="str">
            <v>Biên soạn giáo trình thiết kế mẫu trên máy tính</v>
          </cell>
          <cell r="H297">
            <v>0</v>
          </cell>
          <cell r="I297">
            <v>0</v>
          </cell>
          <cell r="J297">
            <v>0</v>
          </cell>
          <cell r="K297">
            <v>0</v>
          </cell>
          <cell r="L297" t="str">
            <v>x</v>
          </cell>
          <cell r="M297" t="str">
            <v>Ứng dụng phần mềm coreldraw trong quá trình biên soạn giáo trình vẽ kỹ thuật may, áp dụng bậc CĐKT trường CĐKT Lý Tự Trọng</v>
          </cell>
          <cell r="N297">
            <v>0</v>
          </cell>
          <cell r="O297">
            <v>0</v>
          </cell>
          <cell r="P297">
            <v>0</v>
          </cell>
          <cell r="Q297">
            <v>0</v>
          </cell>
          <cell r="R297">
            <v>0</v>
          </cell>
          <cell r="S297" t="str">
            <v>Ứng dụng học phần tin học ứng dụng ngành may trong sáng tác mẫu thời trang dành cho sinh viên bậc Cao đẳng Kỹ thuật khoa Công nghệ may - Thời trang trường Cao đẳng Kỹ thuật Lý Tự Trọng Thành phố Hồ Chí Minh</v>
          </cell>
          <cell r="T297">
            <v>0</v>
          </cell>
          <cell r="U297">
            <v>0</v>
          </cell>
          <cell r="V297">
            <v>0</v>
          </cell>
          <cell r="W297">
            <v>0</v>
          </cell>
          <cell r="X297">
            <v>0</v>
          </cell>
          <cell r="Y297">
            <v>0</v>
          </cell>
          <cell r="Z297">
            <v>0</v>
          </cell>
          <cell r="AA297">
            <v>0</v>
          </cell>
          <cell r="AB297" t="str">
            <v>HTXS NV</v>
          </cell>
          <cell r="AC297">
            <v>0</v>
          </cell>
          <cell r="AD297">
            <v>0</v>
          </cell>
        </row>
        <row r="298">
          <cell r="D298" t="str">
            <v>01016010</v>
          </cell>
          <cell r="E298">
            <v>0</v>
          </cell>
          <cell r="F298">
            <v>0</v>
          </cell>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t="str">
            <v>HTXS NV</v>
          </cell>
          <cell r="AC298">
            <v>0</v>
          </cell>
          <cell r="AD298" t="str">
            <v>Áp dụng rập cải tiến vào môn thực hành Công nghệ sản xuất may công nghiệp 2</v>
          </cell>
        </row>
        <row r="299">
          <cell r="D299" t="str">
            <v>01016012</v>
          </cell>
          <cell r="E299">
            <v>0</v>
          </cell>
          <cell r="F299">
            <v>0</v>
          </cell>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t="str">
            <v>HTXS NV</v>
          </cell>
          <cell r="AC299">
            <v>0</v>
          </cell>
          <cell r="AD299" t="str">
            <v>Quy trình làm cữ viền ứng dụng trong thực hành may trang phục</v>
          </cell>
        </row>
        <row r="300">
          <cell r="D300" t="str">
            <v>01013020</v>
          </cell>
          <cell r="E300" t="str">
            <v>Khoa Nhiệt - Lạnh</v>
          </cell>
          <cell r="F300">
            <v>0</v>
          </cell>
          <cell r="G300">
            <v>0</v>
          </cell>
          <cell r="H300">
            <v>0</v>
          </cell>
          <cell r="I300">
            <v>0</v>
          </cell>
          <cell r="J300">
            <v>0</v>
          </cell>
          <cell r="K300">
            <v>0</v>
          </cell>
          <cell r="L300">
            <v>0</v>
          </cell>
          <cell r="M300">
            <v>0</v>
          </cell>
          <cell r="N300">
            <v>0</v>
          </cell>
          <cell r="O300">
            <v>0</v>
          </cell>
          <cell r="P300">
            <v>0</v>
          </cell>
          <cell r="Q300" t="str">
            <v>Ứng dụng phần mềm Psychrometric Analysics CD trong môn học Điều hòa Không khí</v>
          </cell>
          <cell r="R300" t="str">
            <v>x</v>
          </cell>
          <cell r="S300" t="str">
            <v>Ứng dụng phần mềm Duct Checker thiết kế đường ống phân phối gió trong hệ thống điều hòa không khí</v>
          </cell>
          <cell r="T300">
            <v>0</v>
          </cell>
          <cell r="U300">
            <v>0</v>
          </cell>
          <cell r="V300">
            <v>0</v>
          </cell>
          <cell r="W300">
            <v>0</v>
          </cell>
          <cell r="X300">
            <v>0</v>
          </cell>
          <cell r="Y300">
            <v>0</v>
          </cell>
          <cell r="Z300">
            <v>0</v>
          </cell>
          <cell r="AA300">
            <v>0</v>
          </cell>
          <cell r="AB300" t="e">
            <v>#N/A</v>
          </cell>
          <cell r="AC300">
            <v>0</v>
          </cell>
          <cell r="AD300">
            <v>0</v>
          </cell>
        </row>
        <row r="301">
          <cell r="D301" t="str">
            <v>01029001</v>
          </cell>
          <cell r="E301">
            <v>0</v>
          </cell>
          <cell r="F301">
            <v>0</v>
          </cell>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t="str">
            <v>x</v>
          </cell>
          <cell r="X301" t="str">
            <v>Thiết bị lọc nước ngưng từ máy lạnh hai cục thành nước uống cho văn phòng.</v>
          </cell>
          <cell r="Y301">
            <v>0</v>
          </cell>
          <cell r="Z301">
            <v>0</v>
          </cell>
          <cell r="AA301">
            <v>0</v>
          </cell>
          <cell r="AB301" t="str">
            <v>HTXS NV</v>
          </cell>
          <cell r="AC301">
            <v>0</v>
          </cell>
          <cell r="AD301" t="str">
            <v>Thiết kế, chế tạo máy quấn si bán tự động</v>
          </cell>
        </row>
        <row r="302">
          <cell r="D302" t="str">
            <v>01013010</v>
          </cell>
          <cell r="E302">
            <v>0</v>
          </cell>
          <cell r="F302">
            <v>0</v>
          </cell>
          <cell r="G302">
            <v>0</v>
          </cell>
          <cell r="H302">
            <v>0</v>
          </cell>
          <cell r="I302">
            <v>0</v>
          </cell>
          <cell r="J302">
            <v>0</v>
          </cell>
          <cell r="K302">
            <v>0</v>
          </cell>
          <cell r="L302">
            <v>0</v>
          </cell>
          <cell r="M302">
            <v>0</v>
          </cell>
          <cell r="N302">
            <v>0</v>
          </cell>
          <cell r="O302">
            <v>0</v>
          </cell>
          <cell r="P302">
            <v>0</v>
          </cell>
          <cell r="Q302" t="str">
            <v>Một số phương pháp giải bài toán mạch điện một chiều</v>
          </cell>
          <cell r="R302">
            <v>0</v>
          </cell>
          <cell r="S302" t="str">
            <v>Hướng dẫn lắp đặt Điều hòa không khí  sử dụng ga R32</v>
          </cell>
          <cell r="T302">
            <v>0</v>
          </cell>
          <cell r="U302">
            <v>0</v>
          </cell>
          <cell r="V302">
            <v>0</v>
          </cell>
          <cell r="W302">
            <v>0</v>
          </cell>
          <cell r="X302">
            <v>0</v>
          </cell>
          <cell r="Y302">
            <v>0</v>
          </cell>
          <cell r="Z302">
            <v>0</v>
          </cell>
          <cell r="AA302">
            <v>0</v>
          </cell>
          <cell r="AB302" t="str">
            <v>HTT NV</v>
          </cell>
          <cell r="AC302">
            <v>0</v>
          </cell>
          <cell r="AD302">
            <v>0</v>
          </cell>
        </row>
        <row r="303">
          <cell r="D303" t="str">
            <v>01013009</v>
          </cell>
          <cell r="E303">
            <v>0</v>
          </cell>
          <cell r="F303">
            <v>0</v>
          </cell>
          <cell r="G303">
            <v>0</v>
          </cell>
          <cell r="H303">
            <v>0</v>
          </cell>
          <cell r="I303">
            <v>0</v>
          </cell>
          <cell r="J303">
            <v>0</v>
          </cell>
          <cell r="K303">
            <v>0</v>
          </cell>
          <cell r="L303">
            <v>0</v>
          </cell>
          <cell r="M303">
            <v>0</v>
          </cell>
          <cell r="N303">
            <v>0</v>
          </cell>
          <cell r="O303">
            <v>0</v>
          </cell>
          <cell r="P303">
            <v>0</v>
          </cell>
          <cell r="Q303" t="str">
            <v>Ứng dụng phần mềm CADE-SIMU vào giảng dạy học phần Thực tập trang bị điện</v>
          </cell>
          <cell r="R303">
            <v>0</v>
          </cell>
          <cell r="S303">
            <v>0</v>
          </cell>
          <cell r="T303">
            <v>0</v>
          </cell>
          <cell r="U303">
            <v>0</v>
          </cell>
          <cell r="V303">
            <v>0</v>
          </cell>
          <cell r="W303">
            <v>0</v>
          </cell>
          <cell r="X303">
            <v>0</v>
          </cell>
          <cell r="Y303">
            <v>0</v>
          </cell>
          <cell r="Z303">
            <v>0</v>
          </cell>
          <cell r="AA303">
            <v>0</v>
          </cell>
          <cell r="AB303" t="str">
            <v>HTXS NV</v>
          </cell>
          <cell r="AC303">
            <v>0</v>
          </cell>
          <cell r="AD303">
            <v>0</v>
          </cell>
        </row>
        <row r="304">
          <cell r="D304" t="str">
            <v>01013015</v>
          </cell>
          <cell r="E304">
            <v>0</v>
          </cell>
          <cell r="F304">
            <v>0</v>
          </cell>
          <cell r="G304">
            <v>0</v>
          </cell>
          <cell r="H304">
            <v>0</v>
          </cell>
          <cell r="I304">
            <v>0</v>
          </cell>
          <cell r="J304">
            <v>0</v>
          </cell>
          <cell r="K304">
            <v>0</v>
          </cell>
          <cell r="L304">
            <v>0</v>
          </cell>
          <cell r="M304">
            <v>0</v>
          </cell>
          <cell r="N304">
            <v>0</v>
          </cell>
          <cell r="O304">
            <v>0</v>
          </cell>
          <cell r="P304">
            <v>0</v>
          </cell>
          <cell r="Q304" t="str">
            <v>Thi công mô hình bo mạch điều khiển máy lạnh 2 khối</v>
          </cell>
          <cell r="R304">
            <v>0</v>
          </cell>
          <cell r="S304">
            <v>0</v>
          </cell>
          <cell r="T304">
            <v>0</v>
          </cell>
          <cell r="U304">
            <v>0</v>
          </cell>
          <cell r="V304">
            <v>0</v>
          </cell>
          <cell r="W304">
            <v>0</v>
          </cell>
          <cell r="X304">
            <v>0</v>
          </cell>
          <cell r="Y304">
            <v>0</v>
          </cell>
          <cell r="Z304">
            <v>0</v>
          </cell>
          <cell r="AA304">
            <v>0</v>
          </cell>
          <cell r="AB304" t="str">
            <v>HTT NV</v>
          </cell>
          <cell r="AC304">
            <v>0</v>
          </cell>
          <cell r="AD304">
            <v>0</v>
          </cell>
        </row>
        <row r="305">
          <cell r="D305" t="str">
            <v>01013023</v>
          </cell>
          <cell r="E305">
            <v>0</v>
          </cell>
          <cell r="F305">
            <v>0</v>
          </cell>
          <cell r="G305">
            <v>0</v>
          </cell>
          <cell r="H305">
            <v>0</v>
          </cell>
          <cell r="I305">
            <v>0</v>
          </cell>
          <cell r="J305">
            <v>0</v>
          </cell>
          <cell r="K305">
            <v>0</v>
          </cell>
          <cell r="L305">
            <v>0</v>
          </cell>
          <cell r="M305">
            <v>0</v>
          </cell>
          <cell r="N305">
            <v>0</v>
          </cell>
          <cell r="O305">
            <v>0</v>
          </cell>
          <cell r="P305">
            <v>0</v>
          </cell>
          <cell r="Q305" t="str">
            <v>Ứng dụng phần mềm Friga – Bohn để tính toán thiết bị bay hơi, thiết bị ngưng tụ trong học phần tính toán thiết kế trạm lạnh bậc cao đẳng</v>
          </cell>
          <cell r="R305">
            <v>0</v>
          </cell>
          <cell r="S305">
            <v>0</v>
          </cell>
          <cell r="T305">
            <v>0</v>
          </cell>
          <cell r="U305">
            <v>0</v>
          </cell>
          <cell r="V305">
            <v>0</v>
          </cell>
          <cell r="W305">
            <v>0</v>
          </cell>
          <cell r="X305">
            <v>0</v>
          </cell>
          <cell r="Y305">
            <v>0</v>
          </cell>
          <cell r="Z305">
            <v>0</v>
          </cell>
          <cell r="AA305">
            <v>0</v>
          </cell>
          <cell r="AB305" t="str">
            <v>HTXS NV</v>
          </cell>
          <cell r="AC305">
            <v>0</v>
          </cell>
          <cell r="AD305">
            <v>0</v>
          </cell>
        </row>
        <row r="306">
          <cell r="D306" t="str">
            <v>01013011</v>
          </cell>
          <cell r="E306">
            <v>0</v>
          </cell>
          <cell r="F306">
            <v>0</v>
          </cell>
          <cell r="G306">
            <v>0</v>
          </cell>
          <cell r="H306">
            <v>0</v>
          </cell>
          <cell r="I306">
            <v>0</v>
          </cell>
          <cell r="J306">
            <v>0</v>
          </cell>
          <cell r="K306">
            <v>0</v>
          </cell>
          <cell r="L306">
            <v>0</v>
          </cell>
          <cell r="M306">
            <v>0</v>
          </cell>
          <cell r="N306">
            <v>0</v>
          </cell>
          <cell r="O306">
            <v>0</v>
          </cell>
          <cell r="P306">
            <v>0</v>
          </cell>
          <cell r="Q306" t="str">
            <v>Điều khiển mức nước bằng cách ứng dụng rơle điện cực (công tắc mức lỏng không dùng phao) trong học phần Trang bị điện hệ thống lạnh bậc cao đẳng</v>
          </cell>
          <cell r="R306">
            <v>0</v>
          </cell>
          <cell r="S306">
            <v>0</v>
          </cell>
          <cell r="T306">
            <v>0</v>
          </cell>
          <cell r="U306">
            <v>0</v>
          </cell>
          <cell r="V306">
            <v>0</v>
          </cell>
          <cell r="W306">
            <v>0</v>
          </cell>
          <cell r="X306">
            <v>0</v>
          </cell>
          <cell r="Y306">
            <v>0</v>
          </cell>
          <cell r="Z306">
            <v>0</v>
          </cell>
          <cell r="AA306">
            <v>0</v>
          </cell>
          <cell r="AB306" t="str">
            <v>HTXS NV</v>
          </cell>
          <cell r="AC306">
            <v>0</v>
          </cell>
          <cell r="AD306">
            <v>0</v>
          </cell>
        </row>
        <row r="307">
          <cell r="D307" t="str">
            <v>01013008</v>
          </cell>
          <cell r="E307">
            <v>0</v>
          </cell>
          <cell r="F307">
            <v>0</v>
          </cell>
          <cell r="G307">
            <v>0</v>
          </cell>
          <cell r="H307" t="str">
            <v>x</v>
          </cell>
          <cell r="I307" t="str">
            <v>Chế tạo mô hình chu trình 1 cấp có thiết bị hồi giải nhiệt trên giản đồ lgp - h</v>
          </cell>
          <cell r="J307">
            <v>0</v>
          </cell>
          <cell r="K307">
            <v>0</v>
          </cell>
          <cell r="L307">
            <v>0</v>
          </cell>
          <cell r="M307">
            <v>0</v>
          </cell>
          <cell r="N307">
            <v>0</v>
          </cell>
          <cell r="O307" t="str">
            <v>Thiết kế mô hình tủ làm lạnh gián tiếp</v>
          </cell>
          <cell r="P307">
            <v>0</v>
          </cell>
          <cell r="Q307" t="str">
            <v>Thi công mô hình bảng điện mạch điện tủ quạt.</v>
          </cell>
          <cell r="R307">
            <v>0</v>
          </cell>
          <cell r="S307">
            <v>0</v>
          </cell>
          <cell r="T307">
            <v>0</v>
          </cell>
          <cell r="U307">
            <v>0</v>
          </cell>
          <cell r="V307">
            <v>0</v>
          </cell>
          <cell r="W307">
            <v>0</v>
          </cell>
          <cell r="X307">
            <v>0</v>
          </cell>
          <cell r="Y307">
            <v>0</v>
          </cell>
          <cell r="Z307">
            <v>0</v>
          </cell>
          <cell r="AA307">
            <v>0</v>
          </cell>
          <cell r="AB307" t="str">
            <v>HTXS NV</v>
          </cell>
          <cell r="AC307">
            <v>0</v>
          </cell>
          <cell r="AD307">
            <v>0</v>
          </cell>
        </row>
        <row r="308">
          <cell r="D308" t="str">
            <v>01025001</v>
          </cell>
          <cell r="E308" t="str">
            <v>Khoa Kinh tế</v>
          </cell>
          <cell r="F308">
            <v>0</v>
          </cell>
          <cell r="G308">
            <v>0</v>
          </cell>
          <cell r="H308">
            <v>0</v>
          </cell>
          <cell r="I308">
            <v>0</v>
          </cell>
          <cell r="J308">
            <v>0</v>
          </cell>
          <cell r="K308">
            <v>0</v>
          </cell>
          <cell r="L308">
            <v>0</v>
          </cell>
          <cell r="M308">
            <v>0</v>
          </cell>
          <cell r="N308">
            <v>0</v>
          </cell>
          <cell r="O308">
            <v>0</v>
          </cell>
          <cell r="P308" t="str">
            <v>x</v>
          </cell>
          <cell r="Q308" t="str">
            <v>Ứng dụng công nghệ thông tin trong quản lý khoa Kinh tế</v>
          </cell>
          <cell r="R308">
            <v>0</v>
          </cell>
          <cell r="S308" t="str">
            <v>Quảng bá Trường Cao đẳng Kỹ thuật Lý Tự Trọng TP.HCM trên Google Maps</v>
          </cell>
          <cell r="T308" t="str">
            <v>x</v>
          </cell>
          <cell r="U308" t="str">
            <v>Giải pháp hướng dẫn Khởi tạo doanh nghiệp cho sinh viên khoa Kinh tế Trường Cao đẳng Lý Tự Trọng TPHCM</v>
          </cell>
          <cell r="V308">
            <v>0</v>
          </cell>
          <cell r="W308" t="str">
            <v>x</v>
          </cell>
          <cell r="X308" t="str">
            <v>Một số biện pháp nâng cao hiệu quả quản lý hoạt động giảng dạy và đào tạo của khoa Kinh tế trường Cao Đẳng Lý Tự Trọng Thành phố Hồ Chí Minh</v>
          </cell>
          <cell r="Y308">
            <v>0</v>
          </cell>
          <cell r="Z308" t="str">
            <v>x</v>
          </cell>
          <cell r="AA308" t="str">
            <v>Áp dụng Quản trị nhà trường thông minh tại khoa Kinh tế trường Cao đẳng Lý Tự Trọng Thành phố Hồ Chí Minh</v>
          </cell>
          <cell r="AB308" t="str">
            <v>HTXS NV</v>
          </cell>
          <cell r="AC308">
            <v>0</v>
          </cell>
          <cell r="AD308" t="str">
            <v>Áp dụng phòng thực hành ảo cho ngành Quản trị doanh nghiệp vừa và nhỏ tại khoa Kinh tế Trường Cao Đẳng Lý Tự Trọng Thành phố Hồ Chí Minh</v>
          </cell>
        </row>
        <row r="309">
          <cell r="D309" t="str">
            <v>01025009</v>
          </cell>
          <cell r="E309">
            <v>0</v>
          </cell>
          <cell r="F309">
            <v>0</v>
          </cell>
          <cell r="G309">
            <v>0</v>
          </cell>
          <cell r="H309">
            <v>0</v>
          </cell>
          <cell r="I309">
            <v>0</v>
          </cell>
          <cell r="J309">
            <v>0</v>
          </cell>
          <cell r="K309">
            <v>0</v>
          </cell>
          <cell r="L309">
            <v>0</v>
          </cell>
          <cell r="M309">
            <v>0</v>
          </cell>
          <cell r="N309">
            <v>0</v>
          </cell>
          <cell r="O309">
            <v>0</v>
          </cell>
          <cell r="P309">
            <v>0</v>
          </cell>
          <cell r="Q309" t="str">
            <v>Xây dựng mô hình phòng thực hành mô phỏng phòng tài chính - kế toán tại khoa Kinh tế</v>
          </cell>
          <cell r="R309" t="str">
            <v>x</v>
          </cell>
          <cell r="S309" t="str">
            <v xml:space="preserve">Dự án thành lập siêu thị mini tại Khoa Kinh tế tại Trường cao đẳng Kỹ thuật Lý Tự Trọng TPHCM </v>
          </cell>
          <cell r="T309">
            <v>0</v>
          </cell>
          <cell r="U309" t="str">
            <v>Những yếu tố ảnh hưởng đến việc chọn trường của sinh viên khoa Kinh tế Trường Cao đẳng Lý Tự Trọng TPHCM, từ đó đưa ra giải pháp phù hợp.</v>
          </cell>
          <cell r="V309">
            <v>0</v>
          </cell>
          <cell r="W309">
            <v>0</v>
          </cell>
          <cell r="X309" t="str">
            <v>Giải pháp nâng cao hiệu quả học tập cho sinh viên khoa Kinh tế trường Cao đẳng Lý Tự Trọng thành phố Hồ Chí Minh bằng phương pháp trải nghiệm sáng tạo.</v>
          </cell>
          <cell r="Y309">
            <v>0</v>
          </cell>
          <cell r="Z309">
            <v>0</v>
          </cell>
          <cell r="AA309" t="str">
            <v>Một số biện pháp tổ chức hoạt động ngoài giờ lên lớp để góp phần giáo dục đạo đức cho học sinh sinh viên tại trường Cao đẳng Lý Tự Trọng Thành phố Hồ Chí Minh</v>
          </cell>
          <cell r="AB309" t="str">
            <v>HTXS NV</v>
          </cell>
          <cell r="AC309">
            <v>0</v>
          </cell>
          <cell r="AD309" t="str">
            <v>Xây dựng chương trình tư vấn tâm lý học đường cho sinh viên hệ 9+ tại Trường Cao đẳng Lý Tự Trọng Thành phố Hồ Chí Minh</v>
          </cell>
        </row>
        <row r="310">
          <cell r="D310" t="str">
            <v>01025004</v>
          </cell>
          <cell r="E310">
            <v>0</v>
          </cell>
          <cell r="F310">
            <v>0</v>
          </cell>
          <cell r="G310">
            <v>0</v>
          </cell>
          <cell r="H310">
            <v>0</v>
          </cell>
          <cell r="I310">
            <v>0</v>
          </cell>
          <cell r="J310">
            <v>0</v>
          </cell>
          <cell r="K310">
            <v>0</v>
          </cell>
          <cell r="L310">
            <v>0</v>
          </cell>
          <cell r="M310">
            <v>0</v>
          </cell>
          <cell r="N310">
            <v>0</v>
          </cell>
          <cell r="O310">
            <v>0</v>
          </cell>
          <cell r="P310">
            <v>0</v>
          </cell>
          <cell r="Q310" t="str">
            <v>Nâng cao hiệu quả công tác chủ nhiệm đối với các lớp Bậc cao đẳng nghề hệ 9+4 tại khoa Kinh tế</v>
          </cell>
          <cell r="R310">
            <v>0</v>
          </cell>
          <cell r="S310">
            <v>0</v>
          </cell>
          <cell r="T310">
            <v>0</v>
          </cell>
          <cell r="U310">
            <v>0</v>
          </cell>
          <cell r="V310">
            <v>0</v>
          </cell>
          <cell r="W310">
            <v>0</v>
          </cell>
          <cell r="X310" t="str">
            <v>Nâng cao hiệu quả công tác giáo dục đạo đức HS-SV thông qua việc thành lập Câu lạc bộ tư vấn tâm lý cho HS-SV tại Trường Cao đẳng Lý Tự Trọng TP. HCM (Không đạt yêu cầu)</v>
          </cell>
          <cell r="Y310">
            <v>0</v>
          </cell>
          <cell r="Z310">
            <v>0</v>
          </cell>
          <cell r="AA310">
            <v>0</v>
          </cell>
          <cell r="AB310" t="str">
            <v>HTXS NV</v>
          </cell>
          <cell r="AC310">
            <v>0</v>
          </cell>
          <cell r="AD310">
            <v>0</v>
          </cell>
        </row>
        <row r="311">
          <cell r="D311" t="str">
            <v>01003013</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t="str">
            <v>Thực hiện công tác quản lý thuế tại trường Cao đẳng Lý Tự Trọng TP.HCM</v>
          </cell>
          <cell r="V311">
            <v>0</v>
          </cell>
          <cell r="W311">
            <v>0</v>
          </cell>
          <cell r="X311" t="str">
            <v>Hoàn thiện hệ thống kiểm soát nội bộ trong lĩnh vực kế toán tài chính tại trường Cao đẳng Lý Tự Trọng Thành phố Hồ Chí Minh.</v>
          </cell>
          <cell r="Y311">
            <v>0</v>
          </cell>
          <cell r="Z311" t="str">
            <v>x</v>
          </cell>
          <cell r="AA311" t="str">
            <v>Hoàn thiện công tác thanh toán không dùng tiền mặt tại trường Cao đẳng Lý Tự Trọng Thành phố Hồ Chí Minh</v>
          </cell>
          <cell r="AB311" t="str">
            <v>HTXS NV</v>
          </cell>
          <cell r="AC311">
            <v>0</v>
          </cell>
          <cell r="AD311" t="str">
            <v>Hoàn thiện công tác kế toán các khoản phải thu, phải trả tại trường Cao đẳng Lý Tự Trọng Thành phố Hồ Chí Minh</v>
          </cell>
        </row>
        <row r="312">
          <cell r="D312" t="e">
            <v>#N/A</v>
          </cell>
          <cell r="E312">
            <v>0</v>
          </cell>
          <cell r="F312">
            <v>0</v>
          </cell>
          <cell r="G312">
            <v>0</v>
          </cell>
          <cell r="H312">
            <v>0</v>
          </cell>
          <cell r="I312">
            <v>0</v>
          </cell>
          <cell r="J312">
            <v>0</v>
          </cell>
          <cell r="K312">
            <v>0</v>
          </cell>
          <cell r="L312">
            <v>0</v>
          </cell>
          <cell r="M312">
            <v>0</v>
          </cell>
          <cell r="N312">
            <v>0</v>
          </cell>
          <cell r="O312">
            <v>0</v>
          </cell>
          <cell r="P312">
            <v>0</v>
          </cell>
          <cell r="Q312" t="str">
            <v>Xây dựng tổ chức Đoàn gắn với nhu cầu HSSV tại khoa Kinh tế</v>
          </cell>
          <cell r="R312">
            <v>0</v>
          </cell>
          <cell r="S312" t="str">
            <v>Ứng dụng phương pháp dạy học tích cực trong giảng dạy môn Kỹ năng giao tiếp</v>
          </cell>
          <cell r="T312">
            <v>0</v>
          </cell>
          <cell r="U312" t="str">
            <v>Đổi mới phương pháp dạy học theo hướng vừa học vừa ôn đối với sinh viên hệ trung cấp (9+4)</v>
          </cell>
          <cell r="V312">
            <v>0</v>
          </cell>
          <cell r="W312">
            <v>0</v>
          </cell>
          <cell r="X312" t="str">
            <v>Giải pháp xây dựng tổ chức đoàn khoa Kinh tế "Năng động - Sáng tạo"</v>
          </cell>
          <cell r="Y312">
            <v>0</v>
          </cell>
          <cell r="Z312" t="str">
            <v>x</v>
          </cell>
          <cell r="AA312" t="str">
            <v>Ứng dụng mạng xã hội học tập Edmodo trong giảng dạy học sinh Trung cấp trường Cao đẳng Lý Tự Trọng Thành phố Hồ Chí Minh</v>
          </cell>
          <cell r="AB312" t="str">
            <v>HTT NV</v>
          </cell>
          <cell r="AC312">
            <v>0</v>
          </cell>
          <cell r="AD312" t="str">
            <v>Ứng dụng Edmodo trong đánh giá kết quả học tập các môn lý thuyết tại khoa Kinh tế trường Cao đẳng Lý Tự Trọng Thành phố Hồ Chí Minh</v>
          </cell>
        </row>
        <row r="313">
          <cell r="D313" t="str">
            <v>01025003</v>
          </cell>
          <cell r="E313">
            <v>0</v>
          </cell>
          <cell r="F313">
            <v>0</v>
          </cell>
          <cell r="G313">
            <v>0</v>
          </cell>
          <cell r="H313">
            <v>0</v>
          </cell>
          <cell r="I313">
            <v>0</v>
          </cell>
          <cell r="J313">
            <v>0</v>
          </cell>
          <cell r="K313">
            <v>0</v>
          </cell>
          <cell r="L313">
            <v>0</v>
          </cell>
          <cell r="M313">
            <v>0</v>
          </cell>
          <cell r="N313">
            <v>0</v>
          </cell>
          <cell r="O313">
            <v>0</v>
          </cell>
          <cell r="P313">
            <v>0</v>
          </cell>
          <cell r="Q313" t="str">
            <v>Học nhóm và đổi mới phương pháp ôn tập cuối môn các môn học lý thuyết</v>
          </cell>
          <cell r="R313">
            <v>0</v>
          </cell>
          <cell r="S313">
            <v>0</v>
          </cell>
          <cell r="T313">
            <v>0</v>
          </cell>
          <cell r="U313">
            <v>0</v>
          </cell>
          <cell r="V313">
            <v>0</v>
          </cell>
          <cell r="W313">
            <v>0</v>
          </cell>
          <cell r="X313">
            <v>0</v>
          </cell>
          <cell r="Y313">
            <v>0</v>
          </cell>
          <cell r="Z313">
            <v>0</v>
          </cell>
          <cell r="AA313">
            <v>0</v>
          </cell>
          <cell r="AB313" t="str">
            <v>HTXS NV</v>
          </cell>
          <cell r="AC313">
            <v>0</v>
          </cell>
          <cell r="AD313">
            <v>0</v>
          </cell>
        </row>
        <row r="314">
          <cell r="D314" t="str">
            <v>01025008</v>
          </cell>
          <cell r="E314">
            <v>0</v>
          </cell>
          <cell r="F314">
            <v>0</v>
          </cell>
          <cell r="G314">
            <v>0</v>
          </cell>
          <cell r="H314">
            <v>0</v>
          </cell>
          <cell r="I314">
            <v>0</v>
          </cell>
          <cell r="J314">
            <v>0</v>
          </cell>
          <cell r="K314">
            <v>0</v>
          </cell>
          <cell r="L314">
            <v>0</v>
          </cell>
          <cell r="M314">
            <v>0</v>
          </cell>
          <cell r="N314">
            <v>0</v>
          </cell>
          <cell r="O314">
            <v>0</v>
          </cell>
          <cell r="P314">
            <v>0</v>
          </cell>
          <cell r="Q314" t="str">
            <v>Cải thiện phương pháp dạy và học môn Kỹ năng giao tiếp tại khoa Kinh tế</v>
          </cell>
          <cell r="R314">
            <v>0</v>
          </cell>
          <cell r="S314">
            <v>0</v>
          </cell>
          <cell r="T314">
            <v>0</v>
          </cell>
          <cell r="U314">
            <v>0</v>
          </cell>
          <cell r="V314">
            <v>0</v>
          </cell>
          <cell r="W314">
            <v>0</v>
          </cell>
          <cell r="X314">
            <v>0</v>
          </cell>
          <cell r="Y314">
            <v>0</v>
          </cell>
          <cell r="Z314">
            <v>0</v>
          </cell>
          <cell r="AA314">
            <v>0</v>
          </cell>
          <cell r="AB314" t="str">
            <v>HTT NV</v>
          </cell>
          <cell r="AC314">
            <v>0</v>
          </cell>
          <cell r="AD314">
            <v>0</v>
          </cell>
        </row>
        <row r="315">
          <cell r="D315" t="str">
            <v>01025002</v>
          </cell>
          <cell r="E315">
            <v>0</v>
          </cell>
          <cell r="F315">
            <v>0</v>
          </cell>
          <cell r="G315">
            <v>0</v>
          </cell>
          <cell r="H315">
            <v>0</v>
          </cell>
          <cell r="I315">
            <v>0</v>
          </cell>
          <cell r="J315">
            <v>0</v>
          </cell>
          <cell r="K315">
            <v>0</v>
          </cell>
          <cell r="L315">
            <v>0</v>
          </cell>
          <cell r="M315">
            <v>0</v>
          </cell>
          <cell r="N315">
            <v>0</v>
          </cell>
          <cell r="O315">
            <v>0</v>
          </cell>
          <cell r="P315">
            <v>0</v>
          </cell>
          <cell r="Q315" t="str">
            <v>Xây dựng mô hình phòng kế toán ảo trong giờ thực hành môn kế toán doanh nghiệp</v>
          </cell>
          <cell r="R315">
            <v>0</v>
          </cell>
          <cell r="S315">
            <v>0</v>
          </cell>
          <cell r="T315">
            <v>0</v>
          </cell>
          <cell r="U315">
            <v>0</v>
          </cell>
          <cell r="V315">
            <v>0</v>
          </cell>
          <cell r="W315">
            <v>0</v>
          </cell>
          <cell r="X315" t="str">
            <v>Một số giải pháp nhằm nâng cao kết quả học tập
 của học sinh hệ trung cấp tại Trường Cao Đẳng Lý Tự Trọng TPHCM (không đạt yêu cầu)</v>
          </cell>
          <cell r="Y315">
            <v>0</v>
          </cell>
          <cell r="Z315">
            <v>0</v>
          </cell>
          <cell r="AA315" t="str">
            <v>Phương pháp giảng dạy môn kế toán mô phỏng trong doanh nghiệp sản xuất</v>
          </cell>
          <cell r="AB315" t="str">
            <v>HTT NV</v>
          </cell>
          <cell r="AC315">
            <v>0</v>
          </cell>
          <cell r="AD315" t="str">
            <v>Thiết kế chứng từ và sổ sách kế toán trên phần mềm Excel</v>
          </cell>
        </row>
        <row r="316">
          <cell r="D316" t="str">
            <v>01025012</v>
          </cell>
          <cell r="E316">
            <v>0</v>
          </cell>
          <cell r="F316">
            <v>0</v>
          </cell>
          <cell r="G316">
            <v>0</v>
          </cell>
          <cell r="H316">
            <v>0</v>
          </cell>
          <cell r="I316">
            <v>0</v>
          </cell>
          <cell r="J316">
            <v>0</v>
          </cell>
          <cell r="K316">
            <v>0</v>
          </cell>
          <cell r="L316">
            <v>0</v>
          </cell>
          <cell r="M316">
            <v>0</v>
          </cell>
          <cell r="N316">
            <v>0</v>
          </cell>
          <cell r="O316">
            <v>0</v>
          </cell>
          <cell r="P316">
            <v>0</v>
          </cell>
          <cell r="Q316" t="str">
            <v>Một số biện pháp giáo dục kỹ năng sống cho sinh viên bậc cao đẳng nghề hệ 9+4 tại khoa Kinh tế</v>
          </cell>
          <cell r="R316">
            <v>0</v>
          </cell>
          <cell r="S316" t="str">
            <v>Ứng dụng CNTT trong thực hành môn soạn thảo văn bản tại trường CĐKT Lý Tự Trọng TP. HCM</v>
          </cell>
          <cell r="T316">
            <v>0</v>
          </cell>
          <cell r="U316">
            <v>0</v>
          </cell>
          <cell r="V316">
            <v>0</v>
          </cell>
          <cell r="W316">
            <v>0</v>
          </cell>
          <cell r="X316">
            <v>0</v>
          </cell>
          <cell r="Y316">
            <v>0</v>
          </cell>
          <cell r="Z316">
            <v>0</v>
          </cell>
          <cell r="AA316" t="str">
            <v>Tăng cường công tác quản lý các lớp 17T4, 18T4 và 19T4 qua việc thiết lập mối quan hệ chặt chẽ giữa phòng Tuyển sinh - Đào tạo, phòng Công tác Chính trị - Học sinh Sinh viên, giáo viên chủ nhiệm, giáo viên bộ môn và phụ huynh học sinh</v>
          </cell>
          <cell r="AB316" t="str">
            <v>HTXS NV</v>
          </cell>
          <cell r="AC316">
            <v>0</v>
          </cell>
          <cell r="AD316" t="str">
            <v>Một số giải pháp duy trì sinh viên lớp chủ nhiệm</v>
          </cell>
        </row>
        <row r="317">
          <cell r="D317" t="str">
            <v>01025016</v>
          </cell>
          <cell r="E317">
            <v>0</v>
          </cell>
          <cell r="F317">
            <v>0</v>
          </cell>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t="str">
            <v>HTT NV</v>
          </cell>
          <cell r="AC317">
            <v>0</v>
          </cell>
          <cell r="AD317">
            <v>0</v>
          </cell>
        </row>
        <row r="318">
          <cell r="D318" t="str">
            <v>01025015</v>
          </cell>
          <cell r="E318">
            <v>0</v>
          </cell>
          <cell r="F318">
            <v>0</v>
          </cell>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t="str">
            <v>Ứng dụng sơ đồ tư duy trong học tập cho học sinh, sinh viên Khoa Kinh tế trường cao đẳng Lý Tự Trọng thành phố Hồ Chí Minh.</v>
          </cell>
          <cell r="Y318">
            <v>0</v>
          </cell>
          <cell r="Z318">
            <v>0</v>
          </cell>
          <cell r="AA318" t="str">
            <v>Giải pháp nâng cao kỹ năng mềm cho học sinh sinh viên khoa Kinh tế trong quá trình dạy và học</v>
          </cell>
          <cell r="AB318" t="str">
            <v>HTXS NV</v>
          </cell>
          <cell r="AC318">
            <v>0</v>
          </cell>
          <cell r="AD318" t="str">
            <v>Lồng ghép giáo dục kỹ năng giao tiếp vào tiết sinh hoạt chủ nhiệm nhằm năng cao kỹ năng cho sinh viên Khoa Kinh tế Trường Cao đẳng Lý Tự Trọng Thành phố Hồ Chí Minh</v>
          </cell>
        </row>
        <row r="319">
          <cell r="D319" t="str">
            <v>01025018</v>
          </cell>
          <cell r="E319">
            <v>0</v>
          </cell>
          <cell r="F319">
            <v>0</v>
          </cell>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t="str">
            <v>HTT NV</v>
          </cell>
          <cell r="AC319">
            <v>0</v>
          </cell>
          <cell r="AD319">
            <v>0</v>
          </cell>
        </row>
        <row r="320">
          <cell r="D320" t="e">
            <v>#N/A</v>
          </cell>
          <cell r="E320">
            <v>0</v>
          </cell>
          <cell r="F320">
            <v>0</v>
          </cell>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t="str">
            <v>HTXS NV</v>
          </cell>
          <cell r="AC320">
            <v>0</v>
          </cell>
          <cell r="AD320">
            <v>0</v>
          </cell>
        </row>
        <row r="321">
          <cell r="D321" t="str">
            <v>01025020</v>
          </cell>
          <cell r="E321">
            <v>0</v>
          </cell>
          <cell r="F321">
            <v>0</v>
          </cell>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t="str">
            <v>HTT NV</v>
          </cell>
          <cell r="AC321">
            <v>0</v>
          </cell>
          <cell r="AD321" t="str">
            <v>Một số giải pháp nâng cao chất lượng giảng dạy các lớp học ngành du lịch, nhà hàng, khách sạn</v>
          </cell>
        </row>
        <row r="322">
          <cell r="D322" t="str">
            <v>01004014</v>
          </cell>
          <cell r="E322">
            <v>0</v>
          </cell>
          <cell r="F322">
            <v>0</v>
          </cell>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t="str">
            <v xml:space="preserve">Hoàn thiện quy trình thủ tục thực hiện công tác sửa chữa nhỏ hàng năm tại trường Cao đẳng Lý Tự Trọng Thành phố Hồ Chí Minh. </v>
          </cell>
          <cell r="Y322">
            <v>0</v>
          </cell>
          <cell r="Z322">
            <v>0</v>
          </cell>
          <cell r="AA322" t="str">
            <v>Xây dựng mô hình quản lý cơ sở vật chất tại trường Cao đẳng Lý Tự Trọng Thành phố Hồ Chí Minh</v>
          </cell>
          <cell r="AB322" t="str">
            <v>HTXS NV</v>
          </cell>
          <cell r="AC322">
            <v>0</v>
          </cell>
          <cell r="AD322" t="str">
            <v>Ứng dụng phần mềm cubicost trong giảng dạy một số môn thực hành tại khoa xây dựng</v>
          </cell>
        </row>
        <row r="323">
          <cell r="D323" t="e">
            <v>#N/A</v>
          </cell>
          <cell r="E323">
            <v>0</v>
          </cell>
          <cell r="F323">
            <v>0</v>
          </cell>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t="str">
            <v>HTT NV</v>
          </cell>
          <cell r="AC323">
            <v>0</v>
          </cell>
          <cell r="AD323">
            <v>0</v>
          </cell>
        </row>
        <row r="324">
          <cell r="D324" t="str">
            <v>01028013</v>
          </cell>
          <cell r="E324">
            <v>0</v>
          </cell>
          <cell r="F324">
            <v>0</v>
          </cell>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t="str">
            <v>HTXS NV</v>
          </cell>
          <cell r="AC324">
            <v>0</v>
          </cell>
          <cell r="AD324" t="str">
            <v>Ứng dụng công nghệ thông tin trong mô hình giảng dạy trực quan cho sinh viên kỹ thuật xây dựng</v>
          </cell>
        </row>
        <row r="325">
          <cell r="D325" t="e">
            <v>#N/A</v>
          </cell>
          <cell r="E325">
            <v>0</v>
          </cell>
          <cell r="F325">
            <v>0</v>
          </cell>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t="str">
            <v>HTXS NV</v>
          </cell>
          <cell r="AC325">
            <v>0</v>
          </cell>
          <cell r="AD325" t="str">
            <v>Ứng dụng phần mềm Matlab trong hoạt động dạy học của một số môn lý thuyết chuyên tính toán kết cấu tại khoa xây dựng</v>
          </cell>
        </row>
        <row r="326">
          <cell r="D326" t="str">
            <v>01022003</v>
          </cell>
          <cell r="E326">
            <v>0</v>
          </cell>
          <cell r="F326" t="str">
            <v>x</v>
          </cell>
          <cell r="G326" t="str">
            <v>Thi đua khen thưởng hoạt động Đoàn – Hội và phong trào HS-SV giữa các khóa</v>
          </cell>
          <cell r="H326">
            <v>0</v>
          </cell>
          <cell r="I326">
            <v>0</v>
          </cell>
          <cell r="J326" t="str">
            <v>x</v>
          </cell>
          <cell r="K326" t="str">
            <v>Bản tin điện tử Đoàn thanh niên - Hội sinh viên Trường Cao đẳng Kỹ thuật Lý Tự Trọng Tp.HCM</v>
          </cell>
          <cell r="L326" t="str">
            <v>x</v>
          </cell>
          <cell r="M326" t="str">
            <v>Hệ thống các quy trình thủ tục trong công tác tổ chức Đoàn ở trường CĐKT Lý Tự Trọng</v>
          </cell>
          <cell r="N326" t="str">
            <v>x</v>
          </cell>
          <cell r="O326" t="str">
            <v>Một số biện pháp để thực hiện việc dạy thêm, học thêm góp phần nâng cao chất lượng dạy và học trong trường THPT Lý Tự Trọng.</v>
          </cell>
          <cell r="P326" t="str">
            <v>x</v>
          </cell>
          <cell r="Q326" t="str">
            <v>Đổi mới công tác chủ nhiệm tại Trường THPT Lý Tự Trọng Thành phố Hồ Chí Minh góp phần giáo dục học sinh toàn diện</v>
          </cell>
          <cell r="R326" t="str">
            <v>x</v>
          </cell>
          <cell r="S326" t="str">
            <v>Một số biện pháp để thực hiện việc dạy 2 buổi /ngày (buổi 2) để góp phần nâng cao chất lượng giáo dục trong trường THPT Lý Tự Trọng.</v>
          </cell>
          <cell r="T326" t="str">
            <v>x</v>
          </cell>
          <cell r="U326" t="str">
            <v>Một số kinh nghiệm phối hợp tổ chức các lớp học phần Tin học, Anh văn cho HSSV hệ tín chỉ khóa 2017 trong Trường CĐ Lý Tự Trọng TP. HCM</v>
          </cell>
          <cell r="V326">
            <v>0</v>
          </cell>
          <cell r="W326">
            <v>0</v>
          </cell>
          <cell r="X326" t="str">
            <v>Xây dựng quy trình tổng kết, đánh giá kết quả học tập của học sinh sinh viên Trường Cao đẳng Lý Tự Trọng Thành phố Hồ Chí Minh theo phương thức tích lũy tín chỉ</v>
          </cell>
          <cell r="Y326">
            <v>0</v>
          </cell>
          <cell r="Z326">
            <v>0</v>
          </cell>
          <cell r="AA326" t="str">
            <v>Xây dựng một số quy trình đào tạo góp phần nâng cao chất lượng đào tạo của Trường Cao đẳng Lý Tự Trọng Thành phố Hồ Chí Minh</v>
          </cell>
          <cell r="AB326" t="str">
            <v>HTXS NV</v>
          </cell>
          <cell r="AC326">
            <v>0</v>
          </cell>
          <cell r="AD326" t="str">
            <v>Một số giải pháp phát triển trung tâm thư viện trường Cao đẳng Lý Tự Trọng Thành phố Hồ Chí Minh theo hướng hiện đại, tiếp cận cách mạng công nghiệp 4.0</v>
          </cell>
        </row>
        <row r="327">
          <cell r="D327" t="str">
            <v>01018003</v>
          </cell>
          <cell r="E327">
            <v>0</v>
          </cell>
          <cell r="F327">
            <v>0</v>
          </cell>
          <cell r="G327">
            <v>0</v>
          </cell>
          <cell r="H327">
            <v>0</v>
          </cell>
          <cell r="I327">
            <v>0</v>
          </cell>
          <cell r="J327">
            <v>0</v>
          </cell>
          <cell r="K327">
            <v>0</v>
          </cell>
          <cell r="L327">
            <v>0</v>
          </cell>
          <cell r="M327">
            <v>0</v>
          </cell>
          <cell r="N327">
            <v>0</v>
          </cell>
          <cell r="O327">
            <v>0</v>
          </cell>
          <cell r="P327">
            <v>0</v>
          </cell>
          <cell r="Q327" t="str">
            <v>Một số biện pháp giữ gìn an ninh trật tự tại khuôn viên Trung tâm Truyền thông – Thư viện.</v>
          </cell>
          <cell r="R327">
            <v>0</v>
          </cell>
          <cell r="S327">
            <v>0</v>
          </cell>
          <cell r="T327">
            <v>0</v>
          </cell>
          <cell r="U327">
            <v>0</v>
          </cell>
          <cell r="V327">
            <v>0</v>
          </cell>
          <cell r="W327">
            <v>0</v>
          </cell>
          <cell r="X327" t="str">
            <v>Cài đặt hệ điều hành windows 7  bằng đĩa DVD địa phương (không đạt yêu cầu)</v>
          </cell>
          <cell r="Y327">
            <v>0</v>
          </cell>
          <cell r="Z327">
            <v>0</v>
          </cell>
          <cell r="AA327">
            <v>0</v>
          </cell>
          <cell r="AB327" t="str">
            <v>HTXS NV</v>
          </cell>
          <cell r="AC327">
            <v>0</v>
          </cell>
          <cell r="AD327" t="str">
            <v>Khai thác tối ưu máy vi tính ở thư viện trường Cao đẳng Lý Tự Trọng Thành phố Hồ Chí Minh</v>
          </cell>
        </row>
        <row r="328">
          <cell r="D328" t="str">
            <v>01018002</v>
          </cell>
          <cell r="E328">
            <v>0</v>
          </cell>
          <cell r="F328">
            <v>0</v>
          </cell>
          <cell r="G328">
            <v>0</v>
          </cell>
          <cell r="H328">
            <v>0</v>
          </cell>
          <cell r="I328">
            <v>0</v>
          </cell>
          <cell r="J328">
            <v>0</v>
          </cell>
          <cell r="K328">
            <v>0</v>
          </cell>
          <cell r="L328">
            <v>0</v>
          </cell>
          <cell r="M328">
            <v>0</v>
          </cell>
          <cell r="N328">
            <v>0</v>
          </cell>
          <cell r="O328">
            <v>0</v>
          </cell>
          <cell r="P328">
            <v>0</v>
          </cell>
          <cell r="Q328" t="str">
            <v>Một số giải pháp trong việc bảo quản tài liệu tại thư viện trường CĐKT Lý Tự Trọng TP.HCM.</v>
          </cell>
          <cell r="R328">
            <v>0</v>
          </cell>
          <cell r="S328">
            <v>0</v>
          </cell>
          <cell r="T328">
            <v>0</v>
          </cell>
          <cell r="U328">
            <v>0</v>
          </cell>
          <cell r="V328">
            <v>0</v>
          </cell>
          <cell r="W328">
            <v>0</v>
          </cell>
          <cell r="X328">
            <v>0</v>
          </cell>
          <cell r="Y328">
            <v>0</v>
          </cell>
          <cell r="Z328">
            <v>0</v>
          </cell>
          <cell r="AA328">
            <v>0</v>
          </cell>
          <cell r="AB328" t="str">
            <v>HTXS NV</v>
          </cell>
          <cell r="AC328">
            <v>0</v>
          </cell>
          <cell r="AD328" t="str">
            <v>Một số giải pháp thu hút sinh viên đến thư viện trường Cao đẳng Lý Tự Trọng Thành phố Hồ Chí Minh</v>
          </cell>
        </row>
        <row r="329">
          <cell r="D329" t="str">
            <v>01018005</v>
          </cell>
          <cell r="E329">
            <v>0</v>
          </cell>
          <cell r="F329" t="str">
            <v>x</v>
          </cell>
          <cell r="G329" t="str">
            <v>Chuyển phương pháp phân loại BBK thành phương pháp phân loại DDC cho kho sách</v>
          </cell>
          <cell r="H329">
            <v>0</v>
          </cell>
          <cell r="I329">
            <v>0</v>
          </cell>
          <cell r="J329" t="str">
            <v>x</v>
          </cell>
          <cell r="K329" t="str">
            <v>Ứng dụng VEMIS.Library trong phân loại sách</v>
          </cell>
          <cell r="L329" t="str">
            <v>x</v>
          </cell>
          <cell r="M329" t="str">
            <v>Giải pháp nâng cao chất lượng phục vụ của thư viện Trường CĐKT Lý Tự Trọng</v>
          </cell>
          <cell r="N329">
            <v>0</v>
          </cell>
          <cell r="O329">
            <v>0</v>
          </cell>
          <cell r="P329">
            <v>0</v>
          </cell>
          <cell r="Q329" t="str">
            <v>Một số kinh nghiệm xây dựng thư viện THPT Lý Tự Trọng TP.HCM đạt danh hiệu thư viện xuất sắc.</v>
          </cell>
          <cell r="R329">
            <v>0</v>
          </cell>
          <cell r="S329">
            <v>0</v>
          </cell>
          <cell r="T329">
            <v>0</v>
          </cell>
          <cell r="U329">
            <v>0</v>
          </cell>
          <cell r="V329">
            <v>0</v>
          </cell>
          <cell r="W329">
            <v>0</v>
          </cell>
          <cell r="X329">
            <v>0</v>
          </cell>
          <cell r="Y329">
            <v>0</v>
          </cell>
          <cell r="Z329">
            <v>0</v>
          </cell>
          <cell r="AA329">
            <v>0</v>
          </cell>
          <cell r="AB329" t="str">
            <v>HTXS NV</v>
          </cell>
          <cell r="AC329">
            <v>0</v>
          </cell>
          <cell r="AD329" t="str">
            <v>Một số giải pháp xây dựng cảnh quan thư viện trường Cao đẳng Lý Tự Trọng Thành phố Hồ Chí Minh xanh - sạch - đẹp</v>
          </cell>
        </row>
        <row r="330">
          <cell r="D330" t="str">
            <v>01018008</v>
          </cell>
          <cell r="E330">
            <v>0</v>
          </cell>
          <cell r="F330">
            <v>0</v>
          </cell>
          <cell r="G330">
            <v>0</v>
          </cell>
          <cell r="H330">
            <v>0</v>
          </cell>
          <cell r="I330">
            <v>0</v>
          </cell>
          <cell r="J330">
            <v>0</v>
          </cell>
          <cell r="K330">
            <v>0</v>
          </cell>
          <cell r="L330">
            <v>0</v>
          </cell>
          <cell r="M330">
            <v>0</v>
          </cell>
          <cell r="N330">
            <v>0</v>
          </cell>
          <cell r="O330">
            <v>0</v>
          </cell>
          <cell r="P330">
            <v>0</v>
          </cell>
          <cell r="Q330" t="str">
            <v>Một số biện pháp hướng dẫn bạn đọc tìm kiếm tài liệu trong thư viện tại trường CĐKT Lý Tự Trọng TPHCM theo cách truyền thống và hiện đại</v>
          </cell>
          <cell r="R330">
            <v>0</v>
          </cell>
          <cell r="S330">
            <v>0</v>
          </cell>
          <cell r="T330">
            <v>0</v>
          </cell>
          <cell r="U330">
            <v>0</v>
          </cell>
          <cell r="V330">
            <v>0</v>
          </cell>
          <cell r="W330">
            <v>0</v>
          </cell>
          <cell r="X330">
            <v>0</v>
          </cell>
          <cell r="Y330">
            <v>0</v>
          </cell>
          <cell r="Z330">
            <v>0</v>
          </cell>
          <cell r="AA330" t="str">
            <v xml:space="preserve">Xây dựng quy trình số hóa tài liệu để phát triển Thư viện điện tử của trường Cao đẳng Lý Tự Trọng Thành phố Hồ Chí Minh </v>
          </cell>
          <cell r="AB330" t="str">
            <v>HTXS NV</v>
          </cell>
          <cell r="AC330">
            <v>0</v>
          </cell>
          <cell r="AD330" t="str">
            <v>Một số giải pháp quảng bá hình ảnh thư viện trường Cao đẳng Lý Tự Trọng Thành phố Hồ Chí Minh đến người dùng tin</v>
          </cell>
        </row>
        <row r="331">
          <cell r="D331" t="str">
            <v>01018007</v>
          </cell>
          <cell r="E331">
            <v>0</v>
          </cell>
          <cell r="F331">
            <v>0</v>
          </cell>
          <cell r="G331">
            <v>0</v>
          </cell>
          <cell r="H331">
            <v>0</v>
          </cell>
          <cell r="I331">
            <v>0</v>
          </cell>
          <cell r="J331">
            <v>0</v>
          </cell>
          <cell r="K331">
            <v>0</v>
          </cell>
          <cell r="L331">
            <v>0</v>
          </cell>
          <cell r="M331">
            <v>0</v>
          </cell>
          <cell r="N331">
            <v>0</v>
          </cell>
          <cell r="O331">
            <v>0</v>
          </cell>
          <cell r="P331">
            <v>0</v>
          </cell>
          <cell r="Q331" t="str">
            <v>Ứng dụng khung phân loại thập phân Dewey 23 để phân loại tài liệu tại thư viện trường CĐKT Lý Tự Trọng TPHCM.</v>
          </cell>
          <cell r="R331">
            <v>0</v>
          </cell>
          <cell r="S331">
            <v>0</v>
          </cell>
          <cell r="T331">
            <v>0</v>
          </cell>
          <cell r="U331">
            <v>0</v>
          </cell>
          <cell r="V331">
            <v>0</v>
          </cell>
          <cell r="W331">
            <v>0</v>
          </cell>
          <cell r="X331">
            <v>0</v>
          </cell>
          <cell r="Y331">
            <v>0</v>
          </cell>
          <cell r="Z331">
            <v>0</v>
          </cell>
          <cell r="AA331" t="str">
            <v>Một số giải pháp thay đổi cách thức kiểm kê tài liệu tại Trung tâm Thư viện trường Cao đẳng Lý Tự Trọng Thành phố Hồ Chí Minh</v>
          </cell>
          <cell r="AB331" t="str">
            <v>HTXS NV</v>
          </cell>
          <cell r="AC331">
            <v>0</v>
          </cell>
          <cell r="AD331" t="str">
            <v>Một số giải pháp nâng cao chất lượng phục vụ bạn đọc tại thư viện trường Cao đẳng Lý Tự Trọng Thành phố Hồ Chí Minh</v>
          </cell>
        </row>
        <row r="332">
          <cell r="D332" t="str">
            <v>01019001</v>
          </cell>
          <cell r="E332" t="str">
            <v>TT Đào tạo LTT</v>
          </cell>
          <cell r="F332">
            <v>0</v>
          </cell>
          <cell r="G332">
            <v>0</v>
          </cell>
          <cell r="H332">
            <v>0</v>
          </cell>
          <cell r="I332">
            <v>0</v>
          </cell>
          <cell r="J332">
            <v>0</v>
          </cell>
          <cell r="K332">
            <v>0</v>
          </cell>
          <cell r="L332">
            <v>0</v>
          </cell>
          <cell r="M332">
            <v>0</v>
          </cell>
          <cell r="N332">
            <v>0</v>
          </cell>
          <cell r="O332">
            <v>0</v>
          </cell>
          <cell r="P332">
            <v>0</v>
          </cell>
          <cell r="Q332" t="e">
            <v>#REF!</v>
          </cell>
          <cell r="R332">
            <v>0</v>
          </cell>
          <cell r="S332">
            <v>0</v>
          </cell>
          <cell r="T332">
            <v>0</v>
          </cell>
          <cell r="U332">
            <v>0</v>
          </cell>
          <cell r="V332">
            <v>0</v>
          </cell>
          <cell r="W332">
            <v>0</v>
          </cell>
          <cell r="X332">
            <v>0</v>
          </cell>
          <cell r="Y332">
            <v>0</v>
          </cell>
          <cell r="Z332">
            <v>0</v>
          </cell>
          <cell r="AA332">
            <v>0</v>
          </cell>
          <cell r="AB332" t="str">
            <v>HTXS NV</v>
          </cell>
          <cell r="AC332">
            <v>0</v>
          </cell>
          <cell r="AD332">
            <v>0</v>
          </cell>
        </row>
        <row r="333">
          <cell r="D333" t="str">
            <v>01019002</v>
          </cell>
          <cell r="E333">
            <v>0</v>
          </cell>
          <cell r="F333">
            <v>0</v>
          </cell>
          <cell r="G333">
            <v>0</v>
          </cell>
          <cell r="H333">
            <v>0</v>
          </cell>
          <cell r="I333">
            <v>0</v>
          </cell>
          <cell r="J333">
            <v>0</v>
          </cell>
          <cell r="K333">
            <v>0</v>
          </cell>
          <cell r="L333">
            <v>0</v>
          </cell>
          <cell r="M333">
            <v>0</v>
          </cell>
          <cell r="N333">
            <v>0</v>
          </cell>
          <cell r="O333">
            <v>0</v>
          </cell>
          <cell r="P333">
            <v>0</v>
          </cell>
          <cell r="Q333" t="e">
            <v>#REF!</v>
          </cell>
          <cell r="R333">
            <v>0</v>
          </cell>
          <cell r="S333">
            <v>0</v>
          </cell>
          <cell r="T333">
            <v>0</v>
          </cell>
          <cell r="U333">
            <v>0</v>
          </cell>
          <cell r="V333">
            <v>0</v>
          </cell>
          <cell r="W333">
            <v>0</v>
          </cell>
          <cell r="X333">
            <v>0</v>
          </cell>
          <cell r="Y333">
            <v>0</v>
          </cell>
          <cell r="Z333">
            <v>0</v>
          </cell>
          <cell r="AA333">
            <v>0</v>
          </cell>
          <cell r="AB333" t="str">
            <v>HTXS NV</v>
          </cell>
          <cell r="AC333">
            <v>0</v>
          </cell>
          <cell r="AD333">
            <v>0</v>
          </cell>
        </row>
        <row r="334">
          <cell r="D334" t="str">
            <v>01005005</v>
          </cell>
          <cell r="E334">
            <v>0</v>
          </cell>
          <cell r="F334">
            <v>0</v>
          </cell>
          <cell r="G334">
            <v>0</v>
          </cell>
          <cell r="H334">
            <v>0</v>
          </cell>
          <cell r="I334">
            <v>0</v>
          </cell>
          <cell r="J334">
            <v>0</v>
          </cell>
          <cell r="K334">
            <v>0</v>
          </cell>
          <cell r="L334">
            <v>0</v>
          </cell>
          <cell r="M334">
            <v>0</v>
          </cell>
          <cell r="N334">
            <v>0</v>
          </cell>
          <cell r="O334">
            <v>0</v>
          </cell>
          <cell r="P334">
            <v>0</v>
          </cell>
          <cell r="Q334" t="e">
            <v>#REF!</v>
          </cell>
          <cell r="R334">
            <v>0</v>
          </cell>
          <cell r="S334">
            <v>0</v>
          </cell>
          <cell r="T334">
            <v>0</v>
          </cell>
          <cell r="U334">
            <v>0</v>
          </cell>
          <cell r="V334">
            <v>0</v>
          </cell>
          <cell r="W334">
            <v>0</v>
          </cell>
          <cell r="X334">
            <v>0</v>
          </cell>
          <cell r="Y334">
            <v>0</v>
          </cell>
          <cell r="Z334">
            <v>0</v>
          </cell>
          <cell r="AA334">
            <v>0</v>
          </cell>
          <cell r="AB334" t="str">
            <v>HTXS NV</v>
          </cell>
          <cell r="AC334">
            <v>0</v>
          </cell>
          <cell r="AD334">
            <v>0</v>
          </cell>
        </row>
        <row r="335">
          <cell r="D335" t="str">
            <v>01021001</v>
          </cell>
          <cell r="E335" t="str">
            <v>TT Y tế</v>
          </cell>
          <cell r="F335">
            <v>0</v>
          </cell>
          <cell r="G335">
            <v>0</v>
          </cell>
          <cell r="H335">
            <v>0</v>
          </cell>
          <cell r="I335">
            <v>0</v>
          </cell>
          <cell r="J335">
            <v>0</v>
          </cell>
          <cell r="K335">
            <v>0</v>
          </cell>
          <cell r="L335">
            <v>0</v>
          </cell>
          <cell r="M335">
            <v>0</v>
          </cell>
          <cell r="N335">
            <v>0</v>
          </cell>
          <cell r="O335">
            <v>0</v>
          </cell>
          <cell r="P335">
            <v>0</v>
          </cell>
          <cell r="Q335" t="e">
            <v>#REF!</v>
          </cell>
          <cell r="R335">
            <v>0</v>
          </cell>
          <cell r="S335">
            <v>0</v>
          </cell>
          <cell r="T335">
            <v>0</v>
          </cell>
          <cell r="U335">
            <v>0</v>
          </cell>
          <cell r="V335">
            <v>0</v>
          </cell>
          <cell r="W335">
            <v>0</v>
          </cell>
          <cell r="X335">
            <v>0</v>
          </cell>
          <cell r="Y335">
            <v>0</v>
          </cell>
          <cell r="Z335" t="str">
            <v>x</v>
          </cell>
          <cell r="AA335" t="str">
            <v>Xây dựng quy trình đăng ký gia hạn thẻ Bảo hiểm y tế đối với học sinh sinh viên mới tại trường Cao đẳng Lý Tự Trọng Thành phố Hồ Chí Minh</v>
          </cell>
          <cell r="AB335" t="str">
            <v>HTXS NV</v>
          </cell>
          <cell r="AC335">
            <v>0</v>
          </cell>
          <cell r="AD335" t="str">
            <v>Ứng dụng phần mềm bảo hiểm xã hội điện tử Bkav IVAN thực hiện bảo hiểm y tế học sinh sinh viên tại trường Cao đẳng Lý Tự Trọng thành phố Hồ Chí Minh</v>
          </cell>
        </row>
        <row r="336">
          <cell r="D336" t="str">
            <v>01021003</v>
          </cell>
          <cell r="E336">
            <v>0</v>
          </cell>
          <cell r="F336">
            <v>0</v>
          </cell>
          <cell r="G336">
            <v>0</v>
          </cell>
          <cell r="H336">
            <v>0</v>
          </cell>
          <cell r="I336">
            <v>0</v>
          </cell>
          <cell r="J336">
            <v>0</v>
          </cell>
          <cell r="K336">
            <v>0</v>
          </cell>
          <cell r="L336">
            <v>0</v>
          </cell>
          <cell r="M336">
            <v>0</v>
          </cell>
          <cell r="N336">
            <v>0</v>
          </cell>
          <cell r="O336">
            <v>0</v>
          </cell>
          <cell r="P336">
            <v>0</v>
          </cell>
          <cell r="Q336" t="e">
            <v>#REF!</v>
          </cell>
          <cell r="R336">
            <v>0</v>
          </cell>
          <cell r="S336">
            <v>0</v>
          </cell>
          <cell r="T336">
            <v>0</v>
          </cell>
          <cell r="U336">
            <v>0</v>
          </cell>
          <cell r="V336">
            <v>0</v>
          </cell>
          <cell r="W336" t="str">
            <v>x</v>
          </cell>
          <cell r="X336" t="str">
            <v>Xây dựng quy trình phát thẻ bảo hiểm y tế học sinh sinh viên tại trường Cao đẳng Lý Tự Trọng Thành phố Hồ Chí Minh.</v>
          </cell>
          <cell r="Y336">
            <v>0</v>
          </cell>
          <cell r="Z336">
            <v>0</v>
          </cell>
          <cell r="AA336">
            <v>0</v>
          </cell>
          <cell r="AB336" t="str">
            <v>HTXS NV</v>
          </cell>
          <cell r="AC336">
            <v>0</v>
          </cell>
          <cell r="AD336">
            <v>0</v>
          </cell>
        </row>
        <row r="337">
          <cell r="D337" t="str">
            <v>01021004</v>
          </cell>
          <cell r="E337">
            <v>0</v>
          </cell>
          <cell r="F337">
            <v>0</v>
          </cell>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t="str">
            <v>HTXS NV</v>
          </cell>
          <cell r="AC337">
            <v>0</v>
          </cell>
          <cell r="AD337">
            <v>0</v>
          </cell>
        </row>
        <row r="338">
          <cell r="D338" t="str">
            <v>01007008</v>
          </cell>
          <cell r="E338" t="str">
            <v>TT QHDN</v>
          </cell>
          <cell r="F338">
            <v>0</v>
          </cell>
          <cell r="G338">
            <v>0</v>
          </cell>
          <cell r="H338">
            <v>0</v>
          </cell>
          <cell r="I338">
            <v>0</v>
          </cell>
          <cell r="J338">
            <v>0</v>
          </cell>
          <cell r="K338">
            <v>0</v>
          </cell>
          <cell r="L338">
            <v>0</v>
          </cell>
          <cell r="M338">
            <v>0</v>
          </cell>
          <cell r="N338">
            <v>0</v>
          </cell>
          <cell r="O338">
            <v>0</v>
          </cell>
          <cell r="P338">
            <v>0</v>
          </cell>
          <cell r="Q338" t="str">
            <v>Xây dựng quy trình giao nhận hàng hóa giữa phòng Thiết bị -Vật tư và các đơn vị trong nhà trường.</v>
          </cell>
          <cell r="R338">
            <v>0</v>
          </cell>
          <cell r="S338">
            <v>0</v>
          </cell>
          <cell r="T338" t="str">
            <v>x</v>
          </cell>
          <cell r="U338" t="str">
            <v>Bài báo thay thế sáng kiến</v>
          </cell>
          <cell r="V338">
            <v>0</v>
          </cell>
          <cell r="W338" t="str">
            <v>x</v>
          </cell>
          <cell r="X338" t="str">
            <v>Xây dựng quy trình kiểm tra đánh giá giảng viên đi thực tập xí nghiệp năm học 2018 - 2019 Trường Cao đẳng Lý Tự Trọng thành phố Hồ Chí Minh</v>
          </cell>
          <cell r="Y338">
            <v>0</v>
          </cell>
          <cell r="Z338" t="str">
            <v>x</v>
          </cell>
          <cell r="AA338" t="str">
            <v>Xây dựng quy trình kiểm tra đánh giá Học sinh sinh viên đi thực tập tốt nghiệp tại Trường đẳng Lý Tự Trọng Thành Phố Hồ Chí Minh</v>
          </cell>
          <cell r="AB338" t="str">
            <v>HTXS NV</v>
          </cell>
          <cell r="AC338">
            <v>0</v>
          </cell>
          <cell r="AD338" t="str">
            <v>Cải tiến quy trình kiểm tra, đánh giá giảng viên đi thực tập xí nghiệp tại Trường Cao đẳng Lý Tự Trọng Thành phố Hồ Chí Minh</v>
          </cell>
        </row>
        <row r="339">
          <cell r="D339" t="str">
            <v>01014012</v>
          </cell>
          <cell r="E339">
            <v>0</v>
          </cell>
          <cell r="F339">
            <v>0</v>
          </cell>
          <cell r="G339">
            <v>0</v>
          </cell>
          <cell r="H339">
            <v>0</v>
          </cell>
          <cell r="I339">
            <v>0</v>
          </cell>
          <cell r="J339">
            <v>0</v>
          </cell>
          <cell r="K339">
            <v>0</v>
          </cell>
          <cell r="L339" t="str">
            <v>x</v>
          </cell>
          <cell r="M339" t="str">
            <v>Ứng dụng CNTT trong quản lý chế độ công tác giảng viên tại khoa Điện-Điện tử</v>
          </cell>
          <cell r="N339">
            <v>0</v>
          </cell>
          <cell r="O339">
            <v>0</v>
          </cell>
          <cell r="P339">
            <v>0</v>
          </cell>
          <cell r="Q339" t="e">
            <v>#REF!</v>
          </cell>
          <cell r="R339">
            <v>0</v>
          </cell>
          <cell r="S339">
            <v>0</v>
          </cell>
          <cell r="T339">
            <v>0</v>
          </cell>
          <cell r="U339">
            <v>0</v>
          </cell>
          <cell r="V339">
            <v>0</v>
          </cell>
          <cell r="W339">
            <v>0</v>
          </cell>
          <cell r="X339">
            <v>0</v>
          </cell>
          <cell r="Y339">
            <v>0</v>
          </cell>
          <cell r="Z339">
            <v>0</v>
          </cell>
          <cell r="AA339">
            <v>0</v>
          </cell>
          <cell r="AB339" t="str">
            <v>HTXS NV</v>
          </cell>
          <cell r="AC339">
            <v>0</v>
          </cell>
          <cell r="AD339">
            <v>0</v>
          </cell>
        </row>
        <row r="340">
          <cell r="D340" t="str">
            <v>01017003</v>
          </cell>
          <cell r="E340" t="str">
            <v>TT ĐH &amp; QLDL</v>
          </cell>
          <cell r="F340">
            <v>0</v>
          </cell>
          <cell r="G340">
            <v>0</v>
          </cell>
          <cell r="H340">
            <v>0</v>
          </cell>
          <cell r="I340">
            <v>0</v>
          </cell>
          <cell r="J340" t="str">
            <v>x</v>
          </cell>
          <cell r="K340" t="str">
            <v>Một số giải pháp nâng cao và cải thiện các chương trình hỗ trợ việc quản trị phòng máy vi tính khoa CNTT</v>
          </cell>
          <cell r="L340" t="str">
            <v>x</v>
          </cell>
          <cell r="M340" t="str">
            <v>Ứng dụng phần mềm RollBack Rx RMC vào công tác quản trị phòng máy vi tính khoa CNTT - Trường CĐKT Lý Tự Trọng</v>
          </cell>
          <cell r="N340" t="str">
            <v>x</v>
          </cell>
          <cell r="O340" t="str">
            <v>Một số giải pháp nhằm nâng cao hiệu quả ứng dụng hạ tầng mạng trong quản lý tại trường CĐKT Lý Tự Trọng Tp.HCM</v>
          </cell>
          <cell r="P340" t="str">
            <v>x</v>
          </cell>
          <cell r="Q340" t="str">
            <v>Một số giải pháp phát triển văn hóa đọc cho học sinh – sinh viên trường CĐKT Lý Tự Trọng TP.HCM.</v>
          </cell>
          <cell r="R340">
            <v>0</v>
          </cell>
          <cell r="S340" t="str">
            <v>Một số giải pháp để tập hợp thanh niên và nâng chất hoạt động Đoàn cơ sở tại trường CĐKT Lý Tự Trọng TP.HCM.</v>
          </cell>
          <cell r="T340" t="str">
            <v>x</v>
          </cell>
          <cell r="U340" t="str">
            <v>Giải pháp xây dựng hình mẫu Đoàn viên, thanh niên ở Trường Cao đẳng Lý Tự Trọng Thành phố Hồ Chí Minh</v>
          </cell>
          <cell r="V340">
            <v>0</v>
          </cell>
          <cell r="W340" t="str">
            <v>x</v>
          </cell>
          <cell r="X340" t="str">
            <v>Một số giải pháp sao lưu nhằm đảm bảo an toàn dữ liệu tại trung tâm Điều hành và quản lý dữ liệu của Trường Cao đẳng Lý Tự Trọng thành phố Hồ Chí Minh</v>
          </cell>
          <cell r="Y340">
            <v>0</v>
          </cell>
          <cell r="Z340" t="str">
            <v>x</v>
          </cell>
          <cell r="AA340" t="str">
            <v>Giải pháp xây dựng và phát triển Trung tâm dữ liệu tại Trường Cao đẳng Lý Tự Trọng Thành phố Hồ Chí Minh</v>
          </cell>
          <cell r="AB340" t="str">
            <v>HTXS NV</v>
          </cell>
          <cell r="AC340">
            <v>0</v>
          </cell>
          <cell r="AD340" t="str">
            <v>Tìm hiểu và xây dựng các giải pháp tiếp thị kỹ thuật số để quảng bá hình ảnh Trường Cao đẳng Lý Tự Trọng Thành phố Hồ Chí Minh</v>
          </cell>
        </row>
        <row r="341">
          <cell r="D341" t="str">
            <v>01018004</v>
          </cell>
          <cell r="E341">
            <v>0</v>
          </cell>
          <cell r="F341">
            <v>0</v>
          </cell>
          <cell r="G341">
            <v>0</v>
          </cell>
          <cell r="H341">
            <v>0</v>
          </cell>
          <cell r="I341">
            <v>0</v>
          </cell>
          <cell r="J341" t="str">
            <v>x</v>
          </cell>
          <cell r="K341" t="str">
            <v>Ứng dụng công nghệ thông tin để quản lý và tính điểm rèn luyện cho SVHS khoa CNTT Trường CĐKT Lý Tự Trọng Tp.HCM</v>
          </cell>
          <cell r="L341">
            <v>0</v>
          </cell>
          <cell r="M341">
            <v>0</v>
          </cell>
          <cell r="N341">
            <v>0</v>
          </cell>
          <cell r="O341">
            <v>0</v>
          </cell>
          <cell r="P341">
            <v>0</v>
          </cell>
          <cell r="Q341" t="str">
            <v>Quy trình số hóa hình ảnh để lưu trữ tại thư viện trường CĐKT Lý Tự Trọng TP.HCM.</v>
          </cell>
          <cell r="R341">
            <v>0</v>
          </cell>
          <cell r="S341">
            <v>0</v>
          </cell>
          <cell r="T341">
            <v>0</v>
          </cell>
          <cell r="U341">
            <v>0</v>
          </cell>
          <cell r="V341">
            <v>0</v>
          </cell>
          <cell r="W341">
            <v>0</v>
          </cell>
          <cell r="X341">
            <v>0</v>
          </cell>
          <cell r="Y341">
            <v>0</v>
          </cell>
          <cell r="Z341">
            <v>0</v>
          </cell>
          <cell r="AA341" t="str">
            <v xml:space="preserve">Quy trình gửi tin nhắn điện tử cho phụ huynh học sinh tại Trường Cao đẳng Lý Tự Trọng Tp. HCM </v>
          </cell>
          <cell r="AB341" t="str">
            <v>HTXS NV</v>
          </cell>
          <cell r="AC341">
            <v>0</v>
          </cell>
          <cell r="AD341" t="str">
            <v>Ứng dụng phần mềm Light Image Resizer để giảm dung lượng ảnh giúp trang website tải tin nhanh hơn</v>
          </cell>
        </row>
        <row r="342">
          <cell r="D342" t="str">
            <v>01015028</v>
          </cell>
          <cell r="E342">
            <v>0</v>
          </cell>
          <cell r="F342">
            <v>0</v>
          </cell>
          <cell r="G342">
            <v>0</v>
          </cell>
          <cell r="H342">
            <v>0</v>
          </cell>
          <cell r="I342">
            <v>0</v>
          </cell>
          <cell r="J342">
            <v>0</v>
          </cell>
          <cell r="K342">
            <v>0</v>
          </cell>
          <cell r="L342" t="str">
            <v>x</v>
          </cell>
          <cell r="M342" t="str">
            <v xml:space="preserve"> Ứng dụng  phần mềm Netop_School kết hợp với phần mềm Rollback RX để hỗ trợ công tác dạy học và thi kiểm tra ở các phòng máy vi tính khoa CNTT - trường CĐKT Lý Tự Trọng </v>
          </cell>
          <cell r="N342">
            <v>0</v>
          </cell>
          <cell r="O342">
            <v>0</v>
          </cell>
          <cell r="P342" t="str">
            <v>x</v>
          </cell>
          <cell r="Q342" t="str">
            <v>Ứng dụng phần mềm Netsupport school để quản lý và hỗ trợ giảng dạy.</v>
          </cell>
          <cell r="R342">
            <v>0</v>
          </cell>
          <cell r="S342" t="str">
            <v>Ứng dụng phần mềm Acronis Disk Directon để phục hồi và sửa chữa ổ cứng phòng máy khoa Công nghệ thông tin</v>
          </cell>
          <cell r="T342">
            <v>0</v>
          </cell>
          <cell r="U342" t="str">
            <v>Ứng dụng phần mềm Partition Wizard để quản lý phần vùng ổ cứng phòng máy vi tính khoa CNTT</v>
          </cell>
          <cell r="V342">
            <v>0</v>
          </cell>
          <cell r="W342">
            <v>0</v>
          </cell>
          <cell r="X342">
            <v>0</v>
          </cell>
          <cell r="Y342">
            <v>0</v>
          </cell>
          <cell r="Z342">
            <v>0</v>
          </cell>
          <cell r="AA342">
            <v>0</v>
          </cell>
          <cell r="AB342" t="str">
            <v xml:space="preserve">HTXS NV </v>
          </cell>
          <cell r="AC342">
            <v>0</v>
          </cell>
          <cell r="AD342" t="str">
            <v>Ứng dụng phần mềm Zoom trong dạy học trực tuyến  tại trường Cao đẳng Lý Tự Trọng Thành phố Hồ Chí Minh</v>
          </cell>
        </row>
        <row r="343">
          <cell r="D343" t="str">
            <v>01025013</v>
          </cell>
          <cell r="E343">
            <v>0</v>
          </cell>
          <cell r="F343">
            <v>0</v>
          </cell>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t="str">
            <v>Một số giải pháp nhằm nâng cao hiệu quả lưu trữ dữ liệu từ hệ thống camera tại Trường Cao đẳng Lý Tự Trọng Tp. HCM (không làm)</v>
          </cell>
          <cell r="AB343" t="str">
            <v>HTXS NV</v>
          </cell>
          <cell r="AC343">
            <v>0</v>
          </cell>
          <cell r="AD343">
            <v>0</v>
          </cell>
        </row>
        <row r="344">
          <cell r="D344" t="str">
            <v>01009027</v>
          </cell>
          <cell r="E344">
            <v>0</v>
          </cell>
          <cell r="F344">
            <v>0</v>
          </cell>
          <cell r="G344">
            <v>0</v>
          </cell>
          <cell r="H344">
            <v>0</v>
          </cell>
          <cell r="I344">
            <v>0</v>
          </cell>
          <cell r="J344">
            <v>0</v>
          </cell>
          <cell r="K344">
            <v>0</v>
          </cell>
          <cell r="L344">
            <v>0</v>
          </cell>
          <cell r="M344">
            <v>0</v>
          </cell>
          <cell r="N344">
            <v>0</v>
          </cell>
          <cell r="O344">
            <v>0</v>
          </cell>
          <cell r="P344">
            <v>0</v>
          </cell>
          <cell r="Q344">
            <v>0</v>
          </cell>
          <cell r="R344">
            <v>0</v>
          </cell>
          <cell r="S344">
            <v>0</v>
          </cell>
          <cell r="T344" t="str">
            <v>x</v>
          </cell>
          <cell r="U344" t="str">
            <v>Một số giải pháp nâng cao hiệu quả rèn luyện kỹ năng mềm cho sinh viên tại trường Cao đẳng Lý Tự Trọng TP.HCM</v>
          </cell>
          <cell r="V344">
            <v>0</v>
          </cell>
          <cell r="W344">
            <v>0</v>
          </cell>
          <cell r="X344" t="str">
            <v>Một số giải pháp nâng cao hiệu quả kỹ năng mềm cho sinh viên khi tốt nghiệp tại trường Cao đẳng Lý Tự Trọng thành phố Hồ Chí Minh.</v>
          </cell>
          <cell r="Y344">
            <v>0</v>
          </cell>
          <cell r="Z344">
            <v>0</v>
          </cell>
          <cell r="AA344" t="str">
            <v>Quy trình kiểm tra, giám sát thông qua hệ thống camera tại trường Cao đẳng Lý Tự Trọng Tp. HCM</v>
          </cell>
          <cell r="AB344" t="str">
            <v>HTXS NV</v>
          </cell>
          <cell r="AC344">
            <v>0</v>
          </cell>
          <cell r="AD344" t="str">
            <v>Một số giải pháp nâng cao hiệu quả dạy và học trực tuyến cho giảng viên và sinh viên tại Trường Cao đẳng Lý Tự Trọng thành phố Hồ Chí Minh</v>
          </cell>
        </row>
      </sheetData>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hom 1"/>
      <sheetName val="Nhom 2"/>
      <sheetName val="Nhom (3)"/>
      <sheetName val="Nhom (4)"/>
      <sheetName val="TH cham SK"/>
      <sheetName val="th theo dv"/>
    </sheetNames>
    <sheetDataSet>
      <sheetData sheetId="0"/>
      <sheetData sheetId="1"/>
      <sheetData sheetId="2"/>
      <sheetData sheetId="3"/>
      <sheetData sheetId="4">
        <row r="19">
          <cell r="P19" t="str">
            <v>Phạm Hữu Lộc</v>
          </cell>
          <cell r="R19" t="str">
            <v>Ông</v>
          </cell>
          <cell r="S19" t="str">
            <v>X</v>
          </cell>
        </row>
        <row r="20">
          <cell r="P20" t="str">
            <v>Phạm Hữu Lộc</v>
          </cell>
          <cell r="R20" t="str">
            <v>Ông</v>
          </cell>
          <cell r="S20" t="str">
            <v>X</v>
          </cell>
        </row>
        <row r="21">
          <cell r="P21" t="str">
            <v>Đinh Văn Đệ</v>
          </cell>
          <cell r="R21" t="str">
            <v>Ông</v>
          </cell>
          <cell r="S21" t="str">
            <v>X</v>
          </cell>
        </row>
        <row r="22">
          <cell r="P22" t="str">
            <v>Đinh Văn Đệ</v>
          </cell>
          <cell r="R22" t="str">
            <v>Ông</v>
          </cell>
          <cell r="S22" t="str">
            <v>X</v>
          </cell>
        </row>
        <row r="23">
          <cell r="P23" t="str">
            <v>Đinh Hồng Minh</v>
          </cell>
          <cell r="R23" t="str">
            <v>Bà</v>
          </cell>
          <cell r="S23" t="str">
            <v>X</v>
          </cell>
        </row>
        <row r="24">
          <cell r="P24" t="str">
            <v>Lâm Viết Dũng</v>
          </cell>
          <cell r="R24" t="str">
            <v>Ông</v>
          </cell>
          <cell r="S24" t="str">
            <v>X</v>
          </cell>
        </row>
        <row r="25">
          <cell r="P25" t="str">
            <v>Nguyễn Thị Hoa</v>
          </cell>
          <cell r="R25" t="str">
            <v>Bà</v>
          </cell>
          <cell r="S25" t="str">
            <v>X</v>
          </cell>
        </row>
        <row r="26">
          <cell r="P26" t="str">
            <v>Nguyễn Thành Nam</v>
          </cell>
          <cell r="R26" t="str">
            <v>Ông</v>
          </cell>
          <cell r="S26" t="str">
            <v>X</v>
          </cell>
        </row>
        <row r="27">
          <cell r="P27" t="str">
            <v>Vũ Như Quỳnh</v>
          </cell>
          <cell r="R27" t="str">
            <v>Bà</v>
          </cell>
          <cell r="S27" t="str">
            <v>X</v>
          </cell>
        </row>
        <row r="28">
          <cell r="P28" t="str">
            <v>Phan Thị Ngọc Phượng</v>
          </cell>
          <cell r="R28" t="str">
            <v>Bà</v>
          </cell>
          <cell r="S28" t="str">
            <v>X</v>
          </cell>
        </row>
        <row r="29">
          <cell r="P29" t="str">
            <v>Nguyễn Thị Bích Liễu</v>
          </cell>
          <cell r="R29" t="str">
            <v>Bà</v>
          </cell>
          <cell r="S29" t="str">
            <v>X</v>
          </cell>
        </row>
        <row r="30">
          <cell r="P30" t="str">
            <v>Nguyễn Văn Chì</v>
          </cell>
          <cell r="R30" t="str">
            <v>Ông</v>
          </cell>
        </row>
        <row r="31">
          <cell r="P31" t="str">
            <v>Trần Thị Ánh Phượng</v>
          </cell>
          <cell r="R31" t="str">
            <v>Bà</v>
          </cell>
        </row>
        <row r="32">
          <cell r="P32" t="str">
            <v>Lưu Hoàng Hải Yến</v>
          </cell>
          <cell r="R32" t="str">
            <v>Bà</v>
          </cell>
          <cell r="S32" t="str">
            <v>X</v>
          </cell>
        </row>
        <row r="33">
          <cell r="P33" t="str">
            <v>Nguyễn Thị Vân</v>
          </cell>
          <cell r="R33" t="str">
            <v>Bà</v>
          </cell>
          <cell r="S33" t="str">
            <v>X</v>
          </cell>
        </row>
        <row r="34">
          <cell r="P34" t="str">
            <v>Huỳnh Thị Minh Ly</v>
          </cell>
          <cell r="R34" t="str">
            <v>Bà</v>
          </cell>
          <cell r="S34" t="str">
            <v>X</v>
          </cell>
        </row>
        <row r="35">
          <cell r="P35" t="str">
            <v>Phạm Hữu Thành Phú</v>
          </cell>
          <cell r="R35" t="str">
            <v>Ông</v>
          </cell>
        </row>
        <row r="36">
          <cell r="P36" t="str">
            <v>Huỳnh Thanh Nhàn</v>
          </cell>
          <cell r="R36" t="str">
            <v>Ông</v>
          </cell>
        </row>
        <row r="37">
          <cell r="P37" t="str">
            <v>Huỳnh Thị Xuân Mai</v>
          </cell>
          <cell r="R37" t="str">
            <v>Bà</v>
          </cell>
        </row>
        <row r="38">
          <cell r="P38" t="str">
            <v>Trần Thị Phương Oanh</v>
          </cell>
          <cell r="R38" t="str">
            <v>Bà</v>
          </cell>
          <cell r="S38" t="str">
            <v>X</v>
          </cell>
        </row>
        <row r="39">
          <cell r="P39" t="str">
            <v>Thân Thị Nhung</v>
          </cell>
          <cell r="R39" t="str">
            <v>Bà</v>
          </cell>
          <cell r="S39" t="str">
            <v>X</v>
          </cell>
        </row>
        <row r="40">
          <cell r="P40" t="str">
            <v>Nguyễn Kính</v>
          </cell>
          <cell r="R40" t="str">
            <v>Ông</v>
          </cell>
          <cell r="S40" t="str">
            <v>X</v>
          </cell>
        </row>
        <row r="41">
          <cell r="P41" t="str">
            <v>Nguyễn Thị Kim Dung</v>
          </cell>
          <cell r="R41" t="str">
            <v>Bà</v>
          </cell>
          <cell r="S41" t="str">
            <v>X</v>
          </cell>
        </row>
        <row r="42">
          <cell r="P42" t="str">
            <v>Hồng Mộng Tuyết Dung</v>
          </cell>
          <cell r="R42" t="str">
            <v>Bà</v>
          </cell>
          <cell r="S42" t="str">
            <v>X</v>
          </cell>
        </row>
        <row r="43">
          <cell r="P43" t="str">
            <v>Đỗ Thị Ngọc</v>
          </cell>
          <cell r="R43" t="str">
            <v>Bà</v>
          </cell>
        </row>
        <row r="44">
          <cell r="P44" t="str">
            <v>Trần Thị Minh Thoa</v>
          </cell>
          <cell r="R44" t="str">
            <v>Bà</v>
          </cell>
          <cell r="S44" t="str">
            <v>X</v>
          </cell>
        </row>
        <row r="45">
          <cell r="P45" t="str">
            <v>Trần Thị Thảo Vân</v>
          </cell>
          <cell r="R45" t="str">
            <v>Bà</v>
          </cell>
          <cell r="S45" t="str">
            <v>X</v>
          </cell>
        </row>
        <row r="46">
          <cell r="P46" t="str">
            <v>Nguyễn Thị Hồng Thắm</v>
          </cell>
          <cell r="R46" t="str">
            <v>Bà</v>
          </cell>
          <cell r="S46" t="str">
            <v>X</v>
          </cell>
        </row>
        <row r="47">
          <cell r="P47" t="str">
            <v>Phạm Lê Đông Hưng</v>
          </cell>
          <cell r="R47" t="str">
            <v>Ông</v>
          </cell>
          <cell r="S47" t="str">
            <v>X</v>
          </cell>
        </row>
        <row r="48">
          <cell r="P48" t="str">
            <v>Lê Hửu Nhân</v>
          </cell>
          <cell r="R48" t="str">
            <v>Ông</v>
          </cell>
        </row>
        <row r="49">
          <cell r="P49" t="str">
            <v>Nguyễn Thị Minh Thùy</v>
          </cell>
          <cell r="R49" t="str">
            <v>Bà</v>
          </cell>
          <cell r="S49" t="str">
            <v>X</v>
          </cell>
        </row>
        <row r="50">
          <cell r="P50" t="str">
            <v>Hồ Văn Sĩ</v>
          </cell>
          <cell r="R50" t="str">
            <v>Ông</v>
          </cell>
          <cell r="S50" t="str">
            <v>X</v>
          </cell>
        </row>
        <row r="51">
          <cell r="P51" t="str">
            <v>Nguyễn Văn Tấn</v>
          </cell>
          <cell r="R51" t="str">
            <v>Ông</v>
          </cell>
          <cell r="S51" t="str">
            <v>X</v>
          </cell>
        </row>
        <row r="52">
          <cell r="P52" t="str">
            <v>Nguyễn Thị Nhuận</v>
          </cell>
          <cell r="R52" t="str">
            <v>Bà</v>
          </cell>
          <cell r="S52" t="str">
            <v>X</v>
          </cell>
        </row>
        <row r="53">
          <cell r="P53" t="str">
            <v>Nguyễn Thị Thanh Thảo</v>
          </cell>
          <cell r="R53" t="str">
            <v>Bà</v>
          </cell>
        </row>
        <row r="54">
          <cell r="P54" t="str">
            <v>Nguyễn Thị Thùy</v>
          </cell>
          <cell r="R54" t="str">
            <v>Bà</v>
          </cell>
          <cell r="S54" t="str">
            <v>X</v>
          </cell>
        </row>
        <row r="55">
          <cell r="P55" t="str">
            <v>Huỳnh Thị Mai</v>
          </cell>
          <cell r="R55" t="str">
            <v>Bà</v>
          </cell>
          <cell r="S55" t="str">
            <v>X</v>
          </cell>
        </row>
        <row r="56">
          <cell r="P56" t="str">
            <v>Võ Thị Lệ Trân</v>
          </cell>
          <cell r="R56" t="str">
            <v>Bà</v>
          </cell>
          <cell r="S56" t="str">
            <v>X</v>
          </cell>
        </row>
        <row r="57">
          <cell r="P57" t="str">
            <v>Võ Thị Xuân Thơ</v>
          </cell>
          <cell r="R57" t="str">
            <v>Bà</v>
          </cell>
        </row>
        <row r="58">
          <cell r="P58" t="str">
            <v>Sỹ Thị Chung</v>
          </cell>
          <cell r="R58" t="str">
            <v>Bà</v>
          </cell>
        </row>
        <row r="59">
          <cell r="P59" t="str">
            <v>Giáp Thị Vượng</v>
          </cell>
          <cell r="R59" t="str">
            <v>Bà</v>
          </cell>
        </row>
        <row r="60">
          <cell r="P60" t="str">
            <v>Võ Minh Phương</v>
          </cell>
          <cell r="R60" t="str">
            <v>Ông</v>
          </cell>
          <cell r="S60" t="str">
            <v>X</v>
          </cell>
        </row>
        <row r="61">
          <cell r="P61" t="str">
            <v>Vương Hội Khánh</v>
          </cell>
          <cell r="R61" t="str">
            <v>Ông</v>
          </cell>
          <cell r="S61" t="str">
            <v>X</v>
          </cell>
        </row>
        <row r="62">
          <cell r="P62" t="str">
            <v>Nguyễn Thị Tất</v>
          </cell>
          <cell r="R62" t="str">
            <v>Bà</v>
          </cell>
          <cell r="S62" t="str">
            <v>X</v>
          </cell>
        </row>
        <row r="63">
          <cell r="P63" t="str">
            <v>Nguyễn Việt Tiến</v>
          </cell>
          <cell r="R63" t="str">
            <v>Ông</v>
          </cell>
        </row>
        <row r="64">
          <cell r="P64" t="str">
            <v>Thái Thị My Sa</v>
          </cell>
          <cell r="R64" t="str">
            <v>Bà</v>
          </cell>
          <cell r="S64" t="str">
            <v>X</v>
          </cell>
        </row>
        <row r="65">
          <cell r="P65" t="str">
            <v>Phạm Quang Vũ</v>
          </cell>
          <cell r="R65" t="str">
            <v>Ông</v>
          </cell>
          <cell r="S65" t="str">
            <v>X</v>
          </cell>
        </row>
        <row r="66">
          <cell r="P66" t="str">
            <v>Lê Xuân Thiện</v>
          </cell>
          <cell r="R66" t="str">
            <v>Ông</v>
          </cell>
          <cell r="S66" t="str">
            <v>X</v>
          </cell>
        </row>
        <row r="67">
          <cell r="P67" t="str">
            <v>Nguyễn Thị Nhung</v>
          </cell>
          <cell r="R67" t="str">
            <v>Bà</v>
          </cell>
        </row>
        <row r="68">
          <cell r="P68" t="str">
            <v>Trần Thị Thu Hà</v>
          </cell>
          <cell r="R68" t="str">
            <v>Bà</v>
          </cell>
          <cell r="S68" t="str">
            <v>X</v>
          </cell>
        </row>
        <row r="69">
          <cell r="P69" t="str">
            <v>Huỳnh Văn Hiếu</v>
          </cell>
          <cell r="R69" t="str">
            <v>Ông</v>
          </cell>
        </row>
        <row r="70">
          <cell r="P70" t="str">
            <v>Phan Đức Long</v>
          </cell>
          <cell r="R70" t="str">
            <v>Ông</v>
          </cell>
          <cell r="S70" t="str">
            <v>X</v>
          </cell>
        </row>
        <row r="71">
          <cell r="P71" t="str">
            <v>Bùi Đức Phước</v>
          </cell>
          <cell r="R71" t="str">
            <v>Ông</v>
          </cell>
          <cell r="S71" t="str">
            <v>X</v>
          </cell>
        </row>
        <row r="72">
          <cell r="P72" t="str">
            <v>Võ Thị Anh Đào</v>
          </cell>
          <cell r="R72" t="str">
            <v>Bà</v>
          </cell>
          <cell r="S72" t="str">
            <v>X</v>
          </cell>
        </row>
        <row r="73">
          <cell r="P73" t="str">
            <v>Lương Minh Dũng</v>
          </cell>
          <cell r="R73" t="str">
            <v>Ông</v>
          </cell>
          <cell r="S73" t="str">
            <v>X</v>
          </cell>
        </row>
        <row r="74">
          <cell r="P74" t="str">
            <v>Nguyễn Yến Nhi</v>
          </cell>
          <cell r="R74" t="str">
            <v>Bà</v>
          </cell>
          <cell r="S74" t="str">
            <v>X</v>
          </cell>
        </row>
        <row r="75">
          <cell r="P75" t="str">
            <v>Nguyễn Ngọc Trang</v>
          </cell>
          <cell r="R75" t="str">
            <v>Bà</v>
          </cell>
          <cell r="S75" t="str">
            <v>X</v>
          </cell>
        </row>
        <row r="76">
          <cell r="P76" t="str">
            <v>Lê Tiến Dũng</v>
          </cell>
          <cell r="R76" t="str">
            <v>Ông</v>
          </cell>
          <cell r="S76" t="str">
            <v>X</v>
          </cell>
        </row>
        <row r="77">
          <cell r="P77" t="str">
            <v>Lê Quang Liêm</v>
          </cell>
          <cell r="R77" t="str">
            <v>Ông</v>
          </cell>
          <cell r="S77" t="str">
            <v>X</v>
          </cell>
        </row>
        <row r="78">
          <cell r="P78" t="str">
            <v>Nguyễn Văn Thành</v>
          </cell>
          <cell r="R78" t="str">
            <v>Ông</v>
          </cell>
        </row>
        <row r="79">
          <cell r="P79" t="str">
            <v>Nguyễn Trọng Phú</v>
          </cell>
          <cell r="R79" t="str">
            <v>Ông</v>
          </cell>
        </row>
        <row r="80">
          <cell r="P80" t="str">
            <v>Tạ Quốc Tấn</v>
          </cell>
          <cell r="R80" t="str">
            <v>Ông</v>
          </cell>
          <cell r="S80" t="str">
            <v>X</v>
          </cell>
        </row>
        <row r="81">
          <cell r="P81" t="str">
            <v>Giáp Văn Thịnh</v>
          </cell>
          <cell r="R81" t="str">
            <v>Ông</v>
          </cell>
        </row>
        <row r="82">
          <cell r="P82" t="str">
            <v>Lê Hồng Anh Tuấn</v>
          </cell>
          <cell r="R82" t="str">
            <v>Ông</v>
          </cell>
        </row>
        <row r="83">
          <cell r="P83" t="str">
            <v>Nguyễn Cao Thắng</v>
          </cell>
          <cell r="R83" t="str">
            <v>Ông</v>
          </cell>
          <cell r="S83" t="str">
            <v>X</v>
          </cell>
        </row>
        <row r="84">
          <cell r="P84" t="str">
            <v>Ninh Đỗ Hiệp</v>
          </cell>
          <cell r="R84" t="str">
            <v>Ông</v>
          </cell>
          <cell r="S84" t="str">
            <v>X</v>
          </cell>
        </row>
        <row r="85">
          <cell r="P85" t="str">
            <v>Võ Tấn Kiệt</v>
          </cell>
          <cell r="R85" t="str">
            <v>Ông</v>
          </cell>
          <cell r="S85" t="str">
            <v>X</v>
          </cell>
        </row>
        <row r="86">
          <cell r="P86" t="str">
            <v>Trần Kim Thu Liễu</v>
          </cell>
          <cell r="R86" t="str">
            <v>Bà</v>
          </cell>
          <cell r="S86" t="str">
            <v>X</v>
          </cell>
        </row>
        <row r="87">
          <cell r="P87" t="str">
            <v>Nguyễn Thị Thủy</v>
          </cell>
          <cell r="R87" t="str">
            <v>Bà</v>
          </cell>
        </row>
        <row r="88">
          <cell r="P88" t="str">
            <v>Nguyễn Thị Bảo Trân</v>
          </cell>
          <cell r="R88" t="str">
            <v>Bà</v>
          </cell>
        </row>
        <row r="89">
          <cell r="P89" t="str">
            <v>Trần Thị Ánh Tuyết</v>
          </cell>
          <cell r="R89" t="str">
            <v>Bà</v>
          </cell>
        </row>
        <row r="90">
          <cell r="P90" t="str">
            <v>Nguyễn Ngọc Quỳnh</v>
          </cell>
          <cell r="R90" t="str">
            <v>Ông</v>
          </cell>
        </row>
        <row r="91">
          <cell r="P91" t="str">
            <v>Lê Thị Hồng Vân</v>
          </cell>
          <cell r="R91" t="str">
            <v>Bà</v>
          </cell>
          <cell r="S91" t="str">
            <v>X</v>
          </cell>
        </row>
        <row r="92">
          <cell r="P92" t="str">
            <v>Đinh Thị Huyên</v>
          </cell>
          <cell r="R92" t="str">
            <v>Bà</v>
          </cell>
        </row>
        <row r="93">
          <cell r="P93" t="str">
            <v>Phan Thị Thùy Trang</v>
          </cell>
          <cell r="R93" t="str">
            <v>Bà</v>
          </cell>
        </row>
        <row r="94">
          <cell r="P94" t="str">
            <v>Đặng Thị Nhật Minh</v>
          </cell>
          <cell r="R94" t="str">
            <v>Bà</v>
          </cell>
        </row>
        <row r="95">
          <cell r="P95" t="str">
            <v>Hoàng Thị Trang</v>
          </cell>
          <cell r="R95" t="str">
            <v>Bà</v>
          </cell>
          <cell r="S95" t="str">
            <v>X</v>
          </cell>
        </row>
        <row r="96">
          <cell r="P96" t="str">
            <v>Trần Thị Hồng Thu</v>
          </cell>
          <cell r="R96" t="str">
            <v>Bà</v>
          </cell>
        </row>
        <row r="97">
          <cell r="P97" t="str">
            <v>Đỗ Thị Thơm</v>
          </cell>
          <cell r="R97" t="str">
            <v>Bà</v>
          </cell>
        </row>
        <row r="98">
          <cell r="P98" t="str">
            <v>Trần Văn Lượng</v>
          </cell>
          <cell r="R98" t="str">
            <v>Ông</v>
          </cell>
        </row>
        <row r="99">
          <cell r="P99" t="str">
            <v>Bùi Thành Dũng</v>
          </cell>
          <cell r="R99" t="str">
            <v>Ông</v>
          </cell>
        </row>
        <row r="100">
          <cell r="P100" t="str">
            <v>Nguyễn Thị Dinh</v>
          </cell>
          <cell r="R100" t="str">
            <v>Bà</v>
          </cell>
        </row>
        <row r="101">
          <cell r="P101" t="str">
            <v>Phạm Thị Vinh</v>
          </cell>
          <cell r="R101" t="str">
            <v>Bà</v>
          </cell>
        </row>
        <row r="102">
          <cell r="P102" t="str">
            <v>Cao Thị Hồng Thắm</v>
          </cell>
          <cell r="R102" t="str">
            <v>Bà</v>
          </cell>
        </row>
        <row r="103">
          <cell r="P103" t="str">
            <v>Lê Thị Mai Hường</v>
          </cell>
          <cell r="R103" t="str">
            <v>Bà</v>
          </cell>
        </row>
        <row r="104">
          <cell r="P104" t="str">
            <v>Đỗ Thị Ngát</v>
          </cell>
          <cell r="R104" t="str">
            <v>Bà</v>
          </cell>
        </row>
        <row r="105">
          <cell r="P105" t="str">
            <v>Chung Trần Thế Vinh</v>
          </cell>
          <cell r="R105" t="str">
            <v>Ông</v>
          </cell>
          <cell r="S105" t="str">
            <v>X</v>
          </cell>
        </row>
        <row r="106">
          <cell r="P106" t="str">
            <v>Thị Phương Hồng</v>
          </cell>
          <cell r="R106" t="str">
            <v>Trương</v>
          </cell>
        </row>
        <row r="107">
          <cell r="P107" t="str">
            <v>Nguyễn Khoa</v>
          </cell>
          <cell r="R107" t="str">
            <v>Ông</v>
          </cell>
          <cell r="S107" t="str">
            <v>X</v>
          </cell>
        </row>
        <row r="108">
          <cell r="P108" t="str">
            <v>Nguyễn Vân Giang</v>
          </cell>
          <cell r="R108" t="str">
            <v>Bà</v>
          </cell>
          <cell r="S108" t="str">
            <v>X</v>
          </cell>
        </row>
        <row r="109">
          <cell r="P109" t="str">
            <v>Lê Quý Hưng Quốc</v>
          </cell>
          <cell r="R109" t="str">
            <v>Ông</v>
          </cell>
        </row>
        <row r="110">
          <cell r="P110" t="str">
            <v>Vũ Thị Thái Linh</v>
          </cell>
          <cell r="R110" t="str">
            <v>Bà</v>
          </cell>
        </row>
        <row r="111">
          <cell r="P111" t="str">
            <v>Trần Việt Khánh</v>
          </cell>
          <cell r="R111" t="str">
            <v>Ông</v>
          </cell>
          <cell r="S111" t="str">
            <v>X</v>
          </cell>
        </row>
        <row r="112">
          <cell r="P112" t="str">
            <v>Nguyễn Văn Đôn</v>
          </cell>
          <cell r="R112" t="str">
            <v>Ông</v>
          </cell>
          <cell r="S112" t="str">
            <v>X</v>
          </cell>
        </row>
        <row r="113">
          <cell r="P113" t="str">
            <v>Nguyễn Văn Danh</v>
          </cell>
          <cell r="R113" t="str">
            <v>Ông</v>
          </cell>
          <cell r="S113" t="str">
            <v>X</v>
          </cell>
        </row>
        <row r="114">
          <cell r="P114" t="str">
            <v>Trần Vĩnh Xuyên</v>
          </cell>
          <cell r="R114" t="str">
            <v>Ông</v>
          </cell>
          <cell r="S114" t="str">
            <v>X</v>
          </cell>
        </row>
        <row r="115">
          <cell r="P115" t="str">
            <v>Lê Phi Trường</v>
          </cell>
          <cell r="R115" t="str">
            <v>Ông</v>
          </cell>
        </row>
        <row r="116">
          <cell r="P116" t="str">
            <v>Nguyễn Ngọc Tuyên</v>
          </cell>
          <cell r="R116" t="str">
            <v>Ông</v>
          </cell>
          <cell r="S116" t="str">
            <v>X</v>
          </cell>
        </row>
        <row r="117">
          <cell r="P117" t="str">
            <v>Dương Ngọc Vọng</v>
          </cell>
          <cell r="R117" t="str">
            <v>Ông</v>
          </cell>
          <cell r="S117" t="str">
            <v>X</v>
          </cell>
        </row>
        <row r="118">
          <cell r="P118" t="str">
            <v>Nguyễn Cao Phong</v>
          </cell>
          <cell r="R118" t="str">
            <v>Ông</v>
          </cell>
        </row>
        <row r="119">
          <cell r="P119" t="str">
            <v>Nguyễn Anh Tuấn</v>
          </cell>
          <cell r="R119" t="str">
            <v>Ông</v>
          </cell>
        </row>
        <row r="120">
          <cell r="P120" t="str">
            <v>Nguyễn Anh Tuấn</v>
          </cell>
          <cell r="R120" t="str">
            <v>Ông</v>
          </cell>
        </row>
        <row r="121">
          <cell r="P121" t="str">
            <v>Võ Đắc Thịnh</v>
          </cell>
          <cell r="R121" t="str">
            <v>Ông</v>
          </cell>
        </row>
        <row r="122">
          <cell r="P122" t="str">
            <v>Đặng Thái Sơn</v>
          </cell>
          <cell r="R122" t="str">
            <v>Ông</v>
          </cell>
        </row>
        <row r="123">
          <cell r="P123" t="str">
            <v>Nguyễn Thái Bình</v>
          </cell>
          <cell r="R123" t="str">
            <v>Ông</v>
          </cell>
        </row>
        <row r="124">
          <cell r="P124" t="str">
            <v>Nguyễn Hữu Mạnh</v>
          </cell>
          <cell r="R124" t="str">
            <v>Ông</v>
          </cell>
          <cell r="S124" t="str">
            <v>X</v>
          </cell>
        </row>
        <row r="125">
          <cell r="P125" t="str">
            <v>Triệu Phú Nguyên</v>
          </cell>
          <cell r="R125" t="str">
            <v>Ông</v>
          </cell>
        </row>
        <row r="126">
          <cell r="P126" t="str">
            <v>Phan Anh Tuấn Kiệt</v>
          </cell>
          <cell r="R126" t="str">
            <v>Ông</v>
          </cell>
        </row>
        <row r="127">
          <cell r="P127" t="str">
            <v>Nguyễn Thanh Hùng</v>
          </cell>
          <cell r="R127" t="str">
            <v>Ông</v>
          </cell>
        </row>
        <row r="128">
          <cell r="P128" t="str">
            <v>Nguyễn Minh Thái</v>
          </cell>
          <cell r="R128" t="str">
            <v>Ông</v>
          </cell>
        </row>
        <row r="129">
          <cell r="P129" t="str">
            <v>Trần Minh Tuấn</v>
          </cell>
          <cell r="R129" t="str">
            <v>Ông</v>
          </cell>
        </row>
        <row r="130">
          <cell r="P130" t="str">
            <v>Nguyễn Thành Đức</v>
          </cell>
          <cell r="R130" t="str">
            <v>Ông</v>
          </cell>
        </row>
        <row r="131">
          <cell r="P131" t="str">
            <v>Hà Quốc Bảo</v>
          </cell>
          <cell r="R131" t="str">
            <v>Ông</v>
          </cell>
          <cell r="S131" t="str">
            <v>X</v>
          </cell>
        </row>
        <row r="132">
          <cell r="P132" t="str">
            <v>Kiều Trung Tín</v>
          </cell>
          <cell r="R132" t="str">
            <v>Ông</v>
          </cell>
        </row>
        <row r="133">
          <cell r="P133" t="str">
            <v>Trần Thế Sơn</v>
          </cell>
          <cell r="R133" t="str">
            <v>Ông</v>
          </cell>
        </row>
        <row r="134">
          <cell r="P134" t="str">
            <v>Nguyễn Lương Tâm</v>
          </cell>
          <cell r="R134" t="str">
            <v>Ông</v>
          </cell>
        </row>
        <row r="135">
          <cell r="P135" t="str">
            <v>Châu Văn Bảo</v>
          </cell>
          <cell r="R135" t="str">
            <v>Ông</v>
          </cell>
          <cell r="S135" t="str">
            <v>X</v>
          </cell>
        </row>
        <row r="136">
          <cell r="P136" t="str">
            <v>Châu Văn Bảo</v>
          </cell>
          <cell r="R136" t="str">
            <v>Ông</v>
          </cell>
          <cell r="S136" t="str">
            <v>X</v>
          </cell>
        </row>
        <row r="137">
          <cell r="P137" t="str">
            <v>Tạ Minh Cường</v>
          </cell>
          <cell r="R137" t="str">
            <v>Ông</v>
          </cell>
          <cell r="S137" t="str">
            <v>X</v>
          </cell>
        </row>
        <row r="138">
          <cell r="P138" t="str">
            <v>Võ Cường</v>
          </cell>
          <cell r="R138" t="str">
            <v>Ông</v>
          </cell>
          <cell r="S138" t="str">
            <v>X</v>
          </cell>
        </row>
        <row r="139">
          <cell r="P139" t="str">
            <v>Huỳnh Ngọc Mai</v>
          </cell>
          <cell r="R139" t="str">
            <v>Ông</v>
          </cell>
        </row>
        <row r="140">
          <cell r="P140" t="str">
            <v>Quách Minh Thử</v>
          </cell>
          <cell r="R140" t="str">
            <v>Ông</v>
          </cell>
        </row>
        <row r="141">
          <cell r="P141" t="str">
            <v>Nguyễn Minh Đức Cường</v>
          </cell>
          <cell r="R141" t="str">
            <v>Ông</v>
          </cell>
        </row>
        <row r="142">
          <cell r="P142" t="str">
            <v>Lê Tiến Đạt</v>
          </cell>
          <cell r="R142" t="str">
            <v>Ông</v>
          </cell>
          <cell r="S142" t="str">
            <v>X</v>
          </cell>
        </row>
        <row r="143">
          <cell r="P143" t="str">
            <v>Nguyễn Minh Đức(a)</v>
          </cell>
          <cell r="R143" t="str">
            <v>Ông</v>
          </cell>
          <cell r="S143" t="str">
            <v>X</v>
          </cell>
        </row>
        <row r="144">
          <cell r="P144" t="str">
            <v>Đặng Đức Minh</v>
          </cell>
          <cell r="R144" t="str">
            <v>Ông</v>
          </cell>
        </row>
        <row r="145">
          <cell r="P145" t="str">
            <v>Trần Nguyên Bảo Trân</v>
          </cell>
          <cell r="R145" t="str">
            <v>Ông</v>
          </cell>
          <cell r="S145" t="str">
            <v>X</v>
          </cell>
        </row>
        <row r="146">
          <cell r="P146" t="str">
            <v>Trương Việt Khánh Trang</v>
          </cell>
          <cell r="R146" t="str">
            <v>Bà</v>
          </cell>
          <cell r="S146" t="str">
            <v>X</v>
          </cell>
        </row>
        <row r="147">
          <cell r="P147" t="str">
            <v>Hoàng Văn Viết</v>
          </cell>
          <cell r="R147" t="str">
            <v>Ông</v>
          </cell>
          <cell r="S147" t="str">
            <v>X</v>
          </cell>
        </row>
        <row r="148">
          <cell r="P148" t="str">
            <v>Nguyễn Trọng Nghĩa</v>
          </cell>
          <cell r="R148" t="str">
            <v>Ông</v>
          </cell>
          <cell r="S148" t="str">
            <v>X</v>
          </cell>
        </row>
        <row r="149">
          <cell r="P149" t="str">
            <v>Trịnh Hoàng Hiệp</v>
          </cell>
          <cell r="R149" t="str">
            <v>Ông</v>
          </cell>
        </row>
        <row r="150">
          <cell r="P150" t="str">
            <v>Phạm Quỳnh Như</v>
          </cell>
          <cell r="R150" t="str">
            <v>Bà</v>
          </cell>
        </row>
        <row r="151">
          <cell r="P151" t="str">
            <v>Đào Anh Tuấn</v>
          </cell>
          <cell r="R151" t="str">
            <v>Ông</v>
          </cell>
          <cell r="S151" t="str">
            <v>X</v>
          </cell>
        </row>
        <row r="152">
          <cell r="P152" t="str">
            <v>Lưu Thị Thúy</v>
          </cell>
          <cell r="R152" t="str">
            <v>Bà</v>
          </cell>
        </row>
        <row r="153">
          <cell r="P153" t="str">
            <v>Lữ Xuân Trang</v>
          </cell>
          <cell r="R153" t="str">
            <v>Bà</v>
          </cell>
        </row>
        <row r="154">
          <cell r="P154" t="str">
            <v>Nguyễn Mỹ Tiên</v>
          </cell>
          <cell r="R154" t="str">
            <v>Bà</v>
          </cell>
        </row>
        <row r="155">
          <cell r="P155" t="str">
            <v>Đỗ Tuấn Việt</v>
          </cell>
          <cell r="R155" t="str">
            <v>Ông</v>
          </cell>
          <cell r="S155" t="str">
            <v>X</v>
          </cell>
        </row>
        <row r="156">
          <cell r="P156" t="str">
            <v>Nguyễn Tứ Cảnh</v>
          </cell>
          <cell r="R156" t="str">
            <v>Ông</v>
          </cell>
        </row>
        <row r="157">
          <cell r="P157" t="str">
            <v>Bùi Thị Lan Anh</v>
          </cell>
          <cell r="R157" t="str">
            <v>Bà</v>
          </cell>
          <cell r="S157" t="str">
            <v>X</v>
          </cell>
        </row>
        <row r="158">
          <cell r="P158" t="str">
            <v>Nguyễn Văn Chiến</v>
          </cell>
          <cell r="R158" t="str">
            <v>Ông</v>
          </cell>
          <cell r="S158" t="str">
            <v>X</v>
          </cell>
        </row>
        <row r="159">
          <cell r="P159" t="str">
            <v>Lương Xuân Thịnh</v>
          </cell>
          <cell r="R159" t="str">
            <v>Ông</v>
          </cell>
          <cell r="S159" t="str">
            <v>X</v>
          </cell>
        </row>
        <row r="160">
          <cell r="P160" t="str">
            <v>Nguyễn Hữu Thiện</v>
          </cell>
          <cell r="R160" t="str">
            <v>Ông</v>
          </cell>
          <cell r="S160" t="str">
            <v>X</v>
          </cell>
        </row>
        <row r="161">
          <cell r="P161" t="str">
            <v>Trần Quốc Định</v>
          </cell>
          <cell r="R161" t="str">
            <v>Ông</v>
          </cell>
        </row>
        <row r="162">
          <cell r="P162" t="str">
            <v>Nguyễn Thị Thanh Hòa</v>
          </cell>
          <cell r="R162" t="str">
            <v>Bà</v>
          </cell>
        </row>
        <row r="163">
          <cell r="P163" t="str">
            <v>Nguyễn Thanh Lâm</v>
          </cell>
          <cell r="R163" t="str">
            <v>Ông</v>
          </cell>
          <cell r="S163" t="str">
            <v>X</v>
          </cell>
        </row>
        <row r="164">
          <cell r="P164" t="str">
            <v>Phạm Minh Nghĩa</v>
          </cell>
          <cell r="R164" t="str">
            <v>Ông</v>
          </cell>
        </row>
        <row r="165">
          <cell r="P165" t="str">
            <v>Nguyễn Thị Ngọc Anh</v>
          </cell>
          <cell r="R165" t="str">
            <v>Bà</v>
          </cell>
        </row>
        <row r="166">
          <cell r="P166" t="str">
            <v>Phạm Huy Hoàng</v>
          </cell>
          <cell r="R166" t="str">
            <v>Ông</v>
          </cell>
        </row>
        <row r="167">
          <cell r="P167" t="str">
            <v>Trương Thị Hồng</v>
          </cell>
          <cell r="R167" t="str">
            <v>Bà</v>
          </cell>
          <cell r="S167" t="str">
            <v>X</v>
          </cell>
        </row>
      </sheetData>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Nhom 1"/>
      <sheetName val="Nhom 2"/>
      <sheetName val="Nhom 3"/>
      <sheetName val="Nhom 4"/>
      <sheetName val="TH cham SK"/>
      <sheetName val="TH chung"/>
      <sheetName val="TH chi tiet"/>
      <sheetName val="Phu luc 5"/>
      <sheetName val="Phu luc 7"/>
      <sheetName val="in QD SK"/>
      <sheetName val="Sheet3"/>
    </sheetNames>
    <sheetDataSet>
      <sheetData sheetId="0"/>
      <sheetData sheetId="1"/>
      <sheetData sheetId="2"/>
      <sheetData sheetId="3"/>
      <sheetData sheetId="4"/>
      <sheetData sheetId="5"/>
      <sheetData sheetId="6"/>
      <sheetData sheetId="7">
        <row r="15">
          <cell r="N15" t="str">
            <v>Phạm Hữu Lộc</v>
          </cell>
          <cell r="O15" t="str">
            <v>Ông</v>
          </cell>
          <cell r="P15" t="str">
            <v>Ông</v>
          </cell>
          <cell r="Q15" t="str">
            <v>X</v>
          </cell>
        </row>
        <row r="16">
          <cell r="N16" t="str">
            <v>Phạm Hữu Lộc</v>
          </cell>
          <cell r="O16">
            <v>0</v>
          </cell>
          <cell r="P16" t="str">
            <v>Ông</v>
          </cell>
          <cell r="Q16" t="str">
            <v>X</v>
          </cell>
        </row>
        <row r="17">
          <cell r="N17" t="str">
            <v>Đinh Văn Đệ</v>
          </cell>
          <cell r="O17">
            <v>0</v>
          </cell>
          <cell r="P17" t="str">
            <v>Ông</v>
          </cell>
          <cell r="Q17" t="str">
            <v>X</v>
          </cell>
        </row>
        <row r="18">
          <cell r="N18" t="str">
            <v>Đinh Hồng Minh</v>
          </cell>
          <cell r="O18">
            <v>0</v>
          </cell>
          <cell r="P18" t="str">
            <v>Bà</v>
          </cell>
          <cell r="Q18" t="str">
            <v>X</v>
          </cell>
        </row>
        <row r="19">
          <cell r="N19" t="str">
            <v>Châu Văn Bảo</v>
          </cell>
          <cell r="O19">
            <v>0</v>
          </cell>
          <cell r="P19" t="str">
            <v>Ông</v>
          </cell>
          <cell r="Q19" t="str">
            <v>X</v>
          </cell>
        </row>
        <row r="20">
          <cell r="N20" t="str">
            <v>Lâm Viết Dũng</v>
          </cell>
          <cell r="O20">
            <v>0</v>
          </cell>
          <cell r="P20" t="str">
            <v>Ông</v>
          </cell>
          <cell r="Q20" t="str">
            <v>X</v>
          </cell>
        </row>
        <row r="21">
          <cell r="N21" t="str">
            <v>Nguyễn Thị Hoa</v>
          </cell>
          <cell r="O21">
            <v>0</v>
          </cell>
          <cell r="P21" t="str">
            <v>Bà</v>
          </cell>
          <cell r="Q21" t="str">
            <v>X</v>
          </cell>
        </row>
        <row r="22">
          <cell r="N22" t="str">
            <v>Vũ Như Quỳnh</v>
          </cell>
          <cell r="O22">
            <v>0</v>
          </cell>
          <cell r="P22" t="str">
            <v>Bà</v>
          </cell>
          <cell r="Q22" t="str">
            <v>X</v>
          </cell>
        </row>
        <row r="23">
          <cell r="N23" t="str">
            <v>Nguyễn Thị Bích Liễu</v>
          </cell>
          <cell r="P23" t="str">
            <v>Bà</v>
          </cell>
        </row>
        <row r="24">
          <cell r="N24" t="str">
            <v>Trần Thị Phương Oanh</v>
          </cell>
          <cell r="P24" t="str">
            <v>Bà</v>
          </cell>
        </row>
        <row r="25">
          <cell r="N25" t="str">
            <v>Thân Thị Nhung</v>
          </cell>
          <cell r="O25">
            <v>0</v>
          </cell>
          <cell r="P25" t="str">
            <v>Bà</v>
          </cell>
          <cell r="Q25" t="str">
            <v>X</v>
          </cell>
        </row>
        <row r="26">
          <cell r="N26" t="str">
            <v>Nguyễn Kính</v>
          </cell>
          <cell r="O26">
            <v>0</v>
          </cell>
          <cell r="P26" t="str">
            <v>Ông</v>
          </cell>
          <cell r="Q26" t="str">
            <v>X</v>
          </cell>
        </row>
        <row r="27">
          <cell r="N27" t="str">
            <v>Nguyễn Thị Kim Dung</v>
          </cell>
          <cell r="O27">
            <v>0</v>
          </cell>
          <cell r="P27" t="str">
            <v>Bà</v>
          </cell>
          <cell r="Q27" t="str">
            <v>X</v>
          </cell>
        </row>
        <row r="28">
          <cell r="N28" t="str">
            <v>Hồng Mộng Tuyết Dung</v>
          </cell>
          <cell r="O28">
            <v>0</v>
          </cell>
          <cell r="P28" t="str">
            <v>Bà</v>
          </cell>
          <cell r="Q28" t="str">
            <v>X</v>
          </cell>
        </row>
        <row r="29">
          <cell r="N29" t="str">
            <v>Trần Thị Minh Thoa</v>
          </cell>
          <cell r="O29">
            <v>0</v>
          </cell>
          <cell r="P29" t="str">
            <v>Bà</v>
          </cell>
          <cell r="Q29" t="str">
            <v>X</v>
          </cell>
        </row>
        <row r="30">
          <cell r="N30" t="str">
            <v>Nguyễn Thị Hồng Thắm</v>
          </cell>
          <cell r="O30">
            <v>0</v>
          </cell>
          <cell r="P30" t="str">
            <v>Bà</v>
          </cell>
          <cell r="Q30" t="str">
            <v>X</v>
          </cell>
        </row>
        <row r="31">
          <cell r="N31" t="str">
            <v>Phạm Lê Đông Hưng</v>
          </cell>
          <cell r="P31" t="str">
            <v>Ông</v>
          </cell>
        </row>
        <row r="32">
          <cell r="N32" t="str">
            <v>Trần Thị Thảo Vân</v>
          </cell>
          <cell r="O32">
            <v>0</v>
          </cell>
          <cell r="P32" t="str">
            <v>Bà</v>
          </cell>
          <cell r="Q32" t="str">
            <v>X</v>
          </cell>
        </row>
        <row r="33">
          <cell r="N33" t="str">
            <v>Hồ Văn Sĩ</v>
          </cell>
          <cell r="O33">
            <v>0</v>
          </cell>
          <cell r="P33" t="str">
            <v>Ông</v>
          </cell>
          <cell r="Q33" t="str">
            <v>X</v>
          </cell>
        </row>
        <row r="34">
          <cell r="N34" t="str">
            <v>Nguyễn Văn Tấn</v>
          </cell>
          <cell r="O34">
            <v>0</v>
          </cell>
          <cell r="P34" t="str">
            <v>Ông</v>
          </cell>
          <cell r="Q34" t="str">
            <v>X</v>
          </cell>
        </row>
        <row r="35">
          <cell r="N35" t="str">
            <v>Nguyễn Thị Nhuận</v>
          </cell>
          <cell r="O35">
            <v>0</v>
          </cell>
          <cell r="P35" t="str">
            <v>Bà</v>
          </cell>
          <cell r="Q35" t="str">
            <v>X</v>
          </cell>
        </row>
        <row r="36">
          <cell r="N36" t="str">
            <v>Huỳnh Thị Mai</v>
          </cell>
          <cell r="O36">
            <v>0</v>
          </cell>
          <cell r="P36" t="str">
            <v>Bà</v>
          </cell>
          <cell r="Q36" t="str">
            <v>X</v>
          </cell>
        </row>
        <row r="37">
          <cell r="N37" t="str">
            <v>Võ Thị Xuân Thơ</v>
          </cell>
          <cell r="O37">
            <v>0</v>
          </cell>
          <cell r="P37" t="str">
            <v>Bà</v>
          </cell>
          <cell r="Q37" t="str">
            <v>X</v>
          </cell>
        </row>
        <row r="38">
          <cell r="N38" t="str">
            <v>Nguyễn Thị Thanh Thảo</v>
          </cell>
          <cell r="O38">
            <v>0</v>
          </cell>
          <cell r="P38" t="str">
            <v>Bà</v>
          </cell>
          <cell r="Q38" t="str">
            <v>X</v>
          </cell>
        </row>
        <row r="39">
          <cell r="N39" t="str">
            <v>Giáp Thị Vượng</v>
          </cell>
          <cell r="P39" t="str">
            <v>Bà</v>
          </cell>
        </row>
        <row r="40">
          <cell r="N40" t="str">
            <v>Vương Hội Khánh</v>
          </cell>
          <cell r="P40" t="str">
            <v>Ông</v>
          </cell>
        </row>
        <row r="41">
          <cell r="N41" t="str">
            <v>Nguyễn Thị Thùy</v>
          </cell>
          <cell r="O41">
            <v>0</v>
          </cell>
          <cell r="P41" t="str">
            <v>Bà</v>
          </cell>
          <cell r="Q41" t="str">
            <v>X</v>
          </cell>
        </row>
        <row r="42">
          <cell r="N42" t="str">
            <v>Võ Thị Lệ Trân</v>
          </cell>
          <cell r="O42">
            <v>0</v>
          </cell>
          <cell r="P42" t="str">
            <v>Bà</v>
          </cell>
          <cell r="Q42" t="str">
            <v>X</v>
          </cell>
        </row>
        <row r="43">
          <cell r="N43" t="str">
            <v>Nguyễn Thị Hải Hà</v>
          </cell>
          <cell r="O43">
            <v>0</v>
          </cell>
          <cell r="P43" t="str">
            <v>Bà</v>
          </cell>
          <cell r="Q43" t="str">
            <v>X</v>
          </cell>
        </row>
        <row r="44">
          <cell r="N44" t="str">
            <v>Thái Thị My Sa</v>
          </cell>
          <cell r="O44">
            <v>0</v>
          </cell>
          <cell r="P44" t="str">
            <v>Bà</v>
          </cell>
          <cell r="Q44" t="str">
            <v>X</v>
          </cell>
        </row>
        <row r="45">
          <cell r="N45" t="str">
            <v>Nguyễn Việt Tiến</v>
          </cell>
          <cell r="P45" t="str">
            <v>Ông</v>
          </cell>
        </row>
        <row r="46">
          <cell r="N46" t="str">
            <v>Sỹ Thị Chung</v>
          </cell>
          <cell r="P46" t="str">
            <v>Bà</v>
          </cell>
        </row>
        <row r="47">
          <cell r="N47" t="str">
            <v>Nguyễn Thị Tất</v>
          </cell>
          <cell r="P47" t="str">
            <v>Bà</v>
          </cell>
        </row>
        <row r="48">
          <cell r="N48" t="str">
            <v>Lê Xuân Thiện</v>
          </cell>
          <cell r="O48">
            <v>0</v>
          </cell>
          <cell r="P48" t="str">
            <v>Ông</v>
          </cell>
          <cell r="Q48" t="str">
            <v>X</v>
          </cell>
        </row>
        <row r="49">
          <cell r="N49" t="str">
            <v>Phan Đức Long</v>
          </cell>
          <cell r="O49">
            <v>0</v>
          </cell>
          <cell r="P49" t="str">
            <v>Ông</v>
          </cell>
          <cell r="Q49" t="str">
            <v>X</v>
          </cell>
        </row>
        <row r="50">
          <cell r="N50" t="str">
            <v>Lê Thị Nữ</v>
          </cell>
          <cell r="O50">
            <v>0</v>
          </cell>
          <cell r="P50" t="str">
            <v>Bà</v>
          </cell>
          <cell r="Q50" t="str">
            <v>X</v>
          </cell>
        </row>
        <row r="51">
          <cell r="N51" t="str">
            <v>Trần Thị Thu Hà</v>
          </cell>
          <cell r="P51" t="str">
            <v>Bà</v>
          </cell>
        </row>
        <row r="52">
          <cell r="N52" t="str">
            <v>Huỳnh Văn Hiếu</v>
          </cell>
          <cell r="P52" t="str">
            <v>Ông</v>
          </cell>
        </row>
        <row r="53">
          <cell r="N53" t="str">
            <v>Nguyễn Trung Dũng</v>
          </cell>
          <cell r="O53">
            <v>0</v>
          </cell>
          <cell r="P53" t="str">
            <v>Ông</v>
          </cell>
          <cell r="Q53" t="str">
            <v>X</v>
          </cell>
        </row>
        <row r="54">
          <cell r="N54" t="str">
            <v>Nguyễn Thị Nhung</v>
          </cell>
          <cell r="O54">
            <v>0</v>
          </cell>
          <cell r="P54" t="str">
            <v>Bà</v>
          </cell>
          <cell r="Q54" t="str">
            <v>X</v>
          </cell>
        </row>
        <row r="55">
          <cell r="N55" t="str">
            <v>Lê Thị Hà Giang</v>
          </cell>
          <cell r="P55" t="str">
            <v>Bà</v>
          </cell>
        </row>
        <row r="56">
          <cell r="N56" t="str">
            <v>Lương Minh Dũng</v>
          </cell>
          <cell r="O56">
            <v>0</v>
          </cell>
          <cell r="P56" t="str">
            <v>Ông</v>
          </cell>
          <cell r="Q56" t="str">
            <v>X</v>
          </cell>
        </row>
        <row r="57">
          <cell r="N57" t="str">
            <v>Nguyễn Yến Nhi</v>
          </cell>
          <cell r="O57">
            <v>0</v>
          </cell>
          <cell r="P57" t="str">
            <v>Bà</v>
          </cell>
          <cell r="Q57" t="str">
            <v>X</v>
          </cell>
        </row>
        <row r="58">
          <cell r="N58" t="str">
            <v>Nguyễn Ngọc Trang</v>
          </cell>
          <cell r="O58">
            <v>0</v>
          </cell>
          <cell r="P58" t="str">
            <v>Bà</v>
          </cell>
          <cell r="Q58" t="str">
            <v>X</v>
          </cell>
        </row>
        <row r="59">
          <cell r="N59" t="str">
            <v>Lê Quang Liêm</v>
          </cell>
          <cell r="O59">
            <v>0</v>
          </cell>
          <cell r="P59" t="str">
            <v>Ông</v>
          </cell>
          <cell r="Q59" t="str">
            <v>X</v>
          </cell>
        </row>
        <row r="60">
          <cell r="N60" t="str">
            <v>Nguyễn Văn Thành</v>
          </cell>
          <cell r="O60">
            <v>0</v>
          </cell>
          <cell r="P60" t="str">
            <v>Ông</v>
          </cell>
          <cell r="Q60" t="str">
            <v>X</v>
          </cell>
        </row>
        <row r="61">
          <cell r="N61" t="str">
            <v>Nguyễn Trọng Phú</v>
          </cell>
          <cell r="P61" t="str">
            <v>Ông</v>
          </cell>
        </row>
        <row r="62">
          <cell r="N62" t="str">
            <v>Giáp Văn Thịnh</v>
          </cell>
          <cell r="P62" t="str">
            <v>Ông</v>
          </cell>
        </row>
        <row r="63">
          <cell r="N63" t="str">
            <v>Ninh Đỗ Hiệp</v>
          </cell>
          <cell r="P63" t="str">
            <v>Ông</v>
          </cell>
        </row>
        <row r="64">
          <cell r="N64" t="str">
            <v>Lê Hồng Anh Tuấn</v>
          </cell>
          <cell r="P64" t="str">
            <v>Ông</v>
          </cell>
        </row>
        <row r="65">
          <cell r="N65" t="str">
            <v>Nguyễn Cao Thắng</v>
          </cell>
          <cell r="O65">
            <v>0</v>
          </cell>
          <cell r="P65" t="str">
            <v>Ông</v>
          </cell>
          <cell r="Q65" t="str">
            <v>X</v>
          </cell>
        </row>
        <row r="66">
          <cell r="N66" t="str">
            <v>Giáp Đức Nhận</v>
          </cell>
          <cell r="P66" t="str">
            <v>Ông</v>
          </cell>
        </row>
        <row r="67">
          <cell r="N67" t="str">
            <v>Võ Tấn Kiệt</v>
          </cell>
          <cell r="P67" t="str">
            <v>Ông</v>
          </cell>
        </row>
        <row r="68">
          <cell r="N68" t="str">
            <v>Nguyễn Thành Nam</v>
          </cell>
          <cell r="O68">
            <v>0</v>
          </cell>
          <cell r="P68" t="str">
            <v>Ông</v>
          </cell>
          <cell r="Q68" t="str">
            <v>X</v>
          </cell>
        </row>
        <row r="69">
          <cell r="N69" t="str">
            <v>Nguyễn Thị Thủy</v>
          </cell>
          <cell r="P69" t="str">
            <v>Bà</v>
          </cell>
        </row>
        <row r="70">
          <cell r="N70" t="str">
            <v>Trần Thị Ánh Tuyết</v>
          </cell>
          <cell r="P70" t="str">
            <v>Bà</v>
          </cell>
        </row>
        <row r="71">
          <cell r="N71" t="str">
            <v>Nguyễn Thị Bảo Trân</v>
          </cell>
          <cell r="P71" t="str">
            <v>Bà</v>
          </cell>
        </row>
        <row r="72">
          <cell r="N72" t="str">
            <v>Trương Thị Hồng</v>
          </cell>
          <cell r="P72" t="str">
            <v>Bà</v>
          </cell>
        </row>
        <row r="73">
          <cell r="N73" t="str">
            <v>Nguyễn Ngọc Quỳnh</v>
          </cell>
          <cell r="P73" t="str">
            <v>Ông</v>
          </cell>
        </row>
        <row r="74">
          <cell r="N74" t="str">
            <v>Lê Thị Hồng Vân</v>
          </cell>
          <cell r="O74">
            <v>0</v>
          </cell>
          <cell r="P74" t="str">
            <v>Bà</v>
          </cell>
          <cell r="Q74" t="str">
            <v>X</v>
          </cell>
        </row>
        <row r="75">
          <cell r="N75" t="str">
            <v>Đinh Thị Huyên</v>
          </cell>
          <cell r="P75" t="str">
            <v>Bà</v>
          </cell>
        </row>
        <row r="76">
          <cell r="N76" t="str">
            <v>Phan Thị Thùy Trang</v>
          </cell>
          <cell r="P76" t="str">
            <v>Bà</v>
          </cell>
        </row>
        <row r="77">
          <cell r="N77" t="str">
            <v>Đặng Thị Nhật Minh</v>
          </cell>
          <cell r="P77" t="str">
            <v>Bà</v>
          </cell>
        </row>
        <row r="78">
          <cell r="N78" t="str">
            <v>Nguyễn Thị Dinh</v>
          </cell>
          <cell r="P78" t="str">
            <v>Bà</v>
          </cell>
        </row>
        <row r="79">
          <cell r="N79" t="str">
            <v>Lê Thị Mai Hường</v>
          </cell>
          <cell r="P79" t="str">
            <v>Bà</v>
          </cell>
        </row>
        <row r="80">
          <cell r="N80" t="str">
            <v>Đỗ Thị Thơm</v>
          </cell>
          <cell r="P80" t="str">
            <v>Bà</v>
          </cell>
        </row>
        <row r="81">
          <cell r="N81" t="str">
            <v>Trần Thị Hồng Thu</v>
          </cell>
          <cell r="P81" t="str">
            <v>Bà</v>
          </cell>
        </row>
        <row r="82">
          <cell r="N82" t="str">
            <v>Cao Thị Hồng Thắm</v>
          </cell>
          <cell r="P82" t="str">
            <v>Bà</v>
          </cell>
        </row>
        <row r="83">
          <cell r="N83" t="str">
            <v>Bùi Thành Dũng</v>
          </cell>
          <cell r="P83" t="str">
            <v>Ông</v>
          </cell>
        </row>
        <row r="84">
          <cell r="N84" t="str">
            <v>Trần Văn Lượng</v>
          </cell>
          <cell r="P84" t="str">
            <v>Ông</v>
          </cell>
        </row>
        <row r="85">
          <cell r="N85" t="str">
            <v>Phạm Thị Vinh</v>
          </cell>
          <cell r="P85" t="str">
            <v>Bà</v>
          </cell>
        </row>
        <row r="86">
          <cell r="N86" t="str">
            <v>Đỗ Thị Ngát</v>
          </cell>
          <cell r="P86" t="str">
            <v>Bà</v>
          </cell>
        </row>
        <row r="87">
          <cell r="N87" t="str">
            <v>Hoàng Thị Trang</v>
          </cell>
          <cell r="P87" t="str">
            <v>Bà</v>
          </cell>
        </row>
        <row r="88">
          <cell r="N88" t="str">
            <v>Chung Trần Thế Vinh</v>
          </cell>
          <cell r="O88">
            <v>0</v>
          </cell>
          <cell r="P88" t="str">
            <v>Ông</v>
          </cell>
          <cell r="Q88" t="str">
            <v>X</v>
          </cell>
        </row>
        <row r="89">
          <cell r="N89" t="str">
            <v>Đỗ Thị Phương Khanh</v>
          </cell>
          <cell r="P89" t="str">
            <v>Bà</v>
          </cell>
        </row>
        <row r="90">
          <cell r="N90" t="str">
            <v>Dương Thị Hồng</v>
          </cell>
          <cell r="P90" t="str">
            <v>Bà</v>
          </cell>
        </row>
        <row r="91">
          <cell r="N91" t="str">
            <v>Nguyễn Khắc Huy</v>
          </cell>
          <cell r="P91" t="str">
            <v>Ông</v>
          </cell>
        </row>
        <row r="92">
          <cell r="N92" t="str">
            <v>Nguyễn Vân Giang</v>
          </cell>
          <cell r="O92">
            <v>0</v>
          </cell>
          <cell r="P92" t="str">
            <v>Bà</v>
          </cell>
          <cell r="Q92" t="str">
            <v>X</v>
          </cell>
        </row>
        <row r="93">
          <cell r="N93" t="str">
            <v>Trần Vĩnh Xuyên</v>
          </cell>
          <cell r="O93">
            <v>0</v>
          </cell>
          <cell r="P93" t="str">
            <v>Ông</v>
          </cell>
          <cell r="Q93" t="str">
            <v>X</v>
          </cell>
        </row>
        <row r="94">
          <cell r="N94" t="str">
            <v>Nguyễn Văn Đôn</v>
          </cell>
          <cell r="O94">
            <v>0</v>
          </cell>
          <cell r="P94" t="str">
            <v>Ông</v>
          </cell>
          <cell r="Q94" t="str">
            <v>X</v>
          </cell>
        </row>
        <row r="95">
          <cell r="N95" t="str">
            <v>Trần Việt Khánh</v>
          </cell>
          <cell r="O95">
            <v>0</v>
          </cell>
          <cell r="P95" t="str">
            <v>Ông</v>
          </cell>
          <cell r="Q95" t="str">
            <v>X</v>
          </cell>
        </row>
        <row r="96">
          <cell r="N96" t="str">
            <v>Nguyễn Văn Minh</v>
          </cell>
          <cell r="O96">
            <v>0</v>
          </cell>
          <cell r="P96" t="str">
            <v>Ông</v>
          </cell>
          <cell r="Q96" t="str">
            <v>X</v>
          </cell>
        </row>
        <row r="97">
          <cell r="N97" t="str">
            <v>Lê Quý Hưng Quốc</v>
          </cell>
          <cell r="O97">
            <v>0</v>
          </cell>
          <cell r="P97" t="str">
            <v>Ông</v>
          </cell>
          <cell r="Q97" t="str">
            <v>X</v>
          </cell>
        </row>
        <row r="98">
          <cell r="N98" t="str">
            <v>Nguyễn Văn Danh</v>
          </cell>
          <cell r="O98">
            <v>0</v>
          </cell>
          <cell r="P98" t="str">
            <v>Ông</v>
          </cell>
          <cell r="Q98" t="str">
            <v>X</v>
          </cell>
        </row>
        <row r="99">
          <cell r="N99" t="str">
            <v>Lê Phi Trường</v>
          </cell>
          <cell r="P99" t="str">
            <v>Ông</v>
          </cell>
        </row>
        <row r="100">
          <cell r="N100" t="str">
            <v>Dương Ngọc Vọng</v>
          </cell>
          <cell r="O100">
            <v>0</v>
          </cell>
          <cell r="P100" t="str">
            <v>Ông</v>
          </cell>
          <cell r="Q100" t="str">
            <v>X</v>
          </cell>
        </row>
        <row r="101">
          <cell r="N101" t="str">
            <v>Nguyễn Ngọc Tuyên</v>
          </cell>
          <cell r="O101">
            <v>0</v>
          </cell>
          <cell r="P101" t="str">
            <v>Ông</v>
          </cell>
          <cell r="Q101" t="str">
            <v>X</v>
          </cell>
        </row>
        <row r="102">
          <cell r="N102" t="str">
            <v>Nguyễn Cao Phong</v>
          </cell>
          <cell r="O102">
            <v>0</v>
          </cell>
          <cell r="P102" t="str">
            <v>Ông</v>
          </cell>
          <cell r="Q102" t="str">
            <v>X</v>
          </cell>
        </row>
        <row r="103">
          <cell r="N103" t="str">
            <v>Hồ Ngọc Chi</v>
          </cell>
          <cell r="O103">
            <v>0</v>
          </cell>
          <cell r="P103" t="str">
            <v>Bà</v>
          </cell>
          <cell r="Q103" t="str">
            <v>X</v>
          </cell>
        </row>
        <row r="104">
          <cell r="N104" t="str">
            <v>Huỳnh Thị Minh Ly</v>
          </cell>
          <cell r="O104">
            <v>0</v>
          </cell>
          <cell r="P104" t="str">
            <v>Bà</v>
          </cell>
          <cell r="Q104" t="str">
            <v>X</v>
          </cell>
        </row>
        <row r="105">
          <cell r="N105" t="str">
            <v>Nguyễn Anh Tuấn</v>
          </cell>
          <cell r="O105">
            <v>0</v>
          </cell>
          <cell r="P105" t="str">
            <v>Ông</v>
          </cell>
          <cell r="Q105" t="str">
            <v>X</v>
          </cell>
        </row>
        <row r="106">
          <cell r="N106" t="str">
            <v>Võ Đắc Thịnh</v>
          </cell>
          <cell r="P106" t="str">
            <v>Ông</v>
          </cell>
        </row>
        <row r="107">
          <cell r="N107" t="str">
            <v>Nguyễn Hữu Mạnh</v>
          </cell>
          <cell r="P107" t="str">
            <v>Ông</v>
          </cell>
        </row>
        <row r="108">
          <cell r="N108" t="str">
            <v>Hà Quốc Bảo</v>
          </cell>
          <cell r="P108" t="str">
            <v>Ông</v>
          </cell>
        </row>
        <row r="109">
          <cell r="N109" t="str">
            <v>Triệu Phú Nguyên</v>
          </cell>
          <cell r="P109" t="str">
            <v>Ông</v>
          </cell>
        </row>
        <row r="110">
          <cell r="N110" t="str">
            <v>Phan Anh Tuấn Kiệt</v>
          </cell>
          <cell r="P110" t="str">
            <v>Ông</v>
          </cell>
        </row>
        <row r="111">
          <cell r="N111" t="str">
            <v>Đặng Thái Sơn</v>
          </cell>
          <cell r="P111" t="str">
            <v>Ông</v>
          </cell>
        </row>
        <row r="112">
          <cell r="N112" t="str">
            <v>Nguyễn Thành Đức</v>
          </cell>
          <cell r="P112" t="str">
            <v>Ông</v>
          </cell>
        </row>
        <row r="113">
          <cell r="N113" t="str">
            <v>Nguyễn Minh Thái</v>
          </cell>
          <cell r="P113" t="str">
            <v>Ông</v>
          </cell>
        </row>
        <row r="114">
          <cell r="N114" t="str">
            <v>Nguyễn Thái Bình</v>
          </cell>
          <cell r="P114" t="str">
            <v>Ông</v>
          </cell>
        </row>
        <row r="115">
          <cell r="N115" t="str">
            <v>Trần Minh Tuấn</v>
          </cell>
          <cell r="P115" t="str">
            <v>Ông</v>
          </cell>
        </row>
        <row r="116">
          <cell r="N116" t="str">
            <v>Kiều Trung Tín</v>
          </cell>
          <cell r="P116" t="str">
            <v>Ông</v>
          </cell>
        </row>
        <row r="117">
          <cell r="N117" t="str">
            <v>Trần Quốc Duy</v>
          </cell>
          <cell r="P117" t="str">
            <v>Ông</v>
          </cell>
        </row>
        <row r="118">
          <cell r="N118" t="str">
            <v>Hồ Văn Hóa</v>
          </cell>
          <cell r="P118" t="str">
            <v>Ông</v>
          </cell>
        </row>
        <row r="119">
          <cell r="N119" t="str">
            <v>Nguyễn Thanh Hùng</v>
          </cell>
          <cell r="P119" t="str">
            <v>Ông</v>
          </cell>
        </row>
        <row r="120">
          <cell r="N120" t="str">
            <v>Hoàng Phúc Bảo</v>
          </cell>
          <cell r="P120" t="str">
            <v>Ông</v>
          </cell>
        </row>
        <row r="121">
          <cell r="N121" t="str">
            <v>Nguyễn Lương Tâm</v>
          </cell>
          <cell r="P121" t="str">
            <v>Ông</v>
          </cell>
        </row>
        <row r="122">
          <cell r="N122" t="str">
            <v>Trần Thế Sơn</v>
          </cell>
          <cell r="P122" t="str">
            <v>Ông</v>
          </cell>
        </row>
        <row r="123">
          <cell r="N123" t="str">
            <v>Trần Văn Đông</v>
          </cell>
          <cell r="P123" t="str">
            <v>Ông</v>
          </cell>
        </row>
        <row r="124">
          <cell r="N124" t="str">
            <v>Tạ Minh Cường</v>
          </cell>
          <cell r="O124">
            <v>0</v>
          </cell>
          <cell r="P124" t="str">
            <v>Ông</v>
          </cell>
          <cell r="Q124" t="str">
            <v>X</v>
          </cell>
        </row>
        <row r="125">
          <cell r="N125" t="str">
            <v>Huỳnh Ngọc Mai</v>
          </cell>
          <cell r="O125">
            <v>0</v>
          </cell>
          <cell r="P125" t="str">
            <v>Ông</v>
          </cell>
          <cell r="Q125" t="str">
            <v>X</v>
          </cell>
        </row>
        <row r="126">
          <cell r="N126" t="str">
            <v>Võ Cường</v>
          </cell>
          <cell r="O126">
            <v>0</v>
          </cell>
          <cell r="P126" t="str">
            <v>Ông</v>
          </cell>
          <cell r="Q126" t="str">
            <v>X</v>
          </cell>
        </row>
        <row r="127">
          <cell r="N127" t="str">
            <v>Quách Minh Thử</v>
          </cell>
          <cell r="P127" t="str">
            <v>Ông</v>
          </cell>
        </row>
        <row r="128">
          <cell r="N128" t="str">
            <v>Nguyễn Minh Đức Cường</v>
          </cell>
          <cell r="P128" t="str">
            <v>Ông</v>
          </cell>
        </row>
        <row r="129">
          <cell r="N129" t="str">
            <v>Lê Tiến Đạt</v>
          </cell>
          <cell r="O129">
            <v>0</v>
          </cell>
          <cell r="P129" t="str">
            <v>Ông</v>
          </cell>
          <cell r="Q129" t="str">
            <v>X</v>
          </cell>
        </row>
        <row r="130">
          <cell r="N130" t="str">
            <v>Nguyễn Minh Đức</v>
          </cell>
          <cell r="O130">
            <v>0</v>
          </cell>
          <cell r="P130" t="str">
            <v>Ông</v>
          </cell>
          <cell r="Q130" t="str">
            <v>X</v>
          </cell>
        </row>
        <row r="131">
          <cell r="N131" t="str">
            <v>Đặng Đức Minh</v>
          </cell>
          <cell r="P131" t="str">
            <v>Ông</v>
          </cell>
        </row>
        <row r="132">
          <cell r="N132" t="str">
            <v>Nguyễn Thị Tố Nga</v>
          </cell>
          <cell r="P132" t="str">
            <v>Bà</v>
          </cell>
        </row>
        <row r="133">
          <cell r="N133" t="str">
            <v>Trần Nguyên Bảo Trân</v>
          </cell>
          <cell r="P133" t="str">
            <v>Ông</v>
          </cell>
        </row>
        <row r="134">
          <cell r="N134" t="str">
            <v>Cao Văn Tuấn</v>
          </cell>
          <cell r="O134">
            <v>0</v>
          </cell>
          <cell r="P134" t="str">
            <v>Ông</v>
          </cell>
          <cell r="Q134" t="str">
            <v>X</v>
          </cell>
        </row>
        <row r="135">
          <cell r="N135" t="str">
            <v>Trần Nam Anh</v>
          </cell>
          <cell r="P135" t="str">
            <v>Ông</v>
          </cell>
        </row>
        <row r="136">
          <cell r="N136" t="str">
            <v>Trần Giang Nam</v>
          </cell>
          <cell r="P136" t="str">
            <v>Ông</v>
          </cell>
        </row>
        <row r="137">
          <cell r="N137" t="str">
            <v>Nguyễn Thị Hiền</v>
          </cell>
          <cell r="P137" t="str">
            <v>Bà</v>
          </cell>
        </row>
        <row r="138">
          <cell r="N138" t="str">
            <v>Bùi Thị Ngọc Sương</v>
          </cell>
          <cell r="O138">
            <v>0</v>
          </cell>
          <cell r="P138" t="str">
            <v>Bà</v>
          </cell>
          <cell r="Q138" t="str">
            <v>X</v>
          </cell>
        </row>
        <row r="139">
          <cell r="N139" t="str">
            <v>Nguyễn Trọng Nghĩa</v>
          </cell>
          <cell r="O139">
            <v>0</v>
          </cell>
          <cell r="P139" t="str">
            <v>Ông</v>
          </cell>
          <cell r="Q139" t="str">
            <v>X</v>
          </cell>
        </row>
        <row r="140">
          <cell r="N140" t="str">
            <v>Trịnh Hoàng Hiệp</v>
          </cell>
          <cell r="P140" t="str">
            <v>Ông</v>
          </cell>
        </row>
        <row r="141">
          <cell r="N141" t="str">
            <v>Lữ Xuân Trang</v>
          </cell>
          <cell r="O141">
            <v>0</v>
          </cell>
          <cell r="P141" t="str">
            <v>Bà</v>
          </cell>
          <cell r="Q141" t="str">
            <v>X</v>
          </cell>
        </row>
        <row r="142">
          <cell r="N142" t="str">
            <v>Đào Anh Tuấn</v>
          </cell>
          <cell r="O142">
            <v>0</v>
          </cell>
          <cell r="P142" t="str">
            <v>Ông</v>
          </cell>
          <cell r="Q142" t="str">
            <v>X</v>
          </cell>
        </row>
        <row r="143">
          <cell r="N143" t="str">
            <v>Lê Xuân Thủy</v>
          </cell>
          <cell r="P143" t="str">
            <v>Bà</v>
          </cell>
        </row>
        <row r="144">
          <cell r="N144" t="str">
            <v>Lưu Thị Thúy</v>
          </cell>
          <cell r="P144" t="str">
            <v>Bà</v>
          </cell>
        </row>
        <row r="145">
          <cell r="N145" t="str">
            <v>Võ Thị Kim Thư</v>
          </cell>
          <cell r="P145" t="str">
            <v>Bà</v>
          </cell>
        </row>
        <row r="146">
          <cell r="N146" t="str">
            <v>Nguyễn Mỹ Tiên</v>
          </cell>
          <cell r="P146" t="str">
            <v>Bà</v>
          </cell>
        </row>
        <row r="147">
          <cell r="N147" t="str">
            <v>Nguyễn Thị Minh Thùy</v>
          </cell>
          <cell r="O147">
            <v>0</v>
          </cell>
          <cell r="P147" t="str">
            <v>Bà</v>
          </cell>
          <cell r="Q147" t="str">
            <v>X</v>
          </cell>
        </row>
        <row r="148">
          <cell r="N148" t="str">
            <v>Phạm Quang Vũ</v>
          </cell>
          <cell r="P148" t="str">
            <v>Ông</v>
          </cell>
        </row>
        <row r="149">
          <cell r="N149" t="str">
            <v>Đỗ Tuấn Việt</v>
          </cell>
          <cell r="O149">
            <v>0</v>
          </cell>
          <cell r="P149" t="str">
            <v>Ông</v>
          </cell>
          <cell r="Q149" t="str">
            <v>X</v>
          </cell>
        </row>
        <row r="150">
          <cell r="N150" t="str">
            <v>Nguyễn Thị Trang</v>
          </cell>
          <cell r="O150">
            <v>0</v>
          </cell>
          <cell r="P150" t="str">
            <v>Bà</v>
          </cell>
          <cell r="Q150" t="str">
            <v>X</v>
          </cell>
        </row>
        <row r="151">
          <cell r="N151" t="str">
            <v>Hà Thị Hậu</v>
          </cell>
          <cell r="P151" t="str">
            <v>Bà</v>
          </cell>
        </row>
        <row r="152">
          <cell r="N152" t="str">
            <v>Trang Thị Xuân Uyên</v>
          </cell>
          <cell r="O152">
            <v>0</v>
          </cell>
          <cell r="P152" t="str">
            <v>Bà</v>
          </cell>
          <cell r="Q152" t="str">
            <v>X</v>
          </cell>
        </row>
        <row r="153">
          <cell r="N153" t="str">
            <v>Nguyễn Văn Chiến</v>
          </cell>
          <cell r="O153">
            <v>0</v>
          </cell>
          <cell r="P153" t="str">
            <v>Ông</v>
          </cell>
          <cell r="Q153" t="str">
            <v>X</v>
          </cell>
        </row>
        <row r="154">
          <cell r="N154" t="str">
            <v>Lương Xuân Thịnh</v>
          </cell>
          <cell r="O154">
            <v>0</v>
          </cell>
          <cell r="P154" t="str">
            <v>Ông</v>
          </cell>
          <cell r="Q154" t="str">
            <v>X</v>
          </cell>
        </row>
        <row r="155">
          <cell r="N155" t="str">
            <v>Nguyễn Hữu Thiện</v>
          </cell>
          <cell r="O155">
            <v>0</v>
          </cell>
          <cell r="P155" t="str">
            <v>Ông</v>
          </cell>
          <cell r="Q155" t="str">
            <v>X</v>
          </cell>
        </row>
        <row r="156">
          <cell r="N156" t="str">
            <v>Trương Hữu Lộc</v>
          </cell>
          <cell r="P156" t="str">
            <v>Ông</v>
          </cell>
        </row>
        <row r="157">
          <cell r="N157" t="str">
            <v>Trần Quốc Định</v>
          </cell>
          <cell r="O157">
            <v>0</v>
          </cell>
          <cell r="P157" t="str">
            <v>Ông</v>
          </cell>
          <cell r="Q157" t="str">
            <v>X</v>
          </cell>
        </row>
        <row r="158">
          <cell r="N158" t="str">
            <v>Nguyễn Thị Thanh Hòa</v>
          </cell>
          <cell r="P158" t="str">
            <v>Bà</v>
          </cell>
        </row>
        <row r="159">
          <cell r="N159" t="str">
            <v>Phạm Minh Nghĩa</v>
          </cell>
          <cell r="O159">
            <v>0</v>
          </cell>
          <cell r="P159" t="str">
            <v>Ông</v>
          </cell>
          <cell r="Q159" t="str">
            <v>X</v>
          </cell>
        </row>
        <row r="160">
          <cell r="N160" t="str">
            <v>Nguyễn Thị Ngọc Anh</v>
          </cell>
          <cell r="P160" t="str">
            <v>Bà</v>
          </cell>
        </row>
        <row r="161">
          <cell r="N161" t="str">
            <v>Phạm Huy Hoàng</v>
          </cell>
          <cell r="P161" t="str">
            <v>Ông</v>
          </cell>
        </row>
      </sheetData>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TT"/>
    </sheetNames>
    <sheetDataSet>
      <sheetData sheetId="0" refreshError="1">
        <row r="10">
          <cell r="C10" t="str">
            <v>Phạm Hữu Lộc</v>
          </cell>
          <cell r="D10" t="str">
            <v>Hiệu trưởng</v>
          </cell>
          <cell r="E10" t="str">
            <v>HTXS NV</v>
          </cell>
          <cell r="H10" t="str">
            <v>X</v>
          </cell>
          <cell r="I10" t="str">
            <v>X</v>
          </cell>
        </row>
        <row r="11">
          <cell r="C11" t="str">
            <v>Đinh Văn Đệ</v>
          </cell>
          <cell r="D11" t="str">
            <v>Phó Hiệu trưởng</v>
          </cell>
          <cell r="E11" t="str">
            <v>HTXS NV</v>
          </cell>
          <cell r="H11" t="str">
            <v>X</v>
          </cell>
          <cell r="I11" t="str">
            <v>X</v>
          </cell>
          <cell r="J11" t="str">
            <v>X</v>
          </cell>
        </row>
        <row r="12">
          <cell r="C12" t="str">
            <v>Đinh Hồng Minh</v>
          </cell>
          <cell r="D12" t="str">
            <v>Phó Hiệu trưởng</v>
          </cell>
          <cell r="E12" t="str">
            <v>HTXS NV</v>
          </cell>
          <cell r="H12" t="str">
            <v>X</v>
          </cell>
          <cell r="I12" t="str">
            <v>X</v>
          </cell>
        </row>
        <row r="13">
          <cell r="C13" t="str">
            <v>Châu Văn Bảo</v>
          </cell>
          <cell r="D13" t="str">
            <v>Phó Hiệu trưởng</v>
          </cell>
          <cell r="E13" t="str">
            <v>HTXS NV</v>
          </cell>
          <cell r="H13" t="str">
            <v>X</v>
          </cell>
          <cell r="I13" t="str">
            <v>X</v>
          </cell>
          <cell r="J13" t="str">
            <v>X</v>
          </cell>
        </row>
        <row r="14">
          <cell r="C14" t="str">
            <v>Lâm Viết Dũng</v>
          </cell>
          <cell r="D14" t="str">
            <v>Trưởng phòng Tổ chức - Hành chính - Tổng hợp</v>
          </cell>
          <cell r="E14" t="str">
            <v>HTXS NV</v>
          </cell>
          <cell r="H14" t="str">
            <v>X</v>
          </cell>
          <cell r="I14" t="str">
            <v>X</v>
          </cell>
          <cell r="J14" t="str">
            <v>X</v>
          </cell>
        </row>
        <row r="15">
          <cell r="C15" t="str">
            <v>Huỳnh Thị Minh Ly</v>
          </cell>
          <cell r="D15" t="str">
            <v>Phó Trưởng phòng Tổ chức - Hành chính - Tổng hợp</v>
          </cell>
          <cell r="E15" t="str">
            <v>HTXS NV</v>
          </cell>
          <cell r="H15" t="str">
            <v>X</v>
          </cell>
          <cell r="I15" t="str">
            <v>X</v>
          </cell>
        </row>
        <row r="16">
          <cell r="C16" t="str">
            <v>Lưu Hoàng Hải Yến</v>
          </cell>
          <cell r="D16" t="str">
            <v>Phó Trưởng phòng Tổ chức - Hành chính - Tổng hợp</v>
          </cell>
          <cell r="E16" t="str">
            <v>HTXS NV</v>
          </cell>
          <cell r="H16" t="str">
            <v>X</v>
          </cell>
          <cell r="I16" t="str">
            <v>X</v>
          </cell>
        </row>
        <row r="17">
          <cell r="C17" t="str">
            <v>Vũ Như Quỳnh</v>
          </cell>
          <cell r="D17" t="str">
            <v>Nhân viên phòng Tổ chức - Hành chính - Tổng hợp</v>
          </cell>
          <cell r="E17" t="str">
            <v>HTXS NV</v>
          </cell>
          <cell r="H17" t="str">
            <v>X</v>
          </cell>
        </row>
        <row r="18">
          <cell r="C18" t="str">
            <v>Phan Thị Ngọc Phượng</v>
          </cell>
          <cell r="D18" t="str">
            <v>Nhân viên phòng Tổ chức - Hành chính - Tổng hợp</v>
          </cell>
          <cell r="E18" t="str">
            <v>HTXS NV</v>
          </cell>
          <cell r="H18" t="str">
            <v>X</v>
          </cell>
          <cell r="I18" t="str">
            <v>X</v>
          </cell>
        </row>
        <row r="19">
          <cell r="C19" t="str">
            <v>Nguyễn Thị Bích Liễu</v>
          </cell>
          <cell r="D19" t="str">
            <v>Nhân viên phòng Tổ chức - Hành chính - Tổng hợp</v>
          </cell>
          <cell r="E19" t="str">
            <v>HTXS NV</v>
          </cell>
          <cell r="H19" t="str">
            <v>X</v>
          </cell>
        </row>
        <row r="20">
          <cell r="C20" t="str">
            <v>Nguyễn Văn Chì</v>
          </cell>
          <cell r="D20" t="str">
            <v>Nhân viên phòng Tổ chức - Hành chính - Tổng hợp</v>
          </cell>
          <cell r="E20" t="str">
            <v>HTXS NV</v>
          </cell>
          <cell r="H20" t="str">
            <v>X</v>
          </cell>
        </row>
        <row r="21">
          <cell r="C21" t="str">
            <v>Trần Thị Ánh Phượng</v>
          </cell>
          <cell r="D21" t="str">
            <v>Nhân viên phòng Tổ chức - Hành chính - Tổng hợp</v>
          </cell>
          <cell r="E21" t="str">
            <v>HTXS NV</v>
          </cell>
          <cell r="H21" t="str">
            <v>X</v>
          </cell>
        </row>
        <row r="22">
          <cell r="C22" t="str">
            <v>Trần Văn Cu Anh</v>
          </cell>
          <cell r="D22" t="str">
            <v>Nhân viên phòng Tổ chức - Hành chính - Tổng hợp</v>
          </cell>
          <cell r="E22" t="str">
            <v>HTXS NV</v>
          </cell>
          <cell r="H22" t="str">
            <v>X</v>
          </cell>
        </row>
        <row r="23">
          <cell r="C23" t="str">
            <v>Nguyễn Thị Vân</v>
          </cell>
          <cell r="D23" t="str">
            <v>Nhân viên phòng Tổ chức - Hành chính - Tổng hợp</v>
          </cell>
          <cell r="E23" t="str">
            <v>HTXS NV</v>
          </cell>
          <cell r="H23" t="str">
            <v>X</v>
          </cell>
        </row>
        <row r="24">
          <cell r="C24" t="str">
            <v>Huỳnh Thị Xuân Mai</v>
          </cell>
          <cell r="D24" t="str">
            <v>Nhân viên phòng Tổ chức - Hành chính - Tổng hợp</v>
          </cell>
          <cell r="E24" t="str">
            <v>HTXS NV</v>
          </cell>
          <cell r="H24" t="str">
            <v>X</v>
          </cell>
        </row>
        <row r="25">
          <cell r="C25" t="str">
            <v>Trần Thị Phương Oanh</v>
          </cell>
          <cell r="D25" t="str">
            <v>Nhân viên phòng Tổ chức - Hành chính - Tổng hợp</v>
          </cell>
          <cell r="E25" t="str">
            <v>HTXS NV</v>
          </cell>
          <cell r="H25" t="str">
            <v>X</v>
          </cell>
        </row>
        <row r="26">
          <cell r="C26" t="str">
            <v>Thân Thị Nhung</v>
          </cell>
          <cell r="D26" t="str">
            <v>Nhân viên phòng Tổ chức - Hành chính - Tổng hợp</v>
          </cell>
          <cell r="E26" t="str">
            <v>HTXS NV</v>
          </cell>
          <cell r="H26" t="str">
            <v>X</v>
          </cell>
        </row>
        <row r="27">
          <cell r="C27" t="str">
            <v>Phạm Hữu Tấn</v>
          </cell>
          <cell r="D27" t="str">
            <v>Nhân viên phòng Tổ chức - Hành chính - Tổng hợp</v>
          </cell>
          <cell r="E27" t="str">
            <v>HTXS NV</v>
          </cell>
          <cell r="H27" t="str">
            <v>X</v>
          </cell>
        </row>
        <row r="28">
          <cell r="C28" t="str">
            <v>Nguyễn Hữu Xuân Vũ</v>
          </cell>
          <cell r="D28" t="str">
            <v>Nhân viên phòng Tổ chức - Hành chính - Tổng hợp</v>
          </cell>
          <cell r="E28" t="str">
            <v>HTXS NV</v>
          </cell>
          <cell r="H28" t="str">
            <v>X</v>
          </cell>
        </row>
        <row r="29">
          <cell r="C29" t="str">
            <v>Lê Hồng Phúc</v>
          </cell>
          <cell r="D29" t="str">
            <v>Nhân viên phòng Tổ chức - Hành chính - Tổng hợp</v>
          </cell>
          <cell r="E29" t="str">
            <v>HTXS NV</v>
          </cell>
          <cell r="H29" t="str">
            <v>X</v>
          </cell>
        </row>
        <row r="30">
          <cell r="C30" t="str">
            <v>Phạm Hữu Thành Phú</v>
          </cell>
          <cell r="D30" t="str">
            <v>Nhân viên phòng Tổ chức - Hành chính - Tổng hợp</v>
          </cell>
          <cell r="E30" t="str">
            <v>HTXS NV</v>
          </cell>
          <cell r="H30" t="str">
            <v>X</v>
          </cell>
        </row>
        <row r="31">
          <cell r="C31" t="str">
            <v>Huỳnh Thanh Nhàn</v>
          </cell>
          <cell r="D31" t="str">
            <v>Nhân viên phòng Tổ chức - Hành chính - Tổng hợp</v>
          </cell>
          <cell r="E31" t="str">
            <v>HTXS NV</v>
          </cell>
          <cell r="H31" t="str">
            <v>X</v>
          </cell>
        </row>
        <row r="32">
          <cell r="C32" t="str">
            <v>Đồng Anh Tuấn</v>
          </cell>
          <cell r="D32" t="str">
            <v>Nhân viên phòng Tổ chức - Hành chính - Tổng hợp</v>
          </cell>
          <cell r="E32" t="str">
            <v>HTXS NV</v>
          </cell>
          <cell r="H32" t="str">
            <v>X</v>
          </cell>
        </row>
        <row r="33">
          <cell r="C33" t="str">
            <v>Lê Hồng Sơn</v>
          </cell>
          <cell r="D33" t="str">
            <v>Nhân viên phòng Tổ chức - Hành chính - Tổng hợp</v>
          </cell>
          <cell r="E33" t="str">
            <v>HTXS NV</v>
          </cell>
          <cell r="H33" t="str">
            <v>X</v>
          </cell>
        </row>
        <row r="34">
          <cell r="C34" t="str">
            <v>Nguyễn Thanh Hiền</v>
          </cell>
          <cell r="D34" t="str">
            <v>Nhân viên phòng Tổ chức - Hành chính - Tổng hợp</v>
          </cell>
          <cell r="E34" t="str">
            <v>HTXS NV</v>
          </cell>
          <cell r="H34" t="str">
            <v>X</v>
          </cell>
        </row>
        <row r="35">
          <cell r="C35" t="str">
            <v>Trần Thanh Phương</v>
          </cell>
          <cell r="D35" t="str">
            <v>Nhân viên phòng Tổ chức - Hành chính - Tổng hợp</v>
          </cell>
          <cell r="E35" t="str">
            <v>HTXS NV</v>
          </cell>
          <cell r="H35" t="str">
            <v>X</v>
          </cell>
        </row>
        <row r="36">
          <cell r="C36" t="str">
            <v>Dương Văn Tâm</v>
          </cell>
          <cell r="D36" t="str">
            <v>Nhân viên phòng Tổ chức - Hành chính - Tổng hợp</v>
          </cell>
          <cell r="E36" t="str">
            <v>HTXS NV</v>
          </cell>
          <cell r="H36" t="str">
            <v>X</v>
          </cell>
        </row>
        <row r="37">
          <cell r="C37" t="str">
            <v>Huỳnh Ngọc Liên</v>
          </cell>
          <cell r="D37" t="str">
            <v>Nhân viên phòng Tổ chức - Hành chính - Tổng hợp</v>
          </cell>
          <cell r="E37" t="str">
            <v>HTXS NV</v>
          </cell>
          <cell r="H37" t="str">
            <v>X</v>
          </cell>
        </row>
        <row r="38">
          <cell r="C38" t="str">
            <v>Phạm Quang Tùng</v>
          </cell>
          <cell r="D38" t="str">
            <v>Nhân viên phòng Tổ chức - Hành chính - Tổng hợp</v>
          </cell>
          <cell r="E38" t="str">
            <v>HTT NV</v>
          </cell>
          <cell r="G38" t="str">
            <v>Không xét LĐTT</v>
          </cell>
        </row>
        <row r="39">
          <cell r="C39" t="str">
            <v>Trần Việt Anh</v>
          </cell>
          <cell r="D39" t="str">
            <v>Nhân viên phòng Tổ chức - Hành chính - Tổng hợp</v>
          </cell>
          <cell r="E39" t="str">
            <v>Không đánh giá</v>
          </cell>
          <cell r="G39" t="str">
            <v xml:space="preserve"> Không xét LĐTT</v>
          </cell>
        </row>
        <row r="40">
          <cell r="C40" t="str">
            <v>Nguyễn Kính</v>
          </cell>
          <cell r="D40" t="str">
            <v>Trưởng phòng 
Kế hoạch - Tài chính</v>
          </cell>
          <cell r="E40" t="str">
            <v>HTXS NV</v>
          </cell>
          <cell r="H40" t="str">
            <v>X</v>
          </cell>
          <cell r="I40" t="str">
            <v>X</v>
          </cell>
          <cell r="J40" t="str">
            <v>X</v>
          </cell>
        </row>
        <row r="41">
          <cell r="C41" t="str">
            <v>Nguyễn Thị Kim Dung</v>
          </cell>
          <cell r="D41" t="str">
            <v>Phó Trưởng phòng 
Kế hoạch - Tài chính</v>
          </cell>
          <cell r="E41" t="str">
            <v>HTXS NV</v>
          </cell>
          <cell r="H41" t="str">
            <v>X</v>
          </cell>
        </row>
        <row r="42">
          <cell r="C42" t="str">
            <v>Hồng Mộng Tuyết Dung</v>
          </cell>
          <cell r="D42" t="str">
            <v>Nhân viên phòng 
Kế hoạch - Tài chính</v>
          </cell>
          <cell r="E42" t="str">
            <v>HTXS NV</v>
          </cell>
          <cell r="H42" t="str">
            <v>X</v>
          </cell>
        </row>
        <row r="43">
          <cell r="C43" t="str">
            <v>Trần Thị Minh Thoa</v>
          </cell>
          <cell r="D43" t="str">
            <v>Nhân viên phòng 
Kế hoạch - Tài chính</v>
          </cell>
          <cell r="E43" t="str">
            <v>HTXS NV</v>
          </cell>
          <cell r="H43" t="str">
            <v>X</v>
          </cell>
          <cell r="I43" t="str">
            <v>X</v>
          </cell>
        </row>
        <row r="44">
          <cell r="C44" t="str">
            <v>Nguyễn Thị Hồng Thắm</v>
          </cell>
          <cell r="D44" t="str">
            <v>Nhân viên phòng 
Kế hoạch - Tài chính</v>
          </cell>
          <cell r="E44" t="str">
            <v>HTXS NV</v>
          </cell>
          <cell r="H44" t="str">
            <v>X</v>
          </cell>
        </row>
        <row r="45">
          <cell r="C45" t="str">
            <v>Võ Thị Lệ Trân</v>
          </cell>
          <cell r="D45" t="str">
            <v>Nhân viên phòng 
Kế hoạch - Tài chính</v>
          </cell>
          <cell r="E45" t="str">
            <v>HTXS NV</v>
          </cell>
          <cell r="H45" t="str">
            <v>X</v>
          </cell>
        </row>
        <row r="46">
          <cell r="C46" t="str">
            <v>Trần Thị Thảo Vân</v>
          </cell>
          <cell r="D46" t="str">
            <v>Nhân viên phòng 
Kế hoạch - Tài chính</v>
          </cell>
          <cell r="E46" t="str">
            <v>HTXS NV</v>
          </cell>
          <cell r="H46" t="str">
            <v>X</v>
          </cell>
        </row>
        <row r="47">
          <cell r="C47" t="str">
            <v>Nguyễn Thụy Nghiêm</v>
          </cell>
          <cell r="D47" t="str">
            <v>Nhân viên phòng 
Kế hoạch - Tài chính</v>
          </cell>
          <cell r="E47" t="str">
            <v>HTXS NV</v>
          </cell>
          <cell r="H47" t="str">
            <v>X</v>
          </cell>
        </row>
        <row r="48">
          <cell r="C48" t="str">
            <v>Huỳnh Như Ý</v>
          </cell>
          <cell r="D48" t="str">
            <v>Nhân viên phòng 
Kế hoạch - Tài chính</v>
          </cell>
          <cell r="E48" t="str">
            <v>Không đánh giá</v>
          </cell>
          <cell r="G48" t="str">
            <v>Không xét LĐTT</v>
          </cell>
        </row>
        <row r="49">
          <cell r="C49" t="str">
            <v>Hồ Văn Sĩ</v>
          </cell>
          <cell r="D49" t="str">
            <v>Trưởng phòng 
Tuyển sinh - Đào tạo</v>
          </cell>
          <cell r="E49" t="str">
            <v>HTXS NV</v>
          </cell>
          <cell r="H49" t="str">
            <v>X</v>
          </cell>
          <cell r="I49" t="str">
            <v>X</v>
          </cell>
          <cell r="J49" t="str">
            <v>X</v>
          </cell>
        </row>
        <row r="50">
          <cell r="C50" t="str">
            <v>Lương Xuân Thịnh</v>
          </cell>
          <cell r="D50" t="str">
            <v>Phó Trưởng phòng 
Tuyển sinh - Đào tạo</v>
          </cell>
          <cell r="E50" t="str">
            <v>HTXS NV</v>
          </cell>
          <cell r="H50" t="str">
            <v>X</v>
          </cell>
          <cell r="I50" t="str">
            <v>X</v>
          </cell>
          <cell r="J50" t="str">
            <v>X</v>
          </cell>
        </row>
        <row r="51">
          <cell r="C51" t="str">
            <v>Nguyễn Văn Tấn</v>
          </cell>
          <cell r="D51" t="str">
            <v>Phó Trưởng phòng 
Tuyển sinh - Đào tạo</v>
          </cell>
          <cell r="E51" t="str">
            <v>HTXS NV</v>
          </cell>
          <cell r="H51" t="str">
            <v>X</v>
          </cell>
        </row>
        <row r="52">
          <cell r="C52" t="str">
            <v>Huỳnh Thị Mai</v>
          </cell>
          <cell r="D52" t="str">
            <v>Phó Trưởng phòng 
Tuyển sinh - Đào tạo</v>
          </cell>
          <cell r="E52" t="str">
            <v>HTXS NV</v>
          </cell>
          <cell r="H52" t="str">
            <v>X</v>
          </cell>
          <cell r="I52" t="str">
            <v>X</v>
          </cell>
          <cell r="J52" t="str">
            <v>X</v>
          </cell>
        </row>
        <row r="53">
          <cell r="C53" t="str">
            <v>Võ Thị Xuân Thơ</v>
          </cell>
          <cell r="D53" t="str">
            <v>Nhân viên phòng 
Tuyển sinh - Đào tạo</v>
          </cell>
          <cell r="E53" t="str">
            <v>HTXS NV</v>
          </cell>
          <cell r="H53" t="str">
            <v>X</v>
          </cell>
        </row>
        <row r="54">
          <cell r="C54" t="str">
            <v>Nguyễn Thị Thanh Thảo</v>
          </cell>
          <cell r="D54" t="str">
            <v>Nhân viên phòng 
Tuyển sinh - Đào tạo</v>
          </cell>
          <cell r="E54" t="str">
            <v>HTXS NV</v>
          </cell>
          <cell r="H54" t="str">
            <v>X</v>
          </cell>
        </row>
        <row r="55">
          <cell r="C55" t="str">
            <v>Giáp Thị Vượng</v>
          </cell>
          <cell r="D55" t="str">
            <v>Nhân viên phòng 
Tuyển sinh - Đào tạo</v>
          </cell>
          <cell r="E55" t="str">
            <v>HTXS NV</v>
          </cell>
          <cell r="H55" t="str">
            <v>X</v>
          </cell>
        </row>
        <row r="56">
          <cell r="C56" t="str">
            <v>Nguyễn Thị Thùy</v>
          </cell>
          <cell r="D56" t="str">
            <v>Nhân viên phòng 
Tuyển sinh - Đào tạo</v>
          </cell>
          <cell r="E56" t="str">
            <v>HTXS NV</v>
          </cell>
          <cell r="H56" t="str">
            <v>X</v>
          </cell>
        </row>
        <row r="57">
          <cell r="C57" t="str">
            <v>Mai Nguyễn Hoàng Yến</v>
          </cell>
          <cell r="D57" t="str">
            <v>Nhân viên phòng 
Tuyển sinh - Đào tạo</v>
          </cell>
          <cell r="E57" t="str">
            <v>HTXS NV</v>
          </cell>
          <cell r="H57" t="str">
            <v>X</v>
          </cell>
        </row>
        <row r="58">
          <cell r="C58" t="str">
            <v>Nguyễn Thị Hải Hà</v>
          </cell>
          <cell r="D58" t="str">
            <v>Nhân viên phòng 
Tuyển sinh - Đào tạo</v>
          </cell>
          <cell r="E58" t="str">
            <v>HTXS NV</v>
          </cell>
          <cell r="H58" t="str">
            <v>X</v>
          </cell>
        </row>
        <row r="59">
          <cell r="C59" t="str">
            <v>Thái Thị My Sa</v>
          </cell>
          <cell r="D59" t="str">
            <v>Nhân viên phòng 
Tuyển sinh - Đào tạo</v>
          </cell>
          <cell r="E59" t="str">
            <v>HTXS NV</v>
          </cell>
          <cell r="H59" t="str">
            <v>X</v>
          </cell>
        </row>
        <row r="60">
          <cell r="C60" t="str">
            <v>Huỳnh Thị Cẩm Hoa</v>
          </cell>
          <cell r="D60" t="str">
            <v>Nhân viên phòng 
Tuyển sinh - Đào tạo</v>
          </cell>
          <cell r="E60" t="str">
            <v>HTXS NV</v>
          </cell>
          <cell r="H60" t="str">
            <v>X</v>
          </cell>
        </row>
        <row r="61">
          <cell r="C61" t="str">
            <v>Nguyễn Thị Nhung</v>
          </cell>
          <cell r="D61" t="str">
            <v>Nhân viên phòng 
Tuyển sinh - Đào tạo</v>
          </cell>
          <cell r="E61" t="str">
            <v>HTXS NV</v>
          </cell>
          <cell r="H61" t="str">
            <v>X</v>
          </cell>
        </row>
        <row r="62">
          <cell r="C62" t="str">
            <v>Nguyễn Việt Tiến</v>
          </cell>
          <cell r="D62" t="str">
            <v>Nhân viên phòng 
Tuyển sinh - Đào tạo</v>
          </cell>
          <cell r="E62" t="str">
            <v>HTXS NV</v>
          </cell>
          <cell r="H62" t="str">
            <v>X</v>
          </cell>
        </row>
        <row r="63">
          <cell r="C63" t="str">
            <v>Sỹ Thị Chung</v>
          </cell>
          <cell r="D63" t="str">
            <v>Nhân viên phòng 
Tuyển sinh - Đào tạo</v>
          </cell>
          <cell r="E63" t="str">
            <v>HTXS NV</v>
          </cell>
          <cell r="H63" t="str">
            <v>X</v>
          </cell>
        </row>
        <row r="64">
          <cell r="C64" t="str">
            <v>Nguyễn Thị Tất</v>
          </cell>
          <cell r="D64" t="str">
            <v>Nhân viên phòng 
Tuyển sinh - Đào tạo</v>
          </cell>
          <cell r="E64" t="str">
            <v>HTXS NV</v>
          </cell>
          <cell r="H64" t="str">
            <v>X</v>
          </cell>
        </row>
        <row r="65">
          <cell r="C65" t="str">
            <v>Lê Xuân Thiện</v>
          </cell>
          <cell r="D65" t="str">
            <v>Trưởng phòng Thanh tra giáo dục - Công tác Sinh viên</v>
          </cell>
          <cell r="E65" t="str">
            <v>HTXS NV</v>
          </cell>
          <cell r="H65" t="str">
            <v>X</v>
          </cell>
        </row>
        <row r="66">
          <cell r="C66" t="str">
            <v>Nguyễn Ngọc Hiệp</v>
          </cell>
          <cell r="D66" t="str">
            <v>Phó Trưởng phòng Thanh tra giáo dục - Công tác Sinh viên</v>
          </cell>
          <cell r="E66" t="str">
            <v>HTXS NV</v>
          </cell>
          <cell r="H66" t="str">
            <v>X</v>
          </cell>
        </row>
        <row r="67">
          <cell r="C67" t="str">
            <v>Hồ Minh Lợi</v>
          </cell>
          <cell r="D67" t="str">
            <v>Phó Trưởng phòng Thanh tra giáo dục - Công tác Sinh viên</v>
          </cell>
          <cell r="E67" t="str">
            <v>HTXS NV</v>
          </cell>
          <cell r="H67" t="str">
            <v>X</v>
          </cell>
        </row>
        <row r="68">
          <cell r="C68" t="str">
            <v>Nguyễn Thị Kim Anh</v>
          </cell>
          <cell r="D68" t="str">
            <v>Nhân viên phòng Thanh tra giáo dục - Công tác Sinh viên</v>
          </cell>
          <cell r="E68" t="str">
            <v>HTXS NV</v>
          </cell>
          <cell r="H68" t="str">
            <v>X</v>
          </cell>
          <cell r="I68" t="str">
            <v>X</v>
          </cell>
        </row>
        <row r="69">
          <cell r="C69" t="str">
            <v>Nguyễn Tất Thắng</v>
          </cell>
          <cell r="D69" t="str">
            <v>Nhân viên phòng Thanh tra giáo dục - Công tác Sinh viên</v>
          </cell>
          <cell r="E69" t="str">
            <v>HTXS NV</v>
          </cell>
          <cell r="H69" t="str">
            <v>X</v>
          </cell>
        </row>
        <row r="70">
          <cell r="C70" t="str">
            <v>Lê Thị Nữ</v>
          </cell>
          <cell r="D70" t="str">
            <v>Nhân viên phòng Thanh tra giáo dục - Công tác Sinh viên</v>
          </cell>
          <cell r="E70" t="str">
            <v>HTXS NV</v>
          </cell>
          <cell r="H70" t="str">
            <v>X</v>
          </cell>
        </row>
        <row r="71">
          <cell r="C71" t="str">
            <v>Phạm Thị Lê Chi</v>
          </cell>
          <cell r="D71" t="str">
            <v>Nhân viên phòng Thanh tra giáo dục - Công tác Sinh viên</v>
          </cell>
          <cell r="E71" t="str">
            <v>HTXS NV</v>
          </cell>
          <cell r="H71" t="str">
            <v>X</v>
          </cell>
        </row>
        <row r="72">
          <cell r="C72" t="str">
            <v>Trần Thị Thu Hà</v>
          </cell>
          <cell r="D72" t="str">
            <v>Nhân viên phòng Thanh tra giáo dục - Công tác Sinh viên</v>
          </cell>
          <cell r="E72" t="str">
            <v>HTXS NV</v>
          </cell>
          <cell r="H72" t="str">
            <v>X</v>
          </cell>
          <cell r="I72" t="str">
            <v>X</v>
          </cell>
        </row>
        <row r="73">
          <cell r="C73" t="str">
            <v>Nguyễn Thị Ngọc Anh</v>
          </cell>
          <cell r="D73" t="str">
            <v>Nhân viên phòng Thanh tra giáo dục - Công tác Sinh viên</v>
          </cell>
          <cell r="E73" t="str">
            <v>HTXS NV</v>
          </cell>
          <cell r="H73" t="str">
            <v>X</v>
          </cell>
        </row>
        <row r="74">
          <cell r="C74" t="str">
            <v>Mai Thu Hương</v>
          </cell>
          <cell r="D74" t="str">
            <v>Nhân viên phòng Thanh tra giáo dục - Công tác Sinh viên</v>
          </cell>
          <cell r="E74" t="str">
            <v>HTXS NV</v>
          </cell>
          <cell r="H74" t="str">
            <v>X</v>
          </cell>
        </row>
        <row r="75">
          <cell r="C75" t="str">
            <v>Huỳnh Văn Hiếu</v>
          </cell>
          <cell r="D75" t="str">
            <v>Nhân viên phòng Thanh tra giáo dục - Công tác Sinh viên</v>
          </cell>
          <cell r="E75" t="str">
            <v>HTXS NV</v>
          </cell>
          <cell r="H75" t="str">
            <v>X</v>
          </cell>
        </row>
        <row r="76">
          <cell r="C76" t="str">
            <v>Nguyễn Trung Dũng</v>
          </cell>
          <cell r="D76" t="str">
            <v>Nhân viên phòng Thanh tra giáo dục - Công tác Sinh viên</v>
          </cell>
          <cell r="E76" t="str">
            <v>HTXS NV</v>
          </cell>
          <cell r="H76" t="str">
            <v>X</v>
          </cell>
        </row>
        <row r="77">
          <cell r="C77" t="str">
            <v>Phạm Huy Hoàng</v>
          </cell>
          <cell r="D77" t="str">
            <v>Nhân viên phòng Thanh tra giáo dục - Công tác Sinh viên</v>
          </cell>
          <cell r="E77" t="str">
            <v>HTXS NV</v>
          </cell>
          <cell r="H77" t="str">
            <v>X</v>
          </cell>
        </row>
        <row r="78">
          <cell r="C78" t="str">
            <v>Trần Anh Mỹ</v>
          </cell>
          <cell r="D78" t="str">
            <v>Nhân viên phòng Thanh tra giáo dục - Công tác Sinh viên</v>
          </cell>
          <cell r="E78" t="str">
            <v>HTXS NV</v>
          </cell>
          <cell r="H78" t="str">
            <v>X</v>
          </cell>
        </row>
        <row r="79">
          <cell r="C79" t="str">
            <v>Bùi Đức Phước</v>
          </cell>
          <cell r="D79" t="str">
            <v>Nhân viên phòng Thanh tra giáo dục - Công tác Sinh viên</v>
          </cell>
          <cell r="E79" t="str">
            <v>HTXS NV</v>
          </cell>
          <cell r="G79" t="str">
            <v>Không xét LĐTT</v>
          </cell>
        </row>
        <row r="80">
          <cell r="C80" t="str">
            <v>Nguyễn Chí Nhân</v>
          </cell>
          <cell r="D80" t="str">
            <v>Trưởng phòng Khảo thí và Đảm bảo chất lượng</v>
          </cell>
          <cell r="E80" t="str">
            <v>HTXS NV</v>
          </cell>
          <cell r="H80" t="str">
            <v>X</v>
          </cell>
        </row>
        <row r="81">
          <cell r="C81" t="str">
            <v>Trương Thị Hồng</v>
          </cell>
          <cell r="D81" t="str">
            <v>Nhân viên phòng Khảo thí và Đảm bảo chất lượng</v>
          </cell>
          <cell r="E81" t="str">
            <v>HTXS NV</v>
          </cell>
          <cell r="H81" t="str">
            <v>X</v>
          </cell>
          <cell r="I81" t="str">
            <v>X</v>
          </cell>
        </row>
        <row r="82">
          <cell r="C82" t="str">
            <v>Nguyễn Thanh Sơn</v>
          </cell>
          <cell r="D82" t="str">
            <v>Nhân viên phòng Khảo thí và Đảm bảo chất lượng</v>
          </cell>
          <cell r="E82" t="str">
            <v>HTXS NV</v>
          </cell>
          <cell r="H82" t="str">
            <v>X</v>
          </cell>
        </row>
        <row r="83">
          <cell r="C83" t="str">
            <v>Vũ Thị Thu Thủy</v>
          </cell>
          <cell r="D83" t="str">
            <v>Nhân viên phòng Khảo thí và Đảm bảo chất lượng</v>
          </cell>
          <cell r="E83" t="str">
            <v>HTXS NV</v>
          </cell>
          <cell r="H83" t="str">
            <v>X</v>
          </cell>
        </row>
        <row r="84">
          <cell r="C84" t="str">
            <v>Nguyễn Thị Tuyết</v>
          </cell>
          <cell r="D84" t="str">
            <v>Nhân viên phòng Khảo thí và Đảm bảo chất lượng</v>
          </cell>
          <cell r="E84" t="str">
            <v>HTXS NV</v>
          </cell>
          <cell r="H84" t="str">
            <v>X</v>
          </cell>
        </row>
        <row r="85">
          <cell r="C85" t="str">
            <v>Lương Minh Dũng</v>
          </cell>
          <cell r="D85" t="str">
            <v>Nhân viên phòng Khảo thí và Đảm bảo chất lượng</v>
          </cell>
          <cell r="E85" t="str">
            <v>HTXS NV</v>
          </cell>
          <cell r="H85" t="str">
            <v>X</v>
          </cell>
        </row>
        <row r="86">
          <cell r="C86" t="str">
            <v>Nguyễn Yến Nhi</v>
          </cell>
          <cell r="D86" t="str">
            <v>Nhân viên phòng Khảo thí và Đảm bảo chất lượng</v>
          </cell>
          <cell r="E86" t="str">
            <v>HTXS NV</v>
          </cell>
          <cell r="H86" t="str">
            <v>X</v>
          </cell>
        </row>
        <row r="87">
          <cell r="C87" t="str">
            <v>Nguyễn Ngọc Trang</v>
          </cell>
          <cell r="D87" t="str">
            <v>Trưởng phòng Quản lý khoa học - Hợp tác quốc tế</v>
          </cell>
          <cell r="E87" t="str">
            <v>HTXS NV</v>
          </cell>
          <cell r="H87" t="str">
            <v>X</v>
          </cell>
          <cell r="I87" t="str">
            <v>X</v>
          </cell>
          <cell r="J87" t="str">
            <v>X</v>
          </cell>
        </row>
        <row r="88">
          <cell r="C88" t="str">
            <v>Lê Tiến Dũng</v>
          </cell>
          <cell r="D88" t="str">
            <v>Nhân viên phòng Quản lý khoa học - Hợp tác quốc tế</v>
          </cell>
          <cell r="E88" t="str">
            <v>HTXS NV</v>
          </cell>
          <cell r="H88" t="str">
            <v>X</v>
          </cell>
        </row>
        <row r="89">
          <cell r="C89" t="str">
            <v>Lê Quang Liêm</v>
          </cell>
          <cell r="D89" t="str">
            <v>Trưởng phòng 
Quản trị - Dịch vụ</v>
          </cell>
          <cell r="E89" t="str">
            <v xml:space="preserve">HTXS NV </v>
          </cell>
          <cell r="H89" t="str">
            <v>X</v>
          </cell>
          <cell r="I89" t="str">
            <v>X</v>
          </cell>
          <cell r="J89" t="str">
            <v>X</v>
          </cell>
        </row>
        <row r="90">
          <cell r="C90" t="str">
            <v>Nguyễn Văn Thành</v>
          </cell>
          <cell r="D90" t="str">
            <v>Phó Trưởng phòng 
Quản trị - Dịch vụ</v>
          </cell>
          <cell r="E90" t="str">
            <v xml:space="preserve">HTXS NV </v>
          </cell>
          <cell r="H90" t="str">
            <v>X</v>
          </cell>
          <cell r="I90" t="str">
            <v>X</v>
          </cell>
        </row>
        <row r="91">
          <cell r="C91" t="str">
            <v>Trịnh Hoàng Hiệp</v>
          </cell>
          <cell r="D91" t="str">
            <v>Phó Trưởng phòng 
Quản trị - Dịch vụ</v>
          </cell>
          <cell r="E91" t="str">
            <v xml:space="preserve">HTXS NV </v>
          </cell>
          <cell r="H91" t="str">
            <v>X</v>
          </cell>
          <cell r="I91" t="str">
            <v>X</v>
          </cell>
        </row>
        <row r="92">
          <cell r="C92" t="str">
            <v>Phan Đức Long</v>
          </cell>
          <cell r="D92" t="str">
            <v>Tổ trưởng Tổ Quản lý Ký túc xá Sinh viên thuộc phòng Quản trị - Dịch vụ</v>
          </cell>
          <cell r="E92" t="str">
            <v xml:space="preserve">HTXS NV </v>
          </cell>
          <cell r="H92" t="str">
            <v>X</v>
          </cell>
          <cell r="I92" t="str">
            <v>X</v>
          </cell>
        </row>
        <row r="93">
          <cell r="C93" t="str">
            <v>Nguyễn Trọng Phú</v>
          </cell>
          <cell r="D93" t="str">
            <v>Tổ trưởng Tổ sửa chữa thuộc phòng Quản trị - Dịch vụ</v>
          </cell>
          <cell r="E93" t="str">
            <v xml:space="preserve">HTXS NV </v>
          </cell>
          <cell r="H93" t="str">
            <v>X</v>
          </cell>
        </row>
        <row r="94">
          <cell r="C94" t="str">
            <v>Giáp Văn Thịnh</v>
          </cell>
          <cell r="D94" t="str">
            <v>Nhân viên phòng Quản trị - Dịch vụ</v>
          </cell>
          <cell r="E94" t="str">
            <v xml:space="preserve">HTXS NV </v>
          </cell>
          <cell r="H94" t="str">
            <v>X</v>
          </cell>
        </row>
        <row r="95">
          <cell r="C95" t="str">
            <v>Vũ Ngọc Quang</v>
          </cell>
          <cell r="D95" t="str">
            <v>Nhân viên phòng Quản trị - Dịch vụ</v>
          </cell>
          <cell r="E95" t="str">
            <v xml:space="preserve">HTXS NV </v>
          </cell>
          <cell r="H95" t="str">
            <v>X</v>
          </cell>
        </row>
        <row r="96">
          <cell r="C96" t="str">
            <v>Bùi Đặng Hoàng Tuấn</v>
          </cell>
          <cell r="D96" t="str">
            <v>Nhân viên phòng Quản trị - Dịch vụ</v>
          </cell>
          <cell r="E96" t="str">
            <v xml:space="preserve">HTXS NV </v>
          </cell>
          <cell r="H96" t="str">
            <v>X</v>
          </cell>
        </row>
        <row r="97">
          <cell r="C97" t="str">
            <v>Ninh Đỗ Hiệp</v>
          </cell>
          <cell r="D97" t="str">
            <v>Nhân viên phòng Quản trị - Dịch vụ</v>
          </cell>
          <cell r="E97" t="str">
            <v xml:space="preserve">HTXS NV </v>
          </cell>
          <cell r="H97" t="str">
            <v>X</v>
          </cell>
        </row>
        <row r="98">
          <cell r="C98" t="str">
            <v>Lê Hồng Anh Tuấn</v>
          </cell>
          <cell r="D98" t="str">
            <v>Nhân viên phòng Quản trị - Dịch vụ</v>
          </cell>
          <cell r="E98" t="str">
            <v xml:space="preserve">HTXS NV </v>
          </cell>
          <cell r="H98" t="str">
            <v>X</v>
          </cell>
        </row>
        <row r="99">
          <cell r="C99" t="str">
            <v>Nguyễn Cao Thắng</v>
          </cell>
          <cell r="D99" t="str">
            <v>Nhân viên phòng Quản trị - Dịch vụ</v>
          </cell>
          <cell r="E99" t="str">
            <v xml:space="preserve">HTXS NV </v>
          </cell>
          <cell r="H99" t="str">
            <v>X</v>
          </cell>
          <cell r="I99" t="str">
            <v>X</v>
          </cell>
          <cell r="J99" t="str">
            <v>X</v>
          </cell>
        </row>
        <row r="100">
          <cell r="C100" t="str">
            <v>Nguyễn Tiến Việt Dũng</v>
          </cell>
          <cell r="D100" t="str">
            <v>Nhân viên phòng Quản trị - Dịch vụ</v>
          </cell>
          <cell r="E100" t="str">
            <v>HTXS NV</v>
          </cell>
          <cell r="H100" t="str">
            <v>X</v>
          </cell>
        </row>
        <row r="101">
          <cell r="C101" t="str">
            <v>Võ Tấn Kiệt</v>
          </cell>
          <cell r="D101" t="str">
            <v>Nhân viên phòng Quản trị - Dịch vụ</v>
          </cell>
          <cell r="E101" t="str">
            <v xml:space="preserve">HTXS NV </v>
          </cell>
          <cell r="H101" t="str">
            <v>X</v>
          </cell>
        </row>
        <row r="102">
          <cell r="C102" t="str">
            <v>Trần Văn Lý</v>
          </cell>
          <cell r="D102" t="str">
            <v>Nhân viên phòng Quản trị - Dịch vụ</v>
          </cell>
          <cell r="E102" t="str">
            <v>HTT NV</v>
          </cell>
          <cell r="H102" t="str">
            <v>X</v>
          </cell>
        </row>
        <row r="103">
          <cell r="C103" t="str">
            <v>Hà Nhật Thanh</v>
          </cell>
          <cell r="D103" t="str">
            <v>Nhân viên phòng Quản trị - Dịch vụ</v>
          </cell>
          <cell r="E103" t="str">
            <v>HTXS NV</v>
          </cell>
          <cell r="H103" t="str">
            <v>X</v>
          </cell>
        </row>
        <row r="104">
          <cell r="C104" t="str">
            <v>Bùi Thị Dương</v>
          </cell>
          <cell r="D104" t="str">
            <v>Nhân viên phòng Quản trị - Dịch vụ</v>
          </cell>
          <cell r="E104" t="str">
            <v>HTT NV</v>
          </cell>
          <cell r="H104" t="str">
            <v>X</v>
          </cell>
        </row>
        <row r="105">
          <cell r="C105" t="str">
            <v>Giáp Đức Nhận</v>
          </cell>
          <cell r="D105" t="str">
            <v>Nhân viên phòng Quản trị - Dịch vụ</v>
          </cell>
          <cell r="E105" t="str">
            <v>HTT NV</v>
          </cell>
          <cell r="H105" t="str">
            <v>X</v>
          </cell>
        </row>
        <row r="106">
          <cell r="C106" t="str">
            <v>Trần Thị Thu</v>
          </cell>
          <cell r="D106" t="str">
            <v>Tổ trưởng Tổ vệ sinh môi trường thuộc phòng Quản trị - Dịch vụ</v>
          </cell>
          <cell r="E106" t="str">
            <v xml:space="preserve">HTXS NV </v>
          </cell>
          <cell r="H106" t="str">
            <v>X</v>
          </cell>
        </row>
        <row r="107">
          <cell r="C107" t="str">
            <v>Nguyễn Thị Thu Trang</v>
          </cell>
          <cell r="D107" t="str">
            <v>Nhân viên phòng Quản trị - Dịch vụ</v>
          </cell>
          <cell r="E107" t="str">
            <v>HTXS NV</v>
          </cell>
          <cell r="H107" t="str">
            <v>X</v>
          </cell>
        </row>
        <row r="108">
          <cell r="C108" t="str">
            <v>Thân Thị Quyết</v>
          </cell>
          <cell r="D108" t="str">
            <v>Nhân viên phòng Quản trị - Dịch vụ</v>
          </cell>
          <cell r="E108" t="str">
            <v>HTXS NV</v>
          </cell>
          <cell r="H108" t="str">
            <v>X</v>
          </cell>
        </row>
        <row r="109">
          <cell r="C109" t="str">
            <v>Đỗ Thị Bích Thủy</v>
          </cell>
          <cell r="D109" t="str">
            <v>Nhân viên phòng Quản trị - Dịch vụ</v>
          </cell>
          <cell r="E109" t="str">
            <v>HTXS NV</v>
          </cell>
          <cell r="H109" t="str">
            <v>X</v>
          </cell>
        </row>
        <row r="110">
          <cell r="C110" t="str">
            <v>Dương Thị Thủy</v>
          </cell>
          <cell r="D110" t="str">
            <v>Nhân viên phòng Quản trị - Dịch vụ</v>
          </cell>
          <cell r="E110" t="str">
            <v xml:space="preserve">HTXS NV </v>
          </cell>
          <cell r="H110" t="str">
            <v>X</v>
          </cell>
        </row>
        <row r="111">
          <cell r="C111" t="str">
            <v>Nguyễn Thị Thảo</v>
          </cell>
          <cell r="D111" t="str">
            <v>Nhân viên phòng Quản trị - Dịch vụ</v>
          </cell>
          <cell r="E111" t="str">
            <v>HTXS NV</v>
          </cell>
          <cell r="H111" t="str">
            <v>X</v>
          </cell>
        </row>
        <row r="112">
          <cell r="C112" t="str">
            <v>Tạ Quốc Tấn</v>
          </cell>
          <cell r="D112" t="str">
            <v>Nhân viên phòng Quản trị - Dịch vụ</v>
          </cell>
          <cell r="E112" t="str">
            <v xml:space="preserve">HTXS NV </v>
          </cell>
          <cell r="H112" t="str">
            <v>X</v>
          </cell>
        </row>
        <row r="113">
          <cell r="C113" t="str">
            <v>Trịnh Tuấn Vũ</v>
          </cell>
          <cell r="D113" t="str">
            <v>Nhân viên phòng Quản trị - Dịch vụ</v>
          </cell>
          <cell r="E113" t="str">
            <v>HTXS NV</v>
          </cell>
          <cell r="H113" t="str">
            <v>X</v>
          </cell>
        </row>
        <row r="114">
          <cell r="C114" t="str">
            <v>Võ Thị Tuyết</v>
          </cell>
          <cell r="D114" t="str">
            <v>Nhân viên phòng Quản trị - Dịch vụ</v>
          </cell>
          <cell r="E114" t="str">
            <v xml:space="preserve">HTXS NV </v>
          </cell>
          <cell r="H114" t="str">
            <v>X</v>
          </cell>
        </row>
        <row r="115">
          <cell r="C115" t="str">
            <v>Nguyễn Tiến Hưng</v>
          </cell>
          <cell r="D115" t="str">
            <v>Nhân viên phòng Quản trị - Dịch vụ</v>
          </cell>
          <cell r="E115" t="str">
            <v>HTT NV</v>
          </cell>
          <cell r="H115" t="str">
            <v>X</v>
          </cell>
        </row>
        <row r="116">
          <cell r="C116" t="str">
            <v>Nguyễn Xuân Lợi</v>
          </cell>
          <cell r="D116" t="str">
            <v>Nhân viên phòng Quản trị - Dịch vụ</v>
          </cell>
          <cell r="E116" t="str">
            <v xml:space="preserve">HTXS NV </v>
          </cell>
          <cell r="H116" t="str">
            <v>X</v>
          </cell>
        </row>
        <row r="117">
          <cell r="C117" t="str">
            <v>Huỳnh Bá Triết</v>
          </cell>
          <cell r="D117" t="str">
            <v>Nhân viên phòng Quản trị - Dịch vụ</v>
          </cell>
          <cell r="E117" t="str">
            <v xml:space="preserve">HTXS NV </v>
          </cell>
          <cell r="H117" t="str">
            <v>X</v>
          </cell>
        </row>
        <row r="118">
          <cell r="C118" t="str">
            <v>Trần Thanh Quí</v>
          </cell>
          <cell r="D118" t="str">
            <v>Nhân viên phòng Quản trị - Dịch vụ</v>
          </cell>
          <cell r="E118" t="str">
            <v>HTXS NV</v>
          </cell>
          <cell r="H118" t="str">
            <v>X</v>
          </cell>
        </row>
        <row r="119">
          <cell r="C119" t="str">
            <v>Trần Kim Tươi</v>
          </cell>
          <cell r="D119" t="str">
            <v>Nhân viên phòng Quản trị - Dịch vụ</v>
          </cell>
          <cell r="E119" t="str">
            <v>HTXS NV</v>
          </cell>
          <cell r="H119" t="str">
            <v>X</v>
          </cell>
        </row>
        <row r="120">
          <cell r="C120" t="str">
            <v>Trương Thị Định</v>
          </cell>
          <cell r="D120" t="str">
            <v>Nhân viên phòng Quản trị - Dịch vụ</v>
          </cell>
          <cell r="E120" t="str">
            <v>HTXS NV</v>
          </cell>
          <cell r="G120" t="str">
            <v>Không xét LĐTT</v>
          </cell>
        </row>
        <row r="121">
          <cell r="C121" t="str">
            <v>Trương Thị Bắc</v>
          </cell>
          <cell r="D121" t="str">
            <v>Nhân viên phòng Quản trị - Dịch vụ</v>
          </cell>
          <cell r="E121" t="str">
            <v>HTXS NV</v>
          </cell>
          <cell r="G121" t="str">
            <v>Không xét LĐTT</v>
          </cell>
        </row>
        <row r="122">
          <cell r="C122" t="str">
            <v xml:space="preserve">Trương Phú Cường </v>
          </cell>
          <cell r="D122" t="str">
            <v>Nhân viên phòng Quản trị - Dịch vụ</v>
          </cell>
          <cell r="E122" t="str">
            <v>Không đánh giá</v>
          </cell>
          <cell r="G122" t="str">
            <v>Không xét LĐTT</v>
          </cell>
        </row>
        <row r="123">
          <cell r="C123" t="str">
            <v>Võ Tấn Đức</v>
          </cell>
          <cell r="D123" t="str">
            <v>Nhân viên phòng Quản trị - Dịch vụ</v>
          </cell>
          <cell r="E123" t="str">
            <v>Không đánh giá</v>
          </cell>
          <cell r="G123" t="str">
            <v>Không xét LĐTT</v>
          </cell>
        </row>
        <row r="124">
          <cell r="C124" t="str">
            <v>Ngô Ngọc Của</v>
          </cell>
          <cell r="D124" t="str">
            <v>Nhân viên phòng Quản trị - Dịch vụ</v>
          </cell>
          <cell r="E124" t="str">
            <v>Không đánh giá</v>
          </cell>
          <cell r="G124" t="str">
            <v>Không xét LĐTT</v>
          </cell>
        </row>
        <row r="125">
          <cell r="C125" t="str">
            <v>Nguyễn Thành Nam</v>
          </cell>
          <cell r="D125" t="str">
            <v>Trưởng khoa Khoa học cơ bản</v>
          </cell>
          <cell r="E125" t="str">
            <v>HTT NV</v>
          </cell>
          <cell r="H125" t="str">
            <v>X</v>
          </cell>
        </row>
        <row r="126">
          <cell r="C126" t="str">
            <v>Phạm Thị Thu Nga</v>
          </cell>
          <cell r="D126" t="str">
            <v>Phó Trưởng khoa Khoa học cơ bản</v>
          </cell>
          <cell r="E126" t="str">
            <v>HTXS NV</v>
          </cell>
          <cell r="H126" t="str">
            <v>X</v>
          </cell>
        </row>
        <row r="127">
          <cell r="C127" t="str">
            <v>Nguyễn Thị Huyền Nga</v>
          </cell>
          <cell r="D127" t="str">
            <v>Trưởng bộ môn Lý - Hóa thuộc khoa Khoa học cơ bản</v>
          </cell>
          <cell r="E127" t="str">
            <v>HTT NV</v>
          </cell>
          <cell r="H127" t="str">
            <v>X</v>
          </cell>
        </row>
        <row r="128">
          <cell r="C128" t="str">
            <v>Lê Thái Hùng</v>
          </cell>
          <cell r="D128" t="str">
            <v>Trưởng bộ môn Giáo dục thể chất thuộc khoa Khoa học cơ bản</v>
          </cell>
          <cell r="E128" t="str">
            <v>HTXS NV</v>
          </cell>
          <cell r="H128" t="str">
            <v>X</v>
          </cell>
        </row>
        <row r="129">
          <cell r="C129" t="str">
            <v>Nguyễn Văn Hậu</v>
          </cell>
          <cell r="D129" t="str">
            <v>Giảng viên khoa 
Khoa học cơ bản</v>
          </cell>
          <cell r="E129" t="str">
            <v>HTXS NV</v>
          </cell>
          <cell r="H129" t="str">
            <v>X</v>
          </cell>
        </row>
        <row r="130">
          <cell r="C130" t="str">
            <v>Dương Đức Kiên</v>
          </cell>
          <cell r="D130" t="str">
            <v>Giảng viên khoa 
Khoa học cơ bản</v>
          </cell>
          <cell r="E130" t="str">
            <v>HTXS NV</v>
          </cell>
          <cell r="H130" t="str">
            <v>X</v>
          </cell>
        </row>
        <row r="131">
          <cell r="C131" t="str">
            <v>Hà Như Mai</v>
          </cell>
          <cell r="D131" t="str">
            <v>Giảng viên khoa 
Khoa học cơ bản</v>
          </cell>
          <cell r="E131" t="str">
            <v>HTXS NV</v>
          </cell>
          <cell r="H131" t="str">
            <v>X</v>
          </cell>
        </row>
        <row r="132">
          <cell r="C132" t="str">
            <v>Nguyễn Thị Cẩm Thạch</v>
          </cell>
          <cell r="D132" t="str">
            <v>Giảng viên khoa 
Khoa học cơ bản</v>
          </cell>
          <cell r="E132" t="str">
            <v>HTXS NV</v>
          </cell>
          <cell r="H132" t="str">
            <v>X</v>
          </cell>
        </row>
        <row r="133">
          <cell r="C133" t="str">
            <v>Nguyễn Thị Thủy</v>
          </cell>
          <cell r="D133" t="str">
            <v>Giảng viên khoa 
Khoa học cơ bản</v>
          </cell>
          <cell r="E133" t="str">
            <v>HTXS NV</v>
          </cell>
          <cell r="H133" t="str">
            <v>X</v>
          </cell>
        </row>
        <row r="134">
          <cell r="C134" t="str">
            <v>Nguyễn Văn Đông</v>
          </cell>
          <cell r="D134" t="str">
            <v>Giảng viên khoa 
Khoa học cơ bản</v>
          </cell>
          <cell r="E134" t="str">
            <v>HTXS NV</v>
          </cell>
          <cell r="H134" t="str">
            <v>X</v>
          </cell>
        </row>
        <row r="135">
          <cell r="C135" t="str">
            <v>Đặng Thị Kiến Trúc</v>
          </cell>
          <cell r="D135" t="str">
            <v>Giảng viên khoa 
Khoa học cơ bản</v>
          </cell>
          <cell r="E135" t="str">
            <v>HTXS NV</v>
          </cell>
          <cell r="H135" t="str">
            <v>X</v>
          </cell>
        </row>
        <row r="136">
          <cell r="C136" t="str">
            <v>Nguyễn Thanh Tú</v>
          </cell>
          <cell r="D136" t="str">
            <v>Giảng viên khoa 
Khoa học cơ bản</v>
          </cell>
          <cell r="E136" t="str">
            <v>HTT NV</v>
          </cell>
          <cell r="H136" t="str">
            <v>X</v>
          </cell>
        </row>
        <row r="137">
          <cell r="C137" t="str">
            <v>Trần Thị Ánh Tuyết</v>
          </cell>
          <cell r="D137" t="str">
            <v>Giảng viên khoa 
Khoa học cơ bản</v>
          </cell>
          <cell r="E137" t="str">
            <v>HTXS NV</v>
          </cell>
          <cell r="H137" t="str">
            <v>X</v>
          </cell>
        </row>
        <row r="138">
          <cell r="C138" t="str">
            <v>Trịnh Khắc Vũ</v>
          </cell>
          <cell r="D138" t="str">
            <v>Giảng viên khoa 
Khoa học cơ bản</v>
          </cell>
          <cell r="E138" t="str">
            <v>HTXS NV</v>
          </cell>
          <cell r="H138" t="str">
            <v>X</v>
          </cell>
        </row>
        <row r="139">
          <cell r="C139" t="str">
            <v>Nguyễn Phương Hà</v>
          </cell>
          <cell r="D139" t="str">
            <v>Giảng viên khoa 
Khoa học cơ bản</v>
          </cell>
          <cell r="E139" t="str">
            <v>HTXS NV</v>
          </cell>
          <cell r="H139" t="str">
            <v>X</v>
          </cell>
        </row>
        <row r="140">
          <cell r="C140" t="str">
            <v>Nguyễn Thị Thanh Tú</v>
          </cell>
          <cell r="D140" t="str">
            <v>Giảng viên khoa 
Khoa học cơ bản</v>
          </cell>
          <cell r="E140" t="str">
            <v>HTXS NV</v>
          </cell>
          <cell r="H140" t="str">
            <v>X</v>
          </cell>
        </row>
        <row r="141">
          <cell r="C141" t="str">
            <v>Giang Phi Hùng</v>
          </cell>
          <cell r="D141" t="str">
            <v>Giảng viên khoa 
Khoa học cơ bản</v>
          </cell>
          <cell r="E141" t="str">
            <v>HTXS NV</v>
          </cell>
          <cell r="H141" t="str">
            <v>X</v>
          </cell>
        </row>
        <row r="142">
          <cell r="C142" t="str">
            <v>Nguyễn Mạnh Phương</v>
          </cell>
          <cell r="D142" t="str">
            <v>Giảng viên khoa 
Khoa học cơ bản</v>
          </cell>
          <cell r="E142" t="str">
            <v>HTXS NV</v>
          </cell>
          <cell r="H142" t="str">
            <v>X</v>
          </cell>
        </row>
        <row r="143">
          <cell r="C143" t="str">
            <v>Nguyễn Phú Tân</v>
          </cell>
          <cell r="D143" t="str">
            <v>Giảng viên khoa 
Khoa học cơ bản</v>
          </cell>
          <cell r="E143" t="str">
            <v>HTXS NV</v>
          </cell>
          <cell r="H143" t="str">
            <v>X</v>
          </cell>
        </row>
        <row r="144">
          <cell r="C144" t="str">
            <v>Nguyễn Đức Thắng</v>
          </cell>
          <cell r="D144" t="str">
            <v>Giảng viên khoa 
Khoa học cơ bản</v>
          </cell>
          <cell r="E144" t="str">
            <v>HTXS NV</v>
          </cell>
          <cell r="H144" t="str">
            <v>X</v>
          </cell>
        </row>
        <row r="145">
          <cell r="C145" t="str">
            <v>Nguyễn Thị Thu Hà</v>
          </cell>
          <cell r="D145" t="str">
            <v>Giảng viên khoa 
Khoa học cơ bản</v>
          </cell>
          <cell r="E145" t="str">
            <v>HTXS NV</v>
          </cell>
          <cell r="H145" t="str">
            <v>X</v>
          </cell>
        </row>
        <row r="146">
          <cell r="C146" t="str">
            <v>Phạm Thị Thu Hiền</v>
          </cell>
          <cell r="D146" t="str">
            <v>Giảng viên khoa 
Khoa học cơ bản</v>
          </cell>
          <cell r="E146" t="str">
            <v>HTXS NV</v>
          </cell>
          <cell r="H146" t="str">
            <v>X</v>
          </cell>
        </row>
        <row r="147">
          <cell r="C147" t="str">
            <v>Võ Thị Hồng Lan</v>
          </cell>
          <cell r="D147" t="str">
            <v>Giảng viên khoa 
Khoa học cơ bản</v>
          </cell>
          <cell r="E147" t="str">
            <v>HTXS NV</v>
          </cell>
          <cell r="H147" t="str">
            <v>X</v>
          </cell>
        </row>
        <row r="148">
          <cell r="C148" t="str">
            <v>Nguyễn Thị Thu Tâm</v>
          </cell>
          <cell r="D148" t="str">
            <v>Giảng viên khoa 
Khoa học cơ bản</v>
          </cell>
          <cell r="E148" t="str">
            <v>HTT NV</v>
          </cell>
          <cell r="H148" t="str">
            <v>X</v>
          </cell>
        </row>
        <row r="149">
          <cell r="C149" t="str">
            <v>Vương Thanh Thủy</v>
          </cell>
          <cell r="D149" t="str">
            <v>Giảng viên khoa 
Khoa học cơ bản</v>
          </cell>
          <cell r="E149" t="str">
            <v>HTXS NV</v>
          </cell>
          <cell r="H149" t="str">
            <v>X</v>
          </cell>
        </row>
        <row r="150">
          <cell r="C150" t="str">
            <v>Lê Nguyễn Mỹ Trâm</v>
          </cell>
          <cell r="D150" t="str">
            <v>Giảng viên khoa 
Khoa học cơ bản</v>
          </cell>
          <cell r="E150" t="str">
            <v>HTXS NV</v>
          </cell>
          <cell r="H150" t="str">
            <v>X</v>
          </cell>
        </row>
        <row r="151">
          <cell r="C151" t="str">
            <v>Nguyễn Thị Bảo Trân</v>
          </cell>
          <cell r="D151" t="str">
            <v>Giảng viên khoa 
Khoa học cơ bản</v>
          </cell>
          <cell r="E151" t="str">
            <v>HTT NV</v>
          </cell>
          <cell r="H151" t="str">
            <v>X</v>
          </cell>
        </row>
        <row r="152">
          <cell r="C152" t="str">
            <v>Trần Thanh Trúc</v>
          </cell>
          <cell r="D152" t="str">
            <v>Giảng viên khoa 
Khoa học cơ bản</v>
          </cell>
          <cell r="E152" t="str">
            <v>HTXS NV</v>
          </cell>
          <cell r="H152" t="str">
            <v>X</v>
          </cell>
        </row>
        <row r="153">
          <cell r="C153" t="str">
            <v>Lê Văn Bình</v>
          </cell>
          <cell r="D153" t="str">
            <v>Giảng viên khoa 
Khoa học cơ bản</v>
          </cell>
          <cell r="E153" t="str">
            <v>HTXS NV</v>
          </cell>
          <cell r="H153" t="str">
            <v>X</v>
          </cell>
        </row>
        <row r="154">
          <cell r="C154" t="str">
            <v>Ngô Thanh Điền</v>
          </cell>
          <cell r="D154" t="str">
            <v>Giảng viên khoa 
Khoa học cơ bản</v>
          </cell>
          <cell r="E154" t="str">
            <v>HTXS NV</v>
          </cell>
          <cell r="H154" t="str">
            <v>X</v>
          </cell>
        </row>
        <row r="155">
          <cell r="C155" t="str">
            <v>Lê Minh Phong</v>
          </cell>
          <cell r="D155" t="str">
            <v>Giảng viên khoa 
Khoa học cơ bản</v>
          </cell>
          <cell r="E155" t="str">
            <v>HTXS NV</v>
          </cell>
          <cell r="H155" t="str">
            <v>X</v>
          </cell>
        </row>
        <row r="156">
          <cell r="C156" t="str">
            <v>Lâm Thị Phương Thảo</v>
          </cell>
          <cell r="D156" t="str">
            <v>Giảng viên khoa 
Khoa học cơ bản</v>
          </cell>
          <cell r="E156" t="str">
            <v>HTXS NV</v>
          </cell>
          <cell r="H156" t="str">
            <v>X</v>
          </cell>
        </row>
        <row r="157">
          <cell r="C157" t="str">
            <v>Nguyễn Thiện Bình</v>
          </cell>
          <cell r="D157" t="str">
            <v>Giảng viên khoa 
Khoa học cơ bản</v>
          </cell>
          <cell r="E157" t="str">
            <v>HTXS NV</v>
          </cell>
          <cell r="G157" t="str">
            <v>Không xét LĐTT</v>
          </cell>
        </row>
        <row r="158">
          <cell r="C158" t="str">
            <v>Nguyễn Ngọc Quỳnh</v>
          </cell>
          <cell r="D158" t="str">
            <v>Phó Trưởng khoa 
Lý luận Chính trị</v>
          </cell>
          <cell r="E158" t="str">
            <v>HTXS NV</v>
          </cell>
          <cell r="H158" t="str">
            <v>X</v>
          </cell>
          <cell r="I158" t="str">
            <v>X</v>
          </cell>
        </row>
        <row r="159">
          <cell r="C159" t="str">
            <v>Lê Thị Hồng Vân</v>
          </cell>
          <cell r="D159" t="str">
            <v>Phó Trưởng khoa 
Lý luận Chính trị</v>
          </cell>
          <cell r="E159" t="str">
            <v>HTXS NV</v>
          </cell>
          <cell r="H159" t="str">
            <v>X</v>
          </cell>
          <cell r="I159" t="str">
            <v>X</v>
          </cell>
        </row>
        <row r="160">
          <cell r="C160" t="str">
            <v>Đinh Thị Huyên</v>
          </cell>
          <cell r="D160" t="str">
            <v>Giảng viên khoa 
Lý luận Chính trị</v>
          </cell>
          <cell r="E160" t="str">
            <v>HTT NV</v>
          </cell>
          <cell r="H160" t="str">
            <v>X</v>
          </cell>
        </row>
        <row r="161">
          <cell r="C161" t="str">
            <v>Phan Thị Thùy Trang</v>
          </cell>
          <cell r="D161" t="str">
            <v>Trưởng bộ môn Giáo dục chính trị  thuộc khoa 
Lý luận Chính trị</v>
          </cell>
          <cell r="E161" t="str">
            <v>HTXS NV</v>
          </cell>
          <cell r="H161" t="str">
            <v>X</v>
          </cell>
        </row>
        <row r="162">
          <cell r="C162" t="str">
            <v>Đặng Thị Nhật Minh</v>
          </cell>
          <cell r="D162" t="str">
            <v>Phụ trách Tổ bộ môn Pháp luật thuộc khoa Lý luận Chính trị</v>
          </cell>
          <cell r="E162" t="str">
            <v>HTXS NV</v>
          </cell>
          <cell r="H162" t="str">
            <v>X</v>
          </cell>
        </row>
        <row r="163">
          <cell r="C163" t="str">
            <v>Nguyễn Thị Dinh</v>
          </cell>
          <cell r="D163" t="str">
            <v>Giảng viên khoa 
Lý luận Chính trị</v>
          </cell>
          <cell r="E163" t="str">
            <v>HTT NV</v>
          </cell>
          <cell r="H163" t="str">
            <v>X</v>
          </cell>
        </row>
        <row r="164">
          <cell r="C164" t="str">
            <v>Lê Thị Mai Hường</v>
          </cell>
          <cell r="D164" t="str">
            <v>Giảng viên khoa 
Lý luận Chính trị</v>
          </cell>
          <cell r="E164" t="str">
            <v>HTXS NV</v>
          </cell>
          <cell r="H164" t="str">
            <v>X</v>
          </cell>
        </row>
        <row r="165">
          <cell r="C165" t="str">
            <v>Đỗ Thị Thơm</v>
          </cell>
          <cell r="D165" t="str">
            <v>Giảng viên khoa 
Lý luận Chính trị</v>
          </cell>
          <cell r="E165" t="str">
            <v>HTXS NV</v>
          </cell>
          <cell r="H165" t="str">
            <v>X</v>
          </cell>
        </row>
        <row r="166">
          <cell r="C166" t="str">
            <v>Trần Thị Hồng Thu</v>
          </cell>
          <cell r="D166" t="str">
            <v>Giảng viên khoa 
Lý luận Chính trị</v>
          </cell>
          <cell r="E166" t="str">
            <v>HTXS NV</v>
          </cell>
          <cell r="H166" t="str">
            <v>X</v>
          </cell>
        </row>
        <row r="167">
          <cell r="C167" t="str">
            <v>Cao Thị Hồng Thắm</v>
          </cell>
          <cell r="D167" t="str">
            <v>Giảng viên khoa 
Lý luận Chính trị</v>
          </cell>
          <cell r="E167" t="str">
            <v>HTT NV</v>
          </cell>
          <cell r="H167" t="str">
            <v>X</v>
          </cell>
        </row>
        <row r="168">
          <cell r="C168" t="str">
            <v>Bùi Thành Dũng</v>
          </cell>
          <cell r="D168" t="str">
            <v>Giảng viên khoa 
Lý luận Chính trị</v>
          </cell>
          <cell r="E168" t="str">
            <v>HTXS NV</v>
          </cell>
          <cell r="H168" t="str">
            <v>X</v>
          </cell>
        </row>
        <row r="169">
          <cell r="C169" t="str">
            <v>Trần Văn Lượng</v>
          </cell>
          <cell r="D169" t="str">
            <v>Giảng viên khoa 
Lý luận Chính trị</v>
          </cell>
          <cell r="E169" t="str">
            <v>HTT NV</v>
          </cell>
          <cell r="H169" t="str">
            <v>X</v>
          </cell>
        </row>
        <row r="170">
          <cell r="C170" t="str">
            <v>Nguyễn Anh Kiệt</v>
          </cell>
          <cell r="D170" t="str">
            <v>Giảng viên khoa 
Lý luận Chính trị</v>
          </cell>
          <cell r="E170" t="str">
            <v>HTT NV</v>
          </cell>
          <cell r="H170" t="str">
            <v>X</v>
          </cell>
        </row>
        <row r="171">
          <cell r="C171" t="str">
            <v>Phạm Thị Vinh</v>
          </cell>
          <cell r="D171" t="str">
            <v>Giảng viên khoa 
Lý luận Chính trị</v>
          </cell>
          <cell r="E171" t="str">
            <v>HTXS NV</v>
          </cell>
          <cell r="H171" t="str">
            <v>X</v>
          </cell>
        </row>
        <row r="172">
          <cell r="C172" t="str">
            <v>Đỗ Thị Ngát</v>
          </cell>
          <cell r="D172" t="str">
            <v>Giảng viên khoa 
Lý luận Chính trị</v>
          </cell>
          <cell r="E172" t="str">
            <v>HTXS NV</v>
          </cell>
          <cell r="H172" t="str">
            <v>X</v>
          </cell>
        </row>
        <row r="173">
          <cell r="C173" t="str">
            <v>Hoàng Thị Trang</v>
          </cell>
          <cell r="D173" t="str">
            <v>Giảng viên khoa 
Lý luận Chính trị</v>
          </cell>
          <cell r="E173" t="str">
            <v>HTXS NV</v>
          </cell>
          <cell r="H173" t="str">
            <v>X</v>
          </cell>
        </row>
        <row r="174">
          <cell r="C174" t="str">
            <v>Chung Trần Thế Vinh</v>
          </cell>
          <cell r="D174" t="str">
            <v>Trưởng khoa Cơ khí</v>
          </cell>
          <cell r="E174" t="str">
            <v>HTXS NV</v>
          </cell>
          <cell r="H174" t="str">
            <v>X</v>
          </cell>
          <cell r="I174" t="str">
            <v>X</v>
          </cell>
          <cell r="J174" t="str">
            <v>X</v>
          </cell>
        </row>
        <row r="175">
          <cell r="C175" t="str">
            <v>Trần Đình Khải</v>
          </cell>
          <cell r="D175" t="str">
            <v>Phó Trưởng khoa Cơ khí</v>
          </cell>
          <cell r="E175" t="str">
            <v>HTT NV</v>
          </cell>
          <cell r="H175" t="str">
            <v>X</v>
          </cell>
        </row>
        <row r="176">
          <cell r="C176" t="str">
            <v>Bùi Anh Tuấn</v>
          </cell>
          <cell r="D176" t="str">
            <v>Trưởng bộ môn Cad/Cam-CNC thuộc khoa Cơ khí</v>
          </cell>
          <cell r="E176" t="str">
            <v>HTXS NV</v>
          </cell>
          <cell r="H176" t="str">
            <v>X</v>
          </cell>
          <cell r="I176" t="str">
            <v>X</v>
          </cell>
        </row>
        <row r="177">
          <cell r="C177" t="str">
            <v>Vũ Đức Pháp</v>
          </cell>
          <cell r="D177" t="str">
            <v>Trưởng bộ môn Công nghệ chế tạo thuộc khoa Cơ khí</v>
          </cell>
          <cell r="E177" t="str">
            <v>HTXS NV</v>
          </cell>
          <cell r="H177" t="str">
            <v>X</v>
          </cell>
        </row>
        <row r="178">
          <cell r="C178" t="str">
            <v>Vũ Quang Khải</v>
          </cell>
          <cell r="D178" t="str">
            <v>Phụ trách Tổ bộ môn Cơ sở Cơ khí thuộc khoa Cơ khí</v>
          </cell>
          <cell r="E178" t="str">
            <v>HTXS NV</v>
          </cell>
          <cell r="H178" t="str">
            <v>X</v>
          </cell>
        </row>
        <row r="179">
          <cell r="C179" t="str">
            <v>Nguyễn Duy Hải</v>
          </cell>
          <cell r="D179" t="str">
            <v>Giảng viên khoa Cơ khí</v>
          </cell>
          <cell r="E179" t="str">
            <v>HTXS NV</v>
          </cell>
          <cell r="H179" t="str">
            <v>X</v>
          </cell>
        </row>
        <row r="180">
          <cell r="C180" t="str">
            <v>Dương Minh Chung</v>
          </cell>
          <cell r="D180" t="str">
            <v>Giảng viên khoa Cơ khí</v>
          </cell>
          <cell r="E180" t="str">
            <v>HTXS NV</v>
          </cell>
          <cell r="H180" t="str">
            <v>X</v>
          </cell>
        </row>
        <row r="181">
          <cell r="C181" t="str">
            <v xml:space="preserve">Đỗ Thị Phương Khanh </v>
          </cell>
          <cell r="D181" t="str">
            <v>Giảng viên khoa Cơ khí</v>
          </cell>
          <cell r="E181" t="str">
            <v>HTXS NV</v>
          </cell>
          <cell r="H181" t="str">
            <v>X</v>
          </cell>
        </row>
        <row r="182">
          <cell r="C182" t="str">
            <v>Trương Thị Phương Hồng</v>
          </cell>
          <cell r="D182" t="str">
            <v>Giảng viên khoa Cơ khí</v>
          </cell>
          <cell r="E182" t="str">
            <v>HTXS NV</v>
          </cell>
          <cell r="H182" t="str">
            <v>X</v>
          </cell>
        </row>
        <row r="183">
          <cell r="C183" t="str">
            <v>Phan Văn Thành</v>
          </cell>
          <cell r="D183" t="str">
            <v>Giảng viên khoa Cơ khí</v>
          </cell>
          <cell r="E183" t="str">
            <v>HTT NV</v>
          </cell>
          <cell r="H183" t="str">
            <v>X</v>
          </cell>
        </row>
        <row r="184">
          <cell r="C184" t="str">
            <v>Phan Thị Xuân Trang</v>
          </cell>
          <cell r="D184" t="str">
            <v>Giảng viên khoa Cơ khí</v>
          </cell>
          <cell r="E184" t="str">
            <v>HTXS NV</v>
          </cell>
          <cell r="H184" t="str">
            <v>X</v>
          </cell>
        </row>
        <row r="185">
          <cell r="C185" t="str">
            <v>Lư Thị Yến Vũ</v>
          </cell>
          <cell r="D185" t="str">
            <v>Giảng viên khoa Cơ khí</v>
          </cell>
          <cell r="E185" t="str">
            <v>HTXS NV</v>
          </cell>
          <cell r="H185" t="str">
            <v>X</v>
          </cell>
        </row>
        <row r="186">
          <cell r="C186" t="str">
            <v>Nguyễn Thanh Vũ</v>
          </cell>
          <cell r="D186" t="str">
            <v>Giảng viên khoa Cơ khí</v>
          </cell>
          <cell r="E186" t="str">
            <v>HTXS NV</v>
          </cell>
          <cell r="H186" t="str">
            <v>X</v>
          </cell>
        </row>
        <row r="187">
          <cell r="C187" t="str">
            <v>Nguyễn Tiến Dũng</v>
          </cell>
          <cell r="D187" t="str">
            <v>Giảng viên khoa Cơ khí</v>
          </cell>
          <cell r="E187" t="str">
            <v>HTXS NV</v>
          </cell>
          <cell r="H187" t="str">
            <v>X</v>
          </cell>
        </row>
        <row r="188">
          <cell r="C188" t="str">
            <v>Nguyễn Thành Long</v>
          </cell>
          <cell r="D188" t="str">
            <v>Giảng viên khoa Cơ khí</v>
          </cell>
          <cell r="E188" t="str">
            <v>HTT NV</v>
          </cell>
          <cell r="H188" t="str">
            <v>X</v>
          </cell>
        </row>
        <row r="189">
          <cell r="C189" t="str">
            <v>Nguyễn Ngọc Quỳnh</v>
          </cell>
          <cell r="D189" t="str">
            <v>Giảng viên khoa Cơ khí</v>
          </cell>
          <cell r="E189" t="str">
            <v>HTXS NV</v>
          </cell>
          <cell r="H189" t="str">
            <v>X</v>
          </cell>
        </row>
        <row r="190">
          <cell r="C190" t="str">
            <v>Trần Minh Thông</v>
          </cell>
          <cell r="D190" t="str">
            <v>Giảng viên khoa Cơ khí</v>
          </cell>
          <cell r="E190" t="str">
            <v>HTXS NV</v>
          </cell>
          <cell r="H190" t="str">
            <v>X</v>
          </cell>
        </row>
        <row r="191">
          <cell r="C191" t="str">
            <v>Trần Thị Hương</v>
          </cell>
          <cell r="D191" t="str">
            <v>Giảng viên khoa Cơ khí</v>
          </cell>
          <cell r="E191" t="str">
            <v>HTT NV</v>
          </cell>
          <cell r="H191" t="str">
            <v>X</v>
          </cell>
        </row>
        <row r="192">
          <cell r="C192" t="str">
            <v>Nguyễn Thanh Vĩnh Phúc</v>
          </cell>
          <cell r="D192" t="str">
            <v>Giảng viên khoa Cơ khí</v>
          </cell>
          <cell r="E192" t="str">
            <v>HTXS NV</v>
          </cell>
          <cell r="H192" t="str">
            <v>X</v>
          </cell>
        </row>
        <row r="193">
          <cell r="C193" t="str">
            <v>Võ Minh Quang</v>
          </cell>
          <cell r="D193" t="str">
            <v>Giảng viên khoa Cơ khí</v>
          </cell>
          <cell r="E193" t="str">
            <v>HTXS NV</v>
          </cell>
          <cell r="H193" t="str">
            <v>X</v>
          </cell>
        </row>
        <row r="194">
          <cell r="C194" t="str">
            <v>Dương Thị Hồng</v>
          </cell>
          <cell r="D194" t="str">
            <v>Giảng viên khoa Cơ khí</v>
          </cell>
          <cell r="E194" t="str">
            <v>HTXS NV</v>
          </cell>
          <cell r="H194" t="str">
            <v>X</v>
          </cell>
        </row>
        <row r="195">
          <cell r="C195" t="str">
            <v>Nguyễn Văn Sơn</v>
          </cell>
          <cell r="D195" t="str">
            <v>Giảng viên khoa Cơ khí</v>
          </cell>
          <cell r="E195" t="str">
            <v>HTT NV</v>
          </cell>
          <cell r="H195" t="str">
            <v>X</v>
          </cell>
        </row>
        <row r="196">
          <cell r="C196" t="str">
            <v>Nguyễn Thanh Giang</v>
          </cell>
          <cell r="D196" t="str">
            <v>Giảng viên khoa Cơ khí</v>
          </cell>
          <cell r="E196" t="str">
            <v>HTXS NV</v>
          </cell>
          <cell r="H196" t="str">
            <v>X</v>
          </cell>
        </row>
        <row r="197">
          <cell r="C197" t="str">
            <v>Nguyễn Hồng Phúc</v>
          </cell>
          <cell r="D197" t="str">
            <v>Giảng viên khoa Cơ khí</v>
          </cell>
          <cell r="E197" t="str">
            <v>HTXS NV</v>
          </cell>
          <cell r="H197" t="str">
            <v>X</v>
          </cell>
        </row>
        <row r="198">
          <cell r="C198" t="str">
            <v>Nguyễn Khắc Huy</v>
          </cell>
          <cell r="D198" t="str">
            <v>Giảng viên khoa Cơ khí</v>
          </cell>
          <cell r="E198" t="str">
            <v>HTXS NV</v>
          </cell>
          <cell r="H198" t="str">
            <v>X</v>
          </cell>
        </row>
        <row r="199">
          <cell r="C199" t="str">
            <v>Võ Hoài Sơn</v>
          </cell>
          <cell r="D199" t="str">
            <v>Giảng viên khoa Cơ khí</v>
          </cell>
          <cell r="E199" t="str">
            <v>Không đánh giá</v>
          </cell>
          <cell r="G199" t="str">
            <v>Không xét LĐTT</v>
          </cell>
        </row>
        <row r="200">
          <cell r="C200" t="str">
            <v>Nguyễn Khoa</v>
          </cell>
          <cell r="D200" t="str">
            <v>Phó Trưởng khoa Công nghệ thông tin</v>
          </cell>
          <cell r="E200" t="str">
            <v>HTXS NV</v>
          </cell>
          <cell r="H200" t="str">
            <v>X</v>
          </cell>
        </row>
        <row r="201">
          <cell r="C201" t="str">
            <v>Hồ Ngọc Chi</v>
          </cell>
          <cell r="D201" t="str">
            <v>Phó Trưởng khoa Công nghệ thông tin</v>
          </cell>
          <cell r="E201" t="str">
            <v>HTXS NV</v>
          </cell>
          <cell r="H201" t="str">
            <v>X</v>
          </cell>
        </row>
        <row r="202">
          <cell r="C202" t="str">
            <v>Nguyễn Văn Đôn</v>
          </cell>
          <cell r="D202" t="str">
            <v xml:space="preserve"> Trưởng bộ môn Mạng máy tính thuộc khoa Công nghệ thông tin</v>
          </cell>
          <cell r="E202" t="str">
            <v>HTXS NV</v>
          </cell>
          <cell r="H202" t="str">
            <v>X</v>
          </cell>
          <cell r="I202" t="str">
            <v>X</v>
          </cell>
        </row>
        <row r="203">
          <cell r="C203" t="str">
            <v>Trần Việt Khánh</v>
          </cell>
          <cell r="D203" t="str">
            <v xml:space="preserve"> Trưởng bộ môn Công nghệ phần mềm thuộc khoa Công nghệ thông tin</v>
          </cell>
          <cell r="E203" t="str">
            <v>HTXS NV</v>
          </cell>
          <cell r="H203" t="str">
            <v>X</v>
          </cell>
        </row>
        <row r="204">
          <cell r="C204" t="str">
            <v>Nguyễn Vân Giang</v>
          </cell>
          <cell r="D204" t="str">
            <v>Giảng viên khoa 
Công nghệ thông tin</v>
          </cell>
          <cell r="E204" t="str">
            <v>HTXS NV</v>
          </cell>
          <cell r="H204" t="str">
            <v>X</v>
          </cell>
        </row>
        <row r="205">
          <cell r="C205" t="str">
            <v>Trần Vĩnh Xuyên</v>
          </cell>
          <cell r="D205" t="str">
            <v>Giảng viên khoa 
Công nghệ thông tin</v>
          </cell>
          <cell r="E205" t="str">
            <v>HTT NV</v>
          </cell>
          <cell r="H205" t="str">
            <v>X</v>
          </cell>
        </row>
        <row r="206">
          <cell r="C206" t="str">
            <v>Vũ Thị Thái Linh</v>
          </cell>
          <cell r="D206" t="str">
            <v>Giảng viên khoa 
Công nghệ thông tin</v>
          </cell>
          <cell r="E206" t="str">
            <v>HTXS NV</v>
          </cell>
          <cell r="H206" t="str">
            <v>X</v>
          </cell>
        </row>
        <row r="207">
          <cell r="C207" t="str">
            <v>Đỗ Tuấn Việt</v>
          </cell>
          <cell r="D207" t="str">
            <v>Giảng viên khoa 
Công nghệ thông tin</v>
          </cell>
          <cell r="E207" t="str">
            <v>HTXS NV</v>
          </cell>
          <cell r="H207" t="str">
            <v>X</v>
          </cell>
        </row>
        <row r="208">
          <cell r="C208" t="str">
            <v>Nguyễn Văn Minh</v>
          </cell>
          <cell r="D208" t="str">
            <v>Giảng viên khoa 
Công nghệ thông tin</v>
          </cell>
          <cell r="E208" t="str">
            <v>HTXS NV</v>
          </cell>
          <cell r="H208" t="str">
            <v>X</v>
          </cell>
          <cell r="I208" t="str">
            <v>X</v>
          </cell>
        </row>
        <row r="209">
          <cell r="C209" t="str">
            <v>Nguyễn Thị Thủy</v>
          </cell>
          <cell r="D209" t="str">
            <v>Giảng viên khoa 
Công nghệ thông tin</v>
          </cell>
          <cell r="E209" t="str">
            <v>HTXS NV</v>
          </cell>
          <cell r="H209" t="str">
            <v>X</v>
          </cell>
        </row>
        <row r="210">
          <cell r="C210" t="str">
            <v>Nguyễn Nguyên Hoàng Ngọc Quyên</v>
          </cell>
          <cell r="D210" t="str">
            <v>Giảng viên khoa 
Công nghệ thông tin</v>
          </cell>
          <cell r="E210" t="str">
            <v>HTXS NV</v>
          </cell>
          <cell r="H210" t="str">
            <v>X</v>
          </cell>
        </row>
        <row r="211">
          <cell r="C211" t="str">
            <v>Nguyễn Sanh Cường</v>
          </cell>
          <cell r="D211" t="str">
            <v>Giảng viên khoa 
Công nghệ thông tin</v>
          </cell>
          <cell r="E211" t="str">
            <v>HTXS NV</v>
          </cell>
          <cell r="H211" t="str">
            <v>X</v>
          </cell>
        </row>
        <row r="212">
          <cell r="C212" t="str">
            <v>Lê Quý Hưng Quốc</v>
          </cell>
          <cell r="D212" t="str">
            <v>Giảng viên khoa 
Công nghệ thông tin</v>
          </cell>
          <cell r="E212" t="str">
            <v>HTT NV</v>
          </cell>
          <cell r="H212" t="str">
            <v>X</v>
          </cell>
        </row>
        <row r="213">
          <cell r="C213" t="str">
            <v>Bùi Văn Dũng</v>
          </cell>
          <cell r="D213" t="str">
            <v>Giảng viên khoa 
Công nghệ thông tin</v>
          </cell>
          <cell r="E213" t="str">
            <v>HT NV</v>
          </cell>
          <cell r="G213" t="str">
            <v>X</v>
          </cell>
        </row>
        <row r="214">
          <cell r="C214" t="str">
            <v xml:space="preserve">Nguyễn Thị Khánh Thư </v>
          </cell>
          <cell r="D214" t="str">
            <v>Giảng viên khoa 
Công nghệ thông tin</v>
          </cell>
          <cell r="E214" t="str">
            <v>HTXS NV</v>
          </cell>
          <cell r="H214" t="str">
            <v>X</v>
          </cell>
        </row>
        <row r="215">
          <cell r="C215" t="str">
            <v>Nguyễn Thị Thu Hồng</v>
          </cell>
          <cell r="D215" t="str">
            <v>Giảng viên khoa 
Công nghệ thông tin</v>
          </cell>
          <cell r="E215" t="str">
            <v>HTXS NV</v>
          </cell>
          <cell r="H215" t="str">
            <v>X</v>
          </cell>
        </row>
        <row r="216">
          <cell r="C216" t="str">
            <v>Đỗ Thị Hải Yến</v>
          </cell>
          <cell r="D216" t="str">
            <v>Giảng viên khoa 
Công nghệ thông tin</v>
          </cell>
          <cell r="E216" t="str">
            <v>HTXS NV</v>
          </cell>
          <cell r="H216" t="str">
            <v>X</v>
          </cell>
        </row>
        <row r="217">
          <cell r="C217" t="str">
            <v>Lê Hồng Thái</v>
          </cell>
          <cell r="D217" t="str">
            <v>Giảng viên khoa 
Công nghệ thông tin</v>
          </cell>
          <cell r="E217" t="str">
            <v>HTXS NV</v>
          </cell>
          <cell r="H217" t="str">
            <v>X</v>
          </cell>
        </row>
        <row r="218">
          <cell r="C218" t="str">
            <v>Đặng Ngọc Đoàn</v>
          </cell>
          <cell r="D218" t="str">
            <v>Giảng viên khoa 
Công nghệ thông tin</v>
          </cell>
          <cell r="E218" t="str">
            <v>HTXS NV</v>
          </cell>
          <cell r="H218" t="str">
            <v>X</v>
          </cell>
        </row>
        <row r="219">
          <cell r="C219" t="str">
            <v>Nguyễn Văn Danh</v>
          </cell>
          <cell r="D219" t="str">
            <v>Giảng viên khoa 
Công nghệ thông tin</v>
          </cell>
          <cell r="E219" t="str">
            <v>HTXS NV</v>
          </cell>
          <cell r="H219" t="str">
            <v>X</v>
          </cell>
        </row>
        <row r="220">
          <cell r="C220" t="str">
            <v>Dương Ngọc Vọng</v>
          </cell>
          <cell r="D220" t="str">
            <v>Giảng viên khoa 
Công nghệ thông tin</v>
          </cell>
          <cell r="E220" t="str">
            <v>HTXS NV</v>
          </cell>
          <cell r="H220" t="str">
            <v>X</v>
          </cell>
        </row>
        <row r="221">
          <cell r="C221" t="str">
            <v>Nguyễn Ngọc Tuyên</v>
          </cell>
          <cell r="D221" t="str">
            <v>Giảng viên khoa 
Công nghệ thông tin</v>
          </cell>
          <cell r="E221" t="str">
            <v>HTXS NV</v>
          </cell>
          <cell r="H221" t="str">
            <v>X</v>
          </cell>
        </row>
        <row r="222">
          <cell r="C222" t="str">
            <v>Nguyễn Cao Phong</v>
          </cell>
          <cell r="D222" t="str">
            <v>Giảng viên khoa 
Công nghệ thông tin</v>
          </cell>
          <cell r="E222" t="str">
            <v>HT NV</v>
          </cell>
          <cell r="G222" t="str">
            <v>X</v>
          </cell>
        </row>
        <row r="223">
          <cell r="C223" t="str">
            <v>Mai Chiếm Tuấn</v>
          </cell>
          <cell r="D223" t="str">
            <v>Giảng viên khoa 
Công nghệ thông tin</v>
          </cell>
          <cell r="E223" t="str">
            <v>HTXS NV</v>
          </cell>
          <cell r="H223" t="str">
            <v>X</v>
          </cell>
        </row>
        <row r="224">
          <cell r="C224" t="str">
            <v>Huỳnh Quốc Dũng</v>
          </cell>
          <cell r="D224" t="str">
            <v>Giảng viên khoa 
Công nghệ thông tin</v>
          </cell>
          <cell r="E224" t="str">
            <v>HTXS NV</v>
          </cell>
          <cell r="H224" t="str">
            <v>X</v>
          </cell>
        </row>
        <row r="225">
          <cell r="C225" t="str">
            <v>Nguyễn Anh Tuấn</v>
          </cell>
          <cell r="D225" t="str">
            <v>Trưởng khoa Động lực</v>
          </cell>
          <cell r="E225" t="str">
            <v>HTXS NV</v>
          </cell>
          <cell r="H225" t="str">
            <v>X</v>
          </cell>
          <cell r="I225" t="str">
            <v>X</v>
          </cell>
        </row>
        <row r="226">
          <cell r="C226" t="str">
            <v>Võ Đắc Thịnh</v>
          </cell>
          <cell r="D226" t="str">
            <v>Phó Trưởng khoa Động lực</v>
          </cell>
          <cell r="E226" t="str">
            <v>HTXS NV</v>
          </cell>
          <cell r="H226" t="str">
            <v>X</v>
          </cell>
        </row>
        <row r="227">
          <cell r="C227" t="str">
            <v>Nguyễn Hữu Mạnh</v>
          </cell>
          <cell r="D227" t="str">
            <v>Trưởng bộ môn Gầm ô tô thuộc khoa Động lực</v>
          </cell>
          <cell r="E227" t="str">
            <v>HTXS NV</v>
          </cell>
          <cell r="H227" t="str">
            <v>X</v>
          </cell>
          <cell r="I227" t="str">
            <v>X</v>
          </cell>
        </row>
        <row r="228">
          <cell r="C228" t="str">
            <v>Hà Quốc Bảo</v>
          </cell>
          <cell r="D228" t="str">
            <v>Trưởng bộ môn Điện ô tô thuộc khoa Động lực</v>
          </cell>
          <cell r="E228" t="str">
            <v>HTXS NV</v>
          </cell>
          <cell r="H228" t="str">
            <v>X</v>
          </cell>
        </row>
        <row r="229">
          <cell r="C229" t="str">
            <v>Triệu Phú Nguyên</v>
          </cell>
          <cell r="D229" t="str">
            <v>Trưởng bộ môn Động cơ ô tô thuộc khoa Động lực</v>
          </cell>
          <cell r="E229" t="str">
            <v>HTXS NV</v>
          </cell>
          <cell r="H229" t="str">
            <v>X</v>
          </cell>
        </row>
        <row r="230">
          <cell r="C230" t="str">
            <v>Phan Anh Tuấn Kiệt</v>
          </cell>
          <cell r="D230" t="str">
            <v>Giảng viên khoa Động lực</v>
          </cell>
          <cell r="E230" t="str">
            <v>HTXS NV</v>
          </cell>
          <cell r="H230" t="str">
            <v>X</v>
          </cell>
        </row>
        <row r="231">
          <cell r="C231" t="str">
            <v>Đặng Thái Sơn</v>
          </cell>
          <cell r="D231" t="str">
            <v>Giảng viên khoa Động lực</v>
          </cell>
          <cell r="E231" t="str">
            <v>HTXS NV</v>
          </cell>
          <cell r="H231" t="str">
            <v>X</v>
          </cell>
        </row>
        <row r="232">
          <cell r="C232" t="str">
            <v>Nguyễn Thành Đức</v>
          </cell>
          <cell r="D232" t="str">
            <v>Giảng viên khoa Động lực</v>
          </cell>
          <cell r="E232" t="str">
            <v>HTT NV</v>
          </cell>
          <cell r="H232" t="str">
            <v>X</v>
          </cell>
        </row>
        <row r="233">
          <cell r="C233" t="str">
            <v>Nguyễn Minh Thái</v>
          </cell>
          <cell r="D233" t="str">
            <v>Giảng viên khoa Động lực</v>
          </cell>
          <cell r="E233" t="str">
            <v>HTXS NV</v>
          </cell>
          <cell r="H233" t="str">
            <v>X</v>
          </cell>
        </row>
        <row r="234">
          <cell r="C234" t="str">
            <v>Nguyễn Thái Bình</v>
          </cell>
          <cell r="D234" t="str">
            <v>Giảng viên khoa Động lực</v>
          </cell>
          <cell r="E234" t="str">
            <v>HTXS NV</v>
          </cell>
          <cell r="H234" t="str">
            <v>X</v>
          </cell>
        </row>
        <row r="235">
          <cell r="C235" t="str">
            <v>Kiều Trung Tín</v>
          </cell>
          <cell r="D235" t="str">
            <v>Giảng viên khoa Động lực</v>
          </cell>
          <cell r="E235" t="str">
            <v>HTXS NV</v>
          </cell>
          <cell r="H235" t="str">
            <v>X</v>
          </cell>
        </row>
        <row r="236">
          <cell r="C236" t="str">
            <v>Trần Quốc Duy</v>
          </cell>
          <cell r="D236" t="str">
            <v>Giảng viên khoa Động lực</v>
          </cell>
          <cell r="E236" t="str">
            <v>HTXS NV</v>
          </cell>
          <cell r="H236" t="str">
            <v>X</v>
          </cell>
        </row>
        <row r="237">
          <cell r="C237" t="str">
            <v>Hồ Văn Hóa</v>
          </cell>
          <cell r="D237" t="str">
            <v>Giảng viên khoa Động lực</v>
          </cell>
          <cell r="E237" t="str">
            <v>HTXS NV</v>
          </cell>
          <cell r="H237" t="str">
            <v>X</v>
          </cell>
          <cell r="I237" t="str">
            <v>X</v>
          </cell>
        </row>
        <row r="238">
          <cell r="C238" t="str">
            <v>Nguyễn Thanh Hùng</v>
          </cell>
          <cell r="D238" t="str">
            <v>Giảng viên khoa Động lực</v>
          </cell>
          <cell r="E238" t="str">
            <v>HTXS NV</v>
          </cell>
          <cell r="H238" t="str">
            <v>X</v>
          </cell>
        </row>
        <row r="239">
          <cell r="C239" t="str">
            <v>Hoàng Phúc Bảo</v>
          </cell>
          <cell r="D239" t="str">
            <v>Giảng viên khoa Động lực</v>
          </cell>
          <cell r="E239" t="str">
            <v>HTXS NV</v>
          </cell>
          <cell r="H239" t="str">
            <v>X</v>
          </cell>
        </row>
        <row r="240">
          <cell r="C240" t="str">
            <v>Nguyễn Lương Tâm</v>
          </cell>
          <cell r="D240" t="str">
            <v>Giảng viên khoa Động lực</v>
          </cell>
          <cell r="E240" t="str">
            <v>HTXS NV</v>
          </cell>
          <cell r="H240" t="str">
            <v>X</v>
          </cell>
        </row>
        <row r="241">
          <cell r="C241" t="str">
            <v>Trần Thế Sơn</v>
          </cell>
          <cell r="D241" t="str">
            <v>Giảng viên khoa Động lực</v>
          </cell>
          <cell r="E241" t="str">
            <v>HTXS NV</v>
          </cell>
          <cell r="H241" t="str">
            <v>X</v>
          </cell>
        </row>
        <row r="242">
          <cell r="C242" t="str">
            <v>Trần Văn Đông</v>
          </cell>
          <cell r="D242" t="str">
            <v>Giảng viên khoa Động lực</v>
          </cell>
          <cell r="E242" t="str">
            <v>HTXS NV</v>
          </cell>
          <cell r="H242" t="str">
            <v>X</v>
          </cell>
        </row>
        <row r="243">
          <cell r="C243" t="str">
            <v>Lý Văn Trung</v>
          </cell>
          <cell r="D243" t="str">
            <v>Giảng viên khoa Động lực</v>
          </cell>
          <cell r="E243" t="str">
            <v>HTXS NV</v>
          </cell>
          <cell r="H243" t="str">
            <v>X</v>
          </cell>
        </row>
        <row r="244">
          <cell r="C244" t="str">
            <v>Đỗ Hoàng Duy</v>
          </cell>
          <cell r="D244" t="str">
            <v>Giảng viên khoa Động lực</v>
          </cell>
          <cell r="E244" t="str">
            <v>HTXS NV</v>
          </cell>
          <cell r="H244" t="str">
            <v>X</v>
          </cell>
        </row>
        <row r="245">
          <cell r="C245" t="str">
            <v>Nguyễn Hoàng Vinh</v>
          </cell>
          <cell r="D245" t="str">
            <v>Giảng viên khoa Động lực</v>
          </cell>
          <cell r="E245" t="str">
            <v>HTXS NV</v>
          </cell>
          <cell r="H245" t="str">
            <v>X</v>
          </cell>
        </row>
        <row r="246">
          <cell r="C246" t="str">
            <v>Bùi Trọng Tân</v>
          </cell>
          <cell r="D246" t="str">
            <v>Giảng viên khoa Động lực</v>
          </cell>
          <cell r="E246" t="str">
            <v>Không đánh giá</v>
          </cell>
          <cell r="G246" t="str">
            <v>Không xét LĐTT</v>
          </cell>
        </row>
        <row r="247">
          <cell r="C247" t="str">
            <v>Võ Quốc Duy</v>
          </cell>
          <cell r="D247" t="str">
            <v>Giảng viên khoa Động lực</v>
          </cell>
          <cell r="E247" t="str">
            <v>Không đánh giá</v>
          </cell>
          <cell r="G247" t="str">
            <v>Không xét LĐTT</v>
          </cell>
        </row>
        <row r="248">
          <cell r="C248" t="str">
            <v>Giang Văn Tiến</v>
          </cell>
          <cell r="D248" t="str">
            <v>Giảng viên khoa Động lực</v>
          </cell>
          <cell r="E248" t="str">
            <v>Không đánh giá</v>
          </cell>
          <cell r="G248" t="str">
            <v>Không xét LĐTT</v>
          </cell>
        </row>
        <row r="249">
          <cell r="C249" t="str">
            <v>Nguyễn Khắc Huân</v>
          </cell>
          <cell r="D249" t="str">
            <v>Giảng viên khoa Động lực</v>
          </cell>
          <cell r="E249" t="str">
            <v>HTXS NV</v>
          </cell>
          <cell r="H249" t="str">
            <v>X</v>
          </cell>
        </row>
        <row r="250">
          <cell r="C250" t="str">
            <v>Tạ Minh Cường</v>
          </cell>
          <cell r="D250" t="str">
            <v>Trưởng khoa Điện - Điện tử</v>
          </cell>
          <cell r="E250" t="str">
            <v>HTXS NV</v>
          </cell>
          <cell r="H250" t="str">
            <v>X</v>
          </cell>
        </row>
        <row r="251">
          <cell r="C251" t="str">
            <v>Phạm Minh Nghĩa</v>
          </cell>
          <cell r="D251" t="str">
            <v>Phó Trưởng khoa 
Điện - Điện tử</v>
          </cell>
          <cell r="E251" t="str">
            <v>HTXS NV</v>
          </cell>
          <cell r="H251" t="str">
            <v>X</v>
          </cell>
          <cell r="I251" t="str">
            <v>X</v>
          </cell>
        </row>
        <row r="252">
          <cell r="C252" t="str">
            <v>Huỳnh Ngọc Mai</v>
          </cell>
          <cell r="D252" t="str">
            <v>Phó Trưởng khoa 
Điện - Điện tử</v>
          </cell>
          <cell r="E252" t="str">
            <v>HTXS NV</v>
          </cell>
          <cell r="H252" t="str">
            <v>X</v>
          </cell>
          <cell r="I252" t="str">
            <v>X</v>
          </cell>
        </row>
        <row r="253">
          <cell r="C253" t="str">
            <v>Võ Cường</v>
          </cell>
          <cell r="D253" t="str">
            <v>Trưởng bộ môn Điện tử 
công nghiệp thuộc khoa Điện - Điện tử</v>
          </cell>
          <cell r="E253" t="str">
            <v>HTXS NV</v>
          </cell>
          <cell r="H253" t="str">
            <v>X</v>
          </cell>
        </row>
        <row r="254">
          <cell r="C254" t="str">
            <v>Quách Minh Thử</v>
          </cell>
          <cell r="D254" t="str">
            <v>Trưởng bộ môn 
Điện công nghiệp thuộc khoa Điện - Điện tử</v>
          </cell>
          <cell r="E254" t="str">
            <v>HTXS NV</v>
          </cell>
          <cell r="H254" t="str">
            <v>X</v>
          </cell>
        </row>
        <row r="255">
          <cell r="C255" t="str">
            <v>Trần Nguyên Bảo Trân</v>
          </cell>
          <cell r="D255" t="str">
            <v>Trưởng Bộ môn Cơ điện tử và Tự động hóa thuộc khoa Điện - Điện tử</v>
          </cell>
          <cell r="E255" t="str">
            <v>HTXS NV</v>
          </cell>
          <cell r="H255" t="str">
            <v>X</v>
          </cell>
          <cell r="I255" t="str">
            <v>X</v>
          </cell>
        </row>
        <row r="256">
          <cell r="C256" t="str">
            <v>Ngô Hoàng Anh</v>
          </cell>
          <cell r="D256" t="str">
            <v>Giảng viên 
khoa Điện - Điện tử</v>
          </cell>
          <cell r="E256" t="str">
            <v>HTXS NV</v>
          </cell>
          <cell r="H256" t="str">
            <v>X</v>
          </cell>
        </row>
        <row r="257">
          <cell r="C257" t="str">
            <v>Vũ Hạnh Chiêu</v>
          </cell>
          <cell r="D257" t="str">
            <v>Giảng viên 
khoa Điện - Điện tử</v>
          </cell>
          <cell r="E257" t="str">
            <v>HTXS NV</v>
          </cell>
          <cell r="H257" t="str">
            <v>X</v>
          </cell>
        </row>
        <row r="258">
          <cell r="C258" t="str">
            <v>Ngô Phong Cường</v>
          </cell>
          <cell r="D258" t="str">
            <v>Giảng viên 
khoa Điện - Điện tử</v>
          </cell>
          <cell r="E258" t="str">
            <v>HTXS NV</v>
          </cell>
          <cell r="H258" t="str">
            <v>X</v>
          </cell>
        </row>
        <row r="259">
          <cell r="C259" t="str">
            <v>Nguyễn Minh Đức Cường</v>
          </cell>
          <cell r="D259" t="str">
            <v>Giảng viên 
khoa Điện - Điện tử</v>
          </cell>
          <cell r="E259" t="str">
            <v>HTXS NV</v>
          </cell>
          <cell r="H259" t="str">
            <v>X</v>
          </cell>
          <cell r="I259" t="str">
            <v>X</v>
          </cell>
        </row>
        <row r="260">
          <cell r="C260" t="str">
            <v>Lê Tiến Đạt</v>
          </cell>
          <cell r="D260" t="str">
            <v>Giảng viên 
khoa Điện - Điện tử</v>
          </cell>
          <cell r="E260" t="str">
            <v>HTXS NV</v>
          </cell>
          <cell r="H260" t="str">
            <v>X</v>
          </cell>
        </row>
        <row r="261">
          <cell r="C261" t="str">
            <v>Nguyễn Hồng Đức</v>
          </cell>
          <cell r="D261" t="str">
            <v>Giảng viên 
khoa Điện - Điện tử</v>
          </cell>
          <cell r="E261" t="str">
            <v>HTXS NV</v>
          </cell>
          <cell r="H261" t="str">
            <v>X</v>
          </cell>
        </row>
        <row r="262">
          <cell r="C262" t="str">
            <v>Nguyễn Minh Đức</v>
          </cell>
          <cell r="D262" t="str">
            <v>Giảng viên 
khoa Điện - Điện tử</v>
          </cell>
          <cell r="E262" t="str">
            <v>HTT NV</v>
          </cell>
          <cell r="H262" t="str">
            <v>X</v>
          </cell>
        </row>
        <row r="263">
          <cell r="C263" t="str">
            <v>Nguyễn Thị Ngọc Hiền</v>
          </cell>
          <cell r="D263" t="str">
            <v>Giảng viên 
khoa Điện - Điện tử</v>
          </cell>
          <cell r="E263" t="str">
            <v>HTXS NV</v>
          </cell>
          <cell r="H263" t="str">
            <v>X</v>
          </cell>
        </row>
        <row r="264">
          <cell r="C264" t="str">
            <v>Trần Trung Hiếu</v>
          </cell>
          <cell r="D264" t="str">
            <v>Giảng viên 
khoa Điện - Điện tử</v>
          </cell>
          <cell r="E264" t="str">
            <v>HTXS NV</v>
          </cell>
          <cell r="H264" t="str">
            <v>X</v>
          </cell>
        </row>
        <row r="265">
          <cell r="C265" t="str">
            <v>Mạnh Lê Hoàn</v>
          </cell>
          <cell r="D265" t="str">
            <v>Giảng viên 
khoa Điện - Điện tử</v>
          </cell>
          <cell r="E265" t="str">
            <v>HTXS NV</v>
          </cell>
          <cell r="H265" t="str">
            <v>X</v>
          </cell>
        </row>
        <row r="266">
          <cell r="C266" t="str">
            <v>Lê Thế Huân</v>
          </cell>
          <cell r="D266" t="str">
            <v>Giảng viên 
khoa Điện - Điện tử</v>
          </cell>
          <cell r="E266" t="str">
            <v>HTXS NV</v>
          </cell>
          <cell r="H266" t="str">
            <v>X</v>
          </cell>
        </row>
        <row r="267">
          <cell r="C267" t="str">
            <v>Tăng Cẩm Huê</v>
          </cell>
          <cell r="D267" t="str">
            <v>Giảng viên 
khoa Điện - Điện tử</v>
          </cell>
          <cell r="E267" t="str">
            <v>HTXS NV</v>
          </cell>
          <cell r="H267" t="str">
            <v>X</v>
          </cell>
        </row>
        <row r="268">
          <cell r="C268" t="str">
            <v>Nguyễn Thùy Linh</v>
          </cell>
          <cell r="D268" t="str">
            <v>Giảng viên 
khoa Điện - Điện tử</v>
          </cell>
          <cell r="E268" t="str">
            <v>HTXS NV</v>
          </cell>
          <cell r="H268" t="str">
            <v>X</v>
          </cell>
        </row>
        <row r="269">
          <cell r="C269" t="str">
            <v>Đặng Đức Minh</v>
          </cell>
          <cell r="D269" t="str">
            <v>Giảng viên 
khoa Điện - Điện tử</v>
          </cell>
          <cell r="E269" t="str">
            <v>HTXS NV</v>
          </cell>
          <cell r="H269" t="str">
            <v>X</v>
          </cell>
        </row>
        <row r="270">
          <cell r="C270" t="str">
            <v>Nguyễn Thị Tố Nga</v>
          </cell>
          <cell r="D270" t="str">
            <v>Giảng viên 
khoa Điện - Điện tử</v>
          </cell>
          <cell r="E270" t="str">
            <v>HTXS NV</v>
          </cell>
          <cell r="H270" t="str">
            <v>X</v>
          </cell>
        </row>
        <row r="271">
          <cell r="C271" t="str">
            <v>Nguyễn Trần Thanh Nhàn</v>
          </cell>
          <cell r="D271" t="str">
            <v>Giảng viên 
khoa Điện - Điện tử</v>
          </cell>
          <cell r="E271" t="str">
            <v>HTXS NV</v>
          </cell>
          <cell r="H271" t="str">
            <v>X</v>
          </cell>
        </row>
        <row r="272">
          <cell r="C272" t="str">
            <v>Đỗ Huỳnh Thanh Phong</v>
          </cell>
          <cell r="D272" t="str">
            <v>Giảng viên 
khoa Điện - Điện tử</v>
          </cell>
          <cell r="E272" t="str">
            <v>HTXS NV</v>
          </cell>
          <cell r="H272" t="str">
            <v>X</v>
          </cell>
        </row>
        <row r="273">
          <cell r="C273" t="str">
            <v>Nguyễn Anh Tăng</v>
          </cell>
          <cell r="D273" t="str">
            <v>Giảng viên 
khoa Điện - Điện tử</v>
          </cell>
          <cell r="E273" t="str">
            <v>HTXS NV</v>
          </cell>
          <cell r="H273" t="str">
            <v>X</v>
          </cell>
        </row>
        <row r="274">
          <cell r="C274" t="str">
            <v>Trần Công Tiến</v>
          </cell>
          <cell r="D274" t="str">
            <v>Giảng viên 
khoa Điện - Điện tử</v>
          </cell>
          <cell r="E274" t="str">
            <v>HTXS NV</v>
          </cell>
          <cell r="H274" t="str">
            <v>X</v>
          </cell>
        </row>
        <row r="275">
          <cell r="C275" t="str">
            <v>Trần Hiếu Trinh</v>
          </cell>
          <cell r="D275" t="str">
            <v>Giảng viên 
khoa Điện - Điện tử</v>
          </cell>
          <cell r="E275" t="str">
            <v>HTXS NV</v>
          </cell>
          <cell r="H275" t="str">
            <v>X</v>
          </cell>
        </row>
        <row r="276">
          <cell r="C276" t="str">
            <v>Nguyễn Văn Yên</v>
          </cell>
          <cell r="D276" t="str">
            <v>Giảng viên 
khoa Điện - Điện tử</v>
          </cell>
          <cell r="E276" t="str">
            <v>HTXS NV</v>
          </cell>
          <cell r="H276" t="str">
            <v>X</v>
          </cell>
        </row>
        <row r="277">
          <cell r="C277" t="str">
            <v>Cao Văn Tuấn</v>
          </cell>
          <cell r="D277" t="str">
            <v>Giảng viên 
khoa Điện - Điện tử</v>
          </cell>
          <cell r="E277" t="str">
            <v>HTXS NV</v>
          </cell>
          <cell r="H277" t="str">
            <v>X</v>
          </cell>
          <cell r="I277" t="str">
            <v>X</v>
          </cell>
        </row>
        <row r="278">
          <cell r="C278" t="str">
            <v>Trần Nam Anh</v>
          </cell>
          <cell r="D278" t="str">
            <v>Giảng viên 
khoa Điện - Điện tử</v>
          </cell>
          <cell r="E278" t="str">
            <v>HTXS NV</v>
          </cell>
          <cell r="H278" t="str">
            <v>X</v>
          </cell>
        </row>
        <row r="279">
          <cell r="C279" t="str">
            <v>Trần Giang Nam</v>
          </cell>
          <cell r="D279" t="str">
            <v>Giảng viên 
khoa Điện - Điện tử</v>
          </cell>
          <cell r="E279" t="str">
            <v>HTXS NV</v>
          </cell>
          <cell r="H279" t="str">
            <v>X</v>
          </cell>
        </row>
        <row r="280">
          <cell r="C280" t="str">
            <v>Nguyễn Ngọc Thọ</v>
          </cell>
          <cell r="D280" t="str">
            <v>Trưởng khoa 
May - Thời trang</v>
          </cell>
          <cell r="E280" t="str">
            <v>HTXS NV</v>
          </cell>
          <cell r="H280" t="str">
            <v>X</v>
          </cell>
        </row>
        <row r="281">
          <cell r="C281" t="str">
            <v>Trương Việt Khánh Trang</v>
          </cell>
          <cell r="D281" t="str">
            <v>Phụ trách Tổ bộ môn Thiết kế thuộc khoa May - Thời trang</v>
          </cell>
          <cell r="E281" t="str">
            <v>HTT NV</v>
          </cell>
          <cell r="H281" t="str">
            <v>X</v>
          </cell>
        </row>
        <row r="282">
          <cell r="C282" t="str">
            <v>Phạm Thị Thanh Thúy</v>
          </cell>
          <cell r="D282" t="str">
            <v>Phụ trách Tổ bộ môn Công nghệ thuộc khoa May - Thời trang</v>
          </cell>
          <cell r="E282" t="str">
            <v>HTXS NV</v>
          </cell>
          <cell r="H282" t="str">
            <v>X</v>
          </cell>
        </row>
        <row r="283">
          <cell r="C283" t="str">
            <v>Chế Vân Cầm</v>
          </cell>
          <cell r="D283" t="str">
            <v>Giảng viên 
khoa May - Thời trang</v>
          </cell>
          <cell r="E283" t="str">
            <v>HTXS NV</v>
          </cell>
          <cell r="H283" t="str">
            <v>X</v>
          </cell>
        </row>
        <row r="284">
          <cell r="C284" t="str">
            <v>Nguyễn Bạch Cẩm Dung</v>
          </cell>
          <cell r="D284" t="str">
            <v>Giảng viên 
khoa May - Thời trang</v>
          </cell>
          <cell r="E284" t="str">
            <v>HTXS NV</v>
          </cell>
          <cell r="H284" t="str">
            <v>X</v>
          </cell>
        </row>
        <row r="285">
          <cell r="C285" t="str">
            <v>Nguyễn Thị Hiền</v>
          </cell>
          <cell r="D285" t="str">
            <v>Giảng viên 
khoa May - Thời trang</v>
          </cell>
          <cell r="E285" t="str">
            <v>HTXS NV</v>
          </cell>
          <cell r="H285" t="str">
            <v>X</v>
          </cell>
        </row>
        <row r="286">
          <cell r="C286" t="str">
            <v>Bùi Thị Ngọc Sương</v>
          </cell>
          <cell r="D286" t="str">
            <v>Giảng viên 
khoa May - Thời trang</v>
          </cell>
          <cell r="E286" t="str">
            <v>HTXS NV</v>
          </cell>
          <cell r="H286" t="str">
            <v>X</v>
          </cell>
        </row>
        <row r="287">
          <cell r="C287" t="str">
            <v>Lâm Thị Phương Thùy</v>
          </cell>
          <cell r="D287" t="str">
            <v>Giảng viên 
khoa May - Thời trang</v>
          </cell>
          <cell r="E287" t="str">
            <v>HTXS NV</v>
          </cell>
          <cell r="H287" t="str">
            <v>X</v>
          </cell>
        </row>
        <row r="288">
          <cell r="C288" t="str">
            <v>Trần Hồng Thảo</v>
          </cell>
          <cell r="D288" t="str">
            <v>Giảng viên 
khoa May - Thời trang</v>
          </cell>
          <cell r="E288" t="str">
            <v>HTXS NV</v>
          </cell>
          <cell r="H288" t="str">
            <v>X</v>
          </cell>
          <cell r="I288" t="str">
            <v>X</v>
          </cell>
        </row>
        <row r="289">
          <cell r="C289" t="str">
            <v>Lê Thị Phương Thảo</v>
          </cell>
          <cell r="D289" t="str">
            <v>Giảng viên 
khoa May - Thời trang</v>
          </cell>
          <cell r="E289" t="str">
            <v>HTXS NV</v>
          </cell>
          <cell r="H289" t="str">
            <v>X</v>
          </cell>
          <cell r="I289" t="str">
            <v>X</v>
          </cell>
        </row>
        <row r="290">
          <cell r="C290" t="str">
            <v xml:space="preserve">Đinh Đồng Hiệp </v>
          </cell>
          <cell r="D290" t="str">
            <v>Phó Trưởng Khoa 
Nhiệt - Lạnh</v>
          </cell>
          <cell r="E290" t="str">
            <v>HTXS NV</v>
          </cell>
          <cell r="H290" t="str">
            <v>X</v>
          </cell>
        </row>
        <row r="291">
          <cell r="C291" t="str">
            <v>Hoàng Văn Viết</v>
          </cell>
          <cell r="D291" t="str">
            <v>Phó Trưởng Khoa 
Nhiệt - Lạnh</v>
          </cell>
          <cell r="E291" t="str">
            <v>HTXS NV</v>
          </cell>
          <cell r="H291" t="str">
            <v>X</v>
          </cell>
          <cell r="I291" t="str">
            <v>X</v>
          </cell>
        </row>
        <row r="292">
          <cell r="C292" t="str">
            <v>Võ Anh Hào</v>
          </cell>
          <cell r="D292" t="str">
            <v>Phụ trách Tổ bộ môn Cơ sở ngành thuộc khoa Nhiệt - Lạnh</v>
          </cell>
          <cell r="E292" t="str">
            <v>HTT NV</v>
          </cell>
          <cell r="H292" t="str">
            <v>X</v>
          </cell>
        </row>
        <row r="293">
          <cell r="C293" t="str">
            <v>Đặng Thế Huân</v>
          </cell>
          <cell r="D293" t="str">
            <v>Phụ trách Tổ bộ môn Nhiệt Lạnh chuyên ngành thuộc khoa Nhiệt - Lạnh</v>
          </cell>
          <cell r="E293" t="str">
            <v>HTXS NV</v>
          </cell>
          <cell r="H293" t="str">
            <v>X</v>
          </cell>
        </row>
        <row r="294">
          <cell r="C294" t="str">
            <v>Phan Văn Hòa</v>
          </cell>
          <cell r="D294" t="str">
            <v>Giảng viên 
khoa Nhiệt - Lạnh</v>
          </cell>
          <cell r="E294" t="str">
            <v>HTXS NV</v>
          </cell>
          <cell r="H294" t="str">
            <v>X</v>
          </cell>
        </row>
        <row r="295">
          <cell r="C295" t="str">
            <v>Trần Đình Khoa</v>
          </cell>
          <cell r="D295" t="str">
            <v>Giảng viên 
khoa Nhiệt - Lạnh</v>
          </cell>
          <cell r="E295" t="str">
            <v>HTXS NV</v>
          </cell>
          <cell r="H295" t="str">
            <v>X</v>
          </cell>
        </row>
        <row r="296">
          <cell r="C296" t="str">
            <v xml:space="preserve">Đỗ Trọng Quý </v>
          </cell>
          <cell r="D296" t="str">
            <v>Giảng viên 
khoa Nhiệt - Lạnh</v>
          </cell>
          <cell r="E296" t="str">
            <v>HTXS NV</v>
          </cell>
          <cell r="H296" t="str">
            <v>X</v>
          </cell>
        </row>
        <row r="297">
          <cell r="C297" t="str">
            <v>Nguyễn Vũ Xuân Thì</v>
          </cell>
          <cell r="D297" t="str">
            <v>Giảng viên 
khoa Nhiệt - Lạnh</v>
          </cell>
          <cell r="E297" t="str">
            <v>HTXS NV</v>
          </cell>
          <cell r="H297" t="str">
            <v>X</v>
          </cell>
        </row>
        <row r="298">
          <cell r="C298" t="str">
            <v>Nguyễn Thanh Dũng</v>
          </cell>
          <cell r="D298" t="str">
            <v>Giảng viên 
khoa Nhiệt - Lạnh</v>
          </cell>
          <cell r="E298" t="str">
            <v>Không đánh giá</v>
          </cell>
          <cell r="G298" t="str">
            <v>Không xét LĐTT</v>
          </cell>
        </row>
        <row r="299">
          <cell r="C299" t="str">
            <v>Nguyễn Trọng Nghĩa</v>
          </cell>
          <cell r="D299" t="str">
            <v>Trưởng khoa Kinh tế</v>
          </cell>
          <cell r="E299" t="str">
            <v>HTXS NV</v>
          </cell>
          <cell r="H299" t="str">
            <v>X</v>
          </cell>
          <cell r="I299" t="str">
            <v>X</v>
          </cell>
        </row>
        <row r="300">
          <cell r="C300" t="str">
            <v>Lữ Xuân Trang</v>
          </cell>
          <cell r="D300" t="str">
            <v>Trưởng bộ môn Cơ sở ngành thuộc khoa Kinh tế</v>
          </cell>
          <cell r="E300" t="str">
            <v>HTXS NV</v>
          </cell>
          <cell r="H300" t="str">
            <v>X</v>
          </cell>
        </row>
        <row r="301">
          <cell r="C301" t="str">
            <v>Phạm Quỳnh Như</v>
          </cell>
          <cell r="D301" t="str">
            <v>Trưởng bộ môn Kế toán - Tài chính thuộc khoa Kinh tế</v>
          </cell>
          <cell r="E301" t="str">
            <v>HTXS NV</v>
          </cell>
          <cell r="H301" t="str">
            <v>X</v>
          </cell>
        </row>
        <row r="302">
          <cell r="C302" t="str">
            <v>Nguyễn Thị Minh Thùy</v>
          </cell>
          <cell r="D302" t="str">
            <v>Giảng viên khoa Kinh tế</v>
          </cell>
          <cell r="E302" t="str">
            <v>HTXS NV</v>
          </cell>
          <cell r="H302" t="str">
            <v>X</v>
          </cell>
          <cell r="I302" t="str">
            <v>X</v>
          </cell>
        </row>
        <row r="303">
          <cell r="C303" t="str">
            <v>Đào Anh Tuấn</v>
          </cell>
          <cell r="D303" t="str">
            <v>Giảng viên khoa Kinh tế</v>
          </cell>
          <cell r="E303" t="str">
            <v>HTT NV</v>
          </cell>
          <cell r="H303" t="str">
            <v>X</v>
          </cell>
        </row>
        <row r="304">
          <cell r="C304" t="str">
            <v>Bùi Ánh Tuyết</v>
          </cell>
          <cell r="D304" t="str">
            <v>Giảng viên khoa Kinh tế</v>
          </cell>
          <cell r="E304" t="str">
            <v>HTXS NV</v>
          </cell>
          <cell r="H304" t="str">
            <v>X</v>
          </cell>
        </row>
        <row r="305">
          <cell r="C305" t="str">
            <v>Lê Thị Thu Thảo</v>
          </cell>
          <cell r="D305" t="str">
            <v>Giảng viên khoa Kinh tế</v>
          </cell>
          <cell r="E305" t="str">
            <v>HTT NV</v>
          </cell>
          <cell r="H305" t="str">
            <v>X</v>
          </cell>
        </row>
        <row r="306">
          <cell r="C306" t="str">
            <v>Lưu Thị Thúy</v>
          </cell>
          <cell r="D306" t="str">
            <v>Giảng viên khoa Kinh tế</v>
          </cell>
          <cell r="E306" t="str">
            <v>HTT NV</v>
          </cell>
          <cell r="H306" t="str">
            <v>X</v>
          </cell>
        </row>
        <row r="307">
          <cell r="C307" t="str">
            <v>Võ Thị Kim Thư</v>
          </cell>
          <cell r="D307" t="str">
            <v>Giảng viên khoa Kinh tế</v>
          </cell>
          <cell r="E307" t="str">
            <v>HTXS NV</v>
          </cell>
          <cell r="H307" t="str">
            <v>X</v>
          </cell>
        </row>
        <row r="308">
          <cell r="C308" t="str">
            <v>Trần Thị Ngọc Dung</v>
          </cell>
          <cell r="D308" t="str">
            <v>Giảng viên khoa Kinh tế</v>
          </cell>
          <cell r="E308" t="str">
            <v>HTT NV</v>
          </cell>
          <cell r="H308" t="str">
            <v>X</v>
          </cell>
        </row>
        <row r="309">
          <cell r="C309" t="str">
            <v>Nguyễn Mỹ Tiên</v>
          </cell>
          <cell r="D309" t="str">
            <v>Giảng viên khoa Kinh tế</v>
          </cell>
          <cell r="E309" t="str">
            <v>HTXS NV</v>
          </cell>
          <cell r="H309" t="str">
            <v>X</v>
          </cell>
        </row>
        <row r="310">
          <cell r="C310" t="str">
            <v>Cao Xuân Giang</v>
          </cell>
          <cell r="D310" t="str">
            <v>Giảng viên khoa Kinh tế</v>
          </cell>
          <cell r="E310" t="str">
            <v>HTT NV</v>
          </cell>
          <cell r="H310" t="str">
            <v>X</v>
          </cell>
        </row>
        <row r="311">
          <cell r="C311" t="str">
            <v>Huỳnh Chí Giỏi</v>
          </cell>
          <cell r="D311" t="str">
            <v>Giảng viên khoa Kinh tế</v>
          </cell>
          <cell r="E311" t="str">
            <v>HTXS NV</v>
          </cell>
          <cell r="H311" t="str">
            <v>X</v>
          </cell>
        </row>
        <row r="312">
          <cell r="C312" t="str">
            <v>Lê Thị Thúy Oanh</v>
          </cell>
          <cell r="D312" t="str">
            <v>Giảng viên khoa Kinh tế</v>
          </cell>
          <cell r="E312" t="str">
            <v>HTT NV</v>
          </cell>
          <cell r="G312" t="str">
            <v>Không xét LĐTT</v>
          </cell>
        </row>
        <row r="313">
          <cell r="C313" t="str">
            <v>Nguyễn Thị Thùy Tiên</v>
          </cell>
          <cell r="D313" t="str">
            <v>Giảng viên khoa Kinh tế</v>
          </cell>
          <cell r="E313" t="str">
            <v>Không đánh giá</v>
          </cell>
          <cell r="G313" t="str">
            <v>Không xét LĐTT</v>
          </cell>
        </row>
        <row r="314">
          <cell r="C314" t="str">
            <v>Phạm Thị Hồng Thắm</v>
          </cell>
          <cell r="D314" t="str">
            <v>Giảng viên khoa Kinh tế</v>
          </cell>
          <cell r="E314" t="str">
            <v>Không đánh giá</v>
          </cell>
          <cell r="G314" t="str">
            <v>Không xét LĐTT</v>
          </cell>
        </row>
        <row r="315">
          <cell r="C315" t="str">
            <v>Hồ Gia Bảo</v>
          </cell>
          <cell r="D315" t="str">
            <v>Giảng viên khoa Kinh tế</v>
          </cell>
          <cell r="E315" t="str">
            <v>Không đánh giá</v>
          </cell>
          <cell r="G315" t="str">
            <v>Không xét LĐTT</v>
          </cell>
        </row>
        <row r="316">
          <cell r="C316" t="str">
            <v>Nguyễn Hoàng Thanh Ngân</v>
          </cell>
          <cell r="D316" t="str">
            <v>Giảng viên khoa Kinh tế</v>
          </cell>
          <cell r="E316" t="str">
            <v>Không đánh giá</v>
          </cell>
          <cell r="G316" t="str">
            <v>Không xét LĐTT</v>
          </cell>
        </row>
        <row r="317">
          <cell r="C317" t="str">
            <v>Phạm Quang Vũ</v>
          </cell>
          <cell r="D317" t="str">
            <v>Phó Trưởng khoa 
Xây dựng</v>
          </cell>
          <cell r="E317" t="str">
            <v>HTXS NV</v>
          </cell>
          <cell r="H317" t="str">
            <v>X</v>
          </cell>
          <cell r="I317" t="str">
            <v>X</v>
          </cell>
        </row>
        <row r="318">
          <cell r="C318" t="str">
            <v>Nguyễn Trọng Thạch</v>
          </cell>
          <cell r="D318" t="str">
            <v>Giảng viên khoa Xây dựng</v>
          </cell>
          <cell r="E318" t="str">
            <v>HTT NV</v>
          </cell>
          <cell r="H318" t="str">
            <v>X</v>
          </cell>
        </row>
        <row r="319">
          <cell r="C319" t="str">
            <v>Trình Minh Phong</v>
          </cell>
          <cell r="D319" t="str">
            <v>Giảng viên khoa Xây dựng</v>
          </cell>
          <cell r="E319" t="str">
            <v>HTXS NV</v>
          </cell>
          <cell r="H319" t="str">
            <v>X</v>
          </cell>
        </row>
        <row r="320">
          <cell r="C320" t="str">
            <v>Huỳnh Văn Quang</v>
          </cell>
          <cell r="D320" t="str">
            <v>Giảng viên khoa Xây dựng</v>
          </cell>
          <cell r="E320" t="str">
            <v>HTXS NV</v>
          </cell>
          <cell r="G320" t="str">
            <v>Không xét LĐTT</v>
          </cell>
        </row>
        <row r="321">
          <cell r="C321" t="str">
            <v>Trần Ngọc Tuấn</v>
          </cell>
          <cell r="D321" t="str">
            <v>Giảng viên khoa Xây dựng</v>
          </cell>
          <cell r="E321" t="str">
            <v>Không đánh giá</v>
          </cell>
          <cell r="G321" t="str">
            <v>Không xét LĐTT</v>
          </cell>
        </row>
        <row r="322">
          <cell r="C322" t="str">
            <v>Nguyễn Thị Nhuận</v>
          </cell>
          <cell r="D322" t="str">
            <v>Trưởng trung tâm 
Thư viện</v>
          </cell>
          <cell r="E322" t="str">
            <v>HTXS NV</v>
          </cell>
          <cell r="H322" t="str">
            <v>X</v>
          </cell>
          <cell r="I322" t="str">
            <v>X</v>
          </cell>
        </row>
        <row r="323">
          <cell r="C323" t="str">
            <v>Nguyễn Tứ Cảnh</v>
          </cell>
          <cell r="D323" t="str">
            <v>Nhân viên trung tâm Thư viện</v>
          </cell>
          <cell r="E323" t="str">
            <v>HTXS NV</v>
          </cell>
          <cell r="H323" t="str">
            <v>X</v>
          </cell>
        </row>
        <row r="324">
          <cell r="C324" t="str">
            <v>Đặng Thu Hà</v>
          </cell>
          <cell r="D324" t="str">
            <v>Nhân viên trung tâm Thư viện</v>
          </cell>
          <cell r="E324" t="str">
            <v>HTXS NV</v>
          </cell>
          <cell r="H324" t="str">
            <v>X</v>
          </cell>
        </row>
        <row r="325">
          <cell r="C325" t="str">
            <v>Trần Thị Diễm Thúy</v>
          </cell>
          <cell r="D325" t="str">
            <v>Nhân viên trung tâm Thư viện</v>
          </cell>
          <cell r="E325" t="str">
            <v>HTXS NV</v>
          </cell>
          <cell r="H325" t="str">
            <v>X</v>
          </cell>
        </row>
        <row r="326">
          <cell r="C326" t="str">
            <v>Nguyễn Thị Trang</v>
          </cell>
          <cell r="D326" t="str">
            <v>Nhân viên trung tâm Thư viện</v>
          </cell>
          <cell r="E326" t="str">
            <v>HTXS NV</v>
          </cell>
          <cell r="H326" t="str">
            <v>X</v>
          </cell>
        </row>
        <row r="327">
          <cell r="C327" t="str">
            <v>Hà Thị Hậu</v>
          </cell>
          <cell r="D327" t="str">
            <v>Nhân viên trung tâm Thư viện</v>
          </cell>
          <cell r="E327" t="str">
            <v>HTXS NV</v>
          </cell>
          <cell r="H327" t="str">
            <v>X</v>
          </cell>
        </row>
        <row r="328">
          <cell r="C328" t="str">
            <v>Lư Diễm Phúc</v>
          </cell>
          <cell r="D328" t="str">
            <v>Nhân viên trung tâm Thư viện</v>
          </cell>
          <cell r="E328" t="str">
            <v>HTXS NV</v>
          </cell>
          <cell r="G328" t="str">
            <v>Không xét LĐTT</v>
          </cell>
        </row>
        <row r="329">
          <cell r="C329" t="str">
            <v>Lương Thị Thắm</v>
          </cell>
          <cell r="D329" t="str">
            <v>Nhân viên trung tâm 
Đào tạo Lý Tự Trọng</v>
          </cell>
          <cell r="E329" t="str">
            <v>HTXS NV</v>
          </cell>
          <cell r="H329" t="str">
            <v>X</v>
          </cell>
        </row>
        <row r="330">
          <cell r="C330" t="str">
            <v>Đỗ Thị Tâm</v>
          </cell>
          <cell r="D330" t="str">
            <v>Nhân viên trung tâm 
Đào tạo Lý Tự Trọng</v>
          </cell>
          <cell r="E330" t="str">
            <v>HTXS NV</v>
          </cell>
          <cell r="H330" t="str">
            <v>X</v>
          </cell>
        </row>
        <row r="331">
          <cell r="C331" t="str">
            <v>Đỗ Công Thành</v>
          </cell>
          <cell r="D331" t="str">
            <v>Nhân viên trung tâm 
Đào tạo Lý Tự Trọng</v>
          </cell>
          <cell r="E331" t="str">
            <v>HTXS NV</v>
          </cell>
          <cell r="H331" t="str">
            <v>X</v>
          </cell>
        </row>
        <row r="332">
          <cell r="C332" t="str">
            <v>Trang Thị Xuân Uyên</v>
          </cell>
          <cell r="D332" t="str">
            <v>Trưởng trung tâm Y tế</v>
          </cell>
          <cell r="E332" t="str">
            <v>HTXS NV</v>
          </cell>
          <cell r="H332" t="str">
            <v>X</v>
          </cell>
          <cell r="I332" t="str">
            <v>X</v>
          </cell>
        </row>
        <row r="333">
          <cell r="C333" t="str">
            <v>Bùi Thị Lan Anh</v>
          </cell>
          <cell r="D333" t="str">
            <v>Nhân viên trung tâm Y tế</v>
          </cell>
          <cell r="E333" t="str">
            <v>HTXS NV</v>
          </cell>
          <cell r="H333" t="str">
            <v>X</v>
          </cell>
        </row>
        <row r="334">
          <cell r="C334" t="str">
            <v>Lê Thị Huyền</v>
          </cell>
          <cell r="D334" t="str">
            <v>Nhân viên trung tâm Y tế</v>
          </cell>
          <cell r="E334" t="str">
            <v>HTXS NV</v>
          </cell>
          <cell r="H334" t="str">
            <v>X</v>
          </cell>
        </row>
        <row r="335">
          <cell r="C335" t="str">
            <v>Nguyễn Văn Chiến</v>
          </cell>
          <cell r="D335" t="str">
            <v>Trưởng trung tâm 
Quan hệ doanh nghiệp</v>
          </cell>
          <cell r="E335" t="str">
            <v>HTXS NV</v>
          </cell>
          <cell r="H335" t="str">
            <v>X</v>
          </cell>
          <cell r="I335" t="str">
            <v>X</v>
          </cell>
        </row>
        <row r="336">
          <cell r="C336" t="str">
            <v>Nguyễn Thùy Dương</v>
          </cell>
          <cell r="D336" t="str">
            <v>Nhân viên trung tâm 
Quan hệ doanh nghiệp</v>
          </cell>
          <cell r="E336" t="str">
            <v>HTXS NV</v>
          </cell>
          <cell r="H336" t="str">
            <v>X</v>
          </cell>
        </row>
        <row r="337">
          <cell r="C337" t="str">
            <v>Nguyễn Hữu Thiện</v>
          </cell>
          <cell r="D337" t="str">
            <v>Trưởng trung tâm Điều hành và Quản lý dữ liệu</v>
          </cell>
          <cell r="E337" t="str">
            <v>HTXS NV</v>
          </cell>
          <cell r="H337" t="str">
            <v>X</v>
          </cell>
          <cell r="I337" t="str">
            <v>X</v>
          </cell>
        </row>
        <row r="338">
          <cell r="C338" t="str">
            <v>Trương Hữu Lộc</v>
          </cell>
          <cell r="D338" t="str">
            <v>Nhân viên trung tâm Điều hành và Quản lý dữ liệu</v>
          </cell>
          <cell r="E338" t="str">
            <v>HTXS NV</v>
          </cell>
          <cell r="H338" t="str">
            <v>X</v>
          </cell>
        </row>
        <row r="339">
          <cell r="C339" t="str">
            <v>Vương Hội Khánh</v>
          </cell>
          <cell r="D339" t="str">
            <v>Nhân viên trung tâm Điều hành và Quản lý dữ liệu</v>
          </cell>
          <cell r="E339" t="str">
            <v>HTXS NV</v>
          </cell>
          <cell r="H339" t="str">
            <v>X</v>
          </cell>
        </row>
        <row r="340">
          <cell r="C340" t="str">
            <v>Phạm Huỳnh Kim Ngân</v>
          </cell>
          <cell r="D340" t="str">
            <v>Nhân viên trung tâm Điều hành và Quản lý dữ liệu</v>
          </cell>
          <cell r="E340" t="str">
            <v>HTXS NV</v>
          </cell>
          <cell r="H340" t="str">
            <v>X</v>
          </cell>
        </row>
        <row r="341">
          <cell r="C341" t="str">
            <v>Nguyễn Thị Thanh Hòa</v>
          </cell>
          <cell r="D341" t="str">
            <v>Nhân viên trung tâm Điều hành và Quản lý dữ liệu</v>
          </cell>
          <cell r="E341" t="str">
            <v>HTXS NV</v>
          </cell>
          <cell r="H341" t="str">
            <v>X</v>
          </cell>
        </row>
        <row r="342">
          <cell r="C342" t="str">
            <v>Lê Trần Thanh Nga</v>
          </cell>
          <cell r="D342" t="str">
            <v>Nhân viên Trung tâm Thang máy, thang cuốn KONE</v>
          </cell>
          <cell r="E342" t="str">
            <v>HTXS NV</v>
          </cell>
          <cell r="G342" t="str">
            <v>Không xét LĐTT</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LTT"/>
    </sheetNames>
    <sheetDataSet>
      <sheetData sheetId="0" refreshError="1"/>
      <sheetData sheetId="1" refreshError="1">
        <row r="10">
          <cell r="D10" t="str">
            <v>01001001</v>
          </cell>
          <cell r="E10" t="str">
            <v>Hiệu trưởng</v>
          </cell>
          <cell r="F10" t="str">
            <v>HTXS NV</v>
          </cell>
          <cell r="I10" t="str">
            <v>X</v>
          </cell>
          <cell r="J10" t="str">
            <v>X</v>
          </cell>
          <cell r="N10" t="str">
            <v>X</v>
          </cell>
          <cell r="Q10" t="str">
            <v>X</v>
          </cell>
        </row>
        <row r="11">
          <cell r="D11" t="str">
            <v>01001006</v>
          </cell>
          <cell r="E11" t="str">
            <v>Phó Hiệu trưởng</v>
          </cell>
          <cell r="F11" t="str">
            <v>HTXS NV</v>
          </cell>
          <cell r="I11" t="str">
            <v>X</v>
          </cell>
          <cell r="J11" t="str">
            <v>X</v>
          </cell>
          <cell r="K11" t="str">
            <v>X</v>
          </cell>
          <cell r="P11" t="str">
            <v>X</v>
          </cell>
        </row>
        <row r="12">
          <cell r="D12" t="str">
            <v>01002001</v>
          </cell>
          <cell r="E12" t="str">
            <v>Phó Hiệu trưởng</v>
          </cell>
          <cell r="F12" t="str">
            <v>HTXS NV</v>
          </cell>
          <cell r="I12" t="str">
            <v>X</v>
          </cell>
          <cell r="J12" t="str">
            <v>X</v>
          </cell>
        </row>
        <row r="13">
          <cell r="D13" t="str">
            <v>01014037</v>
          </cell>
          <cell r="E13" t="str">
            <v>Phó Hiệu trưởng</v>
          </cell>
          <cell r="F13" t="str">
            <v>HTXS NV</v>
          </cell>
          <cell r="I13" t="str">
            <v>X</v>
          </cell>
          <cell r="J13" t="str">
            <v>X</v>
          </cell>
          <cell r="K13" t="str">
            <v>X</v>
          </cell>
        </row>
        <row r="14">
          <cell r="D14" t="str">
            <v>01007009</v>
          </cell>
          <cell r="E14" t="str">
            <v>Trưởng phòng Tổ chức - Hành chính - Tổng hợp</v>
          </cell>
          <cell r="F14" t="str">
            <v>HTXS NV</v>
          </cell>
          <cell r="I14" t="str">
            <v>X</v>
          </cell>
          <cell r="J14" t="str">
            <v>X</v>
          </cell>
          <cell r="K14" t="str">
            <v>X</v>
          </cell>
        </row>
        <row r="15">
          <cell r="D15" t="str">
            <v>01004007</v>
          </cell>
          <cell r="E15" t="str">
            <v>Phó Trưởng phòng Tổ chức - Hành chính - Tổng hợp</v>
          </cell>
          <cell r="F15" t="str">
            <v>HTXS NV</v>
          </cell>
          <cell r="I15" t="str">
            <v>X</v>
          </cell>
          <cell r="J15" t="str">
            <v>X</v>
          </cell>
        </row>
        <row r="16">
          <cell r="D16" t="str">
            <v>01002019</v>
          </cell>
          <cell r="E16" t="str">
            <v>Phó Trưởng phòng Tổ chức - Hành chính - Tổng hợp</v>
          </cell>
          <cell r="F16" t="str">
            <v>HTXS NV</v>
          </cell>
          <cell r="I16" t="str">
            <v>X</v>
          </cell>
          <cell r="J16" t="str">
            <v>X</v>
          </cell>
        </row>
        <row r="17">
          <cell r="D17" t="str">
            <v>01002017</v>
          </cell>
          <cell r="E17" t="str">
            <v>Nhân viên phòng Tổ chức - Hành chính - Tổng hợp</v>
          </cell>
          <cell r="F17" t="str">
            <v>HTXS NV</v>
          </cell>
          <cell r="I17" t="str">
            <v>X</v>
          </cell>
        </row>
        <row r="18">
          <cell r="D18" t="str">
            <v>01002018</v>
          </cell>
          <cell r="E18" t="str">
            <v>Nhân viên phòng Tổ chức - Hành chính - Tổng hợp</v>
          </cell>
          <cell r="F18" t="str">
            <v>HTXS NV</v>
          </cell>
          <cell r="I18" t="str">
            <v>X</v>
          </cell>
          <cell r="J18" t="str">
            <v>X</v>
          </cell>
        </row>
        <row r="19">
          <cell r="D19" t="str">
            <v>01002005</v>
          </cell>
          <cell r="E19" t="str">
            <v>Nhân viên phòng Tổ chức - Hành chính - Tổng hợp</v>
          </cell>
          <cell r="F19" t="str">
            <v>HTXS NV</v>
          </cell>
          <cell r="I19" t="str">
            <v>X</v>
          </cell>
        </row>
        <row r="20">
          <cell r="D20" t="str">
            <v>01023001</v>
          </cell>
          <cell r="E20" t="str">
            <v>Nhân viên phòng Tổ chức - Hành chính - Tổng hợp</v>
          </cell>
          <cell r="F20" t="str">
            <v>HTXS NV</v>
          </cell>
          <cell r="I20" t="str">
            <v>X</v>
          </cell>
        </row>
        <row r="21">
          <cell r="D21" t="str">
            <v>01017006</v>
          </cell>
          <cell r="E21" t="str">
            <v>Nhân viên phòng Tổ chức - Hành chính - Tổng hợp</v>
          </cell>
          <cell r="F21" t="str">
            <v>HTXS NV</v>
          </cell>
          <cell r="I21" t="str">
            <v>X</v>
          </cell>
        </row>
        <row r="22">
          <cell r="D22" t="str">
            <v>01002007</v>
          </cell>
          <cell r="E22" t="str">
            <v>Nhân viên phòng Tổ chức - Hành chính - Tổng hợp</v>
          </cell>
          <cell r="F22" t="str">
            <v>HTXS NV</v>
          </cell>
          <cell r="I22" t="str">
            <v>X</v>
          </cell>
        </row>
        <row r="23">
          <cell r="D23" t="str">
            <v>01002032</v>
          </cell>
          <cell r="E23" t="str">
            <v>Nhân viên phòng Tổ chức - Hành chính - Tổng hợp</v>
          </cell>
          <cell r="F23" t="str">
            <v>HTXS NV</v>
          </cell>
          <cell r="I23" t="str">
            <v>X</v>
          </cell>
        </row>
        <row r="24">
          <cell r="D24" t="str">
            <v>01007006</v>
          </cell>
          <cell r="E24" t="str">
            <v>Nhân viên phòng Tổ chức - Hành chính - Tổng hợp</v>
          </cell>
          <cell r="F24" t="str">
            <v>HTXS NV</v>
          </cell>
          <cell r="I24" t="str">
            <v>X</v>
          </cell>
        </row>
        <row r="25">
          <cell r="D25" t="str">
            <v>01007007</v>
          </cell>
          <cell r="E25" t="str">
            <v>Nhân viên phòng Tổ chức - Hành chính - Tổng hợp</v>
          </cell>
          <cell r="F25" t="str">
            <v>HTXS NV</v>
          </cell>
          <cell r="I25" t="str">
            <v>X</v>
          </cell>
        </row>
        <row r="26">
          <cell r="D26" t="str">
            <v>01007005</v>
          </cell>
          <cell r="E26" t="str">
            <v>Nhân viên phòng Tổ chức - Hành chính - Tổng hợp</v>
          </cell>
          <cell r="F26" t="str">
            <v>HTXS NV</v>
          </cell>
          <cell r="I26" t="str">
            <v>X</v>
          </cell>
        </row>
        <row r="27">
          <cell r="D27" t="str">
            <v>01002023</v>
          </cell>
          <cell r="E27" t="str">
            <v>Nhân viên phòng Tổ chức - Hành chính - Tổng hợp</v>
          </cell>
          <cell r="F27" t="str">
            <v>HTXS NV</v>
          </cell>
          <cell r="I27" t="str">
            <v>X</v>
          </cell>
        </row>
        <row r="28">
          <cell r="D28" t="str">
            <v>01002010</v>
          </cell>
          <cell r="E28" t="str">
            <v>Nhân viên phòng Tổ chức - Hành chính - Tổng hợp</v>
          </cell>
          <cell r="F28" t="str">
            <v>HTXS NV</v>
          </cell>
          <cell r="I28" t="str">
            <v>X</v>
          </cell>
        </row>
        <row r="29">
          <cell r="D29" t="str">
            <v>01002012</v>
          </cell>
          <cell r="E29" t="str">
            <v>Nhân viên phòng Tổ chức - Hành chính - Tổng hợp</v>
          </cell>
          <cell r="F29" t="str">
            <v>HTXS NV</v>
          </cell>
          <cell r="I29" t="str">
            <v>X</v>
          </cell>
        </row>
        <row r="30">
          <cell r="D30" t="str">
            <v>01002028</v>
          </cell>
          <cell r="E30" t="str">
            <v>Nhân viên phòng Tổ chức - Hành chính - Tổng hợp</v>
          </cell>
          <cell r="F30" t="str">
            <v>HTXS NV</v>
          </cell>
          <cell r="I30" t="str">
            <v>X</v>
          </cell>
        </row>
        <row r="31">
          <cell r="D31" t="str">
            <v>01002027</v>
          </cell>
          <cell r="E31" t="str">
            <v>Nhân viên phòng Tổ chức - Hành chính - Tổng hợp</v>
          </cell>
          <cell r="F31" t="str">
            <v>HTXS NV</v>
          </cell>
          <cell r="I31" t="str">
            <v>X</v>
          </cell>
        </row>
        <row r="32">
          <cell r="D32" t="str">
            <v>01002013</v>
          </cell>
          <cell r="E32" t="str">
            <v>Nhân viên phòng Tổ chức - Hành chính - Tổng hợp</v>
          </cell>
          <cell r="F32" t="str">
            <v>HTXS NV</v>
          </cell>
          <cell r="I32" t="str">
            <v>X</v>
          </cell>
        </row>
        <row r="33">
          <cell r="D33" t="str">
            <v>01002031</v>
          </cell>
          <cell r="E33" t="str">
            <v>Nhân viên phòng Tổ chức - Hành chính - Tổng hợp</v>
          </cell>
          <cell r="F33" t="str">
            <v>HTXS NV</v>
          </cell>
          <cell r="I33" t="str">
            <v>X</v>
          </cell>
        </row>
        <row r="34">
          <cell r="D34" t="str">
            <v>01002033</v>
          </cell>
          <cell r="E34" t="str">
            <v>Nhân viên phòng Tổ chức - Hành chính - Tổng hợp</v>
          </cell>
          <cell r="F34" t="str">
            <v>HTXS NV</v>
          </cell>
          <cell r="I34" t="str">
            <v>X</v>
          </cell>
        </row>
        <row r="35">
          <cell r="D35" t="str">
            <v>01002034</v>
          </cell>
          <cell r="E35" t="str">
            <v>Nhân viên phòng Tổ chức - Hành chính - Tổng hợp</v>
          </cell>
          <cell r="F35" t="str">
            <v>HTXS NV</v>
          </cell>
          <cell r="I35" t="str">
            <v>X</v>
          </cell>
        </row>
        <row r="36">
          <cell r="D36" t="str">
            <v>01002035</v>
          </cell>
          <cell r="E36" t="str">
            <v>Nhân viên phòng Tổ chức - Hành chính - Tổng hợp</v>
          </cell>
          <cell r="F36" t="str">
            <v>HTXS NV</v>
          </cell>
          <cell r="I36" t="str">
            <v>X</v>
          </cell>
        </row>
        <row r="37">
          <cell r="D37" t="str">
            <v>01002036</v>
          </cell>
          <cell r="E37" t="str">
            <v>Nhân viên phòng Tổ chức - Hành chính - Tổng hợp</v>
          </cell>
          <cell r="F37" t="str">
            <v>HTXS NV</v>
          </cell>
          <cell r="I37" t="str">
            <v>X</v>
          </cell>
        </row>
        <row r="38">
          <cell r="D38" t="str">
            <v>01010068</v>
          </cell>
          <cell r="E38" t="str">
            <v>Nhân viên phòng Tổ chức - Hành chính - Tổng hợp</v>
          </cell>
          <cell r="F38" t="str">
            <v>HTT NV</v>
          </cell>
          <cell r="H38" t="str">
            <v>Không xét LĐTT</v>
          </cell>
        </row>
        <row r="39">
          <cell r="D39" t="str">
            <v>01002038</v>
          </cell>
          <cell r="E39" t="str">
            <v>Nhân viên phòng Tổ chức - Hành chính - Tổng hợp</v>
          </cell>
          <cell r="F39" t="str">
            <v>Không đánh giá</v>
          </cell>
          <cell r="H39" t="str">
            <v xml:space="preserve"> Không xét LĐTT</v>
          </cell>
        </row>
        <row r="40">
          <cell r="D40" t="str">
            <v>01002024</v>
          </cell>
          <cell r="E40" t="str">
            <v>Trưởng phòng 
Kế hoạch - Tài chính</v>
          </cell>
          <cell r="F40" t="str">
            <v>HTXS NV</v>
          </cell>
          <cell r="I40" t="str">
            <v>X</v>
          </cell>
          <cell r="J40" t="str">
            <v>X</v>
          </cell>
          <cell r="K40" t="str">
            <v>X</v>
          </cell>
        </row>
        <row r="41">
          <cell r="D41" t="str">
            <v>01003002</v>
          </cell>
          <cell r="E41" t="str">
            <v>Phó Trưởng phòng 
Kế hoạch - Tài chính</v>
          </cell>
          <cell r="F41" t="str">
            <v>HTXS NV</v>
          </cell>
          <cell r="I41" t="str">
            <v>X</v>
          </cell>
        </row>
        <row r="42">
          <cell r="D42" t="str">
            <v>01003009</v>
          </cell>
          <cell r="E42" t="str">
            <v>Nhân viên phòng 
Kế hoạch - Tài chính</v>
          </cell>
          <cell r="F42" t="str">
            <v>HTXS NV</v>
          </cell>
          <cell r="I42" t="str">
            <v>X</v>
          </cell>
        </row>
        <row r="43">
          <cell r="D43" t="str">
            <v>01003005</v>
          </cell>
          <cell r="E43" t="str">
            <v>Nhân viên phòng 
Kế hoạch - Tài chính</v>
          </cell>
          <cell r="F43" t="str">
            <v>HTXS NV</v>
          </cell>
          <cell r="I43" t="str">
            <v>X</v>
          </cell>
          <cell r="J43" t="str">
            <v>X</v>
          </cell>
        </row>
        <row r="44">
          <cell r="D44" t="str">
            <v>01003007</v>
          </cell>
          <cell r="E44" t="str">
            <v>Nhân viên phòng 
Kế hoạch - Tài chính</v>
          </cell>
          <cell r="F44" t="str">
            <v>HTXS NV</v>
          </cell>
          <cell r="I44" t="str">
            <v>X</v>
          </cell>
        </row>
        <row r="45">
          <cell r="D45" t="str">
            <v>01023004</v>
          </cell>
          <cell r="E45" t="str">
            <v>Nhân viên phòng 
Kế hoạch - Tài chính</v>
          </cell>
          <cell r="F45" t="str">
            <v>HTXS NV</v>
          </cell>
          <cell r="I45" t="str">
            <v>X</v>
          </cell>
        </row>
        <row r="46">
          <cell r="D46" t="str">
            <v>01003008</v>
          </cell>
          <cell r="E46" t="str">
            <v>Nhân viên phòng 
Kế hoạch - Tài chính</v>
          </cell>
          <cell r="F46" t="str">
            <v>HTXS NV</v>
          </cell>
          <cell r="I46" t="str">
            <v>X</v>
          </cell>
          <cell r="M46" t="str">
            <v>X</v>
          </cell>
        </row>
        <row r="47">
          <cell r="D47" t="str">
            <v>01003014</v>
          </cell>
          <cell r="E47" t="str">
            <v>Nhân viên phòng 
Kế hoạch - Tài chính</v>
          </cell>
          <cell r="F47" t="str">
            <v>HTXS NV</v>
          </cell>
          <cell r="I47" t="str">
            <v>X</v>
          </cell>
        </row>
        <row r="48">
          <cell r="D48" t="str">
            <v>01003015</v>
          </cell>
          <cell r="E48" t="str">
            <v>Nhân viên phòng 
Kế hoạch - Tài chính</v>
          </cell>
          <cell r="F48" t="str">
            <v>Không đánh giá</v>
          </cell>
          <cell r="H48" t="str">
            <v>Không xét LĐTT</v>
          </cell>
        </row>
        <row r="49">
          <cell r="D49" t="str">
            <v>01004002</v>
          </cell>
          <cell r="E49" t="str">
            <v>Trưởng phòng 
Tuyển sinh - Đào tạo</v>
          </cell>
          <cell r="F49" t="str">
            <v>HTXS NV</v>
          </cell>
          <cell r="I49" t="str">
            <v>X</v>
          </cell>
          <cell r="J49" t="str">
            <v>X</v>
          </cell>
          <cell r="K49" t="str">
            <v>X</v>
          </cell>
        </row>
        <row r="50">
          <cell r="D50" t="str">
            <v>01004005</v>
          </cell>
          <cell r="E50" t="str">
            <v>Phó Trưởng phòng 
Tuyển sinh - Đào tạo</v>
          </cell>
          <cell r="F50" t="str">
            <v>HTXS NV</v>
          </cell>
          <cell r="I50" t="str">
            <v>X</v>
          </cell>
          <cell r="J50" t="str">
            <v>X</v>
          </cell>
          <cell r="K50" t="str">
            <v>X</v>
          </cell>
        </row>
        <row r="51">
          <cell r="D51" t="str">
            <v>01004001</v>
          </cell>
          <cell r="E51" t="str">
            <v>Phó Trưởng phòng 
Tuyển sinh - Đào tạo</v>
          </cell>
          <cell r="F51" t="str">
            <v>HTXS NV</v>
          </cell>
          <cell r="I51" t="str">
            <v>X</v>
          </cell>
        </row>
        <row r="52">
          <cell r="D52" t="str">
            <v>01004004</v>
          </cell>
          <cell r="E52" t="str">
            <v>Phó Trưởng phòng 
Tuyển sinh - Đào tạo</v>
          </cell>
          <cell r="F52" t="str">
            <v>HTXS NV</v>
          </cell>
          <cell r="I52" t="str">
            <v>X</v>
          </cell>
          <cell r="J52" t="str">
            <v>X</v>
          </cell>
          <cell r="K52" t="str">
            <v>X</v>
          </cell>
        </row>
        <row r="53">
          <cell r="D53" t="str">
            <v>01004003</v>
          </cell>
          <cell r="E53" t="str">
            <v>Nhân viên phòng 
Tuyển sinh - Đào tạo</v>
          </cell>
          <cell r="F53" t="str">
            <v>HTXS NV</v>
          </cell>
          <cell r="I53" t="str">
            <v>X</v>
          </cell>
          <cell r="M53" t="str">
            <v>X</v>
          </cell>
        </row>
        <row r="54">
          <cell r="D54" t="str">
            <v>01004008</v>
          </cell>
          <cell r="E54" t="str">
            <v>Nhân viên phòng 
Tuyển sinh - Đào tạo</v>
          </cell>
          <cell r="F54" t="str">
            <v>HTXS NV</v>
          </cell>
          <cell r="I54" t="str">
            <v>X</v>
          </cell>
          <cell r="M54" t="str">
            <v>X</v>
          </cell>
        </row>
        <row r="55">
          <cell r="D55" t="str">
            <v>01004009</v>
          </cell>
          <cell r="E55" t="str">
            <v>Nhân viên phòng 
Tuyển sinh - Đào tạo</v>
          </cell>
          <cell r="F55" t="str">
            <v>HTXS NV</v>
          </cell>
          <cell r="I55" t="str">
            <v>X</v>
          </cell>
        </row>
        <row r="56">
          <cell r="D56" t="str">
            <v>01022013</v>
          </cell>
          <cell r="E56" t="str">
            <v>Nhân viên phòng 
Tuyển sinh - Đào tạo</v>
          </cell>
          <cell r="F56" t="str">
            <v>HTXS NV</v>
          </cell>
          <cell r="I56" t="str">
            <v>X</v>
          </cell>
        </row>
        <row r="57">
          <cell r="D57" t="str">
            <v>01010038</v>
          </cell>
          <cell r="E57" t="str">
            <v>Nhân viên phòng 
Tuyển sinh - Đào tạo</v>
          </cell>
          <cell r="F57" t="str">
            <v>HTXS NV</v>
          </cell>
          <cell r="I57" t="str">
            <v>X</v>
          </cell>
        </row>
        <row r="58">
          <cell r="D58" t="str">
            <v>01012026</v>
          </cell>
          <cell r="E58" t="str">
            <v>Nhân viên phòng 
Tuyển sinh - Đào tạo</v>
          </cell>
          <cell r="F58" t="str">
            <v>HTXS NV</v>
          </cell>
          <cell r="I58" t="str">
            <v>X</v>
          </cell>
        </row>
        <row r="59">
          <cell r="D59" t="str">
            <v>01002020</v>
          </cell>
          <cell r="E59" t="str">
            <v>Nhân viên phòng 
Tuyển sinh - Đào tạo</v>
          </cell>
          <cell r="F59" t="str">
            <v>HTXS NV</v>
          </cell>
          <cell r="I59" t="str">
            <v>X</v>
          </cell>
        </row>
        <row r="60">
          <cell r="D60" t="str">
            <v>01005009</v>
          </cell>
          <cell r="E60" t="str">
            <v>Nhân viên phòng 
Tuyển sinh - Đào tạo</v>
          </cell>
          <cell r="F60" t="str">
            <v>HTXS NV</v>
          </cell>
          <cell r="I60" t="str">
            <v>X</v>
          </cell>
        </row>
        <row r="61">
          <cell r="D61" t="str">
            <v>01018006</v>
          </cell>
          <cell r="E61" t="str">
            <v>Nhân viên phòng 
Tuyển sinh - Đào tạo</v>
          </cell>
          <cell r="F61" t="str">
            <v>HTXS NV</v>
          </cell>
          <cell r="I61" t="str">
            <v>X</v>
          </cell>
          <cell r="M61" t="str">
            <v>X</v>
          </cell>
        </row>
        <row r="62">
          <cell r="D62" t="str">
            <v>01004013</v>
          </cell>
          <cell r="E62" t="str">
            <v>Nhân viên phòng 
Tuyển sinh - Đào tạo</v>
          </cell>
          <cell r="F62" t="str">
            <v>HTXS NV</v>
          </cell>
          <cell r="I62" t="str">
            <v>X</v>
          </cell>
        </row>
        <row r="63">
          <cell r="D63" t="str">
            <v>01011017</v>
          </cell>
          <cell r="E63" t="str">
            <v>Nhân viên phòng 
Tuyển sinh - Đào tạo</v>
          </cell>
          <cell r="F63" t="str">
            <v>HTXS NV</v>
          </cell>
          <cell r="I63" t="str">
            <v>X</v>
          </cell>
        </row>
        <row r="64">
          <cell r="D64" t="str">
            <v>01022059</v>
          </cell>
          <cell r="E64" t="str">
            <v>Nhân viên phòng 
Tuyển sinh - Đào tạo</v>
          </cell>
          <cell r="F64" t="str">
            <v>HTXS NV</v>
          </cell>
          <cell r="I64" t="str">
            <v>X</v>
          </cell>
        </row>
        <row r="65">
          <cell r="D65" t="str">
            <v>01002002</v>
          </cell>
          <cell r="E65" t="str">
            <v>Trưởng phòng Thanh tra giáo dục - Công tác Sinh viên</v>
          </cell>
          <cell r="F65" t="str">
            <v>HTXS NV</v>
          </cell>
          <cell r="I65" t="str">
            <v>X</v>
          </cell>
        </row>
        <row r="66">
          <cell r="D66" t="str">
            <v>01009006</v>
          </cell>
          <cell r="E66" t="str">
            <v>Phó Trưởng phòng Thanh tra giáo dục - Công tác Sinh viên</v>
          </cell>
          <cell r="F66" t="str">
            <v>HTXS NV</v>
          </cell>
          <cell r="I66" t="str">
            <v>X</v>
          </cell>
        </row>
        <row r="67">
          <cell r="D67" t="str">
            <v>01007001</v>
          </cell>
          <cell r="E67" t="str">
            <v>Phó Trưởng phòng Thanh tra giáo dục - Công tác Sinh viên</v>
          </cell>
          <cell r="F67" t="str">
            <v>HTXS NV</v>
          </cell>
          <cell r="I67" t="str">
            <v>X</v>
          </cell>
        </row>
        <row r="68">
          <cell r="D68" t="str">
            <v>01009018</v>
          </cell>
          <cell r="E68" t="str">
            <v>Nhân viên phòng Thanh tra giáo dục - Công tác Sinh viên</v>
          </cell>
          <cell r="F68" t="str">
            <v>HTXS NV</v>
          </cell>
          <cell r="I68" t="str">
            <v>X</v>
          </cell>
          <cell r="J68" t="str">
            <v>X</v>
          </cell>
        </row>
        <row r="69">
          <cell r="D69" t="str">
            <v>01009008</v>
          </cell>
          <cell r="E69" t="str">
            <v>Nhân viên phòng Thanh tra giáo dục - Công tác Sinh viên</v>
          </cell>
          <cell r="F69" t="str">
            <v>HTXS NV</v>
          </cell>
          <cell r="I69" t="str">
            <v>X</v>
          </cell>
        </row>
        <row r="70">
          <cell r="D70" t="str">
            <v>01009012</v>
          </cell>
          <cell r="E70" t="str">
            <v>Nhân viên phòng Thanh tra giáo dục - Công tác Sinh viên</v>
          </cell>
          <cell r="F70" t="str">
            <v>HTXS NV</v>
          </cell>
          <cell r="I70" t="str">
            <v>X</v>
          </cell>
        </row>
        <row r="71">
          <cell r="D71" t="str">
            <v>01009010</v>
          </cell>
          <cell r="E71" t="str">
            <v>Nhân viên phòng Thanh tra giáo dục - Công tác Sinh viên</v>
          </cell>
          <cell r="F71" t="str">
            <v>HTXS NV</v>
          </cell>
          <cell r="I71" t="str">
            <v>X</v>
          </cell>
        </row>
        <row r="72">
          <cell r="D72" t="str">
            <v>01002004</v>
          </cell>
          <cell r="E72" t="str">
            <v>Nhân viên phòng Thanh tra giáo dục - Công tác Sinh viên</v>
          </cell>
          <cell r="F72" t="str">
            <v>HTXS NV</v>
          </cell>
          <cell r="I72" t="str">
            <v>X</v>
          </cell>
          <cell r="J72" t="str">
            <v>X</v>
          </cell>
        </row>
        <row r="73">
          <cell r="D73" t="str">
            <v>01022058</v>
          </cell>
          <cell r="E73" t="str">
            <v>Nhân viên phòng Thanh tra giáo dục - Công tác Sinh viên</v>
          </cell>
          <cell r="F73" t="str">
            <v>HTXS NV</v>
          </cell>
          <cell r="I73" t="str">
            <v>X</v>
          </cell>
        </row>
        <row r="74">
          <cell r="D74" t="str">
            <v>01007004</v>
          </cell>
          <cell r="E74" t="str">
            <v>Nhân viên phòng Thanh tra giáo dục - Công tác Sinh viên</v>
          </cell>
          <cell r="F74" t="str">
            <v>HTXS NV</v>
          </cell>
          <cell r="I74" t="str">
            <v>X</v>
          </cell>
        </row>
        <row r="75">
          <cell r="D75" t="str">
            <v>01009019</v>
          </cell>
          <cell r="E75" t="str">
            <v>Nhân viên phòng Thanh tra giáo dục - Công tác Sinh viên</v>
          </cell>
          <cell r="F75" t="str">
            <v>HTXS NV</v>
          </cell>
          <cell r="I75" t="str">
            <v>X</v>
          </cell>
        </row>
        <row r="76">
          <cell r="D76" t="str">
            <v>01002008</v>
          </cell>
          <cell r="E76" t="str">
            <v>Nhân viên phòng Thanh tra giáo dục - Công tác Sinh viên</v>
          </cell>
          <cell r="F76" t="str">
            <v>HTXS NV</v>
          </cell>
          <cell r="I76" t="str">
            <v>X</v>
          </cell>
          <cell r="M76" t="str">
            <v>X</v>
          </cell>
        </row>
        <row r="77">
          <cell r="D77" t="str">
            <v>01009011</v>
          </cell>
          <cell r="E77" t="str">
            <v>Nhân viên phòng Thanh tra giáo dục - Công tác Sinh viên</v>
          </cell>
          <cell r="F77" t="str">
            <v>HTXS NV</v>
          </cell>
          <cell r="I77" t="str">
            <v>X</v>
          </cell>
        </row>
        <row r="78">
          <cell r="D78" t="str">
            <v>01009028</v>
          </cell>
          <cell r="E78" t="str">
            <v>Nhân viên phòng Thanh tra giáo dục - Công tác Sinh viên</v>
          </cell>
          <cell r="F78" t="str">
            <v>HTXS NV</v>
          </cell>
          <cell r="I78" t="str">
            <v>X</v>
          </cell>
        </row>
        <row r="79">
          <cell r="D79" t="str">
            <v>01009026</v>
          </cell>
          <cell r="E79" t="str">
            <v>Nhân viên phòng Thanh tra giáo dục - Công tác Sinh viên</v>
          </cell>
          <cell r="F79" t="str">
            <v>HTXS NV</v>
          </cell>
          <cell r="H79" t="str">
            <v>Không xét LĐTT</v>
          </cell>
        </row>
        <row r="80">
          <cell r="D80" t="str">
            <v>01009009</v>
          </cell>
          <cell r="E80" t="str">
            <v>Trưởng phòng Khảo thí và Đảm bảo chất lượng</v>
          </cell>
          <cell r="F80" t="str">
            <v>HTXS NV</v>
          </cell>
          <cell r="I80" t="str">
            <v>X</v>
          </cell>
        </row>
        <row r="81">
          <cell r="D81" t="str">
            <v>01023002</v>
          </cell>
          <cell r="E81" t="str">
            <v>Nhân viên phòng Khảo thí và Đảm bảo chất lượng</v>
          </cell>
          <cell r="F81" t="str">
            <v>HTXS NV</v>
          </cell>
          <cell r="I81" t="str">
            <v>X</v>
          </cell>
          <cell r="J81" t="str">
            <v>X</v>
          </cell>
        </row>
        <row r="82">
          <cell r="D82" t="str">
            <v>01006003</v>
          </cell>
          <cell r="E82" t="str">
            <v>Nhân viên phòng Khảo thí và Đảm bảo chất lượng</v>
          </cell>
          <cell r="F82" t="str">
            <v>HTXS NV</v>
          </cell>
          <cell r="I82" t="str">
            <v>X</v>
          </cell>
        </row>
        <row r="83">
          <cell r="D83" t="str">
            <v>01013032</v>
          </cell>
          <cell r="E83" t="str">
            <v>Nhân viên phòng Khảo thí và Đảm bảo chất lượng</v>
          </cell>
          <cell r="F83" t="str">
            <v>HTXS NV</v>
          </cell>
          <cell r="I83" t="str">
            <v>X</v>
          </cell>
        </row>
        <row r="84">
          <cell r="D84" t="str">
            <v>01022061</v>
          </cell>
          <cell r="E84" t="str">
            <v>Nhân viên phòng Khảo thí và Đảm bảo chất lượng</v>
          </cell>
          <cell r="F84" t="str">
            <v>HTXS NV</v>
          </cell>
          <cell r="I84" t="str">
            <v>X</v>
          </cell>
        </row>
        <row r="85">
          <cell r="D85" t="str">
            <v>01015027</v>
          </cell>
          <cell r="E85" t="str">
            <v>Nhân viên phòng Khảo thí và Đảm bảo chất lượng</v>
          </cell>
          <cell r="F85" t="str">
            <v>HTXS NV</v>
          </cell>
          <cell r="I85" t="str">
            <v>X</v>
          </cell>
        </row>
        <row r="86">
          <cell r="D86" t="str">
            <v>01006006</v>
          </cell>
          <cell r="E86" t="str">
            <v>Nhân viên phòng Khảo thí và Đảm bảo chất lượng</v>
          </cell>
          <cell r="F86" t="str">
            <v>HTXS NV</v>
          </cell>
          <cell r="I86" t="str">
            <v>X</v>
          </cell>
        </row>
        <row r="87">
          <cell r="D87" t="e">
            <v>#N/A</v>
          </cell>
          <cell r="E87" t="str">
            <v>Trưởng phòng Quản lý khoa học - Hợp tác quốc tế</v>
          </cell>
          <cell r="F87" t="str">
            <v>HTXS NV</v>
          </cell>
          <cell r="I87" t="str">
            <v>X</v>
          </cell>
          <cell r="J87" t="str">
            <v>X</v>
          </cell>
          <cell r="K87" t="str">
            <v>X</v>
          </cell>
        </row>
        <row r="88">
          <cell r="D88" t="str">
            <v>01005003</v>
          </cell>
          <cell r="E88" t="str">
            <v>Nhân viên phòng Quản lý khoa học - Hợp tác quốc tế</v>
          </cell>
          <cell r="F88" t="str">
            <v>HTXS NV</v>
          </cell>
          <cell r="I88" t="str">
            <v>X</v>
          </cell>
        </row>
        <row r="89">
          <cell r="D89" t="str">
            <v>01008028</v>
          </cell>
          <cell r="E89" t="str">
            <v>Trưởng phòng 
Quản trị - Dịch vụ</v>
          </cell>
          <cell r="F89" t="str">
            <v xml:space="preserve">HTXS NV </v>
          </cell>
          <cell r="I89" t="str">
            <v>X</v>
          </cell>
          <cell r="J89" t="str">
            <v>X</v>
          </cell>
          <cell r="K89" t="str">
            <v>X</v>
          </cell>
        </row>
        <row r="90">
          <cell r="D90" t="str">
            <v>01008002</v>
          </cell>
          <cell r="E90" t="str">
            <v>Phó Trưởng phòng 
Quản trị - Dịch vụ</v>
          </cell>
          <cell r="F90" t="str">
            <v xml:space="preserve">HTXS NV </v>
          </cell>
          <cell r="I90" t="str">
            <v>X</v>
          </cell>
          <cell r="J90" t="str">
            <v>X</v>
          </cell>
          <cell r="M90" t="str">
            <v>X</v>
          </cell>
        </row>
        <row r="91">
          <cell r="D91" t="str">
            <v>01025007</v>
          </cell>
          <cell r="E91" t="str">
            <v>Phó Trưởng phòng 
Quản trị - Dịch vụ</v>
          </cell>
          <cell r="F91" t="str">
            <v xml:space="preserve">HTXS NV </v>
          </cell>
          <cell r="I91" t="str">
            <v>X</v>
          </cell>
          <cell r="J91" t="str">
            <v>X</v>
          </cell>
        </row>
        <row r="92">
          <cell r="D92" t="str">
            <v>01009007</v>
          </cell>
          <cell r="E92" t="str">
            <v>Tổ trưởng Tổ Quản lý Ký túc xá Sinh viên thuộc phòng Quản trị - Dịch vụ</v>
          </cell>
          <cell r="F92" t="str">
            <v xml:space="preserve">HTXS NV </v>
          </cell>
          <cell r="I92" t="str">
            <v>X</v>
          </cell>
          <cell r="J92" t="str">
            <v>X</v>
          </cell>
        </row>
        <row r="93">
          <cell r="D93" t="str">
            <v>01008004</v>
          </cell>
          <cell r="E93" t="str">
            <v>Tổ trưởng Tổ sửa chữa thuộc phòng Quản trị - Dịch vụ</v>
          </cell>
          <cell r="F93" t="str">
            <v xml:space="preserve">HTXS NV </v>
          </cell>
          <cell r="I93" t="str">
            <v>X</v>
          </cell>
        </row>
        <row r="94">
          <cell r="D94" t="str">
            <v>01008008</v>
          </cell>
          <cell r="E94" t="str">
            <v>Nhân viên phòng Quản trị - Dịch vụ</v>
          </cell>
          <cell r="F94" t="str">
            <v xml:space="preserve">HTXS NV </v>
          </cell>
          <cell r="I94" t="str">
            <v>X</v>
          </cell>
        </row>
        <row r="95">
          <cell r="D95" t="str">
            <v>01008006</v>
          </cell>
          <cell r="E95" t="str">
            <v>Nhân viên phòng Quản trị - Dịch vụ</v>
          </cell>
          <cell r="F95" t="str">
            <v xml:space="preserve">HTXS NV </v>
          </cell>
          <cell r="I95" t="str">
            <v>X</v>
          </cell>
        </row>
        <row r="96">
          <cell r="D96" t="str">
            <v>01015028</v>
          </cell>
          <cell r="E96" t="str">
            <v>Nhân viên phòng Quản trị - Dịch vụ</v>
          </cell>
          <cell r="F96" t="str">
            <v xml:space="preserve">HTXS NV </v>
          </cell>
          <cell r="I96" t="str">
            <v>X</v>
          </cell>
        </row>
        <row r="97">
          <cell r="D97" t="str">
            <v>01017009</v>
          </cell>
          <cell r="E97" t="str">
            <v>Nhân viên phòng Quản trị - Dịch vụ</v>
          </cell>
          <cell r="F97" t="str">
            <v xml:space="preserve">HTXS NV </v>
          </cell>
          <cell r="I97" t="str">
            <v>X</v>
          </cell>
        </row>
        <row r="98">
          <cell r="D98" t="str">
            <v>01008005</v>
          </cell>
          <cell r="E98" t="str">
            <v>Nhân viên phòng Quản trị - Dịch vụ</v>
          </cell>
          <cell r="F98" t="str">
            <v xml:space="preserve">HTXS NV </v>
          </cell>
          <cell r="I98" t="str">
            <v>X</v>
          </cell>
        </row>
        <row r="99">
          <cell r="D99" t="str">
            <v>01002021</v>
          </cell>
          <cell r="E99" t="str">
            <v>Nhân viên phòng Quản trị - Dịch vụ</v>
          </cell>
          <cell r="F99" t="str">
            <v xml:space="preserve">HTXS NV </v>
          </cell>
          <cell r="I99" t="str">
            <v>X</v>
          </cell>
          <cell r="J99" t="str">
            <v>X</v>
          </cell>
          <cell r="K99" t="str">
            <v>X</v>
          </cell>
        </row>
        <row r="100">
          <cell r="D100" t="str">
            <v>01015026</v>
          </cell>
          <cell r="E100" t="str">
            <v>Nhân viên phòng Quản trị - Dịch vụ</v>
          </cell>
          <cell r="F100" t="str">
            <v>HTXS NV</v>
          </cell>
          <cell r="I100" t="str">
            <v>X</v>
          </cell>
        </row>
        <row r="101">
          <cell r="D101" t="str">
            <v>01008034</v>
          </cell>
          <cell r="E101" t="str">
            <v>Nhân viên phòng Quản trị - Dịch vụ</v>
          </cell>
          <cell r="F101" t="str">
            <v xml:space="preserve">HTXS NV </v>
          </cell>
          <cell r="I101" t="str">
            <v>X</v>
          </cell>
        </row>
        <row r="102">
          <cell r="D102" t="str">
            <v>01002003</v>
          </cell>
          <cell r="E102" t="str">
            <v>Nhân viên phòng Quản trị - Dịch vụ</v>
          </cell>
          <cell r="F102" t="str">
            <v>HTT NV</v>
          </cell>
          <cell r="I102" t="str">
            <v>X</v>
          </cell>
        </row>
        <row r="103">
          <cell r="D103" t="str">
            <v>01009005</v>
          </cell>
          <cell r="E103" t="str">
            <v>Nhân viên phòng Quản trị - Dịch vụ</v>
          </cell>
          <cell r="F103" t="str">
            <v>HTXS NV</v>
          </cell>
          <cell r="I103" t="str">
            <v>X</v>
          </cell>
        </row>
        <row r="104">
          <cell r="D104" t="str">
            <v>01009014</v>
          </cell>
          <cell r="E104" t="str">
            <v>Nhân viên phòng Quản trị - Dịch vụ</v>
          </cell>
          <cell r="F104" t="str">
            <v>HTT NV</v>
          </cell>
          <cell r="I104" t="str">
            <v>X</v>
          </cell>
        </row>
        <row r="105">
          <cell r="D105" t="str">
            <v>01012027</v>
          </cell>
          <cell r="E105" t="str">
            <v>Nhân viên phòng Quản trị - Dịch vụ</v>
          </cell>
          <cell r="F105" t="str">
            <v>HTT NV</v>
          </cell>
          <cell r="I105" t="str">
            <v>X</v>
          </cell>
        </row>
        <row r="106">
          <cell r="D106" t="str">
            <v>01008021</v>
          </cell>
          <cell r="E106" t="str">
            <v>Tổ trưởng Tổ vệ sinh môi trường thuộc phòng Quản trị - Dịch vụ</v>
          </cell>
          <cell r="F106" t="str">
            <v xml:space="preserve">HTXS NV </v>
          </cell>
          <cell r="I106" t="str">
            <v>X</v>
          </cell>
        </row>
        <row r="107">
          <cell r="D107" t="str">
            <v>01008018</v>
          </cell>
          <cell r="E107" t="str">
            <v>Nhân viên phòng Quản trị - Dịch vụ</v>
          </cell>
          <cell r="F107" t="str">
            <v>HTXS NV</v>
          </cell>
          <cell r="I107" t="str">
            <v>X</v>
          </cell>
        </row>
        <row r="108">
          <cell r="D108" t="e">
            <v>#N/A</v>
          </cell>
          <cell r="E108" t="str">
            <v>Nhân viên phòng Quản trị - Dịch vụ</v>
          </cell>
          <cell r="F108" t="str">
            <v>HTXS NV</v>
          </cell>
          <cell r="I108" t="str">
            <v>X</v>
          </cell>
        </row>
        <row r="109">
          <cell r="D109" t="str">
            <v>01008031</v>
          </cell>
          <cell r="E109" t="str">
            <v>Nhân viên phòng Quản trị - Dịch vụ</v>
          </cell>
          <cell r="F109" t="str">
            <v>HTXS NV</v>
          </cell>
          <cell r="I109" t="str">
            <v>X</v>
          </cell>
        </row>
        <row r="110">
          <cell r="D110" t="str">
            <v>01008009</v>
          </cell>
          <cell r="E110" t="str">
            <v>Nhân viên phòng Quản trị - Dịch vụ</v>
          </cell>
          <cell r="F110" t="str">
            <v xml:space="preserve">HTXS NV </v>
          </cell>
          <cell r="I110" t="str">
            <v>X</v>
          </cell>
        </row>
        <row r="111">
          <cell r="D111" t="str">
            <v>01007003</v>
          </cell>
          <cell r="E111" t="str">
            <v>Nhân viên phòng Quản trị - Dịch vụ</v>
          </cell>
          <cell r="F111" t="str">
            <v>HTXS NV</v>
          </cell>
          <cell r="I111" t="str">
            <v>X</v>
          </cell>
        </row>
        <row r="112">
          <cell r="D112" t="str">
            <v>01008012</v>
          </cell>
          <cell r="E112" t="str">
            <v>Nhân viên phòng Quản trị - Dịch vụ</v>
          </cell>
          <cell r="F112" t="str">
            <v xml:space="preserve">HTXS NV </v>
          </cell>
          <cell r="I112" t="str">
            <v>X</v>
          </cell>
        </row>
        <row r="113">
          <cell r="D113" t="str">
            <v>01009015</v>
          </cell>
          <cell r="E113" t="str">
            <v>Nhân viên phòng Quản trị - Dịch vụ</v>
          </cell>
          <cell r="F113" t="str">
            <v>HTXS NV</v>
          </cell>
          <cell r="I113" t="str">
            <v>X</v>
          </cell>
        </row>
        <row r="114">
          <cell r="D114" t="str">
            <v>01013033</v>
          </cell>
          <cell r="E114" t="str">
            <v>Nhân viên phòng Quản trị - Dịch vụ</v>
          </cell>
          <cell r="F114" t="str">
            <v xml:space="preserve">HTXS NV </v>
          </cell>
          <cell r="I114" t="str">
            <v>X</v>
          </cell>
        </row>
        <row r="115">
          <cell r="D115" t="e">
            <v>#N/A</v>
          </cell>
          <cell r="E115" t="str">
            <v>Nhân viên phòng Quản trị - Dịch vụ</v>
          </cell>
          <cell r="F115" t="str">
            <v>HTT NV</v>
          </cell>
          <cell r="I115" t="str">
            <v>X</v>
          </cell>
        </row>
        <row r="116">
          <cell r="D116" t="str">
            <v>01017008</v>
          </cell>
          <cell r="E116" t="str">
            <v>Nhân viên phòng Quản trị - Dịch vụ</v>
          </cell>
          <cell r="F116" t="str">
            <v xml:space="preserve">HTXS NV </v>
          </cell>
          <cell r="I116" t="str">
            <v>X</v>
          </cell>
        </row>
        <row r="117">
          <cell r="D117" t="str">
            <v>01008033</v>
          </cell>
          <cell r="E117" t="str">
            <v>Nhân viên phòng Quản trị - Dịch vụ</v>
          </cell>
          <cell r="F117" t="str">
            <v xml:space="preserve">HTXS NV </v>
          </cell>
          <cell r="I117" t="str">
            <v>X</v>
          </cell>
        </row>
        <row r="118">
          <cell r="D118" t="e">
            <v>#N/A</v>
          </cell>
          <cell r="E118" t="str">
            <v>Nhân viên phòng Quản trị - Dịch vụ</v>
          </cell>
          <cell r="F118" t="str">
            <v>HTXS NV</v>
          </cell>
          <cell r="I118" t="str">
            <v>X</v>
          </cell>
        </row>
        <row r="119">
          <cell r="D119" t="str">
            <v>01008039</v>
          </cell>
          <cell r="E119" t="str">
            <v>Nhân viên phòng Quản trị - Dịch vụ</v>
          </cell>
          <cell r="F119" t="str">
            <v>HTXS NV</v>
          </cell>
          <cell r="I119" t="str">
            <v>X</v>
          </cell>
        </row>
        <row r="120">
          <cell r="D120" t="str">
            <v>01008041</v>
          </cell>
          <cell r="E120" t="str">
            <v>Nhân viên phòng Quản trị - Dịch vụ</v>
          </cell>
          <cell r="F120" t="str">
            <v>HTXS NV</v>
          </cell>
          <cell r="H120" t="str">
            <v>Không xét LĐTT</v>
          </cell>
        </row>
        <row r="121">
          <cell r="D121" t="str">
            <v>01008040</v>
          </cell>
          <cell r="E121" t="str">
            <v>Nhân viên phòng Quản trị - Dịch vụ</v>
          </cell>
          <cell r="F121" t="str">
            <v>HTXS NV</v>
          </cell>
          <cell r="H121" t="str">
            <v>Không xét LĐTT</v>
          </cell>
        </row>
        <row r="122">
          <cell r="D122" t="str">
            <v>01008043</v>
          </cell>
          <cell r="E122" t="str">
            <v>Nhân viên phòng Quản trị - Dịch vụ</v>
          </cell>
          <cell r="F122" t="str">
            <v>Không đánh giá</v>
          </cell>
          <cell r="H122" t="str">
            <v>Không xét LĐTT</v>
          </cell>
        </row>
        <row r="123">
          <cell r="D123" t="str">
            <v>01008042</v>
          </cell>
          <cell r="E123" t="str">
            <v>Nhân viên phòng Quản trị - Dịch vụ</v>
          </cell>
          <cell r="F123" t="str">
            <v>Không đánh giá</v>
          </cell>
          <cell r="H123" t="str">
            <v>Không xét LĐTT</v>
          </cell>
        </row>
        <row r="124">
          <cell r="D124" t="str">
            <v>01008044</v>
          </cell>
          <cell r="E124" t="str">
            <v>Nhân viên phòng Quản trị - Dịch vụ</v>
          </cell>
          <cell r="F124" t="str">
            <v>Không đánh giá</v>
          </cell>
          <cell r="H124" t="str">
            <v>Không xét LĐTT</v>
          </cell>
        </row>
        <row r="125">
          <cell r="D125" t="str">
            <v>01005007</v>
          </cell>
          <cell r="E125" t="str">
            <v>Trưởng khoa Khoa học cơ bản</v>
          </cell>
          <cell r="F125" t="str">
            <v>HTT NV</v>
          </cell>
          <cell r="I125" t="str">
            <v>X</v>
          </cell>
        </row>
        <row r="126">
          <cell r="D126" t="str">
            <v>01010007</v>
          </cell>
          <cell r="E126" t="str">
            <v>Phó Trưởng khoa Khoa học cơ bản</v>
          </cell>
          <cell r="F126" t="str">
            <v>HTXS NV</v>
          </cell>
          <cell r="I126" t="str">
            <v>X</v>
          </cell>
        </row>
        <row r="127">
          <cell r="D127" t="str">
            <v>01010006</v>
          </cell>
          <cell r="E127" t="str">
            <v>Trưởng bộ môn Lý - Hóa thuộc khoa Khoa học cơ bản</v>
          </cell>
          <cell r="F127" t="str">
            <v>HTT NV</v>
          </cell>
          <cell r="I127" t="str">
            <v>X</v>
          </cell>
        </row>
        <row r="128">
          <cell r="D128" t="str">
            <v>01010021</v>
          </cell>
          <cell r="E128" t="str">
            <v>Trưởng bộ môn Giáo dục thể chất thuộc khoa Khoa học cơ bản</v>
          </cell>
          <cell r="F128" t="str">
            <v>HTXS NV</v>
          </cell>
          <cell r="I128" t="str">
            <v>X</v>
          </cell>
        </row>
        <row r="129">
          <cell r="D129" t="str">
            <v>01010033</v>
          </cell>
          <cell r="E129" t="str">
            <v>Giảng viên khoa 
Khoa học cơ bản</v>
          </cell>
          <cell r="F129" t="str">
            <v>HTXS NV</v>
          </cell>
          <cell r="I129" t="str">
            <v>X</v>
          </cell>
        </row>
        <row r="130">
          <cell r="D130" t="str">
            <v>01010037</v>
          </cell>
          <cell r="E130" t="str">
            <v>Giảng viên khoa 
Khoa học cơ bản</v>
          </cell>
          <cell r="F130" t="str">
            <v>HTXS NV</v>
          </cell>
          <cell r="I130" t="str">
            <v>X</v>
          </cell>
        </row>
        <row r="131">
          <cell r="D131" t="str">
            <v>01010031</v>
          </cell>
          <cell r="E131" t="str">
            <v>Giảng viên khoa 
Khoa học cơ bản</v>
          </cell>
          <cell r="F131" t="str">
            <v>HTXS NV</v>
          </cell>
          <cell r="I131" t="str">
            <v>X</v>
          </cell>
        </row>
        <row r="132">
          <cell r="D132" t="str">
            <v>01010016</v>
          </cell>
          <cell r="E132" t="str">
            <v>Giảng viên khoa 
Khoa học cơ bản</v>
          </cell>
          <cell r="F132" t="str">
            <v>HTXS NV</v>
          </cell>
          <cell r="I132" t="str">
            <v>X</v>
          </cell>
        </row>
        <row r="133">
          <cell r="D133" t="str">
            <v>01010028</v>
          </cell>
          <cell r="E133" t="str">
            <v>Giảng viên khoa 
Khoa học cơ bản</v>
          </cell>
          <cell r="F133" t="str">
            <v>HTXS NV</v>
          </cell>
          <cell r="I133" t="str">
            <v>X</v>
          </cell>
        </row>
        <row r="134">
          <cell r="D134" t="str">
            <v>01010017</v>
          </cell>
          <cell r="E134" t="str">
            <v>Giảng viên khoa 
Khoa học cơ bản</v>
          </cell>
          <cell r="F134" t="str">
            <v>HTXS NV</v>
          </cell>
          <cell r="I134" t="str">
            <v>X</v>
          </cell>
        </row>
        <row r="135">
          <cell r="D135" t="str">
            <v>01010024</v>
          </cell>
          <cell r="E135" t="str">
            <v>Giảng viên khoa 
Khoa học cơ bản</v>
          </cell>
          <cell r="F135" t="str">
            <v>HTXS NV</v>
          </cell>
          <cell r="I135" t="str">
            <v>X</v>
          </cell>
        </row>
        <row r="136">
          <cell r="D136" t="str">
            <v>01010012</v>
          </cell>
          <cell r="E136" t="str">
            <v>Giảng viên khoa 
Khoa học cơ bản</v>
          </cell>
          <cell r="F136" t="str">
            <v>HTT NV</v>
          </cell>
          <cell r="I136" t="str">
            <v>X</v>
          </cell>
        </row>
        <row r="137">
          <cell r="D137" t="str">
            <v>01010029</v>
          </cell>
          <cell r="E137" t="str">
            <v>Giảng viên khoa 
Khoa học cơ bản</v>
          </cell>
          <cell r="F137" t="str">
            <v>HTXS NV</v>
          </cell>
          <cell r="I137" t="str">
            <v>X</v>
          </cell>
        </row>
        <row r="138">
          <cell r="D138" t="str">
            <v>01010026</v>
          </cell>
          <cell r="E138" t="str">
            <v>Giảng viên khoa 
Khoa học cơ bản</v>
          </cell>
          <cell r="F138" t="str">
            <v>HTXS NV</v>
          </cell>
          <cell r="I138" t="str">
            <v>X</v>
          </cell>
        </row>
        <row r="139">
          <cell r="D139" t="str">
            <v>01010023</v>
          </cell>
          <cell r="E139" t="str">
            <v>Giảng viên khoa 
Khoa học cơ bản</v>
          </cell>
          <cell r="F139" t="str">
            <v>HTXS NV</v>
          </cell>
          <cell r="I139" t="str">
            <v>X</v>
          </cell>
        </row>
        <row r="140">
          <cell r="D140" t="str">
            <v>01010027</v>
          </cell>
          <cell r="E140" t="str">
            <v>Giảng viên khoa 
Khoa học cơ bản</v>
          </cell>
          <cell r="F140" t="str">
            <v>HTXS NV</v>
          </cell>
          <cell r="I140" t="str">
            <v>X</v>
          </cell>
        </row>
        <row r="141">
          <cell r="D141" t="str">
            <v>01010030</v>
          </cell>
          <cell r="E141" t="str">
            <v>Giảng viên khoa 
Khoa học cơ bản</v>
          </cell>
          <cell r="F141" t="str">
            <v>HTXS NV</v>
          </cell>
          <cell r="I141" t="str">
            <v>X</v>
          </cell>
        </row>
        <row r="142">
          <cell r="D142" t="str">
            <v>01010032</v>
          </cell>
          <cell r="E142" t="str">
            <v>Giảng viên khoa 
Khoa học cơ bản</v>
          </cell>
          <cell r="F142" t="str">
            <v>HTXS NV</v>
          </cell>
          <cell r="I142" t="str">
            <v>X</v>
          </cell>
        </row>
        <row r="143">
          <cell r="D143" t="str">
            <v>01010022</v>
          </cell>
          <cell r="E143" t="str">
            <v>Giảng viên khoa 
Khoa học cơ bản</v>
          </cell>
          <cell r="F143" t="str">
            <v>HTXS NV</v>
          </cell>
          <cell r="I143" t="str">
            <v>X</v>
          </cell>
        </row>
        <row r="144">
          <cell r="D144" t="str">
            <v>01010003</v>
          </cell>
          <cell r="E144" t="str">
            <v>Giảng viên khoa 
Khoa học cơ bản</v>
          </cell>
          <cell r="F144" t="str">
            <v>HTXS NV</v>
          </cell>
          <cell r="I144" t="str">
            <v>X</v>
          </cell>
        </row>
        <row r="145">
          <cell r="D145" t="str">
            <v>01010039</v>
          </cell>
          <cell r="E145" t="str">
            <v>Giảng viên khoa 
Khoa học cơ bản</v>
          </cell>
          <cell r="F145" t="str">
            <v>HTXS NV</v>
          </cell>
          <cell r="I145" t="str">
            <v>X</v>
          </cell>
        </row>
        <row r="146">
          <cell r="D146" t="str">
            <v>01010040</v>
          </cell>
          <cell r="E146" t="str">
            <v>Giảng viên khoa 
Khoa học cơ bản</v>
          </cell>
          <cell r="F146" t="str">
            <v>HTXS NV</v>
          </cell>
          <cell r="I146" t="str">
            <v>X</v>
          </cell>
        </row>
        <row r="147">
          <cell r="D147" t="str">
            <v>01010015</v>
          </cell>
          <cell r="E147" t="str">
            <v>Giảng viên khoa 
Khoa học cơ bản</v>
          </cell>
          <cell r="F147" t="str">
            <v>HTXS NV</v>
          </cell>
          <cell r="I147" t="str">
            <v>X</v>
          </cell>
        </row>
        <row r="148">
          <cell r="D148" t="str">
            <v>01010019</v>
          </cell>
          <cell r="E148" t="str">
            <v>Giảng viên khoa 
Khoa học cơ bản</v>
          </cell>
          <cell r="F148" t="str">
            <v>HTT NV</v>
          </cell>
          <cell r="I148" t="str">
            <v>X</v>
          </cell>
        </row>
        <row r="149">
          <cell r="D149" t="str">
            <v>01010018</v>
          </cell>
          <cell r="E149" t="str">
            <v>Giảng viên khoa 
Khoa học cơ bản</v>
          </cell>
          <cell r="F149" t="str">
            <v>HTXS NV</v>
          </cell>
          <cell r="I149" t="str">
            <v>X</v>
          </cell>
        </row>
        <row r="150">
          <cell r="D150" t="str">
            <v>01010009</v>
          </cell>
          <cell r="E150" t="str">
            <v>Giảng viên khoa 
Khoa học cơ bản</v>
          </cell>
          <cell r="F150" t="str">
            <v>HTXS NV</v>
          </cell>
          <cell r="I150" t="str">
            <v>X</v>
          </cell>
        </row>
        <row r="151">
          <cell r="D151" t="str">
            <v>01010020</v>
          </cell>
          <cell r="E151" t="str">
            <v>Giảng viên khoa 
Khoa học cơ bản</v>
          </cell>
          <cell r="F151" t="str">
            <v>HTT NV</v>
          </cell>
          <cell r="I151" t="str">
            <v>X</v>
          </cell>
        </row>
        <row r="152">
          <cell r="D152" t="str">
            <v>01002025</v>
          </cell>
          <cell r="E152" t="str">
            <v>Giảng viên khoa 
Khoa học cơ bản</v>
          </cell>
          <cell r="F152" t="str">
            <v>HTXS NV</v>
          </cell>
          <cell r="I152" t="str">
            <v>X</v>
          </cell>
        </row>
        <row r="153">
          <cell r="D153" t="str">
            <v>01004012</v>
          </cell>
          <cell r="E153" t="str">
            <v>Giảng viên khoa 
Khoa học cơ bản</v>
          </cell>
          <cell r="F153" t="str">
            <v>HTXS NV</v>
          </cell>
          <cell r="I153" t="str">
            <v>X</v>
          </cell>
        </row>
        <row r="154">
          <cell r="D154" t="str">
            <v>01022005</v>
          </cell>
          <cell r="E154" t="str">
            <v>Giảng viên khoa 
Khoa học cơ bản</v>
          </cell>
          <cell r="F154" t="str">
            <v>HTXS NV</v>
          </cell>
          <cell r="I154" t="str">
            <v>X</v>
          </cell>
        </row>
        <row r="155">
          <cell r="D155" t="str">
            <v>01022048</v>
          </cell>
          <cell r="E155" t="str">
            <v>Giảng viên khoa 
Khoa học cơ bản</v>
          </cell>
          <cell r="F155" t="str">
            <v>HTXS NV</v>
          </cell>
          <cell r="I155" t="str">
            <v>X</v>
          </cell>
        </row>
        <row r="156">
          <cell r="D156" t="str">
            <v>01010141</v>
          </cell>
          <cell r="E156" t="str">
            <v>Giảng viên khoa 
Khoa học cơ bản</v>
          </cell>
          <cell r="F156" t="str">
            <v>HTXS NV</v>
          </cell>
          <cell r="I156" t="str">
            <v>X</v>
          </cell>
        </row>
        <row r="157">
          <cell r="D157" t="str">
            <v>01010162</v>
          </cell>
          <cell r="E157" t="str">
            <v>Giảng viên khoa 
Khoa học cơ bản</v>
          </cell>
          <cell r="F157" t="str">
            <v>HTXS NV</v>
          </cell>
          <cell r="H157" t="str">
            <v>Không xét LĐTT</v>
          </cell>
        </row>
        <row r="158">
          <cell r="D158" t="str">
            <v>01011012</v>
          </cell>
          <cell r="E158" t="str">
            <v>Phó Trưởng khoa 
Lý luận Chính trị</v>
          </cell>
          <cell r="F158" t="str">
            <v>HTXS NV</v>
          </cell>
          <cell r="I158" t="str">
            <v>X</v>
          </cell>
          <cell r="J158" t="str">
            <v>X</v>
          </cell>
        </row>
        <row r="159">
          <cell r="D159" t="str">
            <v>01011002</v>
          </cell>
          <cell r="E159" t="str">
            <v>Phó Trưởng khoa 
Lý luận Chính trị</v>
          </cell>
          <cell r="F159" t="str">
            <v>HTXS NV</v>
          </cell>
          <cell r="I159" t="str">
            <v>X</v>
          </cell>
          <cell r="J159" t="str">
            <v>X</v>
          </cell>
        </row>
        <row r="160">
          <cell r="D160" t="str">
            <v>01011009</v>
          </cell>
          <cell r="E160" t="str">
            <v>Giảng viên khoa 
Lý luận Chính trị</v>
          </cell>
          <cell r="F160" t="str">
            <v>HTT NV</v>
          </cell>
          <cell r="I160" t="str">
            <v>X</v>
          </cell>
        </row>
        <row r="161">
          <cell r="D161" t="str">
            <v>01011010</v>
          </cell>
          <cell r="E161" t="str">
            <v>Trưởng bộ môn Giáo dục chính trị  thuộc khoa 
Lý luận Chính trị</v>
          </cell>
          <cell r="F161" t="str">
            <v>HTXS NV</v>
          </cell>
          <cell r="I161" t="str">
            <v>X</v>
          </cell>
        </row>
        <row r="162">
          <cell r="D162" t="str">
            <v>01010005</v>
          </cell>
          <cell r="E162" t="str">
            <v>Phụ trách Tổ bộ môn Pháp luật thuộc khoa Lý luận Chính trị</v>
          </cell>
          <cell r="F162" t="str">
            <v>HTXS NV</v>
          </cell>
          <cell r="I162" t="str">
            <v>X</v>
          </cell>
        </row>
        <row r="163">
          <cell r="D163" t="str">
            <v>01011005</v>
          </cell>
          <cell r="E163" t="str">
            <v>Giảng viên khoa 
Lý luận Chính trị</v>
          </cell>
          <cell r="F163" t="str">
            <v>HTT NV</v>
          </cell>
          <cell r="I163" t="str">
            <v>X</v>
          </cell>
        </row>
        <row r="164">
          <cell r="D164" t="str">
            <v>01011013</v>
          </cell>
          <cell r="E164" t="str">
            <v>Giảng viên khoa 
Lý luận Chính trị</v>
          </cell>
          <cell r="F164" t="str">
            <v>HTXS NV</v>
          </cell>
          <cell r="I164" t="str">
            <v>X</v>
          </cell>
        </row>
        <row r="165">
          <cell r="D165" t="str">
            <v>01011008</v>
          </cell>
          <cell r="E165" t="str">
            <v>Giảng viên khoa 
Lý luận Chính trị</v>
          </cell>
          <cell r="F165" t="str">
            <v>HTXS NV</v>
          </cell>
          <cell r="I165" t="str">
            <v>X</v>
          </cell>
        </row>
        <row r="166">
          <cell r="D166" t="str">
            <v>01011015</v>
          </cell>
          <cell r="E166" t="str">
            <v>Giảng viên khoa 
Lý luận Chính trị</v>
          </cell>
          <cell r="F166" t="str">
            <v>HTXS NV</v>
          </cell>
          <cell r="I166" t="str">
            <v>X</v>
          </cell>
        </row>
        <row r="167">
          <cell r="D167" t="str">
            <v>01011007</v>
          </cell>
          <cell r="E167" t="str">
            <v>Giảng viên khoa 
Lý luận Chính trị</v>
          </cell>
          <cell r="F167" t="str">
            <v>HTT NV</v>
          </cell>
          <cell r="I167" t="str">
            <v>X</v>
          </cell>
        </row>
        <row r="168">
          <cell r="D168" t="str">
            <v>01011011</v>
          </cell>
          <cell r="E168" t="str">
            <v>Giảng viên khoa 
Lý luận Chính trị</v>
          </cell>
          <cell r="F168" t="str">
            <v>HTXS NV</v>
          </cell>
          <cell r="I168" t="str">
            <v>X</v>
          </cell>
        </row>
        <row r="169">
          <cell r="D169" t="str">
            <v>01011014</v>
          </cell>
          <cell r="E169" t="str">
            <v>Giảng viên khoa 
Lý luận Chính trị</v>
          </cell>
          <cell r="F169" t="str">
            <v>HTT NV</v>
          </cell>
          <cell r="I169" t="str">
            <v>X</v>
          </cell>
        </row>
        <row r="170">
          <cell r="D170" t="str">
            <v>01011001</v>
          </cell>
          <cell r="E170" t="str">
            <v>Giảng viên khoa 
Lý luận Chính trị</v>
          </cell>
          <cell r="F170" t="str">
            <v>HTT NV</v>
          </cell>
          <cell r="I170" t="str">
            <v>X</v>
          </cell>
        </row>
        <row r="171">
          <cell r="D171" t="str">
            <v>01011006</v>
          </cell>
          <cell r="E171" t="str">
            <v>Giảng viên khoa 
Lý luận Chính trị</v>
          </cell>
          <cell r="F171" t="str">
            <v>HTXS NV</v>
          </cell>
          <cell r="I171" t="str">
            <v>X</v>
          </cell>
        </row>
        <row r="172">
          <cell r="D172" t="str">
            <v>01011016</v>
          </cell>
          <cell r="E172" t="str">
            <v>Giảng viên khoa 
Lý luận Chính trị</v>
          </cell>
          <cell r="F172" t="str">
            <v>HTXS NV</v>
          </cell>
          <cell r="I172" t="str">
            <v>X</v>
          </cell>
        </row>
        <row r="173">
          <cell r="D173" t="str">
            <v>01011018</v>
          </cell>
          <cell r="E173" t="str">
            <v>Giảng viên khoa 
Lý luận Chính trị</v>
          </cell>
          <cell r="F173" t="str">
            <v>HTXS NV</v>
          </cell>
          <cell r="I173" t="str">
            <v>X</v>
          </cell>
        </row>
        <row r="174">
          <cell r="D174" t="str">
            <v>01012003</v>
          </cell>
          <cell r="E174" t="str">
            <v>Trưởng khoa Cơ khí</v>
          </cell>
          <cell r="F174" t="str">
            <v>HTXS NV</v>
          </cell>
          <cell r="I174" t="str">
            <v>X</v>
          </cell>
          <cell r="J174" t="str">
            <v>X</v>
          </cell>
          <cell r="K174" t="str">
            <v>X</v>
          </cell>
        </row>
        <row r="175">
          <cell r="D175" t="str">
            <v>01012008</v>
          </cell>
          <cell r="E175" t="str">
            <v>Phó Trưởng khoa Cơ khí</v>
          </cell>
          <cell r="F175" t="str">
            <v>HTT NV</v>
          </cell>
          <cell r="I175" t="str">
            <v>X</v>
          </cell>
        </row>
        <row r="176">
          <cell r="D176" t="str">
            <v>01012023</v>
          </cell>
          <cell r="E176" t="str">
            <v>Trưởng bộ môn Cad/Cam-CNC thuộc khoa Cơ khí</v>
          </cell>
          <cell r="F176" t="str">
            <v>HTXS NV</v>
          </cell>
          <cell r="I176" t="str">
            <v>X</v>
          </cell>
          <cell r="J176" t="str">
            <v>X</v>
          </cell>
        </row>
        <row r="177">
          <cell r="D177" t="str">
            <v>01012013</v>
          </cell>
          <cell r="E177" t="str">
            <v>Trưởng bộ môn Công nghệ chế tạo thuộc khoa Cơ khí</v>
          </cell>
          <cell r="F177" t="str">
            <v>HTXS NV</v>
          </cell>
          <cell r="I177" t="str">
            <v>X</v>
          </cell>
        </row>
        <row r="178">
          <cell r="D178" t="str">
            <v>01012007</v>
          </cell>
          <cell r="E178" t="str">
            <v>Phụ trách Tổ bộ môn Cơ sở Cơ khí thuộc khoa Cơ khí</v>
          </cell>
          <cell r="F178" t="str">
            <v>HTXS NV</v>
          </cell>
          <cell r="I178" t="str">
            <v>X</v>
          </cell>
        </row>
        <row r="179">
          <cell r="D179" t="str">
            <v>01012022</v>
          </cell>
          <cell r="E179" t="str">
            <v>Giảng viên khoa Cơ khí</v>
          </cell>
          <cell r="F179" t="str">
            <v>HTXS NV</v>
          </cell>
          <cell r="I179" t="str">
            <v>X</v>
          </cell>
        </row>
        <row r="180">
          <cell r="D180" t="str">
            <v>01012014</v>
          </cell>
          <cell r="E180" t="str">
            <v>Giảng viên khoa Cơ khí</v>
          </cell>
          <cell r="F180" t="str">
            <v>HTXS NV</v>
          </cell>
          <cell r="I180" t="str">
            <v>X</v>
          </cell>
        </row>
        <row r="181">
          <cell r="D181" t="str">
            <v>01012005</v>
          </cell>
          <cell r="E181" t="str">
            <v>Giảng viên khoa Cơ khí</v>
          </cell>
          <cell r="F181" t="str">
            <v>HTXS NV</v>
          </cell>
          <cell r="I181" t="str">
            <v>X</v>
          </cell>
        </row>
        <row r="182">
          <cell r="D182" t="str">
            <v>01012006</v>
          </cell>
          <cell r="E182" t="str">
            <v>Giảng viên khoa Cơ khí</v>
          </cell>
          <cell r="F182" t="str">
            <v>HTXS NV</v>
          </cell>
          <cell r="I182" t="str">
            <v>X</v>
          </cell>
        </row>
        <row r="183">
          <cell r="D183" t="str">
            <v>01012004</v>
          </cell>
          <cell r="E183" t="str">
            <v>Giảng viên khoa Cơ khí</v>
          </cell>
          <cell r="F183" t="str">
            <v>HTT NV</v>
          </cell>
          <cell r="I183" t="str">
            <v>X</v>
          </cell>
        </row>
        <row r="184">
          <cell r="D184" t="str">
            <v>01012012</v>
          </cell>
          <cell r="E184" t="str">
            <v>Giảng viên khoa Cơ khí</v>
          </cell>
          <cell r="F184" t="str">
            <v>HTXS NV</v>
          </cell>
          <cell r="I184" t="str">
            <v>X</v>
          </cell>
        </row>
        <row r="185">
          <cell r="D185" t="str">
            <v>01012016</v>
          </cell>
          <cell r="E185" t="str">
            <v>Giảng viên khoa Cơ khí</v>
          </cell>
          <cell r="F185" t="str">
            <v>HTXS NV</v>
          </cell>
          <cell r="I185" t="str">
            <v>X</v>
          </cell>
        </row>
        <row r="186">
          <cell r="D186" t="str">
            <v>01012015</v>
          </cell>
          <cell r="E186" t="str">
            <v>Giảng viên khoa Cơ khí</v>
          </cell>
          <cell r="F186" t="str">
            <v>HTXS NV</v>
          </cell>
          <cell r="I186" t="str">
            <v>X</v>
          </cell>
        </row>
        <row r="187">
          <cell r="D187" t="str">
            <v>01012019</v>
          </cell>
          <cell r="E187" t="str">
            <v>Giảng viên khoa Cơ khí</v>
          </cell>
          <cell r="F187" t="str">
            <v>HTXS NV</v>
          </cell>
          <cell r="I187" t="str">
            <v>X</v>
          </cell>
        </row>
        <row r="188">
          <cell r="D188" t="str">
            <v>01012018</v>
          </cell>
          <cell r="E188" t="str">
            <v>Giảng viên khoa Cơ khí</v>
          </cell>
          <cell r="F188" t="str">
            <v>HTT NV</v>
          </cell>
          <cell r="I188" t="str">
            <v>X</v>
          </cell>
        </row>
        <row r="189">
          <cell r="D189" t="str">
            <v>01011012</v>
          </cell>
          <cell r="E189" t="str">
            <v>Giảng viên khoa Cơ khí</v>
          </cell>
          <cell r="F189" t="str">
            <v>HTXS NV</v>
          </cell>
          <cell r="I189" t="str">
            <v>X</v>
          </cell>
        </row>
        <row r="190">
          <cell r="D190" t="str">
            <v>01012020</v>
          </cell>
          <cell r="E190" t="str">
            <v>Giảng viên khoa Cơ khí</v>
          </cell>
          <cell r="F190" t="str">
            <v>HTXS NV</v>
          </cell>
          <cell r="I190" t="str">
            <v>X</v>
          </cell>
        </row>
        <row r="191">
          <cell r="D191" t="str">
            <v>01012021</v>
          </cell>
          <cell r="E191" t="str">
            <v>Giảng viên khoa Cơ khí</v>
          </cell>
          <cell r="F191" t="str">
            <v>HTT NV</v>
          </cell>
          <cell r="I191" t="str">
            <v>X</v>
          </cell>
        </row>
        <row r="192">
          <cell r="D192" t="str">
            <v>01012011</v>
          </cell>
          <cell r="E192" t="str">
            <v>Giảng viên khoa Cơ khí</v>
          </cell>
          <cell r="F192" t="str">
            <v>HTXS NV</v>
          </cell>
          <cell r="I192" t="str">
            <v>X</v>
          </cell>
        </row>
        <row r="193">
          <cell r="D193" t="str">
            <v>01017002</v>
          </cell>
          <cell r="E193" t="str">
            <v>Giảng viên khoa Cơ khí</v>
          </cell>
          <cell r="F193" t="str">
            <v>HTXS NV</v>
          </cell>
          <cell r="I193" t="str">
            <v>X</v>
          </cell>
        </row>
        <row r="194">
          <cell r="D194" t="str">
            <v>01012028</v>
          </cell>
          <cell r="E194" t="str">
            <v>Giảng viên khoa Cơ khí</v>
          </cell>
          <cell r="F194" t="str">
            <v>HTXS NV</v>
          </cell>
          <cell r="I194" t="str">
            <v>X</v>
          </cell>
        </row>
        <row r="195">
          <cell r="D195" t="str">
            <v>01006004</v>
          </cell>
          <cell r="E195" t="str">
            <v>Giảng viên khoa Cơ khí</v>
          </cell>
          <cell r="F195" t="str">
            <v>HTT NV</v>
          </cell>
          <cell r="I195" t="str">
            <v>X</v>
          </cell>
        </row>
        <row r="196">
          <cell r="D196" t="str">
            <v>01012032</v>
          </cell>
          <cell r="E196" t="str">
            <v>Giảng viên khoa Cơ khí</v>
          </cell>
          <cell r="F196" t="str">
            <v>HTXS NV</v>
          </cell>
          <cell r="I196" t="str">
            <v>X</v>
          </cell>
        </row>
        <row r="197">
          <cell r="D197" t="str">
            <v>01025017</v>
          </cell>
          <cell r="E197" t="str">
            <v>Giảng viên khoa Cơ khí</v>
          </cell>
          <cell r="F197" t="str">
            <v>HTXS NV</v>
          </cell>
          <cell r="I197" t="str">
            <v>X</v>
          </cell>
        </row>
        <row r="198">
          <cell r="D198" t="str">
            <v>01013068</v>
          </cell>
          <cell r="E198" t="str">
            <v>Giảng viên khoa Cơ khí</v>
          </cell>
          <cell r="F198" t="str">
            <v>HTXS NV</v>
          </cell>
          <cell r="I198" t="str">
            <v>X</v>
          </cell>
        </row>
        <row r="199">
          <cell r="D199" t="str">
            <v>01012048</v>
          </cell>
          <cell r="E199" t="str">
            <v>Giảng viên khoa Cơ khí</v>
          </cell>
          <cell r="F199" t="str">
            <v>Không đánh giá</v>
          </cell>
          <cell r="H199" t="str">
            <v>Không xét LĐTT</v>
          </cell>
        </row>
        <row r="200">
          <cell r="D200" t="e">
            <v>#N/A</v>
          </cell>
          <cell r="E200" t="str">
            <v>Phó Trưởng khoa Công nghệ thông tin</v>
          </cell>
          <cell r="F200" t="str">
            <v>HTXS NV</v>
          </cell>
          <cell r="I200" t="str">
            <v>X</v>
          </cell>
        </row>
        <row r="201">
          <cell r="D201" t="str">
            <v>01015042</v>
          </cell>
          <cell r="E201" t="str">
            <v>Phó Trưởng khoa Công nghệ thông tin</v>
          </cell>
          <cell r="F201" t="str">
            <v>HTXS NV</v>
          </cell>
          <cell r="I201" t="str">
            <v>X</v>
          </cell>
        </row>
        <row r="202">
          <cell r="D202" t="str">
            <v>01015023</v>
          </cell>
          <cell r="E202" t="str">
            <v xml:space="preserve"> Trưởng bộ môn Mạng máy tính thuộc khoa Công nghệ thông tin</v>
          </cell>
          <cell r="F202" t="str">
            <v>HTXS NV</v>
          </cell>
          <cell r="I202" t="str">
            <v>X</v>
          </cell>
          <cell r="J202" t="str">
            <v>X</v>
          </cell>
        </row>
        <row r="203">
          <cell r="D203" t="str">
            <v>01015019</v>
          </cell>
          <cell r="E203" t="str">
            <v xml:space="preserve"> Trưởng bộ môn Công nghệ phần mềm thuộc khoa Công nghệ thông tin</v>
          </cell>
          <cell r="F203" t="str">
            <v>HTXS NV</v>
          </cell>
          <cell r="I203" t="str">
            <v>X</v>
          </cell>
        </row>
        <row r="204">
          <cell r="D204" t="str">
            <v>01015001</v>
          </cell>
          <cell r="E204" t="str">
            <v>Giảng viên khoa 
Công nghệ thông tin</v>
          </cell>
          <cell r="F204" t="str">
            <v>HTXS NV</v>
          </cell>
          <cell r="I204" t="str">
            <v>X</v>
          </cell>
        </row>
        <row r="205">
          <cell r="D205" t="str">
            <v>01015008</v>
          </cell>
          <cell r="E205" t="str">
            <v>Giảng viên khoa 
Công nghệ thông tin</v>
          </cell>
          <cell r="F205" t="str">
            <v>HTT NV</v>
          </cell>
          <cell r="I205" t="str">
            <v>X</v>
          </cell>
        </row>
        <row r="206">
          <cell r="D206" t="str">
            <v>01015013</v>
          </cell>
          <cell r="E206" t="str">
            <v>Giảng viên khoa 
Công nghệ thông tin</v>
          </cell>
          <cell r="F206" t="str">
            <v>HTXS NV</v>
          </cell>
          <cell r="I206" t="str">
            <v>X</v>
          </cell>
        </row>
        <row r="207">
          <cell r="D207" t="str">
            <v>01017001</v>
          </cell>
          <cell r="E207" t="str">
            <v>Giảng viên khoa 
Công nghệ thông tin</v>
          </cell>
          <cell r="F207" t="str">
            <v>HTXS NV</v>
          </cell>
          <cell r="I207" t="str">
            <v>X</v>
          </cell>
        </row>
        <row r="208">
          <cell r="D208" t="str">
            <v>01015006</v>
          </cell>
          <cell r="E208" t="str">
            <v>Giảng viên khoa 
Công nghệ thông tin</v>
          </cell>
          <cell r="F208" t="str">
            <v>HTXS NV</v>
          </cell>
          <cell r="I208" t="str">
            <v>X</v>
          </cell>
          <cell r="J208" t="str">
            <v>X</v>
          </cell>
          <cell r="M208" t="str">
            <v>X</v>
          </cell>
        </row>
        <row r="209">
          <cell r="D209" t="str">
            <v>01010028</v>
          </cell>
          <cell r="E209" t="str">
            <v>Giảng viên khoa 
Công nghệ thông tin</v>
          </cell>
          <cell r="F209" t="str">
            <v>HTXS NV</v>
          </cell>
          <cell r="I209" t="str">
            <v>X</v>
          </cell>
        </row>
        <row r="210">
          <cell r="D210" t="str">
            <v>01015010</v>
          </cell>
          <cell r="E210" t="str">
            <v>Giảng viên khoa 
Công nghệ thông tin</v>
          </cell>
          <cell r="F210" t="str">
            <v>HTXS NV</v>
          </cell>
          <cell r="I210" t="str">
            <v>X</v>
          </cell>
        </row>
        <row r="211">
          <cell r="D211" t="str">
            <v>01015005</v>
          </cell>
          <cell r="E211" t="str">
            <v>Giảng viên khoa 
Công nghệ thông tin</v>
          </cell>
          <cell r="F211" t="str">
            <v>HTXS NV</v>
          </cell>
          <cell r="I211" t="str">
            <v>X</v>
          </cell>
        </row>
        <row r="212">
          <cell r="D212" t="str">
            <v>01015004</v>
          </cell>
          <cell r="E212" t="str">
            <v>Giảng viên khoa 
Công nghệ thông tin</v>
          </cell>
          <cell r="F212" t="str">
            <v>HTT NV</v>
          </cell>
          <cell r="I212" t="str">
            <v>X</v>
          </cell>
        </row>
        <row r="213">
          <cell r="D213" t="str">
            <v>01015020</v>
          </cell>
          <cell r="E213" t="str">
            <v>Giảng viên khoa 
Công nghệ thông tin</v>
          </cell>
          <cell r="F213" t="str">
            <v>HT NV</v>
          </cell>
          <cell r="H213" t="str">
            <v>X</v>
          </cell>
        </row>
        <row r="214">
          <cell r="D214" t="str">
            <v>01015016</v>
          </cell>
          <cell r="E214" t="str">
            <v>Giảng viên khoa 
Công nghệ thông tin</v>
          </cell>
          <cell r="F214" t="str">
            <v>HTXS NV</v>
          </cell>
          <cell r="I214" t="str">
            <v>X</v>
          </cell>
        </row>
        <row r="215">
          <cell r="D215" t="e">
            <v>#N/A</v>
          </cell>
          <cell r="E215" t="str">
            <v>Giảng viên khoa 
Công nghệ thông tin</v>
          </cell>
          <cell r="F215" t="str">
            <v>HTXS NV</v>
          </cell>
          <cell r="I215" t="str">
            <v>X</v>
          </cell>
        </row>
        <row r="216">
          <cell r="D216" t="str">
            <v>01015021</v>
          </cell>
          <cell r="E216" t="str">
            <v>Giảng viên khoa 
Công nghệ thông tin</v>
          </cell>
          <cell r="F216" t="str">
            <v>HTXS NV</v>
          </cell>
          <cell r="I216" t="str">
            <v>X</v>
          </cell>
        </row>
        <row r="217">
          <cell r="D217" t="str">
            <v>01015017</v>
          </cell>
          <cell r="E217" t="str">
            <v>Giảng viên khoa 
Công nghệ thông tin</v>
          </cell>
          <cell r="F217" t="str">
            <v>HTXS NV</v>
          </cell>
          <cell r="I217" t="str">
            <v>X</v>
          </cell>
        </row>
        <row r="218">
          <cell r="D218" t="str">
            <v>01015018</v>
          </cell>
          <cell r="E218" t="str">
            <v>Giảng viên khoa 
Công nghệ thông tin</v>
          </cell>
          <cell r="F218" t="str">
            <v>HTXS NV</v>
          </cell>
          <cell r="I218" t="str">
            <v>X</v>
          </cell>
        </row>
        <row r="219">
          <cell r="D219" t="str">
            <v>01015022</v>
          </cell>
          <cell r="E219" t="str">
            <v>Giảng viên khoa 
Công nghệ thông tin</v>
          </cell>
          <cell r="F219" t="str">
            <v>HTXS NV</v>
          </cell>
          <cell r="I219" t="str">
            <v>X</v>
          </cell>
        </row>
        <row r="220">
          <cell r="D220" t="str">
            <v>01015012</v>
          </cell>
          <cell r="E220" t="str">
            <v>Giảng viên khoa 
Công nghệ thông tin</v>
          </cell>
          <cell r="F220" t="str">
            <v>HTXS NV</v>
          </cell>
          <cell r="I220" t="str">
            <v>X</v>
          </cell>
        </row>
        <row r="221">
          <cell r="D221" t="str">
            <v>01015025</v>
          </cell>
          <cell r="E221" t="str">
            <v>Giảng viên khoa 
Công nghệ thông tin</v>
          </cell>
          <cell r="F221" t="str">
            <v>HTXS NV</v>
          </cell>
          <cell r="I221" t="str">
            <v>X</v>
          </cell>
        </row>
        <row r="222">
          <cell r="D222" t="str">
            <v>01018001</v>
          </cell>
          <cell r="E222" t="str">
            <v>Giảng viên khoa 
Công nghệ thông tin</v>
          </cell>
          <cell r="F222" t="str">
            <v>HT NV</v>
          </cell>
          <cell r="H222" t="str">
            <v>X</v>
          </cell>
        </row>
        <row r="223">
          <cell r="D223" t="str">
            <v>01015031</v>
          </cell>
          <cell r="E223" t="str">
            <v>Giảng viên khoa 
Công nghệ thông tin</v>
          </cell>
          <cell r="F223" t="str">
            <v>HTXS NV</v>
          </cell>
          <cell r="I223" t="str">
            <v>X</v>
          </cell>
        </row>
        <row r="224">
          <cell r="D224" t="str">
            <v>01015041</v>
          </cell>
          <cell r="E224" t="str">
            <v>Giảng viên khoa 
Công nghệ thông tin</v>
          </cell>
          <cell r="F224" t="str">
            <v>HTXS NV</v>
          </cell>
          <cell r="I224" t="str">
            <v>X</v>
          </cell>
        </row>
        <row r="225">
          <cell r="D225" t="str">
            <v>01013003</v>
          </cell>
          <cell r="E225" t="str">
            <v>Trưởng khoa Động lực</v>
          </cell>
          <cell r="F225" t="str">
            <v>HTXS NV</v>
          </cell>
          <cell r="I225" t="str">
            <v>X</v>
          </cell>
          <cell r="J225" t="str">
            <v>X</v>
          </cell>
          <cell r="M225" t="str">
            <v>X</v>
          </cell>
        </row>
        <row r="226">
          <cell r="D226" t="str">
            <v>01013002</v>
          </cell>
          <cell r="E226" t="str">
            <v>Phó Trưởng khoa Động lực</v>
          </cell>
          <cell r="F226" t="str">
            <v>HTXS NV</v>
          </cell>
          <cell r="I226" t="str">
            <v>X</v>
          </cell>
        </row>
        <row r="227">
          <cell r="D227" t="str">
            <v>01013004</v>
          </cell>
          <cell r="E227" t="str">
            <v>Trưởng bộ môn Gầm ô tô thuộc khoa Động lực</v>
          </cell>
          <cell r="F227" t="str">
            <v>HTXS NV</v>
          </cell>
          <cell r="I227" t="str">
            <v>X</v>
          </cell>
          <cell r="J227" t="str">
            <v>X</v>
          </cell>
        </row>
        <row r="228">
          <cell r="D228" t="str">
            <v>01013021</v>
          </cell>
          <cell r="E228" t="str">
            <v>Trưởng bộ môn Điện ô tô thuộc khoa Động lực</v>
          </cell>
          <cell r="F228" t="str">
            <v>HTXS NV</v>
          </cell>
          <cell r="I228" t="str">
            <v>X</v>
          </cell>
        </row>
        <row r="229">
          <cell r="D229" t="str">
            <v>01013006</v>
          </cell>
          <cell r="E229" t="str">
            <v>Trưởng bộ môn Động cơ ô tô thuộc khoa Động lực</v>
          </cell>
          <cell r="F229" t="str">
            <v>HTXS NV</v>
          </cell>
          <cell r="I229" t="str">
            <v>X</v>
          </cell>
        </row>
        <row r="230">
          <cell r="D230" t="str">
            <v>01013005</v>
          </cell>
          <cell r="E230" t="str">
            <v>Giảng viên khoa Động lực</v>
          </cell>
          <cell r="F230" t="str">
            <v>HTXS NV</v>
          </cell>
          <cell r="I230" t="str">
            <v>X</v>
          </cell>
        </row>
        <row r="231">
          <cell r="D231" t="str">
            <v>01013016</v>
          </cell>
          <cell r="E231" t="str">
            <v>Giảng viên khoa Động lực</v>
          </cell>
          <cell r="F231" t="str">
            <v>HTXS NV</v>
          </cell>
          <cell r="I231" t="str">
            <v>X</v>
          </cell>
        </row>
        <row r="232">
          <cell r="D232" t="str">
            <v>01013018</v>
          </cell>
          <cell r="E232" t="str">
            <v>Giảng viên khoa Động lực</v>
          </cell>
          <cell r="F232" t="str">
            <v>HTT NV</v>
          </cell>
          <cell r="I232" t="str">
            <v>X</v>
          </cell>
        </row>
        <row r="233">
          <cell r="D233" t="str">
            <v>01013019</v>
          </cell>
          <cell r="E233" t="str">
            <v>Giảng viên khoa Động lực</v>
          </cell>
          <cell r="F233" t="str">
            <v>HTXS NV</v>
          </cell>
          <cell r="I233" t="str">
            <v>X</v>
          </cell>
        </row>
        <row r="234">
          <cell r="D234" t="str">
            <v>01013017</v>
          </cell>
          <cell r="E234" t="str">
            <v>Giảng viên khoa Động lực</v>
          </cell>
          <cell r="F234" t="str">
            <v>HTXS NV</v>
          </cell>
          <cell r="I234" t="str">
            <v>X</v>
          </cell>
        </row>
        <row r="235">
          <cell r="D235" t="str">
            <v>01013027</v>
          </cell>
          <cell r="E235" t="str">
            <v>Giảng viên khoa Động lực</v>
          </cell>
          <cell r="F235" t="str">
            <v>HTXS NV</v>
          </cell>
          <cell r="I235" t="str">
            <v>X</v>
          </cell>
        </row>
        <row r="236">
          <cell r="D236" t="str">
            <v>01013026</v>
          </cell>
          <cell r="E236" t="str">
            <v>Giảng viên khoa Động lực</v>
          </cell>
          <cell r="F236" t="str">
            <v>HTXS NV</v>
          </cell>
          <cell r="I236" t="str">
            <v>X</v>
          </cell>
        </row>
        <row r="237">
          <cell r="D237" t="str">
            <v>01013029</v>
          </cell>
          <cell r="E237" t="str">
            <v>Giảng viên khoa Động lực</v>
          </cell>
          <cell r="F237" t="str">
            <v>HTXS NV</v>
          </cell>
          <cell r="I237" t="str">
            <v>X</v>
          </cell>
          <cell r="J237" t="str">
            <v>X</v>
          </cell>
        </row>
        <row r="238">
          <cell r="D238" t="str">
            <v>01013028</v>
          </cell>
          <cell r="E238" t="str">
            <v>Giảng viên khoa Động lực</v>
          </cell>
          <cell r="F238" t="str">
            <v>HTXS NV</v>
          </cell>
          <cell r="I238" t="str">
            <v>X</v>
          </cell>
        </row>
        <row r="239">
          <cell r="D239" t="str">
            <v>01013022</v>
          </cell>
          <cell r="E239" t="str">
            <v>Giảng viên khoa Động lực</v>
          </cell>
          <cell r="F239" t="str">
            <v>HTXS NV</v>
          </cell>
          <cell r="I239" t="str">
            <v>X</v>
          </cell>
        </row>
        <row r="240">
          <cell r="D240" t="str">
            <v>01013047</v>
          </cell>
          <cell r="E240" t="str">
            <v>Giảng viên khoa Động lực</v>
          </cell>
          <cell r="F240" t="str">
            <v>HTXS NV</v>
          </cell>
          <cell r="I240" t="str">
            <v>X</v>
          </cell>
        </row>
        <row r="241">
          <cell r="D241" t="str">
            <v>01013070</v>
          </cell>
          <cell r="E241" t="str">
            <v>Giảng viên khoa Động lực</v>
          </cell>
          <cell r="F241" t="str">
            <v>HTXS NV</v>
          </cell>
          <cell r="I241" t="str">
            <v>X</v>
          </cell>
        </row>
        <row r="242">
          <cell r="D242" t="str">
            <v>01014047</v>
          </cell>
          <cell r="E242" t="str">
            <v>Giảng viên khoa Động lực</v>
          </cell>
          <cell r="F242" t="str">
            <v>HTXS NV</v>
          </cell>
          <cell r="I242" t="str">
            <v>X</v>
          </cell>
        </row>
        <row r="243">
          <cell r="D243" t="str">
            <v>01013079</v>
          </cell>
          <cell r="E243" t="str">
            <v>Giảng viên khoa Động lực</v>
          </cell>
          <cell r="F243" t="str">
            <v>HTXS NV</v>
          </cell>
          <cell r="I243" t="str">
            <v>X</v>
          </cell>
        </row>
        <row r="244">
          <cell r="D244" t="str">
            <v>01013061</v>
          </cell>
          <cell r="E244" t="str">
            <v>Giảng viên khoa Động lực</v>
          </cell>
          <cell r="F244" t="str">
            <v>HTXS NV</v>
          </cell>
          <cell r="I244" t="str">
            <v>X</v>
          </cell>
        </row>
        <row r="245">
          <cell r="D245" t="str">
            <v>01013087</v>
          </cell>
          <cell r="E245" t="str">
            <v>Giảng viên khoa Động lực</v>
          </cell>
          <cell r="F245" t="str">
            <v>HTXS NV</v>
          </cell>
          <cell r="I245" t="str">
            <v>X</v>
          </cell>
        </row>
        <row r="246">
          <cell r="D246" t="str">
            <v>01013094</v>
          </cell>
          <cell r="E246" t="str">
            <v>Giảng viên khoa Động lực</v>
          </cell>
          <cell r="F246" t="str">
            <v>Không đánh giá</v>
          </cell>
          <cell r="H246" t="str">
            <v>Không xét LĐTT</v>
          </cell>
        </row>
        <row r="247">
          <cell r="D247" t="str">
            <v>01013120</v>
          </cell>
          <cell r="E247" t="str">
            <v>Giảng viên khoa Động lực</v>
          </cell>
          <cell r="F247" t="str">
            <v>Không đánh giá</v>
          </cell>
          <cell r="H247" t="str">
            <v>Không xét LĐTT</v>
          </cell>
        </row>
        <row r="248">
          <cell r="D248" t="str">
            <v>01013117</v>
          </cell>
          <cell r="E248" t="str">
            <v>Giảng viên khoa Động lực</v>
          </cell>
          <cell r="F248" t="str">
            <v>Không đánh giá</v>
          </cell>
          <cell r="H248" t="str">
            <v>Không xét LĐTT</v>
          </cell>
        </row>
        <row r="249">
          <cell r="D249" t="str">
            <v>01013096</v>
          </cell>
          <cell r="E249" t="str">
            <v>Giảng viên khoa Động lực</v>
          </cell>
          <cell r="F249" t="str">
            <v>HTXS NV</v>
          </cell>
          <cell r="I249" t="str">
            <v>X</v>
          </cell>
        </row>
        <row r="250">
          <cell r="D250" t="str">
            <v>01014002</v>
          </cell>
          <cell r="E250" t="str">
            <v>Trưởng khoa Điện - Điện tử</v>
          </cell>
          <cell r="F250" t="str">
            <v>HTXS NV</v>
          </cell>
          <cell r="I250" t="str">
            <v>X</v>
          </cell>
        </row>
        <row r="251">
          <cell r="D251" t="str">
            <v>01023003</v>
          </cell>
          <cell r="E251" t="str">
            <v>Phó Trưởng khoa 
Điện - Điện tử</v>
          </cell>
          <cell r="F251" t="str">
            <v>HTXS NV</v>
          </cell>
          <cell r="I251" t="str">
            <v>X</v>
          </cell>
          <cell r="J251" t="str">
            <v>X</v>
          </cell>
          <cell r="M251" t="str">
            <v>X</v>
          </cell>
        </row>
        <row r="252">
          <cell r="D252" t="str">
            <v>01014004</v>
          </cell>
          <cell r="E252" t="str">
            <v>Phó Trưởng khoa 
Điện - Điện tử</v>
          </cell>
          <cell r="F252" t="str">
            <v>HTXS NV</v>
          </cell>
          <cell r="I252" t="str">
            <v>X</v>
          </cell>
          <cell r="J252" t="str">
            <v>X</v>
          </cell>
          <cell r="M252" t="str">
            <v>X</v>
          </cell>
        </row>
        <row r="253">
          <cell r="D253" t="str">
            <v>01014008</v>
          </cell>
          <cell r="E253" t="str">
            <v>Trưởng bộ môn Điện tử 
công nghiệp thuộc khoa Điện - Điện tử</v>
          </cell>
          <cell r="F253" t="str">
            <v>HTXS NV</v>
          </cell>
          <cell r="I253" t="str">
            <v>X</v>
          </cell>
        </row>
        <row r="254">
          <cell r="D254" t="str">
            <v>01014007</v>
          </cell>
          <cell r="E254" t="str">
            <v>Trưởng bộ môn 
Điện công nghiệp thuộc khoa Điện - Điện tử</v>
          </cell>
          <cell r="F254" t="str">
            <v>HTXS NV</v>
          </cell>
          <cell r="I254" t="str">
            <v>X</v>
          </cell>
        </row>
        <row r="255">
          <cell r="D255" t="str">
            <v>01014038</v>
          </cell>
          <cell r="E255" t="str">
            <v>Trưởng Bộ môn Cơ điện tử và Tự động hóa thuộc khoa Điện - Điện tử</v>
          </cell>
          <cell r="F255" t="str">
            <v>HTXS NV</v>
          </cell>
          <cell r="I255" t="str">
            <v>X</v>
          </cell>
          <cell r="J255" t="str">
            <v>X</v>
          </cell>
        </row>
        <row r="256">
          <cell r="D256" t="str">
            <v>01014005</v>
          </cell>
          <cell r="E256" t="str">
            <v>Giảng viên 
khoa Điện - Điện tử</v>
          </cell>
          <cell r="F256" t="str">
            <v>HTXS NV</v>
          </cell>
          <cell r="I256" t="str">
            <v>X</v>
          </cell>
        </row>
        <row r="257">
          <cell r="D257" t="str">
            <v>01014026</v>
          </cell>
          <cell r="E257" t="str">
            <v>Giảng viên 
khoa Điện - Điện tử</v>
          </cell>
          <cell r="F257" t="str">
            <v>HTXS NV</v>
          </cell>
          <cell r="I257" t="str">
            <v>X</v>
          </cell>
        </row>
        <row r="258">
          <cell r="D258" t="str">
            <v>01014029</v>
          </cell>
          <cell r="E258" t="str">
            <v>Giảng viên 
khoa Điện - Điện tử</v>
          </cell>
          <cell r="F258" t="str">
            <v>HTXS NV</v>
          </cell>
          <cell r="I258" t="str">
            <v>X</v>
          </cell>
        </row>
        <row r="259">
          <cell r="D259" t="str">
            <v>01014033</v>
          </cell>
          <cell r="E259" t="str">
            <v>Giảng viên 
khoa Điện - Điện tử</v>
          </cell>
          <cell r="F259" t="str">
            <v>HTXS NV</v>
          </cell>
          <cell r="I259" t="str">
            <v>X</v>
          </cell>
          <cell r="J259" t="str">
            <v>X</v>
          </cell>
        </row>
        <row r="260">
          <cell r="D260" t="str">
            <v>01014023</v>
          </cell>
          <cell r="E260" t="str">
            <v>Giảng viên 
khoa Điện - Điện tử</v>
          </cell>
          <cell r="F260" t="str">
            <v>HTXS NV</v>
          </cell>
          <cell r="I260" t="str">
            <v>X</v>
          </cell>
          <cell r="M260" t="str">
            <v>X</v>
          </cell>
        </row>
        <row r="261">
          <cell r="D261" t="str">
            <v>01014013</v>
          </cell>
          <cell r="E261" t="str">
            <v>Giảng viên 
khoa Điện - Điện tử</v>
          </cell>
          <cell r="F261" t="str">
            <v>HTXS NV</v>
          </cell>
          <cell r="I261" t="str">
            <v>X</v>
          </cell>
        </row>
        <row r="262">
          <cell r="D262" t="str">
            <v>01014017</v>
          </cell>
          <cell r="E262" t="str">
            <v>Giảng viên 
khoa Điện - Điện tử</v>
          </cell>
          <cell r="F262" t="str">
            <v>HTT NV</v>
          </cell>
          <cell r="I262" t="str">
            <v>X</v>
          </cell>
        </row>
        <row r="263">
          <cell r="D263" t="str">
            <v>01014034</v>
          </cell>
          <cell r="E263" t="str">
            <v>Giảng viên 
khoa Điện - Điện tử</v>
          </cell>
          <cell r="F263" t="str">
            <v>HTXS NV</v>
          </cell>
          <cell r="I263" t="str">
            <v>X</v>
          </cell>
        </row>
        <row r="264">
          <cell r="D264" t="str">
            <v>01014020</v>
          </cell>
          <cell r="E264" t="str">
            <v>Giảng viên 
khoa Điện - Điện tử</v>
          </cell>
          <cell r="F264" t="str">
            <v>HTXS NV</v>
          </cell>
          <cell r="I264" t="str">
            <v>X</v>
          </cell>
        </row>
        <row r="265">
          <cell r="D265" t="str">
            <v>01014018</v>
          </cell>
          <cell r="E265" t="str">
            <v>Giảng viên 
khoa Điện - Điện tử</v>
          </cell>
          <cell r="F265" t="str">
            <v>HTXS NV</v>
          </cell>
          <cell r="I265" t="str">
            <v>X</v>
          </cell>
        </row>
        <row r="266">
          <cell r="D266" t="str">
            <v>01014019</v>
          </cell>
          <cell r="E266" t="str">
            <v>Giảng viên 
khoa Điện - Điện tử</v>
          </cell>
          <cell r="F266" t="str">
            <v>HTXS NV</v>
          </cell>
          <cell r="I266" t="str">
            <v>X</v>
          </cell>
        </row>
        <row r="267">
          <cell r="D267" t="str">
            <v>01014010</v>
          </cell>
          <cell r="E267" t="str">
            <v>Giảng viên 
khoa Điện - Điện tử</v>
          </cell>
          <cell r="F267" t="str">
            <v>HTXS NV</v>
          </cell>
          <cell r="I267" t="str">
            <v>X</v>
          </cell>
        </row>
        <row r="268">
          <cell r="D268" t="str">
            <v>01014030</v>
          </cell>
          <cell r="E268" t="str">
            <v>Giảng viên 
khoa Điện - Điện tử</v>
          </cell>
          <cell r="F268" t="str">
            <v>HTXS NV</v>
          </cell>
          <cell r="I268" t="str">
            <v>X</v>
          </cell>
        </row>
        <row r="269">
          <cell r="D269" t="str">
            <v>01014024</v>
          </cell>
          <cell r="E269" t="str">
            <v>Giảng viên 
khoa Điện - Điện tử</v>
          </cell>
          <cell r="F269" t="str">
            <v>HTXS NV</v>
          </cell>
          <cell r="I269" t="str">
            <v>X</v>
          </cell>
        </row>
        <row r="270">
          <cell r="D270" t="str">
            <v>01014022</v>
          </cell>
          <cell r="E270" t="str">
            <v>Giảng viên 
khoa Điện - Điện tử</v>
          </cell>
          <cell r="F270" t="str">
            <v>HTXS NV</v>
          </cell>
          <cell r="I270" t="str">
            <v>X</v>
          </cell>
        </row>
        <row r="271">
          <cell r="D271" t="str">
            <v>01014025</v>
          </cell>
          <cell r="E271" t="str">
            <v>Giảng viên 
khoa Điện - Điện tử</v>
          </cell>
          <cell r="F271" t="str">
            <v>HTXS NV</v>
          </cell>
          <cell r="I271" t="str">
            <v>X</v>
          </cell>
        </row>
        <row r="272">
          <cell r="D272" t="str">
            <v>01014032</v>
          </cell>
          <cell r="E272" t="str">
            <v>Giảng viên 
khoa Điện - Điện tử</v>
          </cell>
          <cell r="F272" t="str">
            <v>HTXS NV</v>
          </cell>
          <cell r="I272" t="str">
            <v>X</v>
          </cell>
        </row>
        <row r="273">
          <cell r="D273" t="str">
            <v>01014006</v>
          </cell>
          <cell r="E273" t="str">
            <v>Giảng viên 
khoa Điện - Điện tử</v>
          </cell>
          <cell r="F273" t="str">
            <v>HTXS NV</v>
          </cell>
          <cell r="I273" t="str">
            <v>X</v>
          </cell>
        </row>
        <row r="274">
          <cell r="D274" t="str">
            <v>01014009</v>
          </cell>
          <cell r="E274" t="str">
            <v>Giảng viên 
khoa Điện - Điện tử</v>
          </cell>
          <cell r="F274" t="str">
            <v>HTXS NV</v>
          </cell>
          <cell r="I274" t="str">
            <v>X</v>
          </cell>
        </row>
        <row r="275">
          <cell r="D275" t="str">
            <v>01014021</v>
          </cell>
          <cell r="E275" t="str">
            <v>Giảng viên 
khoa Điện - Điện tử</v>
          </cell>
          <cell r="F275" t="str">
            <v>HTXS NV</v>
          </cell>
          <cell r="I275" t="str">
            <v>X</v>
          </cell>
        </row>
        <row r="276">
          <cell r="D276" t="str">
            <v>01014016</v>
          </cell>
          <cell r="E276" t="str">
            <v>Giảng viên 
khoa Điện - Điện tử</v>
          </cell>
          <cell r="F276" t="str">
            <v>HTXS NV</v>
          </cell>
          <cell r="I276" t="str">
            <v>X</v>
          </cell>
        </row>
        <row r="277">
          <cell r="D277" t="str">
            <v>01014045</v>
          </cell>
          <cell r="E277" t="str">
            <v>Giảng viên 
khoa Điện - Điện tử</v>
          </cell>
          <cell r="F277" t="str">
            <v>HTXS NV</v>
          </cell>
          <cell r="I277" t="str">
            <v>X</v>
          </cell>
          <cell r="J277" t="str">
            <v>X</v>
          </cell>
          <cell r="M277" t="str">
            <v>X</v>
          </cell>
        </row>
        <row r="278">
          <cell r="D278" t="str">
            <v>01014046</v>
          </cell>
          <cell r="E278" t="str">
            <v>Giảng viên 
khoa Điện - Điện tử</v>
          </cell>
          <cell r="F278" t="str">
            <v>HTXS NV</v>
          </cell>
          <cell r="I278" t="str">
            <v>X</v>
          </cell>
        </row>
        <row r="279">
          <cell r="D279" t="str">
            <v>01014048</v>
          </cell>
          <cell r="E279" t="str">
            <v>Giảng viên 
khoa Điện - Điện tử</v>
          </cell>
          <cell r="F279" t="str">
            <v>HTXS NV</v>
          </cell>
          <cell r="I279" t="str">
            <v>X</v>
          </cell>
        </row>
        <row r="280">
          <cell r="D280" t="str">
            <v>01016008</v>
          </cell>
          <cell r="E280" t="str">
            <v>Trưởng khoa 
May - Thời trang</v>
          </cell>
          <cell r="F280" t="str">
            <v>HTXS NV</v>
          </cell>
          <cell r="I280" t="str">
            <v>X</v>
          </cell>
        </row>
        <row r="281">
          <cell r="D281" t="e">
            <v>#N/A</v>
          </cell>
          <cell r="E281" t="str">
            <v>Phụ trách Tổ bộ môn Thiết kế thuộc khoa May - Thời trang</v>
          </cell>
          <cell r="F281" t="str">
            <v>HTT NV</v>
          </cell>
          <cell r="I281" t="str">
            <v>X</v>
          </cell>
        </row>
        <row r="282">
          <cell r="D282" t="str">
            <v>01016003</v>
          </cell>
          <cell r="E282" t="str">
            <v>Phụ trách Tổ bộ môn Công nghệ thuộc khoa May - Thời trang</v>
          </cell>
          <cell r="F282" t="str">
            <v>HTXS NV</v>
          </cell>
          <cell r="I282" t="str">
            <v>X</v>
          </cell>
        </row>
        <row r="283">
          <cell r="D283" t="str">
            <v>01016004</v>
          </cell>
          <cell r="E283" t="str">
            <v>Giảng viên 
khoa May - Thời trang</v>
          </cell>
          <cell r="F283" t="str">
            <v>HTXS NV</v>
          </cell>
          <cell r="I283" t="str">
            <v>X</v>
          </cell>
        </row>
        <row r="284">
          <cell r="D284" t="str">
            <v>01016002</v>
          </cell>
          <cell r="E284" t="str">
            <v>Giảng viên 
khoa May - Thời trang</v>
          </cell>
          <cell r="F284" t="str">
            <v>HTXS NV</v>
          </cell>
          <cell r="I284" t="str">
            <v>X</v>
          </cell>
        </row>
        <row r="285">
          <cell r="D285" t="str">
            <v>01016006</v>
          </cell>
          <cell r="E285" t="str">
            <v>Giảng viên 
khoa May - Thời trang</v>
          </cell>
          <cell r="F285" t="str">
            <v>HTXS NV</v>
          </cell>
          <cell r="I285" t="str">
            <v>X</v>
          </cell>
        </row>
        <row r="286">
          <cell r="D286" t="str">
            <v>01016005</v>
          </cell>
          <cell r="E286" t="str">
            <v>Giảng viên 
khoa May - Thời trang</v>
          </cell>
          <cell r="F286" t="str">
            <v>HTXS NV</v>
          </cell>
          <cell r="I286" t="str">
            <v>X</v>
          </cell>
        </row>
        <row r="287">
          <cell r="D287" t="str">
            <v>01016007</v>
          </cell>
          <cell r="E287" t="str">
            <v>Giảng viên 
khoa May - Thời trang</v>
          </cell>
          <cell r="F287" t="str">
            <v>HTXS NV</v>
          </cell>
          <cell r="I287" t="str">
            <v>X</v>
          </cell>
        </row>
        <row r="288">
          <cell r="D288" t="str">
            <v>01016010</v>
          </cell>
          <cell r="E288" t="str">
            <v>Giảng viên 
khoa May - Thời trang</v>
          </cell>
          <cell r="F288" t="str">
            <v>HTXS NV</v>
          </cell>
          <cell r="I288" t="str">
            <v>X</v>
          </cell>
          <cell r="J288" t="str">
            <v>X</v>
          </cell>
        </row>
        <row r="289">
          <cell r="D289" t="str">
            <v>01016012</v>
          </cell>
          <cell r="E289" t="str">
            <v>Giảng viên 
khoa May - Thời trang</v>
          </cell>
          <cell r="F289" t="str">
            <v>HTXS NV</v>
          </cell>
          <cell r="I289" t="str">
            <v>X</v>
          </cell>
          <cell r="J289" t="str">
            <v>X</v>
          </cell>
        </row>
        <row r="290">
          <cell r="D290" t="str">
            <v>01013020</v>
          </cell>
          <cell r="E290" t="str">
            <v>Phó Trưởng Khoa 
Nhiệt - Lạnh</v>
          </cell>
          <cell r="F290" t="str">
            <v>HTXS NV</v>
          </cell>
          <cell r="I290" t="str">
            <v>X</v>
          </cell>
        </row>
        <row r="291">
          <cell r="D291" t="str">
            <v>01029001</v>
          </cell>
          <cell r="E291" t="str">
            <v>Phó Trưởng Khoa 
Nhiệt - Lạnh</v>
          </cell>
          <cell r="F291" t="str">
            <v>HTXS NV</v>
          </cell>
          <cell r="I291" t="str">
            <v>X</v>
          </cell>
          <cell r="J291" t="str">
            <v>X</v>
          </cell>
        </row>
        <row r="292">
          <cell r="D292" t="str">
            <v>01013010</v>
          </cell>
          <cell r="E292" t="str">
            <v>Phụ trách Tổ bộ môn Cơ sở ngành thuộc khoa Nhiệt - Lạnh</v>
          </cell>
          <cell r="F292" t="str">
            <v>HTT NV</v>
          </cell>
          <cell r="I292" t="str">
            <v>X</v>
          </cell>
        </row>
        <row r="293">
          <cell r="D293" t="str">
            <v>01013009</v>
          </cell>
          <cell r="E293" t="str">
            <v>Phụ trách Tổ bộ môn Nhiệt Lạnh chuyên ngành thuộc khoa Nhiệt - Lạnh</v>
          </cell>
          <cell r="F293" t="str">
            <v>HTXS NV</v>
          </cell>
          <cell r="I293" t="str">
            <v>X</v>
          </cell>
        </row>
        <row r="294">
          <cell r="D294" t="str">
            <v>01013015</v>
          </cell>
          <cell r="E294" t="str">
            <v>Giảng viên 
khoa Nhiệt - Lạnh</v>
          </cell>
          <cell r="F294" t="str">
            <v>HTXS NV</v>
          </cell>
          <cell r="I294" t="str">
            <v>X</v>
          </cell>
        </row>
        <row r="295">
          <cell r="D295" t="str">
            <v>01013023</v>
          </cell>
          <cell r="E295" t="str">
            <v>Giảng viên 
khoa Nhiệt - Lạnh</v>
          </cell>
          <cell r="F295" t="str">
            <v>HTXS NV</v>
          </cell>
          <cell r="I295" t="str">
            <v>X</v>
          </cell>
        </row>
        <row r="296">
          <cell r="D296" t="str">
            <v>01013011</v>
          </cell>
          <cell r="E296" t="str">
            <v>Giảng viên 
khoa Nhiệt - Lạnh</v>
          </cell>
          <cell r="F296" t="str">
            <v>HTXS NV</v>
          </cell>
          <cell r="I296" t="str">
            <v>X</v>
          </cell>
        </row>
        <row r="297">
          <cell r="D297" t="str">
            <v>01013008</v>
          </cell>
          <cell r="E297" t="str">
            <v>Giảng viên 
khoa Nhiệt - Lạnh</v>
          </cell>
          <cell r="F297" t="str">
            <v>HTXS NV</v>
          </cell>
          <cell r="I297" t="str">
            <v>X</v>
          </cell>
        </row>
        <row r="298">
          <cell r="D298" t="str">
            <v>01029016</v>
          </cell>
          <cell r="E298" t="str">
            <v>Giảng viên 
khoa Nhiệt - Lạnh</v>
          </cell>
          <cell r="F298" t="str">
            <v>Không đánh giá</v>
          </cell>
          <cell r="H298" t="str">
            <v>Không xét LĐTT</v>
          </cell>
        </row>
        <row r="299">
          <cell r="D299" t="str">
            <v>01025001</v>
          </cell>
          <cell r="E299" t="str">
            <v>Trưởng khoa Kinh tế</v>
          </cell>
          <cell r="F299" t="str">
            <v>HTXS NV</v>
          </cell>
          <cell r="I299" t="str">
            <v>X</v>
          </cell>
          <cell r="J299" t="str">
            <v>X</v>
          </cell>
        </row>
        <row r="300">
          <cell r="D300" t="str">
            <v>01025009</v>
          </cell>
          <cell r="E300" t="str">
            <v>Trưởng bộ môn Cơ sở ngành thuộc khoa Kinh tế</v>
          </cell>
          <cell r="F300" t="str">
            <v>HTXS NV</v>
          </cell>
          <cell r="I300" t="str">
            <v>X</v>
          </cell>
        </row>
        <row r="301">
          <cell r="D301" t="str">
            <v>01025004</v>
          </cell>
          <cell r="E301" t="str">
            <v>Trưởng bộ môn Kế toán - Tài chính thuộc khoa Kinh tế</v>
          </cell>
          <cell r="F301" t="str">
            <v>HTXS NV</v>
          </cell>
          <cell r="I301" t="str">
            <v>X</v>
          </cell>
        </row>
        <row r="302">
          <cell r="D302" t="str">
            <v>01003013</v>
          </cell>
          <cell r="E302" t="str">
            <v>Giảng viên khoa Kinh tế</v>
          </cell>
          <cell r="F302" t="str">
            <v>HTXS NV</v>
          </cell>
          <cell r="I302" t="str">
            <v>X</v>
          </cell>
          <cell r="J302" t="str">
            <v>X</v>
          </cell>
          <cell r="M302" t="str">
            <v>X</v>
          </cell>
        </row>
        <row r="303">
          <cell r="D303" t="e">
            <v>#N/A</v>
          </cell>
          <cell r="E303" t="str">
            <v>Giảng viên khoa Kinh tế</v>
          </cell>
          <cell r="F303" t="str">
            <v>HTT NV</v>
          </cell>
          <cell r="I303" t="str">
            <v>X</v>
          </cell>
        </row>
        <row r="304">
          <cell r="D304" t="str">
            <v>01025003</v>
          </cell>
          <cell r="E304" t="str">
            <v>Giảng viên khoa Kinh tế</v>
          </cell>
          <cell r="F304" t="str">
            <v>HTXS NV</v>
          </cell>
          <cell r="I304" t="str">
            <v>X</v>
          </cell>
        </row>
        <row r="305">
          <cell r="D305" t="str">
            <v>01025008</v>
          </cell>
          <cell r="E305" t="str">
            <v>Giảng viên khoa Kinh tế</v>
          </cell>
          <cell r="F305" t="str">
            <v>HTT NV</v>
          </cell>
          <cell r="I305" t="str">
            <v>X</v>
          </cell>
        </row>
        <row r="306">
          <cell r="D306" t="str">
            <v>01025002</v>
          </cell>
          <cell r="E306" t="str">
            <v>Giảng viên khoa Kinh tế</v>
          </cell>
          <cell r="F306" t="str">
            <v>HTT NV</v>
          </cell>
          <cell r="I306" t="str">
            <v>X</v>
          </cell>
        </row>
        <row r="307">
          <cell r="D307" t="str">
            <v>01025012</v>
          </cell>
          <cell r="E307" t="str">
            <v>Giảng viên khoa Kinh tế</v>
          </cell>
          <cell r="F307" t="str">
            <v>HTXS NV</v>
          </cell>
          <cell r="I307" t="str">
            <v>X</v>
          </cell>
        </row>
        <row r="308">
          <cell r="D308" t="str">
            <v>01025016</v>
          </cell>
          <cell r="E308" t="str">
            <v>Giảng viên khoa Kinh tế</v>
          </cell>
          <cell r="F308" t="str">
            <v>HTT NV</v>
          </cell>
          <cell r="I308" t="str">
            <v>X</v>
          </cell>
        </row>
        <row r="309">
          <cell r="D309" t="str">
            <v>01025015</v>
          </cell>
          <cell r="E309" t="str">
            <v>Giảng viên khoa Kinh tế</v>
          </cell>
          <cell r="F309" t="str">
            <v>HTXS NV</v>
          </cell>
          <cell r="I309" t="str">
            <v>X</v>
          </cell>
        </row>
        <row r="310">
          <cell r="D310" t="str">
            <v>01025018</v>
          </cell>
          <cell r="E310" t="str">
            <v>Giảng viên khoa Kinh tế</v>
          </cell>
          <cell r="F310" t="str">
            <v>HTT NV</v>
          </cell>
          <cell r="I310" t="str">
            <v>X</v>
          </cell>
        </row>
        <row r="311">
          <cell r="D311" t="e">
            <v>#N/A</v>
          </cell>
          <cell r="E311" t="str">
            <v>Giảng viên khoa Kinh tế</v>
          </cell>
          <cell r="F311" t="str">
            <v>HTXS NV</v>
          </cell>
          <cell r="I311" t="str">
            <v>X</v>
          </cell>
        </row>
        <row r="312">
          <cell r="D312" t="str">
            <v>01025020</v>
          </cell>
          <cell r="E312" t="str">
            <v>Giảng viên khoa Kinh tế</v>
          </cell>
          <cell r="F312" t="str">
            <v>HTT NV</v>
          </cell>
          <cell r="H312" t="str">
            <v>Không xét LĐTT</v>
          </cell>
        </row>
        <row r="313">
          <cell r="D313" t="str">
            <v>01005010</v>
          </cell>
          <cell r="E313" t="str">
            <v>Giảng viên khoa Kinh tế</v>
          </cell>
          <cell r="F313" t="str">
            <v>Không đánh giá</v>
          </cell>
          <cell r="H313" t="str">
            <v>Không xét LĐTT</v>
          </cell>
        </row>
        <row r="314">
          <cell r="D314" t="e">
            <v>#N/A</v>
          </cell>
          <cell r="E314" t="str">
            <v>Giảng viên khoa Kinh tế</v>
          </cell>
          <cell r="F314" t="str">
            <v>Không đánh giá</v>
          </cell>
          <cell r="H314" t="str">
            <v>Không xét LĐTT</v>
          </cell>
        </row>
        <row r="315">
          <cell r="D315" t="str">
            <v>01025029</v>
          </cell>
          <cell r="E315" t="str">
            <v>Giảng viên khoa Kinh tế</v>
          </cell>
          <cell r="F315" t="str">
            <v>Không đánh giá</v>
          </cell>
          <cell r="H315" t="str">
            <v>Không xét LĐTT</v>
          </cell>
        </row>
        <row r="316">
          <cell r="D316" t="str">
            <v>01025027</v>
          </cell>
          <cell r="E316" t="str">
            <v>Giảng viên khoa Kinh tế</v>
          </cell>
          <cell r="F316" t="str">
            <v>Không đánh giá</v>
          </cell>
          <cell r="H316" t="str">
            <v>Không xét LĐTT</v>
          </cell>
        </row>
        <row r="317">
          <cell r="D317" t="str">
            <v>01004014</v>
          </cell>
          <cell r="E317" t="str">
            <v>Phó Trưởng khoa 
Xây dựng</v>
          </cell>
          <cell r="F317" t="str">
            <v>HTXS NV</v>
          </cell>
          <cell r="I317" t="str">
            <v>X</v>
          </cell>
          <cell r="J317" t="str">
            <v>X</v>
          </cell>
        </row>
        <row r="318">
          <cell r="D318" t="e">
            <v>#N/A</v>
          </cell>
          <cell r="E318" t="str">
            <v>Giảng viên khoa Xây dựng</v>
          </cell>
          <cell r="F318" t="str">
            <v>HTT NV</v>
          </cell>
          <cell r="I318" t="str">
            <v>X</v>
          </cell>
        </row>
        <row r="319">
          <cell r="D319" t="str">
            <v>01028013</v>
          </cell>
          <cell r="E319" t="str">
            <v>Giảng viên khoa Xây dựng</v>
          </cell>
          <cell r="F319" t="str">
            <v>HTXS NV</v>
          </cell>
          <cell r="I319" t="str">
            <v>X</v>
          </cell>
        </row>
        <row r="320">
          <cell r="D320" t="e">
            <v>#N/A</v>
          </cell>
          <cell r="E320" t="str">
            <v>Giảng viên khoa Xây dựng</v>
          </cell>
          <cell r="F320" t="str">
            <v>HTXS NV</v>
          </cell>
          <cell r="H320" t="str">
            <v>Không xét LĐTT</v>
          </cell>
        </row>
        <row r="321">
          <cell r="D321" t="str">
            <v>01028017</v>
          </cell>
          <cell r="E321" t="str">
            <v>Giảng viên khoa Xây dựng</v>
          </cell>
          <cell r="F321" t="str">
            <v>Không đánh giá</v>
          </cell>
          <cell r="H321" t="str">
            <v>Không xét LĐTT</v>
          </cell>
        </row>
        <row r="322">
          <cell r="D322" t="str">
            <v>01022003</v>
          </cell>
          <cell r="E322" t="str">
            <v>Trưởng trung tâm 
Thư viện</v>
          </cell>
          <cell r="F322" t="str">
            <v>HTXS NV</v>
          </cell>
          <cell r="I322" t="str">
            <v>X</v>
          </cell>
          <cell r="J322" t="str">
            <v>X</v>
          </cell>
        </row>
        <row r="323">
          <cell r="D323" t="str">
            <v>01018003</v>
          </cell>
          <cell r="E323" t="str">
            <v>Nhân viên trung tâm Thư viện</v>
          </cell>
          <cell r="F323" t="str">
            <v>HTXS NV</v>
          </cell>
          <cell r="I323" t="str">
            <v>X</v>
          </cell>
        </row>
        <row r="324">
          <cell r="D324" t="str">
            <v>01018002</v>
          </cell>
          <cell r="E324" t="str">
            <v>Nhân viên trung tâm Thư viện</v>
          </cell>
          <cell r="F324" t="str">
            <v>HTXS NV</v>
          </cell>
          <cell r="I324" t="str">
            <v>X</v>
          </cell>
        </row>
        <row r="325">
          <cell r="D325" t="str">
            <v>01018005</v>
          </cell>
          <cell r="E325" t="str">
            <v>Nhân viên trung tâm Thư viện</v>
          </cell>
          <cell r="F325" t="str">
            <v>HTXS NV</v>
          </cell>
          <cell r="I325" t="str">
            <v>X</v>
          </cell>
        </row>
        <row r="326">
          <cell r="D326" t="str">
            <v>01018008</v>
          </cell>
          <cell r="E326" t="str">
            <v>Nhân viên trung tâm Thư viện</v>
          </cell>
          <cell r="F326" t="str">
            <v>HTXS NV</v>
          </cell>
          <cell r="I326" t="str">
            <v>X</v>
          </cell>
          <cell r="M326" t="str">
            <v>X</v>
          </cell>
        </row>
        <row r="327">
          <cell r="D327" t="str">
            <v>01018007</v>
          </cell>
          <cell r="E327" t="str">
            <v>Nhân viên trung tâm Thư viện</v>
          </cell>
          <cell r="F327" t="str">
            <v>HTXS NV</v>
          </cell>
          <cell r="I327" t="str">
            <v>X</v>
          </cell>
        </row>
        <row r="328">
          <cell r="D328" t="str">
            <v>01018009</v>
          </cell>
          <cell r="E328" t="str">
            <v>Nhân viên trung tâm Thư viện</v>
          </cell>
          <cell r="F328" t="str">
            <v>HTXS NV</v>
          </cell>
          <cell r="H328" t="str">
            <v>Không xét LĐTT</v>
          </cell>
        </row>
        <row r="329">
          <cell r="D329" t="str">
            <v>01019001</v>
          </cell>
          <cell r="E329" t="str">
            <v>Nhân viên trung tâm 
Đào tạo Lý Tự Trọng</v>
          </cell>
          <cell r="F329" t="str">
            <v>HTXS NV</v>
          </cell>
          <cell r="I329" t="str">
            <v>X</v>
          </cell>
        </row>
        <row r="330">
          <cell r="D330" t="str">
            <v>01019002</v>
          </cell>
          <cell r="E330" t="str">
            <v>Nhân viên trung tâm 
Đào tạo Lý Tự Trọng</v>
          </cell>
          <cell r="F330" t="str">
            <v>HTXS NV</v>
          </cell>
          <cell r="I330" t="str">
            <v>X</v>
          </cell>
        </row>
        <row r="331">
          <cell r="D331" t="str">
            <v>01005005</v>
          </cell>
          <cell r="E331" t="str">
            <v>Nhân viên trung tâm 
Đào tạo Lý Tự Trọng</v>
          </cell>
          <cell r="F331" t="str">
            <v>HTXS NV</v>
          </cell>
          <cell r="I331" t="str">
            <v>X</v>
          </cell>
        </row>
        <row r="332">
          <cell r="D332" t="str">
            <v>01021001</v>
          </cell>
          <cell r="E332" t="str">
            <v>Trưởng trung tâm Y tế</v>
          </cell>
          <cell r="F332" t="str">
            <v>HTXS NV</v>
          </cell>
          <cell r="I332" t="str">
            <v>X</v>
          </cell>
          <cell r="J332" t="str">
            <v>X</v>
          </cell>
          <cell r="M332" t="str">
            <v>X</v>
          </cell>
        </row>
        <row r="333">
          <cell r="D333" t="str">
            <v>01021003</v>
          </cell>
          <cell r="E333" t="str">
            <v>Nhân viên trung tâm Y tế</v>
          </cell>
          <cell r="F333" t="str">
            <v>HTXS NV</v>
          </cell>
          <cell r="I333" t="str">
            <v>X</v>
          </cell>
        </row>
        <row r="334">
          <cell r="D334" t="str">
            <v>01021004</v>
          </cell>
          <cell r="E334" t="str">
            <v>Nhân viên trung tâm Y tế</v>
          </cell>
          <cell r="F334" t="str">
            <v>HTXS NV</v>
          </cell>
          <cell r="I334" t="str">
            <v>X</v>
          </cell>
        </row>
        <row r="335">
          <cell r="D335" t="str">
            <v>01007008</v>
          </cell>
          <cell r="E335" t="str">
            <v>Trưởng trung tâm 
Quan hệ doanh nghiệp</v>
          </cell>
          <cell r="F335" t="str">
            <v>HTXS NV</v>
          </cell>
          <cell r="I335" t="str">
            <v>X</v>
          </cell>
          <cell r="J335" t="str">
            <v>X</v>
          </cell>
        </row>
        <row r="336">
          <cell r="D336" t="str">
            <v>01014012</v>
          </cell>
          <cell r="E336" t="str">
            <v>Nhân viên trung tâm 
Quan hệ doanh nghiệp</v>
          </cell>
          <cell r="F336" t="str">
            <v>HTXS NV</v>
          </cell>
          <cell r="I336" t="str">
            <v>X</v>
          </cell>
        </row>
        <row r="337">
          <cell r="D337" t="str">
            <v>01017003</v>
          </cell>
          <cell r="E337" t="str">
            <v>Trưởng trung tâm Điều hành và Quản lý dữ liệu</v>
          </cell>
          <cell r="F337" t="str">
            <v>HTXS NV</v>
          </cell>
          <cell r="I337" t="str">
            <v>X</v>
          </cell>
          <cell r="J337" t="str">
            <v>X</v>
          </cell>
        </row>
        <row r="338">
          <cell r="D338" t="str">
            <v>01018004</v>
          </cell>
          <cell r="E338" t="str">
            <v>Nhân viên trung tâm Điều hành và Quản lý dữ liệu</v>
          </cell>
          <cell r="F338" t="str">
            <v>HTXS NV</v>
          </cell>
          <cell r="I338" t="str">
            <v>X</v>
          </cell>
        </row>
        <row r="339">
          <cell r="D339" t="str">
            <v>01017010</v>
          </cell>
          <cell r="E339" t="str">
            <v>Nhân viên trung tâm Điều hành và Quản lý dữ liệu</v>
          </cell>
          <cell r="F339" t="str">
            <v>HTXS NV</v>
          </cell>
          <cell r="I339" t="str">
            <v>X</v>
          </cell>
        </row>
        <row r="340">
          <cell r="D340" t="str">
            <v>01025013</v>
          </cell>
          <cell r="E340" t="str">
            <v>Nhân viên trung tâm Điều hành và Quản lý dữ liệu</v>
          </cell>
          <cell r="F340" t="str">
            <v>HTXS NV</v>
          </cell>
          <cell r="I340" t="str">
            <v>X</v>
          </cell>
        </row>
        <row r="341">
          <cell r="D341" t="str">
            <v>01009027</v>
          </cell>
          <cell r="E341" t="str">
            <v>Nhân viên trung tâm Điều hành và Quản lý dữ liệu</v>
          </cell>
          <cell r="F341" t="str">
            <v>HTXS NV</v>
          </cell>
          <cell r="I341" t="str">
            <v>X</v>
          </cell>
        </row>
        <row r="342">
          <cell r="D342" t="str">
            <v>01005011</v>
          </cell>
          <cell r="E342" t="str">
            <v>Nhân viên Trung tâm Thang máy, thang cuốn KONE</v>
          </cell>
          <cell r="F342" t="str">
            <v>HTXS NV</v>
          </cell>
          <cell r="H342" t="str">
            <v>Không xét LĐTT</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QD HKII"/>
      <sheetName val="In QD HK2 theo XL"/>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276"/>
      <sheetName val="Kangatang_277"/>
      <sheetName val="Kangatang_278"/>
      <sheetName val="Rut gon HKI"/>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154"/>
      <sheetName val="Tong hop thi dua HKI"/>
      <sheetName val="Kangatang_155"/>
      <sheetName val="IN QD HKI"/>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198"/>
      <sheetName val="Kangatang_199"/>
      <sheetName val="Kangatang_200"/>
      <sheetName val="Kangatang_201"/>
      <sheetName val="Kangatang_202"/>
      <sheetName val="Kangatang_203"/>
      <sheetName val="Kangatang_204"/>
      <sheetName val="Kangatang_205"/>
      <sheetName val="Kangatang_206"/>
      <sheetName val="Rut gon (2)"/>
      <sheetName val="Kangatang_156"/>
      <sheetName val="Kangatang_157"/>
      <sheetName val="Tong hop thi dua HK2-CN"/>
      <sheetName val="XET CUOI NAM"/>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9">
          <cell r="E9" t="str">
            <v>01001001</v>
          </cell>
          <cell r="F9" t="str">
            <v>Ban Giám hiệu</v>
          </cell>
          <cell r="G9" t="str">
            <v>VC</v>
          </cell>
          <cell r="H9" t="str">
            <v>A1</v>
          </cell>
          <cell r="I9">
            <v>10</v>
          </cell>
          <cell r="J9" t="str">
            <v>A1</v>
          </cell>
          <cell r="K9">
            <v>10</v>
          </cell>
          <cell r="L9" t="str">
            <v>A1</v>
          </cell>
          <cell r="M9">
            <v>10</v>
          </cell>
          <cell r="N9" t="str">
            <v>A1</v>
          </cell>
          <cell r="O9">
            <v>10</v>
          </cell>
          <cell r="P9" t="str">
            <v>A1</v>
          </cell>
          <cell r="Q9">
            <v>10</v>
          </cell>
          <cell r="R9">
            <v>10</v>
          </cell>
          <cell r="S9">
            <v>0</v>
          </cell>
          <cell r="T9" t="str">
            <v>Xuất sắc</v>
          </cell>
          <cell r="V9" t="str">
            <v>A1</v>
          </cell>
          <cell r="W9">
            <v>10</v>
          </cell>
          <cell r="X9" t="str">
            <v>A1</v>
          </cell>
          <cell r="Y9">
            <v>10</v>
          </cell>
          <cell r="Z9" t="str">
            <v>A1</v>
          </cell>
          <cell r="AA9">
            <v>10</v>
          </cell>
          <cell r="AB9" t="str">
            <v>A1</v>
          </cell>
          <cell r="AC9">
            <v>10</v>
          </cell>
          <cell r="AD9" t="str">
            <v>A1</v>
          </cell>
          <cell r="AE9">
            <v>10</v>
          </cell>
          <cell r="AF9">
            <v>10</v>
          </cell>
          <cell r="AG9">
            <v>0</v>
          </cell>
          <cell r="AH9" t="str">
            <v>Xuất sắc</v>
          </cell>
          <cell r="AI9">
            <v>10</v>
          </cell>
          <cell r="AJ9">
            <v>0</v>
          </cell>
          <cell r="AK9" t="str">
            <v>Xuất sắc</v>
          </cell>
          <cell r="AM9">
            <v>10</v>
          </cell>
          <cell r="AN9" t="str">
            <v/>
          </cell>
          <cell r="AO9" t="str">
            <v>Xuất sắc</v>
          </cell>
          <cell r="AP9" t="str">
            <v xml:space="preserve"> Đạt LĐTT</v>
          </cell>
          <cell r="AQ9">
            <v>10</v>
          </cell>
          <cell r="AR9" t="str">
            <v/>
          </cell>
          <cell r="AS9" t="str">
            <v>Xuất sắc</v>
          </cell>
          <cell r="AT9" t="str">
            <v>Đạt LĐTT</v>
          </cell>
          <cell r="AU9" t="str">
            <v>Xuất sắc</v>
          </cell>
          <cell r="AV9" t="str">
            <v>A1</v>
          </cell>
          <cell r="AW9">
            <v>10</v>
          </cell>
          <cell r="AX9" t="str">
            <v>A1</v>
          </cell>
          <cell r="AY9">
            <v>10</v>
          </cell>
          <cell r="AZ9">
            <v>10</v>
          </cell>
          <cell r="BA9">
            <v>10</v>
          </cell>
          <cell r="BB9" t="str">
            <v>12A* + 0B* + 0C* +  0D</v>
          </cell>
          <cell r="BC9" t="str">
            <v>12A*</v>
          </cell>
          <cell r="BD9" t="str">
            <v>HTXS NV</v>
          </cell>
          <cell r="BE9" t="str">
            <v>HTXS NV</v>
          </cell>
        </row>
        <row r="10">
          <cell r="E10" t="str">
            <v>01002001</v>
          </cell>
          <cell r="F10" t="str">
            <v>Ban Giám hiệu</v>
          </cell>
          <cell r="G10" t="str">
            <v>VC</v>
          </cell>
          <cell r="H10" t="str">
            <v>A1</v>
          </cell>
          <cell r="I10">
            <v>10</v>
          </cell>
          <cell r="J10" t="str">
            <v>A1</v>
          </cell>
          <cell r="K10">
            <v>10</v>
          </cell>
          <cell r="L10" t="str">
            <v>A1</v>
          </cell>
          <cell r="M10">
            <v>10</v>
          </cell>
          <cell r="N10" t="str">
            <v>A1</v>
          </cell>
          <cell r="O10">
            <v>10</v>
          </cell>
          <cell r="P10" t="str">
            <v>A1</v>
          </cell>
          <cell r="Q10">
            <v>10</v>
          </cell>
          <cell r="R10">
            <v>10</v>
          </cell>
          <cell r="S10">
            <v>0</v>
          </cell>
          <cell r="T10" t="str">
            <v>Xuất sắc</v>
          </cell>
          <cell r="V10" t="str">
            <v>A1</v>
          </cell>
          <cell r="W10">
            <v>10</v>
          </cell>
          <cell r="X10" t="str">
            <v>A1</v>
          </cell>
          <cell r="Y10">
            <v>10</v>
          </cell>
          <cell r="Z10" t="str">
            <v>A1</v>
          </cell>
          <cell r="AA10">
            <v>10</v>
          </cell>
          <cell r="AB10" t="str">
            <v>A1</v>
          </cell>
          <cell r="AC10">
            <v>10</v>
          </cell>
          <cell r="AD10" t="str">
            <v>A1</v>
          </cell>
          <cell r="AE10">
            <v>10</v>
          </cell>
          <cell r="AF10">
            <v>10</v>
          </cell>
          <cell r="AG10">
            <v>0</v>
          </cell>
          <cell r="AH10" t="str">
            <v>Xuất sắc</v>
          </cell>
          <cell r="AI10">
            <v>10</v>
          </cell>
          <cell r="AJ10">
            <v>0</v>
          </cell>
          <cell r="AK10" t="str">
            <v>Xuất sắc</v>
          </cell>
          <cell r="AM10">
            <v>10</v>
          </cell>
          <cell r="AN10" t="str">
            <v/>
          </cell>
          <cell r="AO10" t="str">
            <v>Xuất sắc</v>
          </cell>
          <cell r="AP10" t="str">
            <v xml:space="preserve"> Đạt LĐTT</v>
          </cell>
          <cell r="AQ10">
            <v>10</v>
          </cell>
          <cell r="AR10" t="str">
            <v/>
          </cell>
          <cell r="AS10" t="str">
            <v>Xuất sắc</v>
          </cell>
          <cell r="AT10" t="str">
            <v>Đạt LĐTT</v>
          </cell>
          <cell r="AU10" t="str">
            <v>Xuất sắc</v>
          </cell>
          <cell r="AV10" t="str">
            <v>A1</v>
          </cell>
          <cell r="AW10">
            <v>10</v>
          </cell>
          <cell r="AX10" t="str">
            <v>A1</v>
          </cell>
          <cell r="AY10">
            <v>10</v>
          </cell>
          <cell r="AZ10">
            <v>10</v>
          </cell>
          <cell r="BA10">
            <v>10</v>
          </cell>
          <cell r="BB10" t="str">
            <v>12A* + 0B* + 0C* +  0D</v>
          </cell>
          <cell r="BC10" t="str">
            <v>12A*</v>
          </cell>
          <cell r="BD10" t="str">
            <v>HTXS NV</v>
          </cell>
          <cell r="BE10" t="str">
            <v>HTXS NV</v>
          </cell>
        </row>
        <row r="11">
          <cell r="E11" t="str">
            <v>01001006</v>
          </cell>
          <cell r="F11" t="str">
            <v>Ban Giám hiệu</v>
          </cell>
          <cell r="G11" t="str">
            <v>VC</v>
          </cell>
          <cell r="H11" t="str">
            <v>A1</v>
          </cell>
          <cell r="I11">
            <v>10</v>
          </cell>
          <cell r="J11" t="str">
            <v>A1</v>
          </cell>
          <cell r="K11">
            <v>10</v>
          </cell>
          <cell r="L11" t="str">
            <v>A1</v>
          </cell>
          <cell r="M11">
            <v>10</v>
          </cell>
          <cell r="N11" t="str">
            <v>A1</v>
          </cell>
          <cell r="O11">
            <v>10</v>
          </cell>
          <cell r="P11" t="str">
            <v>A1</v>
          </cell>
          <cell r="Q11">
            <v>10</v>
          </cell>
          <cell r="R11">
            <v>10</v>
          </cell>
          <cell r="S11">
            <v>0</v>
          </cell>
          <cell r="T11" t="str">
            <v>Xuất sắc</v>
          </cell>
          <cell r="V11" t="str">
            <v>A1</v>
          </cell>
          <cell r="W11">
            <v>10</v>
          </cell>
          <cell r="X11" t="str">
            <v>A1</v>
          </cell>
          <cell r="Y11">
            <v>10</v>
          </cell>
          <cell r="Z11" t="str">
            <v>A1</v>
          </cell>
          <cell r="AA11">
            <v>10</v>
          </cell>
          <cell r="AB11" t="str">
            <v>A1</v>
          </cell>
          <cell r="AC11">
            <v>10</v>
          </cell>
          <cell r="AD11" t="str">
            <v>A1</v>
          </cell>
          <cell r="AE11">
            <v>10</v>
          </cell>
          <cell r="AF11">
            <v>10</v>
          </cell>
          <cell r="AG11">
            <v>0</v>
          </cell>
          <cell r="AH11" t="str">
            <v>Xuất sắc</v>
          </cell>
          <cell r="AI11">
            <v>10</v>
          </cell>
          <cell r="AJ11">
            <v>0</v>
          </cell>
          <cell r="AK11" t="str">
            <v>Xuất sắc</v>
          </cell>
          <cell r="AM11">
            <v>10</v>
          </cell>
          <cell r="AN11" t="str">
            <v/>
          </cell>
          <cell r="AO11" t="str">
            <v>Xuất sắc</v>
          </cell>
          <cell r="AP11" t="str">
            <v xml:space="preserve"> Đạt LĐTT</v>
          </cell>
          <cell r="AQ11">
            <v>10</v>
          </cell>
          <cell r="AR11" t="str">
            <v/>
          </cell>
          <cell r="AS11" t="str">
            <v>Xuất sắc</v>
          </cell>
          <cell r="AT11" t="str">
            <v>Đạt LĐTT</v>
          </cell>
          <cell r="AU11" t="str">
            <v>Xuất sắc</v>
          </cell>
          <cell r="AV11" t="str">
            <v>A1</v>
          </cell>
          <cell r="AW11">
            <v>10</v>
          </cell>
          <cell r="AX11" t="str">
            <v>A1</v>
          </cell>
          <cell r="AY11">
            <v>10</v>
          </cell>
          <cell r="AZ11">
            <v>10</v>
          </cell>
          <cell r="BA11">
            <v>10</v>
          </cell>
          <cell r="BB11" t="str">
            <v>12A* + 0B* + 0C* +  0D</v>
          </cell>
          <cell r="BC11" t="str">
            <v>12A*</v>
          </cell>
          <cell r="BD11" t="str">
            <v>HTXS NV</v>
          </cell>
          <cell r="BE11" t="str">
            <v>HTXS NV</v>
          </cell>
        </row>
        <row r="12">
          <cell r="E12" t="str">
            <v>01014037</v>
          </cell>
          <cell r="F12" t="str">
            <v>Ban Giám hiệu</v>
          </cell>
          <cell r="G12" t="str">
            <v>VC</v>
          </cell>
          <cell r="H12" t="str">
            <v>A1</v>
          </cell>
          <cell r="I12">
            <v>10</v>
          </cell>
          <cell r="J12" t="str">
            <v>A1</v>
          </cell>
          <cell r="K12">
            <v>10</v>
          </cell>
          <cell r="L12" t="str">
            <v>A1</v>
          </cell>
          <cell r="M12">
            <v>10</v>
          </cell>
          <cell r="N12" t="str">
            <v>A1</v>
          </cell>
          <cell r="O12">
            <v>10</v>
          </cell>
          <cell r="P12" t="str">
            <v>A1</v>
          </cell>
          <cell r="Q12">
            <v>10</v>
          </cell>
          <cell r="R12">
            <v>10</v>
          </cell>
          <cell r="S12">
            <v>0</v>
          </cell>
          <cell r="T12" t="str">
            <v>Xuất sắc</v>
          </cell>
          <cell r="V12" t="str">
            <v>A1</v>
          </cell>
          <cell r="W12">
            <v>10</v>
          </cell>
          <cell r="X12" t="str">
            <v>A1</v>
          </cell>
          <cell r="Y12">
            <v>10</v>
          </cell>
          <cell r="Z12" t="str">
            <v>A1</v>
          </cell>
          <cell r="AA12">
            <v>10</v>
          </cell>
          <cell r="AB12" t="str">
            <v>A1</v>
          </cell>
          <cell r="AC12">
            <v>10</v>
          </cell>
          <cell r="AD12" t="str">
            <v>A1</v>
          </cell>
          <cell r="AE12">
            <v>10</v>
          </cell>
          <cell r="AF12">
            <v>10</v>
          </cell>
          <cell r="AG12">
            <v>0</v>
          </cell>
          <cell r="AH12" t="str">
            <v>Xuất sắc</v>
          </cell>
          <cell r="AI12">
            <v>10</v>
          </cell>
          <cell r="AJ12">
            <v>0</v>
          </cell>
          <cell r="AK12" t="str">
            <v>Xuất sắc</v>
          </cell>
          <cell r="AM12">
            <v>10</v>
          </cell>
          <cell r="AN12" t="str">
            <v/>
          </cell>
          <cell r="AO12" t="str">
            <v>Xuất sắc</v>
          </cell>
          <cell r="AP12" t="str">
            <v xml:space="preserve"> Đạt LĐTT</v>
          </cell>
          <cell r="AQ12">
            <v>10</v>
          </cell>
          <cell r="AR12" t="str">
            <v/>
          </cell>
          <cell r="AS12" t="str">
            <v>Xuất sắc</v>
          </cell>
          <cell r="AT12" t="str">
            <v>Đạt LĐTT</v>
          </cell>
          <cell r="AU12" t="str">
            <v>Xuất sắc</v>
          </cell>
          <cell r="AV12" t="str">
            <v>A1</v>
          </cell>
          <cell r="AW12">
            <v>10</v>
          </cell>
          <cell r="AX12" t="str">
            <v>A1</v>
          </cell>
          <cell r="AY12">
            <v>10</v>
          </cell>
          <cell r="AZ12">
            <v>10</v>
          </cell>
          <cell r="BA12">
            <v>10</v>
          </cell>
          <cell r="BB12" t="str">
            <v>12A* + 0B* + 0C* +  0D</v>
          </cell>
          <cell r="BC12" t="str">
            <v>12A*</v>
          </cell>
          <cell r="BD12" t="str">
            <v>HTXS NV</v>
          </cell>
          <cell r="BE12" t="str">
            <v>HTXS NV</v>
          </cell>
        </row>
        <row r="13">
          <cell r="E13" t="str">
            <v>01002024</v>
          </cell>
          <cell r="F13" t="str">
            <v xml:space="preserve"> Phòng Kế hoạch - TC</v>
          </cell>
          <cell r="G13" t="str">
            <v>VC</v>
          </cell>
          <cell r="H13" t="str">
            <v>A1</v>
          </cell>
          <cell r="I13">
            <v>10</v>
          </cell>
          <cell r="J13" t="str">
            <v>A1</v>
          </cell>
          <cell r="K13">
            <v>10</v>
          </cell>
          <cell r="L13" t="str">
            <v>A1</v>
          </cell>
          <cell r="M13">
            <v>10</v>
          </cell>
          <cell r="N13" t="str">
            <v>A1</v>
          </cell>
          <cell r="O13">
            <v>10</v>
          </cell>
          <cell r="P13" t="str">
            <v>A1</v>
          </cell>
          <cell r="Q13">
            <v>10</v>
          </cell>
          <cell r="R13">
            <v>10</v>
          </cell>
          <cell r="S13">
            <v>0</v>
          </cell>
          <cell r="T13" t="str">
            <v>Xuất sắc</v>
          </cell>
          <cell r="V13" t="str">
            <v>A1</v>
          </cell>
          <cell r="W13">
            <v>10</v>
          </cell>
          <cell r="X13" t="str">
            <v>A1</v>
          </cell>
          <cell r="Y13">
            <v>10</v>
          </cell>
          <cell r="Z13" t="str">
            <v>A1</v>
          </cell>
          <cell r="AA13">
            <v>10</v>
          </cell>
          <cell r="AB13" t="str">
            <v>A1</v>
          </cell>
          <cell r="AC13">
            <v>10</v>
          </cell>
          <cell r="AD13" t="str">
            <v>A1</v>
          </cell>
          <cell r="AE13">
            <v>10</v>
          </cell>
          <cell r="AF13">
            <v>10</v>
          </cell>
          <cell r="AG13">
            <v>0</v>
          </cell>
          <cell r="AH13" t="str">
            <v>Xuất sắc</v>
          </cell>
          <cell r="AI13">
            <v>10</v>
          </cell>
          <cell r="AJ13">
            <v>0</v>
          </cell>
          <cell r="AK13" t="str">
            <v>Xuất sắc</v>
          </cell>
          <cell r="AM13">
            <v>10</v>
          </cell>
          <cell r="AN13" t="str">
            <v/>
          </cell>
          <cell r="AO13" t="str">
            <v>Xuất sắc</v>
          </cell>
          <cell r="AP13" t="str">
            <v xml:space="preserve"> Đạt LĐTT</v>
          </cell>
          <cell r="AQ13">
            <v>10</v>
          </cell>
          <cell r="AR13" t="str">
            <v/>
          </cell>
          <cell r="AS13" t="str">
            <v>Xuất sắc</v>
          </cell>
          <cell r="AT13" t="str">
            <v>Đạt LĐTT</v>
          </cell>
          <cell r="AU13" t="str">
            <v>Xuất sắc</v>
          </cell>
          <cell r="AV13" t="str">
            <v>A1</v>
          </cell>
          <cell r="AW13">
            <v>10</v>
          </cell>
          <cell r="AX13" t="str">
            <v>A1</v>
          </cell>
          <cell r="AY13">
            <v>10</v>
          </cell>
          <cell r="AZ13">
            <v>10</v>
          </cell>
          <cell r="BA13">
            <v>10</v>
          </cell>
          <cell r="BB13" t="str">
            <v>12A* + 0B* + 0C* +  0D</v>
          </cell>
          <cell r="BC13" t="str">
            <v>12A*</v>
          </cell>
          <cell r="BD13" t="str">
            <v>HTXS NV</v>
          </cell>
          <cell r="BE13" t="str">
            <v>HTXS NV</v>
          </cell>
        </row>
        <row r="14">
          <cell r="E14" t="str">
            <v>01003009</v>
          </cell>
          <cell r="F14" t="str">
            <v xml:space="preserve"> Phòng Kế hoạch - TC</v>
          </cell>
          <cell r="G14" t="str">
            <v>VC</v>
          </cell>
          <cell r="H14" t="str">
            <v>A2</v>
          </cell>
          <cell r="I14">
            <v>9</v>
          </cell>
          <cell r="J14" t="str">
            <v>A2</v>
          </cell>
          <cell r="K14">
            <v>9</v>
          </cell>
          <cell r="L14" t="str">
            <v>A1</v>
          </cell>
          <cell r="M14">
            <v>10</v>
          </cell>
          <cell r="N14" t="str">
            <v>A2</v>
          </cell>
          <cell r="O14">
            <v>9</v>
          </cell>
          <cell r="P14" t="str">
            <v>A2</v>
          </cell>
          <cell r="Q14">
            <v>9</v>
          </cell>
          <cell r="R14">
            <v>9.1999999999999993</v>
          </cell>
          <cell r="S14">
            <v>0</v>
          </cell>
          <cell r="T14" t="str">
            <v>Xuất sắc</v>
          </cell>
          <cell r="V14" t="str">
            <v>A1</v>
          </cell>
          <cell r="W14">
            <v>10</v>
          </cell>
          <cell r="X14" t="str">
            <v>A2</v>
          </cell>
          <cell r="Y14">
            <v>9</v>
          </cell>
          <cell r="Z14" t="str">
            <v>A1</v>
          </cell>
          <cell r="AA14">
            <v>10</v>
          </cell>
          <cell r="AB14" t="str">
            <v>A1</v>
          </cell>
          <cell r="AC14">
            <v>10</v>
          </cell>
          <cell r="AD14" t="str">
            <v>A2</v>
          </cell>
          <cell r="AE14">
            <v>9</v>
          </cell>
          <cell r="AF14">
            <v>9.8000000000000007</v>
          </cell>
          <cell r="AG14">
            <v>0</v>
          </cell>
          <cell r="AH14" t="str">
            <v>Xuất sắc</v>
          </cell>
          <cell r="AI14">
            <v>9.6</v>
          </cell>
          <cell r="AJ14">
            <v>0</v>
          </cell>
          <cell r="AK14" t="str">
            <v>Xuất sắc</v>
          </cell>
          <cell r="AM14">
            <v>9.5</v>
          </cell>
          <cell r="AN14" t="str">
            <v/>
          </cell>
          <cell r="AO14" t="str">
            <v>Xuất sắc</v>
          </cell>
          <cell r="AP14" t="str">
            <v xml:space="preserve"> Đạt LĐTT</v>
          </cell>
          <cell r="AQ14">
            <v>9.4</v>
          </cell>
          <cell r="AR14" t="str">
            <v/>
          </cell>
          <cell r="AS14" t="str">
            <v>Xuất sắc</v>
          </cell>
          <cell r="AT14" t="str">
            <v>Đạt LĐTT</v>
          </cell>
          <cell r="AU14" t="str">
            <v>Tốt</v>
          </cell>
          <cell r="AV14" t="str">
            <v>A3</v>
          </cell>
          <cell r="AW14">
            <v>8</v>
          </cell>
          <cell r="AX14" t="str">
            <v>A3</v>
          </cell>
          <cell r="AY14">
            <v>8</v>
          </cell>
          <cell r="AZ14">
            <v>9.1999999999999993</v>
          </cell>
          <cell r="BA14">
            <v>9.1999999999999993</v>
          </cell>
          <cell r="BB14" t="str">
            <v>12A* + 0B* + 0C* +  0D</v>
          </cell>
          <cell r="BC14" t="str">
            <v>12A*</v>
          </cell>
          <cell r="BD14" t="str">
            <v>HTXS NV</v>
          </cell>
          <cell r="BE14" t="str">
            <v>HTXS NV</v>
          </cell>
        </row>
        <row r="15">
          <cell r="E15" t="str">
            <v>01003005</v>
          </cell>
          <cell r="F15" t="str">
            <v xml:space="preserve"> Phòng Kế hoạch - TC</v>
          </cell>
          <cell r="G15" t="str">
            <v>VC</v>
          </cell>
          <cell r="H15" t="str">
            <v>A2</v>
          </cell>
          <cell r="I15">
            <v>9</v>
          </cell>
          <cell r="J15" t="str">
            <v>A2</v>
          </cell>
          <cell r="K15">
            <v>9</v>
          </cell>
          <cell r="L15" t="str">
            <v>A1</v>
          </cell>
          <cell r="M15">
            <v>10</v>
          </cell>
          <cell r="N15" t="str">
            <v>A1</v>
          </cell>
          <cell r="O15">
            <v>10</v>
          </cell>
          <cell r="P15" t="str">
            <v>A2</v>
          </cell>
          <cell r="Q15">
            <v>9</v>
          </cell>
          <cell r="R15">
            <v>9.4</v>
          </cell>
          <cell r="S15">
            <v>0</v>
          </cell>
          <cell r="T15" t="str">
            <v>Xuất sắc</v>
          </cell>
          <cell r="V15" t="str">
            <v>A1</v>
          </cell>
          <cell r="W15">
            <v>10</v>
          </cell>
          <cell r="X15" t="str">
            <v>A2</v>
          </cell>
          <cell r="Y15">
            <v>9</v>
          </cell>
          <cell r="Z15" t="str">
            <v>A1</v>
          </cell>
          <cell r="AA15">
            <v>10</v>
          </cell>
          <cell r="AB15" t="str">
            <v>A2</v>
          </cell>
          <cell r="AC15">
            <v>9</v>
          </cell>
          <cell r="AD15" t="str">
            <v>A1</v>
          </cell>
          <cell r="AE15">
            <v>10</v>
          </cell>
          <cell r="AF15">
            <v>9.5</v>
          </cell>
          <cell r="AG15">
            <v>0</v>
          </cell>
          <cell r="AH15" t="str">
            <v>Xuất sắc</v>
          </cell>
          <cell r="AI15">
            <v>9.6</v>
          </cell>
          <cell r="AJ15">
            <v>0</v>
          </cell>
          <cell r="AK15" t="str">
            <v>Xuất sắc</v>
          </cell>
          <cell r="AM15">
            <v>9.5</v>
          </cell>
          <cell r="AN15" t="str">
            <v/>
          </cell>
          <cell r="AO15" t="str">
            <v>Xuất sắc</v>
          </cell>
          <cell r="AP15" t="str">
            <v xml:space="preserve"> Đạt LĐTT</v>
          </cell>
          <cell r="AQ15">
            <v>9.5</v>
          </cell>
          <cell r="AR15" t="str">
            <v/>
          </cell>
          <cell r="AS15" t="str">
            <v>Xuất sắc</v>
          </cell>
          <cell r="AT15" t="str">
            <v>Đạt LĐTT</v>
          </cell>
          <cell r="AU15" t="str">
            <v>Tốt</v>
          </cell>
          <cell r="AV15" t="str">
            <v>A3</v>
          </cell>
          <cell r="AW15">
            <v>8</v>
          </cell>
          <cell r="AX15" t="str">
            <v>A3</v>
          </cell>
          <cell r="AY15">
            <v>8</v>
          </cell>
          <cell r="AZ15">
            <v>9.1999999999999993</v>
          </cell>
          <cell r="BA15">
            <v>9.3000000000000007</v>
          </cell>
          <cell r="BB15" t="str">
            <v>12A* + 0B* + 0C* +  0D</v>
          </cell>
          <cell r="BC15" t="str">
            <v>12A*</v>
          </cell>
          <cell r="BD15" t="str">
            <v>HTXS NV</v>
          </cell>
          <cell r="BE15" t="str">
            <v>HTXS NV</v>
          </cell>
        </row>
        <row r="16">
          <cell r="E16" t="str">
            <v>01023004</v>
          </cell>
          <cell r="F16" t="str">
            <v xml:space="preserve"> Phòng Kế hoạch - TC</v>
          </cell>
          <cell r="G16" t="str">
            <v>VC</v>
          </cell>
          <cell r="H16" t="str">
            <v>A2</v>
          </cell>
          <cell r="I16">
            <v>9</v>
          </cell>
          <cell r="J16" t="str">
            <v>A2</v>
          </cell>
          <cell r="K16">
            <v>9</v>
          </cell>
          <cell r="L16" t="str">
            <v>A1</v>
          </cell>
          <cell r="M16">
            <v>10</v>
          </cell>
          <cell r="N16" t="str">
            <v>A1</v>
          </cell>
          <cell r="O16">
            <v>10</v>
          </cell>
          <cell r="P16" t="str">
            <v>A2</v>
          </cell>
          <cell r="Q16">
            <v>9</v>
          </cell>
          <cell r="R16">
            <v>9.4</v>
          </cell>
          <cell r="S16">
            <v>0</v>
          </cell>
          <cell r="T16" t="str">
            <v>Xuất sắc</v>
          </cell>
          <cell r="V16" t="str">
            <v>A1</v>
          </cell>
          <cell r="W16">
            <v>10</v>
          </cell>
          <cell r="X16" t="str">
            <v>A2</v>
          </cell>
          <cell r="Y16">
            <v>9</v>
          </cell>
          <cell r="Z16" t="str">
            <v>A1</v>
          </cell>
          <cell r="AA16">
            <v>10</v>
          </cell>
          <cell r="AB16" t="str">
            <v>A2</v>
          </cell>
          <cell r="AC16">
            <v>9</v>
          </cell>
          <cell r="AD16" t="str">
            <v>A1</v>
          </cell>
          <cell r="AE16">
            <v>10</v>
          </cell>
          <cell r="AF16">
            <v>9.5</v>
          </cell>
          <cell r="AG16">
            <v>0</v>
          </cell>
          <cell r="AH16" t="str">
            <v>Xuất sắc</v>
          </cell>
          <cell r="AI16">
            <v>9.6</v>
          </cell>
          <cell r="AJ16">
            <v>0</v>
          </cell>
          <cell r="AK16" t="str">
            <v>Xuất sắc</v>
          </cell>
          <cell r="AM16">
            <v>9.5</v>
          </cell>
          <cell r="AN16" t="str">
            <v/>
          </cell>
          <cell r="AO16" t="str">
            <v>Xuất sắc</v>
          </cell>
          <cell r="AP16" t="str">
            <v xml:space="preserve"> Đạt LĐTT</v>
          </cell>
          <cell r="AQ16">
            <v>9.5</v>
          </cell>
          <cell r="AR16" t="str">
            <v/>
          </cell>
          <cell r="AS16" t="str">
            <v>Xuất sắc</v>
          </cell>
          <cell r="AT16" t="str">
            <v>Đạt LĐTT</v>
          </cell>
          <cell r="AU16" t="str">
            <v>Tốt</v>
          </cell>
          <cell r="AV16" t="str">
            <v>A3</v>
          </cell>
          <cell r="AW16">
            <v>8</v>
          </cell>
          <cell r="AX16" t="str">
            <v>A3</v>
          </cell>
          <cell r="AY16">
            <v>8</v>
          </cell>
          <cell r="AZ16">
            <v>9.1999999999999993</v>
          </cell>
          <cell r="BA16">
            <v>9.3000000000000007</v>
          </cell>
          <cell r="BB16" t="str">
            <v>12A* + 0B* + 0C* +  0D</v>
          </cell>
          <cell r="BC16" t="str">
            <v>12A*</v>
          </cell>
          <cell r="BD16" t="str">
            <v>HTXS NV</v>
          </cell>
          <cell r="BE16" t="str">
            <v>HTXS NV</v>
          </cell>
        </row>
        <row r="17">
          <cell r="E17" t="str">
            <v>01003007</v>
          </cell>
          <cell r="F17" t="str">
            <v xml:space="preserve"> Phòng Kế hoạch - TC</v>
          </cell>
          <cell r="G17" t="str">
            <v>VC</v>
          </cell>
          <cell r="H17" t="str">
            <v>A2</v>
          </cell>
          <cell r="I17">
            <v>9</v>
          </cell>
          <cell r="J17" t="str">
            <v>A2</v>
          </cell>
          <cell r="K17">
            <v>9</v>
          </cell>
          <cell r="L17" t="str">
            <v>A2</v>
          </cell>
          <cell r="M17">
            <v>9</v>
          </cell>
          <cell r="N17" t="str">
            <v>A1</v>
          </cell>
          <cell r="O17">
            <v>10</v>
          </cell>
          <cell r="P17" t="str">
            <v>A2</v>
          </cell>
          <cell r="Q17">
            <v>9</v>
          </cell>
          <cell r="R17">
            <v>9.1999999999999993</v>
          </cell>
          <cell r="S17">
            <v>0</v>
          </cell>
          <cell r="T17" t="str">
            <v>Xuất sắc</v>
          </cell>
          <cell r="V17" t="str">
            <v>A2</v>
          </cell>
          <cell r="W17">
            <v>9</v>
          </cell>
          <cell r="X17" t="str">
            <v>A2</v>
          </cell>
          <cell r="Y17">
            <v>9</v>
          </cell>
          <cell r="Z17" t="str">
            <v>A2</v>
          </cell>
          <cell r="AA17">
            <v>9</v>
          </cell>
          <cell r="AB17" t="str">
            <v>A1</v>
          </cell>
          <cell r="AC17">
            <v>10</v>
          </cell>
          <cell r="AD17" t="str">
            <v>A3</v>
          </cell>
          <cell r="AE17">
            <v>8</v>
          </cell>
          <cell r="AF17">
            <v>9.3000000000000007</v>
          </cell>
          <cell r="AG17">
            <v>0</v>
          </cell>
          <cell r="AH17" t="str">
            <v>Xuất sắc</v>
          </cell>
          <cell r="AI17">
            <v>9</v>
          </cell>
          <cell r="AJ17">
            <v>0</v>
          </cell>
          <cell r="AK17" t="str">
            <v>Xuất sắc</v>
          </cell>
          <cell r="AM17">
            <v>9.3000000000000007</v>
          </cell>
          <cell r="AN17" t="str">
            <v/>
          </cell>
          <cell r="AO17" t="str">
            <v>Xuất sắc</v>
          </cell>
          <cell r="AP17" t="str">
            <v xml:space="preserve"> Đạt LĐTT</v>
          </cell>
          <cell r="AQ17">
            <v>9.1</v>
          </cell>
          <cell r="AR17" t="str">
            <v/>
          </cell>
          <cell r="AS17" t="str">
            <v>Xuất sắc</v>
          </cell>
          <cell r="AT17" t="str">
            <v>Đạt LĐTT</v>
          </cell>
          <cell r="AU17" t="str">
            <v>Tốt</v>
          </cell>
          <cell r="AV17" t="str">
            <v>A3</v>
          </cell>
          <cell r="AW17">
            <v>8</v>
          </cell>
          <cell r="AX17" t="str">
            <v>A2</v>
          </cell>
          <cell r="AY17">
            <v>9</v>
          </cell>
          <cell r="AZ17">
            <v>9.1</v>
          </cell>
          <cell r="BA17">
            <v>9</v>
          </cell>
          <cell r="BB17" t="str">
            <v>12A* + 0B* + 0C* +  0D</v>
          </cell>
          <cell r="BC17" t="str">
            <v>12A*</v>
          </cell>
          <cell r="BD17" t="str">
            <v>HTXS NV</v>
          </cell>
          <cell r="BE17" t="str">
            <v>HTXS NV</v>
          </cell>
        </row>
        <row r="18">
          <cell r="E18" t="str">
            <v>01003008</v>
          </cell>
          <cell r="F18" t="str">
            <v xml:space="preserve"> Phòng Kế hoạch - TC</v>
          </cell>
          <cell r="G18" t="str">
            <v>HĐT</v>
          </cell>
          <cell r="H18" t="str">
            <v>A2</v>
          </cell>
          <cell r="I18">
            <v>9</v>
          </cell>
          <cell r="J18" t="str">
            <v>A2</v>
          </cell>
          <cell r="K18">
            <v>9</v>
          </cell>
          <cell r="L18" t="str">
            <v>A2</v>
          </cell>
          <cell r="M18">
            <v>9</v>
          </cell>
          <cell r="N18" t="str">
            <v>A2</v>
          </cell>
          <cell r="O18">
            <v>9</v>
          </cell>
          <cell r="P18" t="str">
            <v>A2</v>
          </cell>
          <cell r="Q18">
            <v>9</v>
          </cell>
          <cell r="R18">
            <v>9</v>
          </cell>
          <cell r="S18">
            <v>0</v>
          </cell>
          <cell r="T18" t="str">
            <v>Xuất sắc</v>
          </cell>
          <cell r="V18" t="str">
            <v>A3</v>
          </cell>
          <cell r="W18">
            <v>8</v>
          </cell>
          <cell r="X18" t="str">
            <v>A3</v>
          </cell>
          <cell r="Y18">
            <v>8</v>
          </cell>
          <cell r="Z18" t="str">
            <v>A3</v>
          </cell>
          <cell r="AA18">
            <v>8</v>
          </cell>
          <cell r="AB18" t="str">
            <v>A2</v>
          </cell>
          <cell r="AC18">
            <v>9</v>
          </cell>
          <cell r="AD18" t="str">
            <v>A3</v>
          </cell>
          <cell r="AE18">
            <v>8</v>
          </cell>
          <cell r="AF18">
            <v>8.3000000000000007</v>
          </cell>
          <cell r="AG18">
            <v>0</v>
          </cell>
          <cell r="AH18" t="str">
            <v>Xuất sắc</v>
          </cell>
          <cell r="AI18">
            <v>8.1999999999999993</v>
          </cell>
          <cell r="AJ18">
            <v>0</v>
          </cell>
          <cell r="AK18" t="str">
            <v>Xuất sắc</v>
          </cell>
          <cell r="AM18">
            <v>8.6999999999999993</v>
          </cell>
          <cell r="AN18" t="str">
            <v/>
          </cell>
          <cell r="AO18" t="str">
            <v>Xuất sắc</v>
          </cell>
          <cell r="AP18" t="str">
            <v xml:space="preserve"> Đạt LĐTT</v>
          </cell>
          <cell r="AQ18">
            <v>8.6</v>
          </cell>
          <cell r="AR18" t="str">
            <v/>
          </cell>
          <cell r="AS18" t="str">
            <v>Xuất sắc</v>
          </cell>
          <cell r="AT18" t="str">
            <v>Đạt LĐTT</v>
          </cell>
          <cell r="AU18" t="str">
            <v>Tốt</v>
          </cell>
          <cell r="AV18" t="str">
            <v>A3</v>
          </cell>
          <cell r="AW18">
            <v>8</v>
          </cell>
          <cell r="AX18" t="str">
            <v>A2</v>
          </cell>
          <cell r="AY18">
            <v>9</v>
          </cell>
          <cell r="AZ18">
            <v>8.6</v>
          </cell>
          <cell r="BA18">
            <v>8.6</v>
          </cell>
          <cell r="BB18" t="str">
            <v>12A* + 0B* + 0C* +  0D</v>
          </cell>
          <cell r="BC18" t="str">
            <v>12A*</v>
          </cell>
          <cell r="BD18" t="str">
            <v>HTXS NV</v>
          </cell>
          <cell r="BE18" t="str">
            <v>HTXS NV</v>
          </cell>
        </row>
        <row r="19">
          <cell r="E19" t="str">
            <v>01003014</v>
          </cell>
          <cell r="F19" t="str">
            <v xml:space="preserve"> Phòng Kế hoạch - TC</v>
          </cell>
          <cell r="G19" t="str">
            <v>HĐT</v>
          </cell>
          <cell r="H19" t="str">
            <v>A2</v>
          </cell>
          <cell r="I19">
            <v>9</v>
          </cell>
          <cell r="J19" t="str">
            <v>A2</v>
          </cell>
          <cell r="K19">
            <v>9</v>
          </cell>
          <cell r="L19" t="str">
            <v>A2</v>
          </cell>
          <cell r="M19">
            <v>9</v>
          </cell>
          <cell r="N19" t="str">
            <v>A2</v>
          </cell>
          <cell r="O19">
            <v>9</v>
          </cell>
          <cell r="P19" t="str">
            <v>A2</v>
          </cell>
          <cell r="Q19">
            <v>9</v>
          </cell>
          <cell r="R19">
            <v>9</v>
          </cell>
          <cell r="S19">
            <v>0</v>
          </cell>
          <cell r="T19" t="str">
            <v>Xuất sắc</v>
          </cell>
          <cell r="V19" t="str">
            <v>A2</v>
          </cell>
          <cell r="W19">
            <v>9</v>
          </cell>
          <cell r="X19" t="str">
            <v>A3</v>
          </cell>
          <cell r="Y19">
            <v>8</v>
          </cell>
          <cell r="Z19" t="str">
            <v>A2</v>
          </cell>
          <cell r="AA19">
            <v>9</v>
          </cell>
          <cell r="AB19" t="str">
            <v>A2</v>
          </cell>
          <cell r="AC19">
            <v>9</v>
          </cell>
          <cell r="AD19" t="str">
            <v>A2</v>
          </cell>
          <cell r="AE19">
            <v>9</v>
          </cell>
          <cell r="AF19">
            <v>8.8000000000000007</v>
          </cell>
          <cell r="AG19">
            <v>0</v>
          </cell>
          <cell r="AH19" t="str">
            <v>Xuất sắc</v>
          </cell>
          <cell r="AI19">
            <v>8.8000000000000007</v>
          </cell>
          <cell r="AJ19">
            <v>0</v>
          </cell>
          <cell r="AK19" t="str">
            <v>Xuất sắc</v>
          </cell>
          <cell r="AM19">
            <v>8.9</v>
          </cell>
          <cell r="AN19" t="str">
            <v/>
          </cell>
          <cell r="AO19" t="str">
            <v>Xuất sắc</v>
          </cell>
          <cell r="AP19" t="str">
            <v xml:space="preserve"> Đạt LĐTT</v>
          </cell>
          <cell r="AQ19">
            <v>8.9</v>
          </cell>
          <cell r="AR19" t="str">
            <v/>
          </cell>
          <cell r="AS19" t="str">
            <v>Xuất sắc</v>
          </cell>
          <cell r="AT19" t="str">
            <v>Đạt LĐTT</v>
          </cell>
          <cell r="AU19" t="str">
            <v>Tốt</v>
          </cell>
          <cell r="AV19" t="str">
            <v>A3</v>
          </cell>
          <cell r="AW19">
            <v>8</v>
          </cell>
          <cell r="AX19" t="str">
            <v>A3</v>
          </cell>
          <cell r="AY19">
            <v>8</v>
          </cell>
          <cell r="AZ19">
            <v>8.6999999999999993</v>
          </cell>
          <cell r="BA19">
            <v>8.8000000000000007</v>
          </cell>
          <cell r="BB19" t="str">
            <v>12A* + 0B* + 0C* +  0D</v>
          </cell>
          <cell r="BC19" t="str">
            <v>12A*</v>
          </cell>
          <cell r="BD19" t="str">
            <v>HTXS NV</v>
          </cell>
          <cell r="BE19" t="str">
            <v>HTXS NV</v>
          </cell>
        </row>
        <row r="20">
          <cell r="E20" t="str">
            <v>01003015</v>
          </cell>
          <cell r="F20" t="str">
            <v xml:space="preserve"> Phòng Kế hoạch - TC</v>
          </cell>
          <cell r="G20" t="str">
            <v>HĐT</v>
          </cell>
          <cell r="H20" t="str">
            <v>A2</v>
          </cell>
          <cell r="I20">
            <v>9</v>
          </cell>
          <cell r="J20" t="str">
            <v>A2</v>
          </cell>
          <cell r="K20">
            <v>9</v>
          </cell>
          <cell r="L20" t="str">
            <v>A2</v>
          </cell>
          <cell r="M20">
            <v>9</v>
          </cell>
          <cell r="N20" t="str">
            <v>A2</v>
          </cell>
          <cell r="O20">
            <v>9</v>
          </cell>
          <cell r="P20" t="str">
            <v>A3</v>
          </cell>
          <cell r="Q20">
            <v>8</v>
          </cell>
          <cell r="R20">
            <v>8.8000000000000007</v>
          </cell>
          <cell r="S20">
            <v>0</v>
          </cell>
          <cell r="T20" t="str">
            <v>Xuất sắc</v>
          </cell>
          <cell r="V20" t="str">
            <v>A3</v>
          </cell>
          <cell r="W20">
            <v>8</v>
          </cell>
          <cell r="X20" t="str">
            <v>A4</v>
          </cell>
          <cell r="Y20">
            <v>7</v>
          </cell>
          <cell r="Z20" t="str">
            <v>A2</v>
          </cell>
          <cell r="AA20">
            <v>9</v>
          </cell>
          <cell r="AB20" t="str">
            <v>A2</v>
          </cell>
          <cell r="AC20">
            <v>9</v>
          </cell>
          <cell r="AD20" t="str">
            <v>A3</v>
          </cell>
          <cell r="AE20">
            <v>8</v>
          </cell>
          <cell r="AF20">
            <v>8.3000000000000007</v>
          </cell>
          <cell r="AG20">
            <v>0</v>
          </cell>
          <cell r="AH20" t="str">
            <v>Xuất sắc</v>
          </cell>
          <cell r="AI20">
            <v>8.1999999999999993</v>
          </cell>
          <cell r="AJ20">
            <v>0</v>
          </cell>
          <cell r="AK20" t="str">
            <v>Xuất sắc</v>
          </cell>
          <cell r="AM20">
            <v>8.6</v>
          </cell>
          <cell r="AN20" t="str">
            <v/>
          </cell>
          <cell r="AO20" t="str">
            <v>Xuất sắc</v>
          </cell>
          <cell r="AP20" t="str">
            <v xml:space="preserve"> Đạt LĐTT</v>
          </cell>
          <cell r="AQ20">
            <v>8.5</v>
          </cell>
          <cell r="AR20" t="str">
            <v/>
          </cell>
          <cell r="AS20" t="str">
            <v>Xuất sắc</v>
          </cell>
          <cell r="AT20" t="str">
            <v>Đạt LĐTT</v>
          </cell>
          <cell r="AU20" t="str">
            <v>Tốt</v>
          </cell>
          <cell r="AV20" t="str">
            <v>A3</v>
          </cell>
          <cell r="AW20">
            <v>8</v>
          </cell>
          <cell r="AX20" t="str">
            <v>A2</v>
          </cell>
          <cell r="AY20">
            <v>9</v>
          </cell>
          <cell r="AZ20">
            <v>8.5</v>
          </cell>
          <cell r="BA20">
            <v>8.5</v>
          </cell>
          <cell r="BB20" t="str">
            <v>12A* + 0B* + 0C* +  0D</v>
          </cell>
          <cell r="BC20" t="str">
            <v>12A*</v>
          </cell>
          <cell r="BD20" t="str">
            <v>HTXS NV</v>
          </cell>
          <cell r="BE20" t="str">
            <v>HTXS NV</v>
          </cell>
        </row>
        <row r="21">
          <cell r="E21" t="str">
            <v>01003016</v>
          </cell>
          <cell r="F21" t="str">
            <v xml:space="preserve"> Phòng Kế hoạch - TC</v>
          </cell>
          <cell r="G21" t="str">
            <v>HĐT</v>
          </cell>
          <cell r="AD21" t="str">
            <v>A4</v>
          </cell>
          <cell r="AE21">
            <v>7</v>
          </cell>
        </row>
        <row r="22">
          <cell r="E22" t="str">
            <v>01004002</v>
          </cell>
          <cell r="F22" t="str">
            <v>Phòng Tuyển sinh - ĐT</v>
          </cell>
          <cell r="G22" t="str">
            <v>VC</v>
          </cell>
          <cell r="H22" t="str">
            <v>A1</v>
          </cell>
          <cell r="I22">
            <v>10</v>
          </cell>
          <cell r="J22" t="str">
            <v>A1</v>
          </cell>
          <cell r="K22">
            <v>10</v>
          </cell>
          <cell r="L22" t="str">
            <v>A1</v>
          </cell>
          <cell r="M22">
            <v>10</v>
          </cell>
          <cell r="N22" t="str">
            <v>A1</v>
          </cell>
          <cell r="O22">
            <v>10</v>
          </cell>
          <cell r="P22" t="str">
            <v>A1</v>
          </cell>
          <cell r="Q22">
            <v>10</v>
          </cell>
          <cell r="R22">
            <v>10</v>
          </cell>
          <cell r="S22">
            <v>0</v>
          </cell>
          <cell r="T22" t="str">
            <v>Xuất sắc</v>
          </cell>
          <cell r="V22" t="str">
            <v>A1</v>
          </cell>
          <cell r="W22">
            <v>10</v>
          </cell>
          <cell r="X22" t="str">
            <v>A1</v>
          </cell>
          <cell r="Y22">
            <v>10</v>
          </cell>
          <cell r="Z22" t="str">
            <v>A1</v>
          </cell>
          <cell r="AA22">
            <v>10</v>
          </cell>
          <cell r="AB22" t="str">
            <v>A1</v>
          </cell>
          <cell r="AC22">
            <v>10</v>
          </cell>
          <cell r="AD22" t="str">
            <v>A1</v>
          </cell>
          <cell r="AE22">
            <v>10</v>
          </cell>
          <cell r="AF22">
            <v>10</v>
          </cell>
          <cell r="AG22">
            <v>0</v>
          </cell>
          <cell r="AH22" t="str">
            <v>Xuất sắc</v>
          </cell>
          <cell r="AI22">
            <v>10</v>
          </cell>
          <cell r="AJ22">
            <v>0</v>
          </cell>
          <cell r="AK22" t="str">
            <v>Xuất sắc</v>
          </cell>
          <cell r="AM22">
            <v>10</v>
          </cell>
          <cell r="AN22" t="str">
            <v/>
          </cell>
          <cell r="AO22" t="str">
            <v>Xuất sắc</v>
          </cell>
          <cell r="AP22" t="str">
            <v xml:space="preserve"> Đạt LĐTT</v>
          </cell>
          <cell r="AQ22">
            <v>10</v>
          </cell>
          <cell r="AR22" t="str">
            <v/>
          </cell>
          <cell r="AS22" t="str">
            <v>Xuất sắc</v>
          </cell>
          <cell r="AT22" t="str">
            <v>Đạt LĐTT</v>
          </cell>
          <cell r="AU22" t="str">
            <v>Xuất sắc</v>
          </cell>
          <cell r="AV22" t="str">
            <v>A1</v>
          </cell>
          <cell r="AW22">
            <v>10</v>
          </cell>
          <cell r="AX22" t="str">
            <v>A1</v>
          </cell>
          <cell r="AY22">
            <v>10</v>
          </cell>
          <cell r="AZ22">
            <v>10</v>
          </cell>
          <cell r="BA22">
            <v>10</v>
          </cell>
          <cell r="BB22" t="str">
            <v>12A* + 0B* + 0C* +  0D</v>
          </cell>
          <cell r="BC22" t="str">
            <v>12A*</v>
          </cell>
          <cell r="BD22" t="str">
            <v>HTXS NV</v>
          </cell>
          <cell r="BE22" t="str">
            <v>HTXS NV</v>
          </cell>
        </row>
        <row r="23">
          <cell r="E23" t="str">
            <v>01004001</v>
          </cell>
          <cell r="F23" t="str">
            <v>Phòng Tuyển sinh - ĐT</v>
          </cell>
          <cell r="G23" t="str">
            <v>VC</v>
          </cell>
          <cell r="H23" t="str">
            <v>A1</v>
          </cell>
          <cell r="I23">
            <v>10</v>
          </cell>
          <cell r="J23" t="str">
            <v>A1</v>
          </cell>
          <cell r="K23">
            <v>10</v>
          </cell>
          <cell r="L23" t="str">
            <v>A1</v>
          </cell>
          <cell r="M23">
            <v>10</v>
          </cell>
          <cell r="N23" t="str">
            <v>A1</v>
          </cell>
          <cell r="O23">
            <v>10</v>
          </cell>
          <cell r="P23" t="str">
            <v>A1</v>
          </cell>
          <cell r="Q23">
            <v>10</v>
          </cell>
          <cell r="R23">
            <v>10</v>
          </cell>
          <cell r="S23">
            <v>0</v>
          </cell>
          <cell r="T23" t="str">
            <v>Xuất sắc</v>
          </cell>
          <cell r="V23" t="str">
            <v>A1</v>
          </cell>
          <cell r="W23">
            <v>10</v>
          </cell>
          <cell r="X23" t="str">
            <v>A1</v>
          </cell>
          <cell r="Y23">
            <v>10</v>
          </cell>
          <cell r="Z23" t="str">
            <v>A1</v>
          </cell>
          <cell r="AA23">
            <v>10</v>
          </cell>
          <cell r="AB23" t="str">
            <v>A1</v>
          </cell>
          <cell r="AC23">
            <v>10</v>
          </cell>
          <cell r="AD23" t="str">
            <v>A1</v>
          </cell>
          <cell r="AE23">
            <v>10</v>
          </cell>
          <cell r="AF23">
            <v>10</v>
          </cell>
          <cell r="AG23">
            <v>0</v>
          </cell>
          <cell r="AH23" t="str">
            <v>Xuất sắc</v>
          </cell>
          <cell r="AI23">
            <v>10</v>
          </cell>
          <cell r="AJ23">
            <v>0</v>
          </cell>
          <cell r="AK23" t="str">
            <v>Xuất sắc</v>
          </cell>
          <cell r="AM23">
            <v>10</v>
          </cell>
          <cell r="AN23" t="str">
            <v/>
          </cell>
          <cell r="AO23" t="str">
            <v>Xuất sắc</v>
          </cell>
          <cell r="AP23" t="str">
            <v xml:space="preserve"> Đạt LĐTT</v>
          </cell>
          <cell r="AQ23">
            <v>10</v>
          </cell>
          <cell r="AR23" t="str">
            <v/>
          </cell>
          <cell r="AS23" t="str">
            <v>Xuất sắc</v>
          </cell>
          <cell r="AT23" t="str">
            <v>Đạt LĐTT</v>
          </cell>
          <cell r="AV23" t="str">
            <v>A2</v>
          </cell>
          <cell r="AW23">
            <v>9</v>
          </cell>
          <cell r="AX23" t="str">
            <v>A2</v>
          </cell>
          <cell r="AY23">
            <v>9</v>
          </cell>
          <cell r="AZ23">
            <v>9.8000000000000007</v>
          </cell>
          <cell r="BA23">
            <v>9.8000000000000007</v>
          </cell>
          <cell r="BB23" t="str">
            <v>12A* + 0B* + 0C* +  0D</v>
          </cell>
          <cell r="BC23" t="str">
            <v>12A*</v>
          </cell>
          <cell r="BD23" t="str">
            <v>HTXS NV</v>
          </cell>
          <cell r="BE23" t="str">
            <v>HTXS NV</v>
          </cell>
        </row>
        <row r="24">
          <cell r="E24" t="str">
            <v>01004005</v>
          </cell>
          <cell r="F24" t="str">
            <v>Phòng Tuyển sinh - ĐT</v>
          </cell>
          <cell r="G24" t="str">
            <v>VC</v>
          </cell>
          <cell r="H24" t="str">
            <v>A1</v>
          </cell>
          <cell r="I24">
            <v>10</v>
          </cell>
          <cell r="J24" t="str">
            <v>A1</v>
          </cell>
          <cell r="K24">
            <v>10</v>
          </cell>
          <cell r="L24" t="str">
            <v>A1</v>
          </cell>
          <cell r="M24">
            <v>10</v>
          </cell>
          <cell r="N24" t="str">
            <v>A1</v>
          </cell>
          <cell r="O24">
            <v>10</v>
          </cell>
          <cell r="P24" t="str">
            <v>A1</v>
          </cell>
          <cell r="Q24">
            <v>10</v>
          </cell>
          <cell r="R24">
            <v>10</v>
          </cell>
          <cell r="S24">
            <v>0</v>
          </cell>
          <cell r="T24" t="str">
            <v>Xuất sắc</v>
          </cell>
          <cell r="V24" t="str">
            <v>A1</v>
          </cell>
          <cell r="W24">
            <v>10</v>
          </cell>
          <cell r="X24" t="str">
            <v>A1</v>
          </cell>
          <cell r="Y24">
            <v>10</v>
          </cell>
          <cell r="Z24" t="str">
            <v>A1</v>
          </cell>
          <cell r="AA24">
            <v>10</v>
          </cell>
          <cell r="AB24" t="str">
            <v>A1</v>
          </cell>
          <cell r="AC24">
            <v>10</v>
          </cell>
          <cell r="AD24" t="str">
            <v>A1</v>
          </cell>
          <cell r="AE24">
            <v>10</v>
          </cell>
          <cell r="AF24">
            <v>10</v>
          </cell>
          <cell r="AG24">
            <v>0</v>
          </cell>
          <cell r="AH24" t="str">
            <v>Xuất sắc</v>
          </cell>
          <cell r="AI24">
            <v>10</v>
          </cell>
          <cell r="AJ24">
            <v>0</v>
          </cell>
          <cell r="AK24" t="str">
            <v>Xuất sắc</v>
          </cell>
          <cell r="AM24">
            <v>10</v>
          </cell>
          <cell r="AN24" t="str">
            <v/>
          </cell>
          <cell r="AO24" t="str">
            <v>Xuất sắc</v>
          </cell>
          <cell r="AP24" t="str">
            <v xml:space="preserve"> Đạt LĐTT</v>
          </cell>
          <cell r="AQ24">
            <v>10</v>
          </cell>
          <cell r="AR24" t="str">
            <v/>
          </cell>
          <cell r="AS24" t="str">
            <v>Xuất sắc</v>
          </cell>
          <cell r="AT24" t="str">
            <v>Đạt LĐTT</v>
          </cell>
          <cell r="AU24" t="str">
            <v>Xuất sắc</v>
          </cell>
          <cell r="AV24" t="str">
            <v>A1</v>
          </cell>
          <cell r="AW24">
            <v>10</v>
          </cell>
          <cell r="AX24" t="str">
            <v>A1</v>
          </cell>
          <cell r="AY24">
            <v>10</v>
          </cell>
          <cell r="AZ24">
            <v>10</v>
          </cell>
          <cell r="BA24">
            <v>10</v>
          </cell>
          <cell r="BB24" t="str">
            <v>12A* + 0B* + 0C* +  0D</v>
          </cell>
          <cell r="BC24" t="str">
            <v>12A*</v>
          </cell>
          <cell r="BD24" t="str">
            <v>HTXS NV</v>
          </cell>
          <cell r="BE24" t="str">
            <v>HTXS NV</v>
          </cell>
        </row>
        <row r="25">
          <cell r="E25" t="str">
            <v>01004004</v>
          </cell>
          <cell r="F25" t="str">
            <v>Phòng Tuyển sinh - ĐT</v>
          </cell>
          <cell r="G25" t="str">
            <v>VC</v>
          </cell>
          <cell r="H25" t="str">
            <v>A1</v>
          </cell>
          <cell r="I25">
            <v>10</v>
          </cell>
          <cell r="J25" t="str">
            <v>A1</v>
          </cell>
          <cell r="K25">
            <v>10</v>
          </cell>
          <cell r="L25" t="str">
            <v>A1</v>
          </cell>
          <cell r="M25">
            <v>10</v>
          </cell>
          <cell r="N25" t="str">
            <v>A1</v>
          </cell>
          <cell r="O25">
            <v>10</v>
          </cell>
          <cell r="P25" t="str">
            <v>A1</v>
          </cell>
          <cell r="Q25">
            <v>10</v>
          </cell>
          <cell r="R25">
            <v>10</v>
          </cell>
          <cell r="S25">
            <v>0</v>
          </cell>
          <cell r="T25" t="str">
            <v>Xuất sắc</v>
          </cell>
          <cell r="V25" t="str">
            <v>A1</v>
          </cell>
          <cell r="W25">
            <v>10</v>
          </cell>
          <cell r="X25" t="str">
            <v>A1</v>
          </cell>
          <cell r="Y25">
            <v>10</v>
          </cell>
          <cell r="Z25" t="str">
            <v>A1</v>
          </cell>
          <cell r="AA25">
            <v>10</v>
          </cell>
          <cell r="AB25" t="str">
            <v>A1</v>
          </cell>
          <cell r="AC25">
            <v>10</v>
          </cell>
          <cell r="AD25" t="str">
            <v>A1</v>
          </cell>
          <cell r="AE25">
            <v>10</v>
          </cell>
          <cell r="AF25">
            <v>10</v>
          </cell>
          <cell r="AG25">
            <v>0</v>
          </cell>
          <cell r="AH25" t="str">
            <v>Xuất sắc</v>
          </cell>
          <cell r="AI25">
            <v>10</v>
          </cell>
          <cell r="AJ25">
            <v>0</v>
          </cell>
          <cell r="AK25" t="str">
            <v>Xuất sắc</v>
          </cell>
          <cell r="AM25">
            <v>10</v>
          </cell>
          <cell r="AN25" t="str">
            <v/>
          </cell>
          <cell r="AO25" t="str">
            <v>Xuất sắc</v>
          </cell>
          <cell r="AP25" t="str">
            <v xml:space="preserve"> Đạt LĐTT</v>
          </cell>
          <cell r="AQ25">
            <v>10</v>
          </cell>
          <cell r="AR25" t="str">
            <v/>
          </cell>
          <cell r="AS25" t="str">
            <v>Xuất sắc</v>
          </cell>
          <cell r="AT25" t="str">
            <v>Đạt LĐTT</v>
          </cell>
          <cell r="AU25" t="str">
            <v>Xuất sắc</v>
          </cell>
          <cell r="AV25" t="str">
            <v>A1</v>
          </cell>
          <cell r="AW25">
            <v>10</v>
          </cell>
          <cell r="AX25" t="str">
            <v>A1</v>
          </cell>
          <cell r="AY25">
            <v>10</v>
          </cell>
          <cell r="AZ25">
            <v>10</v>
          </cell>
          <cell r="BA25">
            <v>10</v>
          </cell>
          <cell r="BB25" t="str">
            <v>12A* + 0B* + 0C* +  0D</v>
          </cell>
          <cell r="BC25" t="str">
            <v>12A*</v>
          </cell>
          <cell r="BD25" t="str">
            <v>HTXS NV</v>
          </cell>
          <cell r="BE25" t="str">
            <v>HTXS NV</v>
          </cell>
        </row>
        <row r="26">
          <cell r="E26" t="str">
            <v>01022013</v>
          </cell>
          <cell r="F26" t="str">
            <v>Phòng Tuyển sinh - ĐT</v>
          </cell>
          <cell r="G26" t="str">
            <v>VC</v>
          </cell>
          <cell r="H26" t="str">
            <v>A1</v>
          </cell>
          <cell r="I26">
            <v>10</v>
          </cell>
          <cell r="J26" t="str">
            <v>A1</v>
          </cell>
          <cell r="K26">
            <v>10</v>
          </cell>
          <cell r="L26" t="str">
            <v>A1</v>
          </cell>
          <cell r="M26">
            <v>10</v>
          </cell>
          <cell r="N26" t="str">
            <v>A1</v>
          </cell>
          <cell r="O26">
            <v>10</v>
          </cell>
          <cell r="P26" t="str">
            <v>A1</v>
          </cell>
          <cell r="Q26">
            <v>10</v>
          </cell>
          <cell r="R26">
            <v>10</v>
          </cell>
          <cell r="S26">
            <v>0</v>
          </cell>
          <cell r="T26" t="str">
            <v>Xuất sắc</v>
          </cell>
          <cell r="V26" t="str">
            <v>A1</v>
          </cell>
          <cell r="W26">
            <v>10</v>
          </cell>
          <cell r="X26" t="str">
            <v>A1</v>
          </cell>
          <cell r="Y26">
            <v>10</v>
          </cell>
          <cell r="Z26" t="str">
            <v>A1</v>
          </cell>
          <cell r="AA26">
            <v>10</v>
          </cell>
          <cell r="AB26" t="str">
            <v>A1</v>
          </cell>
          <cell r="AC26">
            <v>10</v>
          </cell>
          <cell r="AD26" t="str">
            <v>A1</v>
          </cell>
          <cell r="AE26">
            <v>10</v>
          </cell>
          <cell r="AF26">
            <v>10</v>
          </cell>
          <cell r="AG26">
            <v>0</v>
          </cell>
          <cell r="AH26" t="str">
            <v>Xuất sắc</v>
          </cell>
          <cell r="AI26">
            <v>10</v>
          </cell>
          <cell r="AJ26">
            <v>0</v>
          </cell>
          <cell r="AK26" t="str">
            <v>Xuất sắc</v>
          </cell>
          <cell r="AM26">
            <v>10</v>
          </cell>
          <cell r="AN26" t="str">
            <v/>
          </cell>
          <cell r="AO26" t="str">
            <v>Xuất sắc</v>
          </cell>
          <cell r="AP26" t="str">
            <v xml:space="preserve"> Đạt LĐTT</v>
          </cell>
          <cell r="AQ26">
            <v>10</v>
          </cell>
          <cell r="AR26" t="str">
            <v/>
          </cell>
          <cell r="AS26" t="str">
            <v>Xuất sắc</v>
          </cell>
          <cell r="AT26" t="str">
            <v>Đạt LĐTT</v>
          </cell>
          <cell r="AU26" t="str">
            <v>Tốt</v>
          </cell>
          <cell r="AV26" t="str">
            <v>A2</v>
          </cell>
          <cell r="AW26">
            <v>9</v>
          </cell>
          <cell r="AX26" t="str">
            <v>A1</v>
          </cell>
          <cell r="AY26">
            <v>10</v>
          </cell>
          <cell r="AZ26">
            <v>9.9</v>
          </cell>
          <cell r="BA26">
            <v>9.9</v>
          </cell>
          <cell r="BB26" t="str">
            <v>12A* + 0B* + 0C* +  0D</v>
          </cell>
          <cell r="BC26" t="str">
            <v>12A*</v>
          </cell>
          <cell r="BD26" t="str">
            <v>HTXS NV</v>
          </cell>
          <cell r="BE26" t="str">
            <v>HTXS NV</v>
          </cell>
        </row>
        <row r="27">
          <cell r="E27" t="str">
            <v>01004003</v>
          </cell>
          <cell r="F27" t="str">
            <v>Phòng Tuyển sinh - ĐT</v>
          </cell>
          <cell r="G27" t="str">
            <v>VC</v>
          </cell>
          <cell r="H27" t="str">
            <v>A2</v>
          </cell>
          <cell r="I27">
            <v>9</v>
          </cell>
          <cell r="J27" t="str">
            <v>A1</v>
          </cell>
          <cell r="K27">
            <v>10</v>
          </cell>
          <cell r="L27" t="str">
            <v>A1</v>
          </cell>
          <cell r="M27">
            <v>10</v>
          </cell>
          <cell r="N27" t="str">
            <v>A1</v>
          </cell>
          <cell r="O27">
            <v>10</v>
          </cell>
          <cell r="P27" t="str">
            <v>A1</v>
          </cell>
          <cell r="Q27">
            <v>10</v>
          </cell>
          <cell r="R27">
            <v>9.8000000000000007</v>
          </cell>
          <cell r="S27">
            <v>0</v>
          </cell>
          <cell r="T27" t="str">
            <v>Xuất sắc</v>
          </cell>
          <cell r="V27" t="str">
            <v>A2</v>
          </cell>
          <cell r="W27">
            <v>9</v>
          </cell>
          <cell r="X27" t="str">
            <v>A1</v>
          </cell>
          <cell r="Y27">
            <v>10</v>
          </cell>
          <cell r="Z27" t="str">
            <v>A1</v>
          </cell>
          <cell r="AA27">
            <v>10</v>
          </cell>
          <cell r="AB27" t="str">
            <v>A1</v>
          </cell>
          <cell r="AC27">
            <v>10</v>
          </cell>
          <cell r="AD27" t="str">
            <v>A1</v>
          </cell>
          <cell r="AE27">
            <v>10</v>
          </cell>
          <cell r="AF27">
            <v>9.8000000000000007</v>
          </cell>
          <cell r="AG27">
            <v>0</v>
          </cell>
          <cell r="AH27" t="str">
            <v>Xuất sắc</v>
          </cell>
          <cell r="AI27">
            <v>9.8000000000000007</v>
          </cell>
          <cell r="AJ27">
            <v>0</v>
          </cell>
          <cell r="AK27" t="str">
            <v>Xuất sắc</v>
          </cell>
          <cell r="AM27">
            <v>9.8000000000000007</v>
          </cell>
          <cell r="AN27" t="str">
            <v/>
          </cell>
          <cell r="AO27" t="str">
            <v>Xuất sắc</v>
          </cell>
          <cell r="AP27" t="str">
            <v xml:space="preserve"> Đạt LĐTT</v>
          </cell>
          <cell r="AQ27">
            <v>9.8000000000000007</v>
          </cell>
          <cell r="AR27" t="str">
            <v/>
          </cell>
          <cell r="AS27" t="str">
            <v>Xuất sắc</v>
          </cell>
          <cell r="AT27" t="str">
            <v>Đạt LĐTT</v>
          </cell>
          <cell r="AU27" t="str">
            <v>Khá</v>
          </cell>
          <cell r="AV27" t="str">
            <v>A3</v>
          </cell>
          <cell r="AW27">
            <v>8</v>
          </cell>
          <cell r="AX27" t="str">
            <v>A2</v>
          </cell>
          <cell r="AY27">
            <v>9</v>
          </cell>
          <cell r="AZ27">
            <v>9.5</v>
          </cell>
          <cell r="BA27">
            <v>9.6</v>
          </cell>
          <cell r="BB27" t="str">
            <v>12A* + 0B* + 0C* +  0D</v>
          </cell>
          <cell r="BC27" t="str">
            <v>12A*</v>
          </cell>
          <cell r="BD27" t="str">
            <v>HTXS NV</v>
          </cell>
          <cell r="BE27" t="str">
            <v>HTXS NV</v>
          </cell>
        </row>
        <row r="28">
          <cell r="E28" t="str">
            <v>01004008</v>
          </cell>
          <cell r="F28" t="str">
            <v>Phòng Tuyển sinh - ĐT</v>
          </cell>
          <cell r="G28" t="str">
            <v>VC</v>
          </cell>
          <cell r="H28" t="str">
            <v>A2</v>
          </cell>
          <cell r="I28">
            <v>9</v>
          </cell>
          <cell r="J28" t="str">
            <v>A2</v>
          </cell>
          <cell r="K28">
            <v>9</v>
          </cell>
          <cell r="L28" t="str">
            <v>A1</v>
          </cell>
          <cell r="M28">
            <v>10</v>
          </cell>
          <cell r="N28" t="str">
            <v>A1</v>
          </cell>
          <cell r="O28">
            <v>10</v>
          </cell>
          <cell r="P28" t="str">
            <v>A1</v>
          </cell>
          <cell r="Q28">
            <v>10</v>
          </cell>
          <cell r="R28">
            <v>9.6</v>
          </cell>
          <cell r="S28">
            <v>0</v>
          </cell>
          <cell r="T28" t="str">
            <v>Xuất sắc</v>
          </cell>
          <cell r="V28" t="str">
            <v>A2</v>
          </cell>
          <cell r="W28">
            <v>9</v>
          </cell>
          <cell r="X28" t="str">
            <v>A1</v>
          </cell>
          <cell r="Y28">
            <v>10</v>
          </cell>
          <cell r="Z28" t="str">
            <v>A1</v>
          </cell>
          <cell r="AA28">
            <v>10</v>
          </cell>
          <cell r="AB28" t="str">
            <v>A1</v>
          </cell>
          <cell r="AC28">
            <v>10</v>
          </cell>
          <cell r="AD28" t="str">
            <v>A1</v>
          </cell>
          <cell r="AE28">
            <v>10</v>
          </cell>
          <cell r="AF28">
            <v>9.8000000000000007</v>
          </cell>
          <cell r="AG28">
            <v>0</v>
          </cell>
          <cell r="AH28" t="str">
            <v>Xuất sắc</v>
          </cell>
          <cell r="AI28">
            <v>9.8000000000000007</v>
          </cell>
          <cell r="AJ28">
            <v>0</v>
          </cell>
          <cell r="AK28" t="str">
            <v>Xuất sắc</v>
          </cell>
          <cell r="AM28">
            <v>9.6999999999999993</v>
          </cell>
          <cell r="AN28" t="str">
            <v/>
          </cell>
          <cell r="AO28" t="str">
            <v>Xuất sắc</v>
          </cell>
          <cell r="AP28" t="str">
            <v xml:space="preserve"> Đạt LĐTT</v>
          </cell>
          <cell r="AQ28">
            <v>9.6999999999999993</v>
          </cell>
          <cell r="AR28" t="str">
            <v/>
          </cell>
          <cell r="AS28" t="str">
            <v>Xuất sắc</v>
          </cell>
          <cell r="AT28" t="str">
            <v>Đạt LĐTT</v>
          </cell>
          <cell r="AU28" t="str">
            <v>Khá</v>
          </cell>
          <cell r="AV28" t="str">
            <v>A2</v>
          </cell>
          <cell r="AW28">
            <v>9</v>
          </cell>
          <cell r="AX28" t="str">
            <v>A2</v>
          </cell>
          <cell r="AY28">
            <v>9</v>
          </cell>
          <cell r="AZ28">
            <v>9.5</v>
          </cell>
          <cell r="BA28">
            <v>9.6</v>
          </cell>
          <cell r="BB28" t="str">
            <v>12A* + 0B* + 0C* +  0D</v>
          </cell>
          <cell r="BC28" t="str">
            <v>12A*</v>
          </cell>
          <cell r="BD28" t="str">
            <v>HTXS NV</v>
          </cell>
          <cell r="BE28" t="str">
            <v>HTXS NV</v>
          </cell>
        </row>
        <row r="29">
          <cell r="E29" t="str">
            <v>01005009</v>
          </cell>
          <cell r="F29" t="str">
            <v>Phòng Tuyển sinh - ĐT</v>
          </cell>
          <cell r="G29" t="str">
            <v>VC</v>
          </cell>
          <cell r="H29" t="str">
            <v>A3</v>
          </cell>
          <cell r="I29">
            <v>8</v>
          </cell>
          <cell r="J29" t="str">
            <v>A3</v>
          </cell>
          <cell r="K29">
            <v>8</v>
          </cell>
          <cell r="L29" t="str">
            <v>A3</v>
          </cell>
          <cell r="M29">
            <v>8</v>
          </cell>
          <cell r="N29" t="str">
            <v>A3</v>
          </cell>
          <cell r="O29">
            <v>8</v>
          </cell>
          <cell r="P29" t="str">
            <v>A3</v>
          </cell>
          <cell r="Q29">
            <v>8</v>
          </cell>
          <cell r="R29">
            <v>8</v>
          </cell>
          <cell r="S29">
            <v>0</v>
          </cell>
          <cell r="T29" t="str">
            <v>Xuất sắc</v>
          </cell>
          <cell r="V29" t="str">
            <v>A4</v>
          </cell>
          <cell r="W29">
            <v>7</v>
          </cell>
          <cell r="X29" t="str">
            <v>A4</v>
          </cell>
          <cell r="Y29">
            <v>7</v>
          </cell>
          <cell r="Z29" t="str">
            <v>A3</v>
          </cell>
          <cell r="AA29">
            <v>8</v>
          </cell>
          <cell r="AB29" t="str">
            <v>A3</v>
          </cell>
          <cell r="AC29">
            <v>8</v>
          </cell>
          <cell r="AD29" t="str">
            <v>A2</v>
          </cell>
          <cell r="AE29">
            <v>9</v>
          </cell>
          <cell r="AF29">
            <v>7.5</v>
          </cell>
          <cell r="AG29">
            <v>0</v>
          </cell>
          <cell r="AH29" t="str">
            <v>Tốt</v>
          </cell>
          <cell r="AI29">
            <v>7.8</v>
          </cell>
          <cell r="AJ29">
            <v>0</v>
          </cell>
          <cell r="AK29" t="str">
            <v>Tốt</v>
          </cell>
          <cell r="AM29">
            <v>7.8</v>
          </cell>
          <cell r="AN29" t="str">
            <v/>
          </cell>
          <cell r="AO29" t="str">
            <v>Tốt</v>
          </cell>
          <cell r="AP29" t="str">
            <v xml:space="preserve"> Đạt LĐTT</v>
          </cell>
          <cell r="AQ29">
            <v>7.9</v>
          </cell>
          <cell r="AR29" t="str">
            <v/>
          </cell>
          <cell r="AS29" t="str">
            <v>Tốt</v>
          </cell>
          <cell r="AT29" t="str">
            <v>Đạt LĐTT</v>
          </cell>
          <cell r="AU29" t="str">
            <v>Khá</v>
          </cell>
          <cell r="AV29" t="str">
            <v>A4</v>
          </cell>
          <cell r="AW29">
            <v>7</v>
          </cell>
          <cell r="AX29" t="str">
            <v>A3</v>
          </cell>
          <cell r="AY29">
            <v>8</v>
          </cell>
          <cell r="AZ29">
            <v>7.7</v>
          </cell>
          <cell r="BA29">
            <v>7.8</v>
          </cell>
          <cell r="BB29" t="str">
            <v>12A* + 0B* + 0C* +  0D</v>
          </cell>
          <cell r="BC29" t="str">
            <v>12A*</v>
          </cell>
          <cell r="BD29" t="str">
            <v>HTT NV</v>
          </cell>
          <cell r="BE29" t="str">
            <v>HTT NV</v>
          </cell>
        </row>
        <row r="30">
          <cell r="E30" t="str">
            <v>01004009</v>
          </cell>
          <cell r="F30" t="str">
            <v>Phòng Tuyển sinh - ĐT</v>
          </cell>
          <cell r="G30" t="str">
            <v>VC</v>
          </cell>
          <cell r="H30" t="str">
            <v>A3</v>
          </cell>
          <cell r="I30">
            <v>8</v>
          </cell>
          <cell r="J30" t="str">
            <v>A3</v>
          </cell>
          <cell r="K30">
            <v>8</v>
          </cell>
          <cell r="L30" t="str">
            <v>A2</v>
          </cell>
          <cell r="M30">
            <v>9</v>
          </cell>
          <cell r="N30" t="str">
            <v>A2</v>
          </cell>
          <cell r="O30">
            <v>9</v>
          </cell>
          <cell r="P30" t="str">
            <v>A2</v>
          </cell>
          <cell r="Q30">
            <v>9</v>
          </cell>
          <cell r="R30">
            <v>8.6</v>
          </cell>
          <cell r="S30">
            <v>0</v>
          </cell>
          <cell r="T30" t="str">
            <v>Xuất sắc</v>
          </cell>
          <cell r="V30" t="str">
            <v>A3</v>
          </cell>
          <cell r="W30">
            <v>8</v>
          </cell>
          <cell r="X30" t="str">
            <v>A3</v>
          </cell>
          <cell r="Y30">
            <v>8</v>
          </cell>
          <cell r="Z30" t="str">
            <v>A2</v>
          </cell>
          <cell r="AA30">
            <v>9</v>
          </cell>
          <cell r="AB30" t="str">
            <v>A1</v>
          </cell>
          <cell r="AC30">
            <v>10</v>
          </cell>
          <cell r="AD30" t="str">
            <v>A2</v>
          </cell>
          <cell r="AE30">
            <v>9</v>
          </cell>
          <cell r="AF30">
            <v>8.8000000000000007</v>
          </cell>
          <cell r="AG30">
            <v>0</v>
          </cell>
          <cell r="AH30" t="str">
            <v>Xuất sắc</v>
          </cell>
          <cell r="AI30">
            <v>8.8000000000000007</v>
          </cell>
          <cell r="AJ30">
            <v>0</v>
          </cell>
          <cell r="AK30" t="str">
            <v>Xuất sắc</v>
          </cell>
          <cell r="AM30">
            <v>8.6999999999999993</v>
          </cell>
          <cell r="AN30" t="str">
            <v/>
          </cell>
          <cell r="AO30" t="str">
            <v>Xuất sắc</v>
          </cell>
          <cell r="AP30" t="str">
            <v xml:space="preserve"> Đạt LĐTT</v>
          </cell>
          <cell r="AQ30">
            <v>8.6999999999999993</v>
          </cell>
          <cell r="AR30" t="str">
            <v/>
          </cell>
          <cell r="AS30" t="str">
            <v>Xuất sắc</v>
          </cell>
          <cell r="AT30" t="str">
            <v>Đạt LĐTT</v>
          </cell>
          <cell r="AU30" t="str">
            <v>Khá</v>
          </cell>
          <cell r="AV30" t="str">
            <v>A3</v>
          </cell>
          <cell r="AW30">
            <v>8</v>
          </cell>
          <cell r="AX30" t="str">
            <v>A3</v>
          </cell>
          <cell r="AY30">
            <v>8</v>
          </cell>
          <cell r="AZ30">
            <v>8.5</v>
          </cell>
          <cell r="BA30">
            <v>8.6</v>
          </cell>
          <cell r="BB30" t="str">
            <v>12A* + 0B* + 0C* +  0D</v>
          </cell>
          <cell r="BC30" t="str">
            <v>12A*</v>
          </cell>
          <cell r="BD30" t="str">
            <v>HTXS NV</v>
          </cell>
          <cell r="BE30" t="str">
            <v>HTXS NV</v>
          </cell>
        </row>
        <row r="31">
          <cell r="E31" t="str">
            <v>01002020</v>
          </cell>
          <cell r="F31" t="str">
            <v>Phòng Tuyển sinh - ĐT</v>
          </cell>
          <cell r="G31" t="str">
            <v>VC</v>
          </cell>
          <cell r="H31" t="str">
            <v>A1</v>
          </cell>
          <cell r="I31">
            <v>10</v>
          </cell>
          <cell r="J31" t="str">
            <v>A1</v>
          </cell>
          <cell r="K31">
            <v>10</v>
          </cell>
          <cell r="L31" t="str">
            <v>A1</v>
          </cell>
          <cell r="M31">
            <v>10</v>
          </cell>
          <cell r="N31" t="str">
            <v>A1</v>
          </cell>
          <cell r="O31">
            <v>10</v>
          </cell>
          <cell r="P31" t="str">
            <v>A1</v>
          </cell>
          <cell r="Q31">
            <v>10</v>
          </cell>
          <cell r="R31">
            <v>10</v>
          </cell>
          <cell r="S31">
            <v>0</v>
          </cell>
          <cell r="T31" t="str">
            <v>Xuất sắc</v>
          </cell>
          <cell r="V31" t="str">
            <v>A1</v>
          </cell>
          <cell r="W31">
            <v>10</v>
          </cell>
          <cell r="X31" t="str">
            <v>A1</v>
          </cell>
          <cell r="Y31">
            <v>10</v>
          </cell>
          <cell r="Z31" t="str">
            <v>A1</v>
          </cell>
          <cell r="AA31">
            <v>10</v>
          </cell>
          <cell r="AB31" t="str">
            <v>A1</v>
          </cell>
          <cell r="AC31">
            <v>10</v>
          </cell>
          <cell r="AD31" t="str">
            <v>A1</v>
          </cell>
          <cell r="AE31">
            <v>10</v>
          </cell>
          <cell r="AF31">
            <v>10</v>
          </cell>
          <cell r="AG31">
            <v>0</v>
          </cell>
          <cell r="AH31" t="str">
            <v>Xuất sắc</v>
          </cell>
          <cell r="AI31">
            <v>10</v>
          </cell>
          <cell r="AJ31">
            <v>0</v>
          </cell>
          <cell r="AK31" t="str">
            <v>Xuất sắc</v>
          </cell>
          <cell r="AM31">
            <v>10</v>
          </cell>
          <cell r="AN31" t="str">
            <v/>
          </cell>
          <cell r="AO31" t="str">
            <v>Xuất sắc</v>
          </cell>
          <cell r="AP31" t="str">
            <v xml:space="preserve"> Đạt LĐTT</v>
          </cell>
          <cell r="AQ31">
            <v>10</v>
          </cell>
          <cell r="AR31" t="str">
            <v/>
          </cell>
          <cell r="AS31" t="str">
            <v>Xuất sắc</v>
          </cell>
          <cell r="AT31" t="str">
            <v>Đạt LĐTT</v>
          </cell>
          <cell r="AU31" t="str">
            <v>Khá</v>
          </cell>
          <cell r="AV31" t="str">
            <v>A2</v>
          </cell>
          <cell r="AW31">
            <v>9</v>
          </cell>
          <cell r="AX31" t="str">
            <v>A1</v>
          </cell>
          <cell r="AY31">
            <v>10</v>
          </cell>
          <cell r="AZ31">
            <v>9.9</v>
          </cell>
          <cell r="BA31">
            <v>9.9</v>
          </cell>
          <cell r="BB31" t="str">
            <v>12A* + 0B* + 0C* +  0D</v>
          </cell>
          <cell r="BC31" t="str">
            <v>12A*</v>
          </cell>
          <cell r="BD31" t="str">
            <v>HTXS NV</v>
          </cell>
          <cell r="BE31" t="str">
            <v>HTXS NV</v>
          </cell>
        </row>
        <row r="32">
          <cell r="E32" t="str">
            <v>01010038</v>
          </cell>
          <cell r="F32" t="str">
            <v>Phòng Tuyển sinh - ĐT</v>
          </cell>
          <cell r="G32" t="str">
            <v>VC</v>
          </cell>
          <cell r="H32" t="str">
            <v>A4</v>
          </cell>
          <cell r="I32">
            <v>7</v>
          </cell>
          <cell r="J32" t="str">
            <v>A3</v>
          </cell>
          <cell r="K32">
            <v>8</v>
          </cell>
          <cell r="L32" t="str">
            <v>A3</v>
          </cell>
          <cell r="M32">
            <v>8</v>
          </cell>
          <cell r="N32" t="str">
            <v>A3</v>
          </cell>
          <cell r="O32">
            <v>8</v>
          </cell>
          <cell r="P32" t="str">
            <v>A3</v>
          </cell>
          <cell r="Q32">
            <v>8</v>
          </cell>
          <cell r="R32">
            <v>7.8</v>
          </cell>
          <cell r="S32">
            <v>0</v>
          </cell>
          <cell r="T32" t="str">
            <v>Tốt</v>
          </cell>
          <cell r="V32" t="str">
            <v>A4</v>
          </cell>
          <cell r="W32">
            <v>7</v>
          </cell>
          <cell r="X32" t="str">
            <v>A2</v>
          </cell>
          <cell r="Y32">
            <v>9</v>
          </cell>
          <cell r="Z32" t="str">
            <v>A2</v>
          </cell>
          <cell r="AA32">
            <v>9</v>
          </cell>
          <cell r="AB32" t="str">
            <v>A2</v>
          </cell>
          <cell r="AC32">
            <v>9</v>
          </cell>
          <cell r="AD32" t="str">
            <v>A1</v>
          </cell>
          <cell r="AE32">
            <v>10</v>
          </cell>
          <cell r="AF32">
            <v>8.5</v>
          </cell>
          <cell r="AG32">
            <v>0</v>
          </cell>
          <cell r="AH32" t="str">
            <v>Xuất sắc</v>
          </cell>
          <cell r="AI32">
            <v>8.8000000000000007</v>
          </cell>
          <cell r="AJ32">
            <v>0</v>
          </cell>
          <cell r="AK32" t="str">
            <v>Xuất sắc</v>
          </cell>
          <cell r="AM32">
            <v>8.1999999999999993</v>
          </cell>
          <cell r="AN32" t="str">
            <v/>
          </cell>
          <cell r="AO32" t="str">
            <v>Xuất sắc</v>
          </cell>
          <cell r="AP32" t="str">
            <v xml:space="preserve"> Đạt LĐTT</v>
          </cell>
          <cell r="AQ32">
            <v>8.3000000000000007</v>
          </cell>
          <cell r="AR32" t="str">
            <v/>
          </cell>
          <cell r="AS32" t="str">
            <v>Xuất sắc</v>
          </cell>
          <cell r="AT32" t="str">
            <v>Đạt LĐTT</v>
          </cell>
          <cell r="AU32" t="str">
            <v>Khá</v>
          </cell>
          <cell r="AV32" t="str">
            <v>A4</v>
          </cell>
          <cell r="AW32">
            <v>7</v>
          </cell>
          <cell r="AX32" t="str">
            <v>A4</v>
          </cell>
          <cell r="AY32">
            <v>7</v>
          </cell>
          <cell r="AZ32">
            <v>7.9</v>
          </cell>
          <cell r="BA32">
            <v>8.1</v>
          </cell>
          <cell r="BB32" t="str">
            <v>12A* + 0B* + 0C* +  0D</v>
          </cell>
          <cell r="BC32" t="str">
            <v>12A*</v>
          </cell>
          <cell r="BD32" t="str">
            <v>HTT NV</v>
          </cell>
          <cell r="BE32" t="str">
            <v>HTXS NV</v>
          </cell>
        </row>
        <row r="33">
          <cell r="E33" t="str">
            <v>01012026</v>
          </cell>
          <cell r="F33" t="str">
            <v>Phòng Tuyển sinh - ĐT</v>
          </cell>
          <cell r="G33" t="str">
            <v>VC</v>
          </cell>
          <cell r="H33" t="str">
            <v>A3</v>
          </cell>
          <cell r="I33">
            <v>8</v>
          </cell>
          <cell r="J33" t="str">
            <v>A2</v>
          </cell>
          <cell r="K33">
            <v>9</v>
          </cell>
          <cell r="L33" t="str">
            <v>A3</v>
          </cell>
          <cell r="M33">
            <v>8</v>
          </cell>
          <cell r="N33" t="str">
            <v>A2</v>
          </cell>
          <cell r="O33">
            <v>9</v>
          </cell>
          <cell r="P33" t="str">
            <v>A1</v>
          </cell>
          <cell r="Q33">
            <v>10</v>
          </cell>
          <cell r="R33">
            <v>8.8000000000000007</v>
          </cell>
          <cell r="S33">
            <v>0</v>
          </cell>
          <cell r="T33" t="str">
            <v>Xuất sắc</v>
          </cell>
          <cell r="V33" t="str">
            <v>A1</v>
          </cell>
          <cell r="W33">
            <v>10</v>
          </cell>
          <cell r="X33" t="str">
            <v>A1</v>
          </cell>
          <cell r="Y33">
            <v>10</v>
          </cell>
          <cell r="Z33" t="str">
            <v>A1</v>
          </cell>
          <cell r="AA33">
            <v>10</v>
          </cell>
          <cell r="AB33" t="str">
            <v>A1</v>
          </cell>
          <cell r="AC33">
            <v>10</v>
          </cell>
          <cell r="AD33" t="str">
            <v>A1</v>
          </cell>
          <cell r="AE33">
            <v>10</v>
          </cell>
          <cell r="AF33">
            <v>10</v>
          </cell>
          <cell r="AG33">
            <v>0</v>
          </cell>
          <cell r="AH33" t="str">
            <v>Xuất sắc</v>
          </cell>
          <cell r="AI33">
            <v>10</v>
          </cell>
          <cell r="AJ33">
            <v>0</v>
          </cell>
          <cell r="AK33" t="str">
            <v>Xuất sắc</v>
          </cell>
          <cell r="AM33">
            <v>9.4</v>
          </cell>
          <cell r="AN33" t="str">
            <v/>
          </cell>
          <cell r="AO33" t="str">
            <v>Xuất sắc</v>
          </cell>
          <cell r="AP33" t="str">
            <v xml:space="preserve"> Đạt LĐTT</v>
          </cell>
          <cell r="AQ33">
            <v>9.4</v>
          </cell>
          <cell r="AR33" t="str">
            <v/>
          </cell>
          <cell r="AS33" t="str">
            <v>Xuất sắc</v>
          </cell>
          <cell r="AT33" t="str">
            <v>Đạt LĐTT</v>
          </cell>
          <cell r="AU33" t="str">
            <v>Khá</v>
          </cell>
          <cell r="AV33" t="str">
            <v>A4</v>
          </cell>
          <cell r="AW33">
            <v>7</v>
          </cell>
          <cell r="AX33" t="str">
            <v>A3</v>
          </cell>
          <cell r="AY33">
            <v>8</v>
          </cell>
          <cell r="AZ33">
            <v>9</v>
          </cell>
          <cell r="BA33">
            <v>9.1</v>
          </cell>
          <cell r="BB33" t="str">
            <v>12A* + 0B* + 0C* +  0D</v>
          </cell>
          <cell r="BC33" t="str">
            <v>12A*</v>
          </cell>
          <cell r="BD33" t="str">
            <v>HTXS NV</v>
          </cell>
          <cell r="BE33" t="str">
            <v>HTXS NV</v>
          </cell>
        </row>
        <row r="34">
          <cell r="E34" t="str">
            <v>01011017</v>
          </cell>
          <cell r="F34" t="str">
            <v>Phòng Tuyển sinh - ĐT</v>
          </cell>
          <cell r="G34" t="str">
            <v>HĐT</v>
          </cell>
          <cell r="H34" t="str">
            <v>A3</v>
          </cell>
          <cell r="I34">
            <v>8</v>
          </cell>
          <cell r="J34" t="str">
            <v>A2</v>
          </cell>
          <cell r="K34">
            <v>9</v>
          </cell>
          <cell r="L34" t="str">
            <v>A1</v>
          </cell>
          <cell r="M34">
            <v>10</v>
          </cell>
          <cell r="N34" t="str">
            <v>A1</v>
          </cell>
          <cell r="O34">
            <v>10</v>
          </cell>
          <cell r="P34" t="str">
            <v>A1</v>
          </cell>
          <cell r="Q34">
            <v>10</v>
          </cell>
          <cell r="R34">
            <v>9.4</v>
          </cell>
          <cell r="S34">
            <v>0</v>
          </cell>
          <cell r="T34" t="str">
            <v>Xuất sắc</v>
          </cell>
          <cell r="V34" t="str">
            <v>A1</v>
          </cell>
          <cell r="W34">
            <v>10</v>
          </cell>
          <cell r="X34" t="str">
            <v>A1</v>
          </cell>
          <cell r="Y34">
            <v>10</v>
          </cell>
          <cell r="Z34" t="str">
            <v>A1</v>
          </cell>
          <cell r="AA34">
            <v>10</v>
          </cell>
          <cell r="AB34" t="str">
            <v>A1</v>
          </cell>
          <cell r="AC34">
            <v>10</v>
          </cell>
          <cell r="AD34" t="str">
            <v>A1</v>
          </cell>
          <cell r="AE34">
            <v>10</v>
          </cell>
          <cell r="AF34">
            <v>10</v>
          </cell>
          <cell r="AG34">
            <v>0</v>
          </cell>
          <cell r="AH34" t="str">
            <v>Xuất sắc</v>
          </cell>
          <cell r="AI34">
            <v>10</v>
          </cell>
          <cell r="AJ34">
            <v>0</v>
          </cell>
          <cell r="AK34" t="str">
            <v>Xuất sắc</v>
          </cell>
          <cell r="AM34">
            <v>9.6999999999999993</v>
          </cell>
          <cell r="AN34" t="str">
            <v/>
          </cell>
          <cell r="AO34" t="str">
            <v>Xuất sắc</v>
          </cell>
          <cell r="AP34" t="str">
            <v xml:space="preserve"> Đạt LĐTT</v>
          </cell>
          <cell r="AQ34">
            <v>9.6999999999999993</v>
          </cell>
          <cell r="AR34" t="str">
            <v/>
          </cell>
          <cell r="AS34" t="str">
            <v>Xuất sắc</v>
          </cell>
          <cell r="AT34" t="str">
            <v>Đạt LĐTT</v>
          </cell>
          <cell r="AU34" t="str">
            <v>Tốt</v>
          </cell>
          <cell r="AV34" t="str">
            <v>A3</v>
          </cell>
          <cell r="AW34">
            <v>8</v>
          </cell>
          <cell r="AX34" t="str">
            <v>A3</v>
          </cell>
          <cell r="AY34">
            <v>8</v>
          </cell>
          <cell r="AZ34">
            <v>9.4</v>
          </cell>
          <cell r="BA34">
            <v>9.4</v>
          </cell>
          <cell r="BB34" t="str">
            <v>12A* + 0B* + 0C* +  0D</v>
          </cell>
          <cell r="BC34" t="str">
            <v>12A*</v>
          </cell>
          <cell r="BD34" t="str">
            <v>HTXS NV</v>
          </cell>
          <cell r="BE34" t="str">
            <v>HTXS NV</v>
          </cell>
        </row>
        <row r="35">
          <cell r="E35" t="str">
            <v>01022059</v>
          </cell>
          <cell r="F35" t="str">
            <v>Phòng Tuyển sinh - ĐT</v>
          </cell>
          <cell r="G35" t="str">
            <v>HĐT</v>
          </cell>
          <cell r="H35" t="str">
            <v>A3</v>
          </cell>
          <cell r="I35">
            <v>8</v>
          </cell>
          <cell r="J35" t="str">
            <v>A1</v>
          </cell>
          <cell r="K35">
            <v>10</v>
          </cell>
          <cell r="L35" t="str">
            <v>A1</v>
          </cell>
          <cell r="M35">
            <v>10</v>
          </cell>
          <cell r="N35" t="str">
            <v>A1</v>
          </cell>
          <cell r="O35">
            <v>10</v>
          </cell>
          <cell r="P35" t="str">
            <v>A1</v>
          </cell>
          <cell r="Q35">
            <v>10</v>
          </cell>
          <cell r="R35">
            <v>9.6</v>
          </cell>
          <cell r="S35">
            <v>0</v>
          </cell>
          <cell r="T35" t="str">
            <v>Xuất sắc</v>
          </cell>
          <cell r="V35" t="str">
            <v>A1</v>
          </cell>
          <cell r="W35">
            <v>10</v>
          </cell>
          <cell r="X35" t="str">
            <v>A1</v>
          </cell>
          <cell r="Y35">
            <v>10</v>
          </cell>
          <cell r="Z35" t="str">
            <v>A1</v>
          </cell>
          <cell r="AA35">
            <v>10</v>
          </cell>
          <cell r="AB35" t="str">
            <v>A1</v>
          </cell>
          <cell r="AC35">
            <v>10</v>
          </cell>
          <cell r="AD35" t="str">
            <v>A1</v>
          </cell>
          <cell r="AE35">
            <v>10</v>
          </cell>
          <cell r="AF35">
            <v>10</v>
          </cell>
          <cell r="AG35">
            <v>0</v>
          </cell>
          <cell r="AH35" t="str">
            <v>Xuất sắc</v>
          </cell>
          <cell r="AI35">
            <v>10</v>
          </cell>
          <cell r="AJ35">
            <v>0</v>
          </cell>
          <cell r="AK35" t="str">
            <v>Xuất sắc</v>
          </cell>
          <cell r="AM35">
            <v>9.8000000000000007</v>
          </cell>
          <cell r="AN35" t="str">
            <v/>
          </cell>
          <cell r="AO35" t="str">
            <v>Xuất sắc</v>
          </cell>
          <cell r="AP35" t="str">
            <v xml:space="preserve"> Đạt LĐTT</v>
          </cell>
          <cell r="AQ35">
            <v>9.8000000000000007</v>
          </cell>
          <cell r="AR35" t="str">
            <v/>
          </cell>
          <cell r="AS35" t="str">
            <v>Xuất sắc</v>
          </cell>
          <cell r="AT35" t="str">
            <v>Đạt LĐTT</v>
          </cell>
          <cell r="AU35" t="str">
            <v>Khá</v>
          </cell>
          <cell r="AV35" t="str">
            <v>A3</v>
          </cell>
          <cell r="AW35">
            <v>8</v>
          </cell>
          <cell r="AX35" t="str">
            <v>A3</v>
          </cell>
          <cell r="AY35">
            <v>8</v>
          </cell>
          <cell r="AZ35">
            <v>9.5</v>
          </cell>
          <cell r="BA35">
            <v>9.5</v>
          </cell>
          <cell r="BB35" t="str">
            <v>12A* + 0B* + 0C* +  0D</v>
          </cell>
          <cell r="BC35" t="str">
            <v>12A*</v>
          </cell>
          <cell r="BD35" t="str">
            <v>HTXS NV</v>
          </cell>
          <cell r="BE35" t="str">
            <v>HTXS NV</v>
          </cell>
        </row>
        <row r="36">
          <cell r="E36" t="str">
            <v>01018006</v>
          </cell>
          <cell r="F36" t="str">
            <v>Phòng Tuyển sinh - ĐT</v>
          </cell>
          <cell r="G36" t="str">
            <v>HĐT</v>
          </cell>
          <cell r="H36" t="str">
            <v>A3</v>
          </cell>
          <cell r="I36">
            <v>8</v>
          </cell>
          <cell r="J36" t="str">
            <v>A2</v>
          </cell>
          <cell r="K36">
            <v>9</v>
          </cell>
          <cell r="L36" t="str">
            <v>A3</v>
          </cell>
          <cell r="M36">
            <v>8</v>
          </cell>
          <cell r="N36" t="str">
            <v>A3</v>
          </cell>
          <cell r="O36">
            <v>8</v>
          </cell>
          <cell r="P36" t="str">
            <v>A2</v>
          </cell>
          <cell r="Q36">
            <v>9</v>
          </cell>
          <cell r="R36">
            <v>8.4</v>
          </cell>
          <cell r="S36">
            <v>0</v>
          </cell>
          <cell r="T36" t="str">
            <v>Xuất sắc</v>
          </cell>
          <cell r="V36" t="str">
            <v>A2</v>
          </cell>
          <cell r="W36">
            <v>9</v>
          </cell>
          <cell r="X36" t="str">
            <v>A3</v>
          </cell>
          <cell r="Y36">
            <v>7</v>
          </cell>
          <cell r="Z36" t="str">
            <v>A3</v>
          </cell>
          <cell r="AA36">
            <v>7</v>
          </cell>
          <cell r="AB36" t="str">
            <v>A2</v>
          </cell>
          <cell r="AC36">
            <v>9</v>
          </cell>
          <cell r="AD36" t="str">
            <v>A2</v>
          </cell>
          <cell r="AE36">
            <v>9</v>
          </cell>
          <cell r="AF36">
            <v>8</v>
          </cell>
          <cell r="AG36">
            <v>0</v>
          </cell>
          <cell r="AH36" t="str">
            <v>Xuất sắc</v>
          </cell>
          <cell r="AI36">
            <v>8.1999999999999993</v>
          </cell>
          <cell r="AJ36">
            <v>0</v>
          </cell>
          <cell r="AK36" t="str">
            <v>Xuất sắc</v>
          </cell>
          <cell r="AM36">
            <v>8.1999999999999993</v>
          </cell>
          <cell r="AN36" t="str">
            <v/>
          </cell>
          <cell r="AO36" t="str">
            <v>Xuất sắc</v>
          </cell>
          <cell r="AP36" t="str">
            <v xml:space="preserve"> Đạt LĐTT</v>
          </cell>
          <cell r="AQ36">
            <v>8.3000000000000007</v>
          </cell>
          <cell r="AR36" t="str">
            <v/>
          </cell>
          <cell r="AS36" t="str">
            <v>Xuất sắc</v>
          </cell>
          <cell r="AT36" t="str">
            <v>Đạt LĐTT</v>
          </cell>
          <cell r="AU36" t="str">
            <v>Khá</v>
          </cell>
          <cell r="AV36" t="str">
            <v>A3</v>
          </cell>
          <cell r="AW36">
            <v>8</v>
          </cell>
          <cell r="AX36" t="str">
            <v>A3</v>
          </cell>
          <cell r="AY36">
            <v>8</v>
          </cell>
          <cell r="AZ36">
            <v>8.1999999999999993</v>
          </cell>
          <cell r="BA36">
            <v>8.3000000000000007</v>
          </cell>
          <cell r="BB36" t="str">
            <v>12A* + 0B* + 0C* +  0D</v>
          </cell>
          <cell r="BC36" t="str">
            <v>12A*</v>
          </cell>
          <cell r="BD36" t="str">
            <v>HTXS NV</v>
          </cell>
          <cell r="BE36" t="str">
            <v>HTXS NV</v>
          </cell>
        </row>
        <row r="37">
          <cell r="E37" t="str">
            <v>01004013</v>
          </cell>
          <cell r="F37" t="str">
            <v>Phòng Tuyển sinh - ĐT</v>
          </cell>
          <cell r="G37" t="str">
            <v>HĐT</v>
          </cell>
          <cell r="H37" t="str">
            <v>A3</v>
          </cell>
          <cell r="I37">
            <v>8</v>
          </cell>
          <cell r="J37" t="str">
            <v>A3</v>
          </cell>
          <cell r="K37">
            <v>8</v>
          </cell>
          <cell r="L37" t="str">
            <v>A3</v>
          </cell>
          <cell r="M37">
            <v>8</v>
          </cell>
          <cell r="N37" t="str">
            <v>A3</v>
          </cell>
          <cell r="O37">
            <v>8</v>
          </cell>
          <cell r="P37" t="str">
            <v>A3</v>
          </cell>
          <cell r="Q37">
            <v>8</v>
          </cell>
          <cell r="R37">
            <v>8</v>
          </cell>
          <cell r="S37">
            <v>0</v>
          </cell>
          <cell r="T37" t="str">
            <v>Xuất sắc</v>
          </cell>
          <cell r="V37" t="str">
            <v>A3</v>
          </cell>
          <cell r="W37">
            <v>8</v>
          </cell>
          <cell r="X37" t="str">
            <v>A3</v>
          </cell>
          <cell r="Y37">
            <v>8</v>
          </cell>
          <cell r="Z37" t="str">
            <v>A1</v>
          </cell>
          <cell r="AA37">
            <v>10</v>
          </cell>
          <cell r="AB37" t="str">
            <v>A2</v>
          </cell>
          <cell r="AC37">
            <v>9</v>
          </cell>
          <cell r="AD37" t="str">
            <v>A1</v>
          </cell>
          <cell r="AE37">
            <v>10</v>
          </cell>
          <cell r="AF37">
            <v>8.8000000000000007</v>
          </cell>
          <cell r="AG37">
            <v>0</v>
          </cell>
          <cell r="AH37" t="str">
            <v>Xuất sắc</v>
          </cell>
          <cell r="AI37">
            <v>9</v>
          </cell>
          <cell r="AJ37">
            <v>0</v>
          </cell>
          <cell r="AK37" t="str">
            <v>Xuất sắc</v>
          </cell>
          <cell r="AM37">
            <v>8.4</v>
          </cell>
          <cell r="AN37" t="str">
            <v/>
          </cell>
          <cell r="AO37" t="str">
            <v>Xuất sắc</v>
          </cell>
          <cell r="AP37" t="str">
            <v xml:space="preserve"> Đạt LĐTT</v>
          </cell>
          <cell r="AQ37">
            <v>8.5</v>
          </cell>
          <cell r="AR37" t="str">
            <v/>
          </cell>
          <cell r="AS37" t="str">
            <v>Xuất sắc</v>
          </cell>
          <cell r="AT37" t="str">
            <v>Đạt LĐTT</v>
          </cell>
          <cell r="AU37" t="str">
            <v>Khá</v>
          </cell>
          <cell r="AV37" t="str">
            <v>A4</v>
          </cell>
          <cell r="AW37">
            <v>7</v>
          </cell>
          <cell r="AX37" t="str">
            <v>A3</v>
          </cell>
          <cell r="AY37">
            <v>8</v>
          </cell>
          <cell r="AZ37">
            <v>8.1999999999999993</v>
          </cell>
          <cell r="BA37">
            <v>8.3000000000000007</v>
          </cell>
          <cell r="BB37" t="str">
            <v>12A* + 0B* + 0C* +  0D</v>
          </cell>
          <cell r="BC37" t="str">
            <v>12A*</v>
          </cell>
          <cell r="BD37" t="str">
            <v>HTXS NV</v>
          </cell>
          <cell r="BE37" t="str">
            <v>HTXS NV</v>
          </cell>
        </row>
        <row r="38">
          <cell r="E38" t="str">
            <v>01007009</v>
          </cell>
          <cell r="F38" t="str">
            <v>Phòng TC - HC - TH</v>
          </cell>
          <cell r="G38" t="str">
            <v>VC</v>
          </cell>
          <cell r="H38" t="str">
            <v>A1</v>
          </cell>
          <cell r="I38">
            <v>10</v>
          </cell>
          <cell r="J38" t="str">
            <v>A1</v>
          </cell>
          <cell r="K38">
            <v>10</v>
          </cell>
          <cell r="L38" t="str">
            <v>A1</v>
          </cell>
          <cell r="M38">
            <v>10</v>
          </cell>
          <cell r="N38" t="str">
            <v>A1</v>
          </cell>
          <cell r="O38">
            <v>10</v>
          </cell>
          <cell r="P38" t="str">
            <v>A1</v>
          </cell>
          <cell r="Q38">
            <v>10</v>
          </cell>
          <cell r="R38">
            <v>10</v>
          </cell>
          <cell r="S38">
            <v>0</v>
          </cell>
          <cell r="T38" t="str">
            <v>Xuất sắc</v>
          </cell>
          <cell r="V38" t="str">
            <v>A1</v>
          </cell>
          <cell r="W38">
            <v>10</v>
          </cell>
          <cell r="X38" t="str">
            <v>A1</v>
          </cell>
          <cell r="Y38">
            <v>10</v>
          </cell>
          <cell r="Z38" t="str">
            <v>A1</v>
          </cell>
          <cell r="AA38">
            <v>10</v>
          </cell>
          <cell r="AB38" t="str">
            <v>A1</v>
          </cell>
          <cell r="AC38">
            <v>10</v>
          </cell>
          <cell r="AD38" t="str">
            <v>A1</v>
          </cell>
          <cell r="AE38">
            <v>10</v>
          </cell>
          <cell r="AF38">
            <v>10</v>
          </cell>
          <cell r="AG38">
            <v>0</v>
          </cell>
          <cell r="AH38" t="str">
            <v>Xuất sắc</v>
          </cell>
          <cell r="AI38">
            <v>10</v>
          </cell>
          <cell r="AJ38">
            <v>0</v>
          </cell>
          <cell r="AK38" t="str">
            <v>Xuất sắc</v>
          </cell>
          <cell r="AM38">
            <v>10</v>
          </cell>
          <cell r="AN38" t="str">
            <v/>
          </cell>
          <cell r="AO38" t="str">
            <v>Xuất sắc</v>
          </cell>
          <cell r="AP38" t="str">
            <v xml:space="preserve"> Đạt LĐTT</v>
          </cell>
          <cell r="AQ38">
            <v>10</v>
          </cell>
          <cell r="AR38" t="str">
            <v/>
          </cell>
          <cell r="AS38" t="str">
            <v>Xuất sắc</v>
          </cell>
          <cell r="AT38" t="str">
            <v>Đạt LĐTT</v>
          </cell>
          <cell r="AU38" t="str">
            <v>Xuất sắc</v>
          </cell>
          <cell r="AV38" t="str">
            <v>A1</v>
          </cell>
          <cell r="AW38">
            <v>10</v>
          </cell>
          <cell r="AX38" t="str">
            <v>A1</v>
          </cell>
          <cell r="AY38">
            <v>10</v>
          </cell>
          <cell r="AZ38">
            <v>10</v>
          </cell>
          <cell r="BA38">
            <v>10</v>
          </cell>
          <cell r="BB38" t="str">
            <v>12A* + 0B* + 0C* +  0D</v>
          </cell>
          <cell r="BC38" t="str">
            <v>12A*</v>
          </cell>
          <cell r="BD38" t="str">
            <v>HTXS NV</v>
          </cell>
          <cell r="BE38" t="str">
            <v>HTXS NV</v>
          </cell>
        </row>
        <row r="39">
          <cell r="E39" t="str">
            <v>01002019</v>
          </cell>
          <cell r="F39" t="str">
            <v>Phòng TC - HC - TH</v>
          </cell>
          <cell r="G39" t="str">
            <v>VC</v>
          </cell>
          <cell r="H39" t="str">
            <v>A1</v>
          </cell>
          <cell r="I39">
            <v>10</v>
          </cell>
          <cell r="J39" t="str">
            <v>A1</v>
          </cell>
          <cell r="K39">
            <v>10</v>
          </cell>
          <cell r="L39" t="str">
            <v>A1</v>
          </cell>
          <cell r="M39">
            <v>10</v>
          </cell>
          <cell r="N39" t="str">
            <v>A1</v>
          </cell>
          <cell r="O39">
            <v>10</v>
          </cell>
          <cell r="P39" t="str">
            <v>A1</v>
          </cell>
          <cell r="Q39">
            <v>10</v>
          </cell>
          <cell r="R39">
            <v>10</v>
          </cell>
          <cell r="S39">
            <v>0</v>
          </cell>
          <cell r="T39" t="str">
            <v>Xuất sắc</v>
          </cell>
          <cell r="V39" t="str">
            <v>A1</v>
          </cell>
          <cell r="W39">
            <v>10</v>
          </cell>
          <cell r="X39" t="str">
            <v>A1</v>
          </cell>
          <cell r="Y39">
            <v>10</v>
          </cell>
          <cell r="Z39" t="str">
            <v>A1</v>
          </cell>
          <cell r="AA39">
            <v>10</v>
          </cell>
          <cell r="AB39" t="str">
            <v>A1</v>
          </cell>
          <cell r="AC39">
            <v>10</v>
          </cell>
          <cell r="AD39" t="str">
            <v>A1</v>
          </cell>
          <cell r="AE39">
            <v>10</v>
          </cell>
          <cell r="AF39">
            <v>10</v>
          </cell>
          <cell r="AG39">
            <v>0</v>
          </cell>
          <cell r="AH39" t="str">
            <v>Xuất sắc</v>
          </cell>
          <cell r="AI39">
            <v>10</v>
          </cell>
          <cell r="AJ39">
            <v>0</v>
          </cell>
          <cell r="AK39" t="str">
            <v>Xuất sắc</v>
          </cell>
          <cell r="AM39">
            <v>10</v>
          </cell>
          <cell r="AN39" t="str">
            <v/>
          </cell>
          <cell r="AO39" t="str">
            <v>Xuất sắc</v>
          </cell>
          <cell r="AP39" t="str">
            <v xml:space="preserve"> Đạt LĐTT</v>
          </cell>
          <cell r="AQ39">
            <v>10</v>
          </cell>
          <cell r="AR39" t="str">
            <v/>
          </cell>
          <cell r="AS39" t="str">
            <v>Xuất sắc</v>
          </cell>
          <cell r="AT39" t="str">
            <v>Đạt LĐTT</v>
          </cell>
          <cell r="AU39" t="str">
            <v>Tốt</v>
          </cell>
          <cell r="AV39" t="str">
            <v>A1</v>
          </cell>
          <cell r="AW39">
            <v>10</v>
          </cell>
          <cell r="AX39" t="str">
            <v>A1</v>
          </cell>
          <cell r="AY39">
            <v>10</v>
          </cell>
          <cell r="AZ39">
            <v>10</v>
          </cell>
          <cell r="BA39">
            <v>10</v>
          </cell>
          <cell r="BB39" t="str">
            <v>12A* + 0B* + 0C* +  0D</v>
          </cell>
          <cell r="BC39" t="str">
            <v>12A*</v>
          </cell>
          <cell r="BD39" t="str">
            <v>HTXS NV</v>
          </cell>
          <cell r="BE39" t="str">
            <v>HTXS NV</v>
          </cell>
        </row>
        <row r="40">
          <cell r="E40" t="str">
            <v>01004007</v>
          </cell>
          <cell r="F40" t="str">
            <v>Phòng TC - HC - TH</v>
          </cell>
          <cell r="G40" t="str">
            <v>VC</v>
          </cell>
          <cell r="H40" t="str">
            <v>A2</v>
          </cell>
          <cell r="I40">
            <v>9</v>
          </cell>
          <cell r="J40" t="str">
            <v>A1</v>
          </cell>
          <cell r="K40">
            <v>10</v>
          </cell>
          <cell r="L40" t="str">
            <v>A1</v>
          </cell>
          <cell r="M40">
            <v>10</v>
          </cell>
          <cell r="N40" t="str">
            <v>A1</v>
          </cell>
          <cell r="O40">
            <v>10</v>
          </cell>
          <cell r="P40" t="str">
            <v>A1</v>
          </cell>
          <cell r="Q40">
            <v>10</v>
          </cell>
          <cell r="R40">
            <v>9.8000000000000007</v>
          </cell>
          <cell r="S40">
            <v>0</v>
          </cell>
          <cell r="T40" t="str">
            <v>Xuất sắc</v>
          </cell>
          <cell r="V40" t="str">
            <v>A1</v>
          </cell>
          <cell r="W40">
            <v>10</v>
          </cell>
          <cell r="X40" t="str">
            <v>A1</v>
          </cell>
          <cell r="Y40">
            <v>10</v>
          </cell>
          <cell r="Z40" t="str">
            <v>A1</v>
          </cell>
          <cell r="AA40">
            <v>10</v>
          </cell>
          <cell r="AB40" t="str">
            <v>A1</v>
          </cell>
          <cell r="AC40">
            <v>10</v>
          </cell>
          <cell r="AD40" t="str">
            <v>A1</v>
          </cell>
          <cell r="AE40">
            <v>10</v>
          </cell>
          <cell r="AF40">
            <v>10</v>
          </cell>
          <cell r="AG40">
            <v>0</v>
          </cell>
          <cell r="AH40" t="str">
            <v>Xuất sắc</v>
          </cell>
          <cell r="AI40">
            <v>10</v>
          </cell>
          <cell r="AJ40">
            <v>0</v>
          </cell>
          <cell r="AK40" t="str">
            <v>Xuất sắc</v>
          </cell>
          <cell r="AM40">
            <v>9.9</v>
          </cell>
          <cell r="AN40" t="str">
            <v/>
          </cell>
          <cell r="AO40" t="str">
            <v>Xuất sắc</v>
          </cell>
          <cell r="AP40" t="str">
            <v xml:space="preserve"> Đạt LĐTT</v>
          </cell>
          <cell r="AQ40">
            <v>9.9</v>
          </cell>
          <cell r="AR40" t="str">
            <v/>
          </cell>
          <cell r="AS40" t="str">
            <v>Xuất sắc</v>
          </cell>
          <cell r="AT40" t="str">
            <v>Đạt LĐTT</v>
          </cell>
          <cell r="AU40" t="str">
            <v>Xuất sắc</v>
          </cell>
          <cell r="AV40" t="str">
            <v>A1</v>
          </cell>
          <cell r="AW40">
            <v>10</v>
          </cell>
          <cell r="AX40" t="str">
            <v>A2</v>
          </cell>
          <cell r="AY40">
            <v>9</v>
          </cell>
          <cell r="AZ40">
            <v>9.8000000000000007</v>
          </cell>
          <cell r="BA40">
            <v>9.8000000000000007</v>
          </cell>
          <cell r="BB40" t="str">
            <v>12A* + 0B* + 0C* +  0D</v>
          </cell>
          <cell r="BC40" t="str">
            <v>12A*</v>
          </cell>
          <cell r="BD40" t="str">
            <v>HTXS NV</v>
          </cell>
          <cell r="BE40" t="str">
            <v>HTXS NV</v>
          </cell>
        </row>
        <row r="41">
          <cell r="E41" t="str">
            <v>01002017</v>
          </cell>
          <cell r="F41" t="str">
            <v>Phòng TC - HC - TH</v>
          </cell>
          <cell r="G41" t="str">
            <v>VC</v>
          </cell>
          <cell r="H41" t="str">
            <v>A3</v>
          </cell>
          <cell r="I41">
            <v>8</v>
          </cell>
          <cell r="J41" t="str">
            <v>A1</v>
          </cell>
          <cell r="K41">
            <v>10</v>
          </cell>
          <cell r="L41" t="str">
            <v>A1</v>
          </cell>
          <cell r="M41">
            <v>10</v>
          </cell>
          <cell r="N41" t="str">
            <v>A1</v>
          </cell>
          <cell r="O41">
            <v>10</v>
          </cell>
          <cell r="P41" t="str">
            <v>A2</v>
          </cell>
          <cell r="Q41">
            <v>9</v>
          </cell>
          <cell r="R41">
            <v>9.4</v>
          </cell>
          <cell r="S41">
            <v>0</v>
          </cell>
          <cell r="T41" t="str">
            <v>Xuất sắc</v>
          </cell>
          <cell r="V41" t="str">
            <v>A3</v>
          </cell>
          <cell r="W41">
            <v>8</v>
          </cell>
          <cell r="X41" t="str">
            <v>A2</v>
          </cell>
          <cell r="Y41">
            <v>9</v>
          </cell>
          <cell r="Z41" t="str">
            <v>A2</v>
          </cell>
          <cell r="AA41">
            <v>9</v>
          </cell>
          <cell r="AB41" t="str">
            <v>A2</v>
          </cell>
          <cell r="AC41">
            <v>9</v>
          </cell>
          <cell r="AD41" t="str">
            <v>A1</v>
          </cell>
          <cell r="AE41">
            <v>10</v>
          </cell>
          <cell r="AF41">
            <v>8.8000000000000007</v>
          </cell>
          <cell r="AG41">
            <v>0</v>
          </cell>
          <cell r="AH41" t="str">
            <v>Xuất sắc</v>
          </cell>
          <cell r="AI41">
            <v>9</v>
          </cell>
          <cell r="AJ41">
            <v>0</v>
          </cell>
          <cell r="AK41" t="str">
            <v>Xuất sắc</v>
          </cell>
          <cell r="AM41">
            <v>9.1</v>
          </cell>
          <cell r="AN41" t="str">
            <v/>
          </cell>
          <cell r="AO41" t="str">
            <v>Xuất sắc</v>
          </cell>
          <cell r="AP41" t="str">
            <v xml:space="preserve"> Đạt LĐTT</v>
          </cell>
          <cell r="AQ41">
            <v>9.1999999999999993</v>
          </cell>
          <cell r="AR41" t="str">
            <v/>
          </cell>
          <cell r="AS41" t="str">
            <v>Xuất sắc</v>
          </cell>
          <cell r="AT41" t="str">
            <v>Đạt LĐTT</v>
          </cell>
          <cell r="AU41" t="str">
            <v>Tốt</v>
          </cell>
          <cell r="AV41" t="str">
            <v>A3</v>
          </cell>
          <cell r="AW41">
            <v>8</v>
          </cell>
          <cell r="AX41" t="str">
            <v>A3</v>
          </cell>
          <cell r="AY41">
            <v>8</v>
          </cell>
          <cell r="AZ41">
            <v>8.9</v>
          </cell>
          <cell r="BA41">
            <v>9</v>
          </cell>
          <cell r="BB41" t="str">
            <v>12A* + 0B* + 0C* +  0D</v>
          </cell>
          <cell r="BC41" t="str">
            <v>12A*</v>
          </cell>
          <cell r="BD41" t="str">
            <v>HTXS NV</v>
          </cell>
          <cell r="BE41" t="str">
            <v>HTXS NV</v>
          </cell>
        </row>
        <row r="42">
          <cell r="E42" t="str">
            <v>01002018</v>
          </cell>
          <cell r="F42" t="str">
            <v>Phòng TC - HC - TH</v>
          </cell>
          <cell r="G42" t="str">
            <v>VC</v>
          </cell>
          <cell r="H42" t="str">
            <v>A2</v>
          </cell>
          <cell r="I42">
            <v>9</v>
          </cell>
          <cell r="J42" t="str">
            <v>A2</v>
          </cell>
          <cell r="K42">
            <v>9</v>
          </cell>
          <cell r="L42" t="str">
            <v>A2</v>
          </cell>
          <cell r="M42">
            <v>9</v>
          </cell>
          <cell r="N42" t="str">
            <v>A1</v>
          </cell>
          <cell r="O42">
            <v>10</v>
          </cell>
          <cell r="P42" t="str">
            <v>A2</v>
          </cell>
          <cell r="Q42">
            <v>9</v>
          </cell>
          <cell r="R42">
            <v>9.1999999999999993</v>
          </cell>
          <cell r="S42">
            <v>0</v>
          </cell>
          <cell r="T42" t="str">
            <v>Xuất sắc</v>
          </cell>
          <cell r="V42" t="str">
            <v>A3</v>
          </cell>
          <cell r="W42">
            <v>8</v>
          </cell>
          <cell r="X42" t="str">
            <v>A2</v>
          </cell>
          <cell r="Y42">
            <v>9</v>
          </cell>
          <cell r="Z42" t="str">
            <v>A2</v>
          </cell>
          <cell r="AA42">
            <v>9</v>
          </cell>
          <cell r="AB42" t="str">
            <v>A2</v>
          </cell>
          <cell r="AC42">
            <v>9</v>
          </cell>
          <cell r="AD42" t="str">
            <v>A1</v>
          </cell>
          <cell r="AE42">
            <v>10</v>
          </cell>
          <cell r="AF42">
            <v>8.8000000000000007</v>
          </cell>
          <cell r="AG42">
            <v>0</v>
          </cell>
          <cell r="AH42" t="str">
            <v>Xuất sắc</v>
          </cell>
          <cell r="AI42">
            <v>9</v>
          </cell>
          <cell r="AJ42">
            <v>0</v>
          </cell>
          <cell r="AK42" t="str">
            <v>Xuất sắc</v>
          </cell>
          <cell r="AM42">
            <v>9</v>
          </cell>
          <cell r="AN42" t="str">
            <v/>
          </cell>
          <cell r="AO42" t="str">
            <v>Xuất sắc</v>
          </cell>
          <cell r="AP42" t="str">
            <v xml:space="preserve"> Đạt LĐTT</v>
          </cell>
          <cell r="AQ42">
            <v>9.1</v>
          </cell>
          <cell r="AR42" t="str">
            <v/>
          </cell>
          <cell r="AS42" t="str">
            <v>Xuất sắc</v>
          </cell>
          <cell r="AT42" t="str">
            <v>Đạt LĐTT</v>
          </cell>
          <cell r="AU42" t="str">
            <v>Tốt</v>
          </cell>
          <cell r="AV42" t="str">
            <v>A3</v>
          </cell>
          <cell r="AW42">
            <v>8</v>
          </cell>
          <cell r="AX42" t="str">
            <v>A2</v>
          </cell>
          <cell r="AY42">
            <v>9</v>
          </cell>
          <cell r="AZ42">
            <v>8.9</v>
          </cell>
          <cell r="BA42">
            <v>9</v>
          </cell>
          <cell r="BB42" t="str">
            <v>12A* + 0B* + 0C* +  0D</v>
          </cell>
          <cell r="BC42" t="str">
            <v>12A*</v>
          </cell>
          <cell r="BD42" t="str">
            <v>HTXS NV</v>
          </cell>
          <cell r="BE42" t="str">
            <v>HTXS NV</v>
          </cell>
        </row>
        <row r="43">
          <cell r="E43" t="str">
            <v>01002005</v>
          </cell>
          <cell r="F43" t="str">
            <v>Phòng TC - HC - TH</v>
          </cell>
          <cell r="G43" t="str">
            <v>VC</v>
          </cell>
          <cell r="H43" t="str">
            <v>A4</v>
          </cell>
          <cell r="I43">
            <v>7</v>
          </cell>
          <cell r="J43" t="str">
            <v>A2</v>
          </cell>
          <cell r="K43">
            <v>9</v>
          </cell>
          <cell r="L43" t="str">
            <v>A2</v>
          </cell>
          <cell r="M43">
            <v>9</v>
          </cell>
          <cell r="N43" t="str">
            <v>A2</v>
          </cell>
          <cell r="O43">
            <v>9</v>
          </cell>
          <cell r="P43" t="str">
            <v>A3</v>
          </cell>
          <cell r="Q43">
            <v>8</v>
          </cell>
          <cell r="R43">
            <v>8.4</v>
          </cell>
          <cell r="S43">
            <v>0</v>
          </cell>
          <cell r="T43" t="str">
            <v>Xuất sắc</v>
          </cell>
          <cell r="V43" t="str">
            <v>A3</v>
          </cell>
          <cell r="W43">
            <v>8</v>
          </cell>
          <cell r="X43" t="str">
            <v>A3</v>
          </cell>
          <cell r="Y43">
            <v>8</v>
          </cell>
          <cell r="Z43" t="str">
            <v>A2</v>
          </cell>
          <cell r="AA43">
            <v>9</v>
          </cell>
          <cell r="AB43" t="str">
            <v>A3</v>
          </cell>
          <cell r="AC43">
            <v>8</v>
          </cell>
          <cell r="AD43" t="str">
            <v>A3</v>
          </cell>
          <cell r="AE43">
            <v>8</v>
          </cell>
          <cell r="AF43">
            <v>8.3000000000000007</v>
          </cell>
          <cell r="AG43">
            <v>0</v>
          </cell>
          <cell r="AH43" t="str">
            <v>Xuất sắc</v>
          </cell>
          <cell r="AI43">
            <v>8.1999999999999993</v>
          </cell>
          <cell r="AJ43">
            <v>0</v>
          </cell>
          <cell r="AK43" t="str">
            <v>Xuất sắc</v>
          </cell>
          <cell r="AM43">
            <v>8.4</v>
          </cell>
          <cell r="AN43" t="str">
            <v/>
          </cell>
          <cell r="AO43" t="str">
            <v>Xuất sắc</v>
          </cell>
          <cell r="AP43" t="str">
            <v xml:space="preserve"> Đạt LĐTT</v>
          </cell>
          <cell r="AQ43">
            <v>8.3000000000000007</v>
          </cell>
          <cell r="AR43" t="str">
            <v/>
          </cell>
          <cell r="AS43" t="str">
            <v>Xuất sắc</v>
          </cell>
          <cell r="AT43" t="str">
            <v>Đạt LĐTT</v>
          </cell>
          <cell r="AU43" t="str">
            <v>Tốt</v>
          </cell>
          <cell r="AV43" t="str">
            <v>A3</v>
          </cell>
          <cell r="AW43">
            <v>8</v>
          </cell>
          <cell r="AX43" t="str">
            <v>A4</v>
          </cell>
          <cell r="AY43">
            <v>7</v>
          </cell>
          <cell r="AZ43">
            <v>8.1999999999999993</v>
          </cell>
          <cell r="BA43">
            <v>8.1999999999999993</v>
          </cell>
          <cell r="BB43" t="str">
            <v>12A* + 0B* + 0C* +  0D</v>
          </cell>
          <cell r="BC43" t="str">
            <v>12A*</v>
          </cell>
          <cell r="BD43" t="str">
            <v>HTXS NV</v>
          </cell>
          <cell r="BE43" t="str">
            <v>HTXS NV</v>
          </cell>
        </row>
        <row r="44">
          <cell r="E44" t="str">
            <v>01023001</v>
          </cell>
          <cell r="F44" t="str">
            <v>Phòng TC - HC - TH</v>
          </cell>
          <cell r="G44" t="str">
            <v>VC</v>
          </cell>
          <cell r="H44" t="str">
            <v>A4</v>
          </cell>
          <cell r="I44">
            <v>7</v>
          </cell>
          <cell r="J44" t="str">
            <v>A2</v>
          </cell>
          <cell r="K44">
            <v>9</v>
          </cell>
          <cell r="L44" t="str">
            <v>A2</v>
          </cell>
          <cell r="M44">
            <v>9</v>
          </cell>
          <cell r="N44" t="str">
            <v>A2</v>
          </cell>
          <cell r="O44">
            <v>9</v>
          </cell>
          <cell r="P44" t="str">
            <v>A4</v>
          </cell>
          <cell r="Q44">
            <v>7</v>
          </cell>
          <cell r="R44">
            <v>8.1999999999999993</v>
          </cell>
          <cell r="S44">
            <v>0</v>
          </cell>
          <cell r="T44" t="str">
            <v>Xuất sắc</v>
          </cell>
          <cell r="V44" t="str">
            <v>A3</v>
          </cell>
          <cell r="W44">
            <v>8</v>
          </cell>
          <cell r="X44" t="str">
            <v>A3</v>
          </cell>
          <cell r="Y44">
            <v>8</v>
          </cell>
          <cell r="Z44" t="str">
            <v>A2</v>
          </cell>
          <cell r="AA44">
            <v>9</v>
          </cell>
          <cell r="AB44" t="str">
            <v>A3</v>
          </cell>
          <cell r="AC44">
            <v>8</v>
          </cell>
          <cell r="AD44" t="str">
            <v>A3</v>
          </cell>
          <cell r="AE44">
            <v>8</v>
          </cell>
          <cell r="AF44">
            <v>8.3000000000000007</v>
          </cell>
          <cell r="AG44">
            <v>0</v>
          </cell>
          <cell r="AH44" t="str">
            <v>Xuất sắc</v>
          </cell>
          <cell r="AI44">
            <v>8.1999999999999993</v>
          </cell>
          <cell r="AJ44">
            <v>0</v>
          </cell>
          <cell r="AK44" t="str">
            <v>Xuất sắc</v>
          </cell>
          <cell r="AM44">
            <v>8.3000000000000007</v>
          </cell>
          <cell r="AN44" t="str">
            <v/>
          </cell>
          <cell r="AO44" t="str">
            <v>Xuất sắc</v>
          </cell>
          <cell r="AP44" t="str">
            <v xml:space="preserve"> Đạt LĐTT</v>
          </cell>
          <cell r="AQ44">
            <v>8.1999999999999993</v>
          </cell>
          <cell r="AR44" t="str">
            <v/>
          </cell>
          <cell r="AS44" t="str">
            <v>Xuất sắc</v>
          </cell>
          <cell r="AT44" t="str">
            <v>Đạt LĐTT</v>
          </cell>
          <cell r="AU44" t="str">
            <v>Khá</v>
          </cell>
          <cell r="AV44" t="str">
            <v>A4</v>
          </cell>
          <cell r="AW44">
            <v>7</v>
          </cell>
          <cell r="AX44" t="str">
            <v>A4</v>
          </cell>
          <cell r="AY44">
            <v>7</v>
          </cell>
          <cell r="AZ44">
            <v>8</v>
          </cell>
          <cell r="BA44">
            <v>8</v>
          </cell>
          <cell r="BB44" t="str">
            <v>12A* + 0B* + 0C* +  0D</v>
          </cell>
          <cell r="BC44" t="str">
            <v>12A*</v>
          </cell>
          <cell r="BD44" t="str">
            <v>HTXS NV</v>
          </cell>
          <cell r="BE44" t="str">
            <v>HTXS NV</v>
          </cell>
        </row>
        <row r="45">
          <cell r="E45" t="str">
            <v>01017006</v>
          </cell>
          <cell r="F45" t="str">
            <v>Phòng TC - HC - TH</v>
          </cell>
          <cell r="G45" t="str">
            <v>VC</v>
          </cell>
          <cell r="H45" t="str">
            <v>A2</v>
          </cell>
          <cell r="I45">
            <v>9</v>
          </cell>
          <cell r="J45" t="str">
            <v>A2</v>
          </cell>
          <cell r="K45">
            <v>9</v>
          </cell>
          <cell r="L45" t="str">
            <v>A1</v>
          </cell>
          <cell r="M45">
            <v>10</v>
          </cell>
          <cell r="N45" t="str">
            <v>A1</v>
          </cell>
          <cell r="O45">
            <v>10</v>
          </cell>
          <cell r="P45" t="str">
            <v>A1</v>
          </cell>
          <cell r="Q45">
            <v>10</v>
          </cell>
          <cell r="R45">
            <v>9.6</v>
          </cell>
          <cell r="S45">
            <v>0</v>
          </cell>
          <cell r="T45" t="str">
            <v>Xuất sắc</v>
          </cell>
          <cell r="V45" t="str">
            <v>A2</v>
          </cell>
          <cell r="W45">
            <v>9</v>
          </cell>
          <cell r="X45" t="str">
            <v>A2</v>
          </cell>
          <cell r="Y45">
            <v>9</v>
          </cell>
          <cell r="Z45" t="str">
            <v>A1</v>
          </cell>
          <cell r="AA45">
            <v>10</v>
          </cell>
          <cell r="AB45" t="str">
            <v>A1</v>
          </cell>
          <cell r="AC45">
            <v>10</v>
          </cell>
          <cell r="AD45" t="str">
            <v>A1</v>
          </cell>
          <cell r="AE45">
            <v>10</v>
          </cell>
          <cell r="AF45">
            <v>9.5</v>
          </cell>
          <cell r="AG45">
            <v>0</v>
          </cell>
          <cell r="AH45" t="str">
            <v>Xuất sắc</v>
          </cell>
          <cell r="AI45">
            <v>9.6</v>
          </cell>
          <cell r="AJ45">
            <v>0</v>
          </cell>
          <cell r="AK45" t="str">
            <v>Xuất sắc</v>
          </cell>
          <cell r="AM45">
            <v>9.6</v>
          </cell>
          <cell r="AN45" t="str">
            <v/>
          </cell>
          <cell r="AO45" t="str">
            <v>Xuất sắc</v>
          </cell>
          <cell r="AP45" t="str">
            <v xml:space="preserve"> Đạt LĐTT</v>
          </cell>
          <cell r="AQ45">
            <v>9.6</v>
          </cell>
          <cell r="AR45" t="str">
            <v/>
          </cell>
          <cell r="AS45" t="str">
            <v>Xuất sắc</v>
          </cell>
          <cell r="AT45" t="str">
            <v>Đạt LĐTT</v>
          </cell>
          <cell r="AU45" t="str">
            <v>Tốt</v>
          </cell>
          <cell r="AV45" t="str">
            <v>A3</v>
          </cell>
          <cell r="AW45">
            <v>8</v>
          </cell>
          <cell r="AX45" t="str">
            <v>A2</v>
          </cell>
          <cell r="AY45">
            <v>9</v>
          </cell>
          <cell r="AZ45">
            <v>9.4</v>
          </cell>
          <cell r="BA45">
            <v>9.4</v>
          </cell>
          <cell r="BB45" t="str">
            <v>12A* + 0B* + 0C* +  0D</v>
          </cell>
          <cell r="BC45" t="str">
            <v>12A*</v>
          </cell>
          <cell r="BD45" t="str">
            <v>HTXS NV</v>
          </cell>
          <cell r="BE45" t="str">
            <v>HTXS NV</v>
          </cell>
        </row>
        <row r="46">
          <cell r="E46" t="str">
            <v>01002032</v>
          </cell>
          <cell r="F46" t="str">
            <v>Phòng TC - HC - TH</v>
          </cell>
          <cell r="G46" t="str">
            <v>VC</v>
          </cell>
          <cell r="H46" t="str">
            <v>A3</v>
          </cell>
          <cell r="I46">
            <v>8</v>
          </cell>
          <cell r="J46" t="str">
            <v>A3</v>
          </cell>
          <cell r="K46">
            <v>8</v>
          </cell>
          <cell r="L46" t="str">
            <v>A2</v>
          </cell>
          <cell r="M46">
            <v>9</v>
          </cell>
          <cell r="N46" t="str">
            <v>A2</v>
          </cell>
          <cell r="O46">
            <v>9</v>
          </cell>
          <cell r="P46" t="str">
            <v>A3</v>
          </cell>
          <cell r="Q46">
            <v>8</v>
          </cell>
          <cell r="R46">
            <v>8.4</v>
          </cell>
          <cell r="S46">
            <v>0</v>
          </cell>
          <cell r="T46" t="str">
            <v>Xuất sắc</v>
          </cell>
          <cell r="V46" t="str">
            <v>A3</v>
          </cell>
          <cell r="W46">
            <v>8</v>
          </cell>
          <cell r="X46" t="str">
            <v>A3</v>
          </cell>
          <cell r="Y46">
            <v>8</v>
          </cell>
          <cell r="Z46" t="str">
            <v>A2</v>
          </cell>
          <cell r="AA46">
            <v>9</v>
          </cell>
          <cell r="AB46" t="str">
            <v>A2</v>
          </cell>
          <cell r="AC46">
            <v>9</v>
          </cell>
          <cell r="AD46" t="str">
            <v>A2</v>
          </cell>
          <cell r="AE46">
            <v>9</v>
          </cell>
          <cell r="AF46">
            <v>8.5</v>
          </cell>
          <cell r="AG46">
            <v>0</v>
          </cell>
          <cell r="AH46" t="str">
            <v>Xuất sắc</v>
          </cell>
          <cell r="AI46">
            <v>8.6</v>
          </cell>
          <cell r="AJ46">
            <v>0</v>
          </cell>
          <cell r="AK46" t="str">
            <v>Xuất sắc</v>
          </cell>
          <cell r="AM46">
            <v>8.5</v>
          </cell>
          <cell r="AN46" t="str">
            <v/>
          </cell>
          <cell r="AO46" t="str">
            <v>Xuất sắc</v>
          </cell>
          <cell r="AP46" t="str">
            <v xml:space="preserve"> Đạt LĐTT</v>
          </cell>
          <cell r="AQ46">
            <v>8.5</v>
          </cell>
          <cell r="AR46" t="str">
            <v/>
          </cell>
          <cell r="AS46" t="str">
            <v>Xuất sắc</v>
          </cell>
          <cell r="AT46" t="str">
            <v>Đạt LĐTT</v>
          </cell>
          <cell r="AU46" t="str">
            <v>Khá</v>
          </cell>
          <cell r="AV46" t="str">
            <v>A2</v>
          </cell>
          <cell r="AW46">
            <v>9</v>
          </cell>
          <cell r="AX46" t="str">
            <v>A3</v>
          </cell>
          <cell r="AY46">
            <v>8</v>
          </cell>
          <cell r="AZ46">
            <v>8.5</v>
          </cell>
          <cell r="BA46">
            <v>8.5</v>
          </cell>
          <cell r="BB46" t="str">
            <v>12A* + 0B* + 0C* +  0D</v>
          </cell>
          <cell r="BC46" t="str">
            <v>12A*</v>
          </cell>
          <cell r="BD46" t="str">
            <v>HTXS NV</v>
          </cell>
          <cell r="BE46" t="str">
            <v>HTXS NV</v>
          </cell>
        </row>
        <row r="47">
          <cell r="E47" t="str">
            <v>01007007</v>
          </cell>
          <cell r="F47" t="str">
            <v>Phòng TC - HC - TH</v>
          </cell>
          <cell r="G47" t="str">
            <v>VC</v>
          </cell>
          <cell r="H47" t="str">
            <v>A3</v>
          </cell>
          <cell r="I47">
            <v>8</v>
          </cell>
          <cell r="J47" t="str">
            <v>A4</v>
          </cell>
          <cell r="K47">
            <v>7</v>
          </cell>
          <cell r="L47" t="str">
            <v>A3</v>
          </cell>
          <cell r="M47">
            <v>8</v>
          </cell>
          <cell r="N47" t="str">
            <v>A2</v>
          </cell>
          <cell r="O47">
            <v>9</v>
          </cell>
          <cell r="P47" t="str">
            <v>A3</v>
          </cell>
          <cell r="Q47">
            <v>8</v>
          </cell>
          <cell r="R47">
            <v>8</v>
          </cell>
          <cell r="S47">
            <v>0</v>
          </cell>
          <cell r="T47" t="str">
            <v>Xuất sắc</v>
          </cell>
          <cell r="V47" t="str">
            <v>A3</v>
          </cell>
          <cell r="W47">
            <v>8</v>
          </cell>
          <cell r="X47" t="str">
            <v>A3</v>
          </cell>
          <cell r="Y47">
            <v>8</v>
          </cell>
          <cell r="Z47" t="str">
            <v>A2</v>
          </cell>
          <cell r="AA47">
            <v>9</v>
          </cell>
          <cell r="AB47" t="str">
            <v>A3</v>
          </cell>
          <cell r="AC47">
            <v>8</v>
          </cell>
          <cell r="AD47" t="str">
            <v>A2</v>
          </cell>
          <cell r="AE47">
            <v>9</v>
          </cell>
          <cell r="AF47">
            <v>8.3000000000000007</v>
          </cell>
          <cell r="AG47">
            <v>0</v>
          </cell>
          <cell r="AH47" t="str">
            <v>Xuất sắc</v>
          </cell>
          <cell r="AI47">
            <v>8.4</v>
          </cell>
          <cell r="AJ47">
            <v>0</v>
          </cell>
          <cell r="AK47" t="str">
            <v>Xuất sắc</v>
          </cell>
          <cell r="AM47">
            <v>8.1999999999999993</v>
          </cell>
          <cell r="AN47" t="str">
            <v/>
          </cell>
          <cell r="AO47" t="str">
            <v>Xuất sắc</v>
          </cell>
          <cell r="AP47" t="str">
            <v xml:space="preserve"> Đạt LĐTT</v>
          </cell>
          <cell r="AQ47">
            <v>8.1999999999999993</v>
          </cell>
          <cell r="AR47" t="str">
            <v/>
          </cell>
          <cell r="AS47" t="str">
            <v>Xuất sắc</v>
          </cell>
          <cell r="AT47" t="str">
            <v>Đạt LĐTT</v>
          </cell>
          <cell r="AU47" t="str">
            <v>Tốt</v>
          </cell>
          <cell r="AV47" t="str">
            <v>A4</v>
          </cell>
          <cell r="AW47">
            <v>7</v>
          </cell>
          <cell r="AX47" t="str">
            <v>A4</v>
          </cell>
          <cell r="AY47">
            <v>7</v>
          </cell>
          <cell r="AZ47">
            <v>7.9</v>
          </cell>
          <cell r="BA47">
            <v>8</v>
          </cell>
          <cell r="BB47" t="str">
            <v>12A* + 0B* + 0C* +  0D</v>
          </cell>
          <cell r="BC47" t="str">
            <v>12A*</v>
          </cell>
          <cell r="BD47" t="str">
            <v>HTT NV</v>
          </cell>
          <cell r="BE47" t="str">
            <v>HTXS NV</v>
          </cell>
        </row>
        <row r="48">
          <cell r="E48" t="str">
            <v>01007005</v>
          </cell>
          <cell r="F48" t="str">
            <v>Phòng TC - HC - TH</v>
          </cell>
          <cell r="G48" t="str">
            <v>VC</v>
          </cell>
          <cell r="H48" t="str">
            <v>A3</v>
          </cell>
          <cell r="I48">
            <v>8</v>
          </cell>
          <cell r="J48" t="str">
            <v>A1</v>
          </cell>
          <cell r="K48">
            <v>10</v>
          </cell>
          <cell r="L48" t="str">
            <v>A1</v>
          </cell>
          <cell r="M48">
            <v>10</v>
          </cell>
          <cell r="N48" t="str">
            <v>A1</v>
          </cell>
          <cell r="O48">
            <v>10</v>
          </cell>
          <cell r="P48" t="str">
            <v>A1</v>
          </cell>
          <cell r="Q48">
            <v>10</v>
          </cell>
          <cell r="R48">
            <v>9.6</v>
          </cell>
          <cell r="S48">
            <v>0</v>
          </cell>
          <cell r="T48" t="str">
            <v>Xuất sắc</v>
          </cell>
          <cell r="V48" t="str">
            <v>A3</v>
          </cell>
          <cell r="W48">
            <v>8</v>
          </cell>
          <cell r="X48" t="str">
            <v>A2</v>
          </cell>
          <cell r="Y48">
            <v>9</v>
          </cell>
          <cell r="Z48" t="str">
            <v>A2</v>
          </cell>
          <cell r="AA48">
            <v>9</v>
          </cell>
          <cell r="AB48" t="str">
            <v>A1</v>
          </cell>
          <cell r="AC48">
            <v>10</v>
          </cell>
          <cell r="AD48" t="str">
            <v>A1</v>
          </cell>
          <cell r="AE48">
            <v>10</v>
          </cell>
          <cell r="AF48">
            <v>9</v>
          </cell>
          <cell r="AG48">
            <v>0</v>
          </cell>
          <cell r="AH48" t="str">
            <v>Xuất sắc</v>
          </cell>
          <cell r="AI48">
            <v>9.1999999999999993</v>
          </cell>
          <cell r="AJ48">
            <v>0</v>
          </cell>
          <cell r="AK48" t="str">
            <v>Xuất sắc</v>
          </cell>
          <cell r="AM48">
            <v>9.3000000000000007</v>
          </cell>
          <cell r="AN48" t="str">
            <v/>
          </cell>
          <cell r="AO48" t="str">
            <v>Xuất sắc</v>
          </cell>
          <cell r="AP48" t="str">
            <v xml:space="preserve"> Đạt LĐTT</v>
          </cell>
          <cell r="AQ48">
            <v>9.4</v>
          </cell>
          <cell r="AR48" t="str">
            <v/>
          </cell>
          <cell r="AS48" t="str">
            <v>Xuất sắc</v>
          </cell>
          <cell r="AT48" t="str">
            <v>Đạt LĐTT</v>
          </cell>
          <cell r="AU48" t="str">
            <v>Khá</v>
          </cell>
          <cell r="AV48" t="str">
            <v>A3</v>
          </cell>
          <cell r="AW48">
            <v>8</v>
          </cell>
          <cell r="AX48" t="str">
            <v>A2</v>
          </cell>
          <cell r="AY48">
            <v>9</v>
          </cell>
          <cell r="AZ48">
            <v>9.1999999999999993</v>
          </cell>
          <cell r="BA48">
            <v>9.3000000000000007</v>
          </cell>
          <cell r="BB48" t="str">
            <v>12A* + 0B* + 0C* +  0D</v>
          </cell>
          <cell r="BC48" t="str">
            <v>12A*</v>
          </cell>
          <cell r="BD48" t="str">
            <v>HTXS NV</v>
          </cell>
          <cell r="BE48" t="str">
            <v>HTXS NV</v>
          </cell>
        </row>
        <row r="49">
          <cell r="E49" t="str">
            <v>01007006</v>
          </cell>
          <cell r="F49" t="str">
            <v>Phòng TC - HC - TH</v>
          </cell>
          <cell r="G49" t="str">
            <v>HĐT</v>
          </cell>
          <cell r="H49" t="str">
            <v>A4</v>
          </cell>
          <cell r="I49">
            <v>7</v>
          </cell>
          <cell r="J49" t="str">
            <v>A3</v>
          </cell>
          <cell r="K49">
            <v>8</v>
          </cell>
          <cell r="L49" t="str">
            <v>A3</v>
          </cell>
          <cell r="M49">
            <v>8</v>
          </cell>
          <cell r="N49" t="str">
            <v>A2</v>
          </cell>
          <cell r="O49">
            <v>9</v>
          </cell>
          <cell r="P49" t="str">
            <v>A3</v>
          </cell>
          <cell r="Q49">
            <v>8</v>
          </cell>
          <cell r="R49">
            <v>8</v>
          </cell>
          <cell r="S49">
            <v>0</v>
          </cell>
          <cell r="T49" t="str">
            <v>Xuất sắc</v>
          </cell>
          <cell r="V49" t="str">
            <v>A4</v>
          </cell>
          <cell r="W49">
            <v>7</v>
          </cell>
          <cell r="X49" t="str">
            <v>A3</v>
          </cell>
          <cell r="Y49">
            <v>8</v>
          </cell>
          <cell r="Z49" t="str">
            <v>A3</v>
          </cell>
          <cell r="AA49">
            <v>8</v>
          </cell>
          <cell r="AB49" t="str">
            <v>A3</v>
          </cell>
          <cell r="AC49">
            <v>8</v>
          </cell>
          <cell r="AD49" t="str">
            <v>A4</v>
          </cell>
          <cell r="AE49">
            <v>7</v>
          </cell>
          <cell r="AF49">
            <v>7.8</v>
          </cell>
          <cell r="AG49">
            <v>0</v>
          </cell>
          <cell r="AH49" t="str">
            <v>Tốt</v>
          </cell>
          <cell r="AI49">
            <v>7.6</v>
          </cell>
          <cell r="AJ49">
            <v>0</v>
          </cell>
          <cell r="AK49" t="str">
            <v>Tốt</v>
          </cell>
          <cell r="AM49">
            <v>7.9</v>
          </cell>
          <cell r="AN49" t="str">
            <v/>
          </cell>
          <cell r="AO49" t="str">
            <v>Tốt</v>
          </cell>
          <cell r="AP49" t="str">
            <v xml:space="preserve"> Đạt LĐTT</v>
          </cell>
          <cell r="AQ49">
            <v>7.8</v>
          </cell>
          <cell r="AR49" t="str">
            <v/>
          </cell>
          <cell r="AS49" t="str">
            <v>Tốt</v>
          </cell>
          <cell r="AT49" t="str">
            <v>Đạt LĐTT</v>
          </cell>
          <cell r="AV49" t="str">
            <v>A4</v>
          </cell>
          <cell r="AW49">
            <v>7</v>
          </cell>
          <cell r="AX49" t="str">
            <v>A4</v>
          </cell>
          <cell r="AY49">
            <v>7</v>
          </cell>
          <cell r="AZ49">
            <v>7.7</v>
          </cell>
          <cell r="BA49">
            <v>7.7</v>
          </cell>
          <cell r="BB49" t="str">
            <v>12A* + 0B* + 0C* +  0D</v>
          </cell>
          <cell r="BC49" t="str">
            <v>12A*</v>
          </cell>
          <cell r="BD49" t="str">
            <v>HTT NV</v>
          </cell>
          <cell r="BE49" t="str">
            <v>HTT NV</v>
          </cell>
        </row>
        <row r="50">
          <cell r="E50" t="str">
            <v>01002038</v>
          </cell>
          <cell r="F50" t="str">
            <v>Phòng TC - HC - TH</v>
          </cell>
          <cell r="G50" t="str">
            <v>HĐT</v>
          </cell>
          <cell r="H50" t="str">
            <v>A4</v>
          </cell>
          <cell r="I50">
            <v>7</v>
          </cell>
          <cell r="J50" t="str">
            <v>A3</v>
          </cell>
          <cell r="K50">
            <v>8</v>
          </cell>
          <cell r="L50" t="str">
            <v>A4</v>
          </cell>
          <cell r="M50">
            <v>7</v>
          </cell>
          <cell r="N50" t="str">
            <v>A4</v>
          </cell>
          <cell r="O50">
            <v>7</v>
          </cell>
          <cell r="P50" t="str">
            <v>A4</v>
          </cell>
          <cell r="Q50">
            <v>7</v>
          </cell>
          <cell r="R50">
            <v>7.2</v>
          </cell>
          <cell r="S50">
            <v>0</v>
          </cell>
          <cell r="T50" t="str">
            <v>Tốt</v>
          </cell>
          <cell r="V50" t="str">
            <v>A4</v>
          </cell>
          <cell r="W50">
            <v>7</v>
          </cell>
          <cell r="X50" t="str">
            <v>A4</v>
          </cell>
          <cell r="Y50">
            <v>7</v>
          </cell>
          <cell r="Z50" t="str">
            <v>A3</v>
          </cell>
          <cell r="AA50">
            <v>8</v>
          </cell>
          <cell r="AB50" t="str">
            <v>A4</v>
          </cell>
          <cell r="AC50">
            <v>7</v>
          </cell>
          <cell r="AD50" t="str">
            <v>A4</v>
          </cell>
          <cell r="AE50">
            <v>7</v>
          </cell>
          <cell r="AF50">
            <v>7.3</v>
          </cell>
          <cell r="AG50">
            <v>0</v>
          </cell>
          <cell r="AH50" t="str">
            <v>Tốt</v>
          </cell>
          <cell r="AI50">
            <v>7.2</v>
          </cell>
          <cell r="AJ50">
            <v>0</v>
          </cell>
          <cell r="AK50" t="str">
            <v>Tốt</v>
          </cell>
          <cell r="AM50">
            <v>7.3</v>
          </cell>
          <cell r="AN50" t="str">
            <v/>
          </cell>
          <cell r="AO50" t="str">
            <v>Tốt</v>
          </cell>
          <cell r="AP50" t="str">
            <v xml:space="preserve"> Đạt LĐTT</v>
          </cell>
          <cell r="AQ50">
            <v>7.2</v>
          </cell>
          <cell r="AR50" t="str">
            <v/>
          </cell>
          <cell r="AS50" t="str">
            <v>Tốt</v>
          </cell>
          <cell r="AT50" t="str">
            <v>Đạt LĐTT</v>
          </cell>
          <cell r="AV50" t="str">
            <v>A4</v>
          </cell>
          <cell r="AW50">
            <v>7</v>
          </cell>
          <cell r="AX50" t="str">
            <v>A4</v>
          </cell>
          <cell r="AY50">
            <v>7</v>
          </cell>
          <cell r="AZ50">
            <v>7.2</v>
          </cell>
          <cell r="BA50">
            <v>7.2</v>
          </cell>
          <cell r="BB50" t="str">
            <v>12A* + 0B* + 0C* +  0D</v>
          </cell>
          <cell r="BC50" t="str">
            <v>12A*</v>
          </cell>
          <cell r="BD50" t="str">
            <v>HTT NV</v>
          </cell>
          <cell r="BE50" t="str">
            <v>HTT NV</v>
          </cell>
        </row>
        <row r="51">
          <cell r="E51" t="str">
            <v>01002023</v>
          </cell>
          <cell r="F51" t="str">
            <v>Phòng TC - HC - TH</v>
          </cell>
          <cell r="G51" t="str">
            <v>HĐT</v>
          </cell>
          <cell r="H51" t="str">
            <v>A2</v>
          </cell>
          <cell r="I51">
            <v>9</v>
          </cell>
          <cell r="J51" t="str">
            <v>A2</v>
          </cell>
          <cell r="K51">
            <v>9</v>
          </cell>
          <cell r="L51" t="str">
            <v>A2</v>
          </cell>
          <cell r="M51">
            <v>9</v>
          </cell>
          <cell r="N51" t="str">
            <v>A2</v>
          </cell>
          <cell r="O51">
            <v>9</v>
          </cell>
          <cell r="P51" t="str">
            <v>A3</v>
          </cell>
          <cell r="Q51">
            <v>8</v>
          </cell>
          <cell r="R51">
            <v>8.8000000000000007</v>
          </cell>
          <cell r="S51">
            <v>0</v>
          </cell>
          <cell r="T51" t="str">
            <v>Xuất sắc</v>
          </cell>
          <cell r="V51" t="str">
            <v>A2</v>
          </cell>
          <cell r="W51">
            <v>9</v>
          </cell>
          <cell r="X51" t="str">
            <v>A2</v>
          </cell>
          <cell r="Y51">
            <v>9</v>
          </cell>
          <cell r="Z51" t="str">
            <v>A2</v>
          </cell>
          <cell r="AA51">
            <v>9</v>
          </cell>
          <cell r="AB51" t="str">
            <v>A2</v>
          </cell>
          <cell r="AC51">
            <v>9</v>
          </cell>
          <cell r="AD51" t="str">
            <v>A2</v>
          </cell>
          <cell r="AE51">
            <v>9</v>
          </cell>
          <cell r="AF51">
            <v>9</v>
          </cell>
          <cell r="AG51">
            <v>0</v>
          </cell>
          <cell r="AH51" t="str">
            <v>Xuất sắc</v>
          </cell>
          <cell r="AI51">
            <v>9</v>
          </cell>
          <cell r="AJ51">
            <v>0</v>
          </cell>
          <cell r="AK51" t="str">
            <v>Xuất sắc</v>
          </cell>
          <cell r="AM51">
            <v>8.9</v>
          </cell>
          <cell r="AN51" t="str">
            <v/>
          </cell>
          <cell r="AO51" t="str">
            <v>Xuất sắc</v>
          </cell>
          <cell r="AP51" t="str">
            <v xml:space="preserve"> Đạt LĐTT</v>
          </cell>
          <cell r="AQ51">
            <v>8.9</v>
          </cell>
          <cell r="AR51" t="str">
            <v/>
          </cell>
          <cell r="AS51" t="str">
            <v>Xuất sắc</v>
          </cell>
          <cell r="AT51" t="str">
            <v>Đạt LĐTT</v>
          </cell>
          <cell r="AV51" t="str">
            <v>A3</v>
          </cell>
          <cell r="AW51">
            <v>8</v>
          </cell>
          <cell r="AX51" t="str">
            <v>A3</v>
          </cell>
          <cell r="AY51">
            <v>8</v>
          </cell>
          <cell r="AZ51">
            <v>8.6999999999999993</v>
          </cell>
          <cell r="BA51">
            <v>8.8000000000000007</v>
          </cell>
          <cell r="BB51" t="str">
            <v>12A* + 0B* + 0C* +  0D</v>
          </cell>
          <cell r="BC51" t="str">
            <v>12A*</v>
          </cell>
          <cell r="BD51" t="str">
            <v>HTXS NV</v>
          </cell>
          <cell r="BE51" t="str">
            <v>HTXS NV</v>
          </cell>
        </row>
        <row r="52">
          <cell r="E52" t="str">
            <v>01002007</v>
          </cell>
          <cell r="F52" t="str">
            <v>Phòng TC - HC - TH</v>
          </cell>
          <cell r="G52" t="str">
            <v>HĐT</v>
          </cell>
          <cell r="H52" t="str">
            <v>A4</v>
          </cell>
          <cell r="I52">
            <v>7</v>
          </cell>
          <cell r="J52" t="str">
            <v>A2</v>
          </cell>
          <cell r="K52">
            <v>9</v>
          </cell>
          <cell r="L52" t="str">
            <v>A2</v>
          </cell>
          <cell r="M52">
            <v>9</v>
          </cell>
          <cell r="N52" t="str">
            <v>A2</v>
          </cell>
          <cell r="O52">
            <v>9</v>
          </cell>
          <cell r="P52" t="str">
            <v>A4</v>
          </cell>
          <cell r="Q52">
            <v>7</v>
          </cell>
          <cell r="R52">
            <v>8.1999999999999993</v>
          </cell>
          <cell r="S52">
            <v>0</v>
          </cell>
          <cell r="T52" t="str">
            <v>Xuất sắc</v>
          </cell>
          <cell r="V52" t="str">
            <v>A3</v>
          </cell>
          <cell r="W52">
            <v>8</v>
          </cell>
          <cell r="X52" t="str">
            <v>A4</v>
          </cell>
          <cell r="Y52">
            <v>7</v>
          </cell>
          <cell r="Z52" t="str">
            <v>A4</v>
          </cell>
          <cell r="AA52">
            <v>7</v>
          </cell>
          <cell r="AB52" t="str">
            <v>A3</v>
          </cell>
          <cell r="AC52">
            <v>8</v>
          </cell>
          <cell r="AD52" t="str">
            <v>A3</v>
          </cell>
          <cell r="AE52">
            <v>8</v>
          </cell>
          <cell r="AF52">
            <v>7.5</v>
          </cell>
          <cell r="AG52">
            <v>0</v>
          </cell>
          <cell r="AH52" t="str">
            <v>Tốt</v>
          </cell>
          <cell r="AI52">
            <v>7.6</v>
          </cell>
          <cell r="AJ52">
            <v>0</v>
          </cell>
          <cell r="AK52" t="str">
            <v>Tốt</v>
          </cell>
          <cell r="AM52">
            <v>7.9</v>
          </cell>
          <cell r="AN52" t="str">
            <v/>
          </cell>
          <cell r="AO52" t="str">
            <v>Tốt</v>
          </cell>
          <cell r="AP52" t="str">
            <v xml:space="preserve"> Đạt LĐTT</v>
          </cell>
          <cell r="AQ52">
            <v>7.9</v>
          </cell>
          <cell r="AR52" t="str">
            <v/>
          </cell>
          <cell r="AS52" t="str">
            <v>Tốt</v>
          </cell>
          <cell r="AT52" t="str">
            <v>Đạt LĐTT</v>
          </cell>
          <cell r="AV52" t="str">
            <v>A2</v>
          </cell>
          <cell r="AW52">
            <v>9</v>
          </cell>
          <cell r="AX52" t="str">
            <v>A2</v>
          </cell>
          <cell r="AY52">
            <v>9</v>
          </cell>
          <cell r="AZ52">
            <v>8.1</v>
          </cell>
          <cell r="BA52">
            <v>8.1</v>
          </cell>
          <cell r="BB52" t="str">
            <v>12A* + 0B* + 0C* +  0D</v>
          </cell>
          <cell r="BC52" t="str">
            <v>12A*</v>
          </cell>
          <cell r="BD52" t="str">
            <v>HTXS NV</v>
          </cell>
          <cell r="BE52" t="str">
            <v>HTXS NV</v>
          </cell>
        </row>
        <row r="53">
          <cell r="E53" t="str">
            <v>01002010</v>
          </cell>
          <cell r="F53" t="str">
            <v>Phòng TC - HC - TH</v>
          </cell>
          <cell r="G53" t="str">
            <v>HĐT</v>
          </cell>
          <cell r="H53" t="str">
            <v>A4</v>
          </cell>
          <cell r="I53">
            <v>7</v>
          </cell>
          <cell r="J53" t="str">
            <v>A2</v>
          </cell>
          <cell r="K53">
            <v>9</v>
          </cell>
          <cell r="L53" t="str">
            <v>A2</v>
          </cell>
          <cell r="M53">
            <v>9</v>
          </cell>
          <cell r="N53" t="str">
            <v>A3</v>
          </cell>
          <cell r="O53">
            <v>8</v>
          </cell>
          <cell r="P53" t="str">
            <v>A3</v>
          </cell>
          <cell r="Q53">
            <v>8</v>
          </cell>
          <cell r="R53">
            <v>8.1999999999999993</v>
          </cell>
          <cell r="S53">
            <v>0</v>
          </cell>
          <cell r="T53" t="str">
            <v>Xuất sắc</v>
          </cell>
          <cell r="V53" t="str">
            <v>A3</v>
          </cell>
          <cell r="W53">
            <v>8</v>
          </cell>
          <cell r="X53" t="str">
            <v>A4</v>
          </cell>
          <cell r="Y53">
            <v>7</v>
          </cell>
          <cell r="Z53" t="str">
            <v>A3</v>
          </cell>
          <cell r="AA53">
            <v>8</v>
          </cell>
          <cell r="AB53" t="str">
            <v>A4</v>
          </cell>
          <cell r="AC53">
            <v>7</v>
          </cell>
          <cell r="AD53" t="str">
            <v>A3</v>
          </cell>
          <cell r="AE53">
            <v>8</v>
          </cell>
          <cell r="AF53">
            <v>7.5</v>
          </cell>
          <cell r="AG53">
            <v>0</v>
          </cell>
          <cell r="AH53" t="str">
            <v>Tốt</v>
          </cell>
          <cell r="AI53">
            <v>7.6</v>
          </cell>
          <cell r="AJ53">
            <v>0</v>
          </cell>
          <cell r="AK53" t="str">
            <v>Tốt</v>
          </cell>
          <cell r="AM53">
            <v>7.9</v>
          </cell>
          <cell r="AN53" t="str">
            <v/>
          </cell>
          <cell r="AO53" t="str">
            <v>Tốt</v>
          </cell>
          <cell r="AP53" t="str">
            <v xml:space="preserve"> Đạt LĐTT</v>
          </cell>
          <cell r="AQ53">
            <v>7.9</v>
          </cell>
          <cell r="AR53" t="str">
            <v/>
          </cell>
          <cell r="AS53" t="str">
            <v>Tốt</v>
          </cell>
          <cell r="AT53" t="str">
            <v>Đạt LĐTT</v>
          </cell>
          <cell r="AV53" t="str">
            <v>A2</v>
          </cell>
          <cell r="AW53">
            <v>9</v>
          </cell>
          <cell r="AX53" t="str">
            <v>A2</v>
          </cell>
          <cell r="AY53">
            <v>9</v>
          </cell>
          <cell r="AZ53">
            <v>8.1</v>
          </cell>
          <cell r="BA53">
            <v>8.1</v>
          </cell>
          <cell r="BB53" t="str">
            <v>12A* + 0B* + 0C* +  0D</v>
          </cell>
          <cell r="BC53" t="str">
            <v>12A*</v>
          </cell>
          <cell r="BD53" t="str">
            <v>HTXS NV</v>
          </cell>
          <cell r="BE53" t="str">
            <v>HTXS NV</v>
          </cell>
        </row>
        <row r="54">
          <cell r="E54" t="str">
            <v>01002012</v>
          </cell>
          <cell r="F54" t="str">
            <v>Phòng TC - HC - TH</v>
          </cell>
          <cell r="G54" t="str">
            <v>HĐT</v>
          </cell>
          <cell r="H54" t="str">
            <v>A4</v>
          </cell>
          <cell r="I54">
            <v>7</v>
          </cell>
          <cell r="J54" t="str">
            <v>A2</v>
          </cell>
          <cell r="K54">
            <v>9</v>
          </cell>
          <cell r="L54" t="str">
            <v>A2</v>
          </cell>
          <cell r="M54">
            <v>9</v>
          </cell>
          <cell r="N54" t="str">
            <v>A3</v>
          </cell>
          <cell r="O54">
            <v>8</v>
          </cell>
          <cell r="P54" t="str">
            <v>A4</v>
          </cell>
          <cell r="Q54">
            <v>7</v>
          </cell>
          <cell r="R54">
            <v>8</v>
          </cell>
          <cell r="S54">
            <v>0</v>
          </cell>
          <cell r="T54" t="str">
            <v>Xuất sắc</v>
          </cell>
          <cell r="V54" t="str">
            <v>A3</v>
          </cell>
          <cell r="W54">
            <v>8</v>
          </cell>
          <cell r="X54" t="str">
            <v>A4</v>
          </cell>
          <cell r="Y54">
            <v>7</v>
          </cell>
          <cell r="Z54" t="str">
            <v>A3</v>
          </cell>
          <cell r="AA54">
            <v>8</v>
          </cell>
          <cell r="AB54" t="str">
            <v>A4</v>
          </cell>
          <cell r="AC54">
            <v>7</v>
          </cell>
          <cell r="AD54" t="str">
            <v>A3</v>
          </cell>
          <cell r="AE54">
            <v>8</v>
          </cell>
          <cell r="AF54">
            <v>7.5</v>
          </cell>
          <cell r="AG54">
            <v>0</v>
          </cell>
          <cell r="AH54" t="str">
            <v>Tốt</v>
          </cell>
          <cell r="AI54">
            <v>7.6</v>
          </cell>
          <cell r="AJ54">
            <v>0</v>
          </cell>
          <cell r="AK54" t="str">
            <v>Tốt</v>
          </cell>
          <cell r="AM54">
            <v>7.8</v>
          </cell>
          <cell r="AN54" t="str">
            <v/>
          </cell>
          <cell r="AO54" t="str">
            <v>Tốt</v>
          </cell>
          <cell r="AP54" t="str">
            <v xml:space="preserve"> Đạt LĐTT</v>
          </cell>
          <cell r="AQ54">
            <v>7.8</v>
          </cell>
          <cell r="AR54" t="str">
            <v/>
          </cell>
          <cell r="AS54" t="str">
            <v>Tốt</v>
          </cell>
          <cell r="AT54" t="str">
            <v>Đạt LĐTT</v>
          </cell>
          <cell r="AV54" t="str">
            <v>A2</v>
          </cell>
          <cell r="AW54">
            <v>9</v>
          </cell>
          <cell r="AX54" t="str">
            <v>A2</v>
          </cell>
          <cell r="AY54">
            <v>9</v>
          </cell>
          <cell r="AZ54">
            <v>8</v>
          </cell>
          <cell r="BA54">
            <v>8</v>
          </cell>
          <cell r="BB54" t="str">
            <v>12A* + 0B* + 0C* +  0D</v>
          </cell>
          <cell r="BC54" t="str">
            <v>12A*</v>
          </cell>
          <cell r="BD54" t="str">
            <v>HTXS NV</v>
          </cell>
          <cell r="BE54" t="str">
            <v>HTXS NV</v>
          </cell>
        </row>
        <row r="55">
          <cell r="E55" t="str">
            <v>01002028</v>
          </cell>
          <cell r="F55" t="str">
            <v>Phòng TC - HC - TH</v>
          </cell>
          <cell r="G55" t="str">
            <v>HĐT</v>
          </cell>
          <cell r="H55" t="str">
            <v>A2</v>
          </cell>
          <cell r="I55">
            <v>9</v>
          </cell>
          <cell r="J55" t="str">
            <v>A4</v>
          </cell>
          <cell r="K55">
            <v>7</v>
          </cell>
          <cell r="L55" t="str">
            <v>A2</v>
          </cell>
          <cell r="M55">
            <v>9</v>
          </cell>
          <cell r="N55" t="str">
            <v>A3</v>
          </cell>
          <cell r="O55">
            <v>8</v>
          </cell>
          <cell r="P55" t="str">
            <v>A4</v>
          </cell>
          <cell r="Q55">
            <v>7</v>
          </cell>
          <cell r="R55">
            <v>8</v>
          </cell>
          <cell r="S55">
            <v>0</v>
          </cell>
          <cell r="T55" t="str">
            <v>Xuất sắc</v>
          </cell>
          <cell r="V55" t="str">
            <v>A3</v>
          </cell>
          <cell r="W55">
            <v>8</v>
          </cell>
          <cell r="X55" t="str">
            <v>A4</v>
          </cell>
          <cell r="Y55">
            <v>7</v>
          </cell>
          <cell r="Z55" t="str">
            <v>A4</v>
          </cell>
          <cell r="AA55">
            <v>7</v>
          </cell>
          <cell r="AB55" t="str">
            <v>A3</v>
          </cell>
          <cell r="AC55">
            <v>8</v>
          </cell>
          <cell r="AD55" t="str">
            <v>A3</v>
          </cell>
          <cell r="AE55">
            <v>8</v>
          </cell>
          <cell r="AF55">
            <v>7.5</v>
          </cell>
          <cell r="AG55">
            <v>0</v>
          </cell>
          <cell r="AH55" t="str">
            <v>Tốt</v>
          </cell>
          <cell r="AI55">
            <v>7.6</v>
          </cell>
          <cell r="AJ55">
            <v>0</v>
          </cell>
          <cell r="AK55" t="str">
            <v>Tốt</v>
          </cell>
          <cell r="AM55">
            <v>7.8</v>
          </cell>
          <cell r="AN55" t="str">
            <v/>
          </cell>
          <cell r="AO55" t="str">
            <v>Tốt</v>
          </cell>
          <cell r="AP55" t="str">
            <v xml:space="preserve"> Đạt LĐTT</v>
          </cell>
          <cell r="AQ55">
            <v>7.8</v>
          </cell>
          <cell r="AR55" t="str">
            <v/>
          </cell>
          <cell r="AS55" t="str">
            <v>Tốt</v>
          </cell>
          <cell r="AT55" t="str">
            <v>Đạt LĐTT</v>
          </cell>
          <cell r="AU55" t="str">
            <v>Tốt</v>
          </cell>
          <cell r="AV55" t="str">
            <v>A2</v>
          </cell>
          <cell r="AW55">
            <v>9</v>
          </cell>
          <cell r="AX55" t="str">
            <v>A2</v>
          </cell>
          <cell r="AY55">
            <v>9</v>
          </cell>
          <cell r="AZ55">
            <v>8</v>
          </cell>
          <cell r="BA55">
            <v>8</v>
          </cell>
          <cell r="BB55" t="str">
            <v>12A* + 0B* + 0C* +  0D</v>
          </cell>
          <cell r="BC55" t="str">
            <v>12A*</v>
          </cell>
          <cell r="BD55" t="str">
            <v>HTXS NV</v>
          </cell>
          <cell r="BE55" t="str">
            <v>HTXS NV</v>
          </cell>
        </row>
        <row r="56">
          <cell r="E56" t="str">
            <v>01002027</v>
          </cell>
          <cell r="F56" t="str">
            <v>Phòng TC - HC - TH</v>
          </cell>
          <cell r="G56" t="str">
            <v>HĐT</v>
          </cell>
          <cell r="H56" t="str">
            <v>A2</v>
          </cell>
          <cell r="I56">
            <v>9</v>
          </cell>
          <cell r="J56" t="str">
            <v>A2</v>
          </cell>
          <cell r="K56">
            <v>9</v>
          </cell>
          <cell r="L56" t="str">
            <v>A3</v>
          </cell>
          <cell r="M56">
            <v>8</v>
          </cell>
          <cell r="N56" t="str">
            <v>A2</v>
          </cell>
          <cell r="O56">
            <v>9</v>
          </cell>
          <cell r="P56" t="str">
            <v>A4</v>
          </cell>
          <cell r="Q56">
            <v>7</v>
          </cell>
          <cell r="R56">
            <v>8.4</v>
          </cell>
          <cell r="S56">
            <v>0</v>
          </cell>
          <cell r="T56" t="str">
            <v>Xuất sắc</v>
          </cell>
          <cell r="V56" t="str">
            <v>A3</v>
          </cell>
          <cell r="W56">
            <v>8</v>
          </cell>
          <cell r="X56" t="str">
            <v>A4</v>
          </cell>
          <cell r="Y56">
            <v>7</v>
          </cell>
          <cell r="Z56" t="str">
            <v>A3</v>
          </cell>
          <cell r="AA56">
            <v>8</v>
          </cell>
          <cell r="AB56" t="str">
            <v>A4</v>
          </cell>
          <cell r="AC56">
            <v>7</v>
          </cell>
          <cell r="AD56" t="str">
            <v>A3</v>
          </cell>
          <cell r="AE56">
            <v>8</v>
          </cell>
          <cell r="AF56">
            <v>7.5</v>
          </cell>
          <cell r="AG56">
            <v>0</v>
          </cell>
          <cell r="AH56" t="str">
            <v>Tốt</v>
          </cell>
          <cell r="AI56">
            <v>7.6</v>
          </cell>
          <cell r="AJ56">
            <v>0</v>
          </cell>
          <cell r="AK56" t="str">
            <v>Tốt</v>
          </cell>
          <cell r="AM56">
            <v>8</v>
          </cell>
          <cell r="AN56" t="str">
            <v/>
          </cell>
          <cell r="AO56" t="str">
            <v>Xuất sắc</v>
          </cell>
          <cell r="AP56" t="str">
            <v xml:space="preserve"> Đạt LĐTT</v>
          </cell>
          <cell r="AQ56">
            <v>8</v>
          </cell>
          <cell r="AR56" t="str">
            <v/>
          </cell>
          <cell r="AS56" t="str">
            <v>Xuất sắc</v>
          </cell>
          <cell r="AT56" t="str">
            <v>Đạt LĐTT</v>
          </cell>
          <cell r="AU56" t="str">
            <v>Khá</v>
          </cell>
          <cell r="AV56" t="str">
            <v>A2</v>
          </cell>
          <cell r="AW56">
            <v>9</v>
          </cell>
          <cell r="AX56" t="str">
            <v>A4</v>
          </cell>
          <cell r="AY56">
            <v>7</v>
          </cell>
          <cell r="AZ56">
            <v>8</v>
          </cell>
          <cell r="BA56">
            <v>8</v>
          </cell>
          <cell r="BB56" t="str">
            <v>12A* + 0B* + 0C* +  0D</v>
          </cell>
          <cell r="BC56" t="str">
            <v>12A*</v>
          </cell>
          <cell r="BD56" t="str">
            <v>HTXS NV</v>
          </cell>
          <cell r="BE56" t="str">
            <v>HTXS NV</v>
          </cell>
        </row>
        <row r="57">
          <cell r="E57" t="str">
            <v>01002013</v>
          </cell>
          <cell r="F57" t="str">
            <v>Phòng TC - HC - TH</v>
          </cell>
          <cell r="G57" t="str">
            <v>HĐT</v>
          </cell>
          <cell r="H57" t="str">
            <v>A4</v>
          </cell>
          <cell r="I57">
            <v>7</v>
          </cell>
          <cell r="J57" t="str">
            <v>A2</v>
          </cell>
          <cell r="K57">
            <v>9</v>
          </cell>
          <cell r="L57" t="str">
            <v>A2</v>
          </cell>
          <cell r="M57">
            <v>9</v>
          </cell>
          <cell r="N57" t="str">
            <v>A3</v>
          </cell>
          <cell r="O57">
            <v>8</v>
          </cell>
          <cell r="P57" t="str">
            <v>A4</v>
          </cell>
          <cell r="Q57">
            <v>7</v>
          </cell>
          <cell r="R57">
            <v>8</v>
          </cell>
          <cell r="S57">
            <v>0</v>
          </cell>
          <cell r="T57" t="str">
            <v>Xuất sắc</v>
          </cell>
          <cell r="V57" t="str">
            <v>A3</v>
          </cell>
          <cell r="W57">
            <v>8</v>
          </cell>
          <cell r="X57" t="str">
            <v>A4</v>
          </cell>
          <cell r="Y57">
            <v>7</v>
          </cell>
          <cell r="Z57" t="str">
            <v>A4</v>
          </cell>
          <cell r="AA57">
            <v>7</v>
          </cell>
          <cell r="AB57" t="str">
            <v>A4</v>
          </cell>
          <cell r="AC57">
            <v>7</v>
          </cell>
          <cell r="AD57" t="str">
            <v>A4</v>
          </cell>
          <cell r="AE57">
            <v>7</v>
          </cell>
          <cell r="AF57">
            <v>7.3</v>
          </cell>
          <cell r="AG57">
            <v>0</v>
          </cell>
          <cell r="AH57" t="str">
            <v>Tốt</v>
          </cell>
          <cell r="AI57">
            <v>7.2</v>
          </cell>
          <cell r="AJ57">
            <v>0</v>
          </cell>
          <cell r="AK57" t="str">
            <v>Tốt</v>
          </cell>
          <cell r="AM57">
            <v>7.7</v>
          </cell>
          <cell r="AN57" t="str">
            <v/>
          </cell>
          <cell r="AO57" t="str">
            <v>Tốt</v>
          </cell>
          <cell r="AP57" t="str">
            <v xml:space="preserve"> Đạt LĐTT</v>
          </cell>
          <cell r="AQ57">
            <v>7.6</v>
          </cell>
          <cell r="AR57" t="str">
            <v/>
          </cell>
          <cell r="AS57" t="str">
            <v>Tốt</v>
          </cell>
          <cell r="AT57" t="str">
            <v>Đạt LĐTT</v>
          </cell>
          <cell r="AV57" t="str">
            <v>A2</v>
          </cell>
          <cell r="AW57">
            <v>9</v>
          </cell>
          <cell r="AX57" t="str">
            <v>A2</v>
          </cell>
          <cell r="AY57">
            <v>9</v>
          </cell>
          <cell r="AZ57">
            <v>7.9</v>
          </cell>
          <cell r="BA57">
            <v>7.8</v>
          </cell>
          <cell r="BB57" t="str">
            <v>12A* + 0B* + 0C* +  0D</v>
          </cell>
          <cell r="BC57" t="str">
            <v>12A*</v>
          </cell>
          <cell r="BD57" t="str">
            <v>HTT NV</v>
          </cell>
          <cell r="BE57" t="str">
            <v>HTT NV</v>
          </cell>
        </row>
        <row r="58">
          <cell r="E58" t="str">
            <v>01002031</v>
          </cell>
          <cell r="F58" t="str">
            <v>Phòng TC - HC - TH</v>
          </cell>
          <cell r="G58" t="str">
            <v>HĐT</v>
          </cell>
          <cell r="H58" t="str">
            <v>A4</v>
          </cell>
          <cell r="I58">
            <v>7</v>
          </cell>
          <cell r="J58" t="str">
            <v>A2</v>
          </cell>
          <cell r="K58">
            <v>9</v>
          </cell>
          <cell r="L58" t="str">
            <v>A2</v>
          </cell>
          <cell r="M58">
            <v>9</v>
          </cell>
          <cell r="N58" t="str">
            <v>A3</v>
          </cell>
          <cell r="O58">
            <v>8</v>
          </cell>
          <cell r="P58" t="str">
            <v>A4</v>
          </cell>
          <cell r="Q58">
            <v>7</v>
          </cell>
          <cell r="R58">
            <v>8</v>
          </cell>
          <cell r="S58">
            <v>0</v>
          </cell>
          <cell r="T58" t="str">
            <v>Xuất sắc</v>
          </cell>
          <cell r="V58" t="str">
            <v>A4</v>
          </cell>
          <cell r="W58">
            <v>7</v>
          </cell>
          <cell r="X58" t="str">
            <v>A3</v>
          </cell>
          <cell r="Y58">
            <v>8</v>
          </cell>
          <cell r="Z58" t="str">
            <v>A4</v>
          </cell>
          <cell r="AA58">
            <v>7</v>
          </cell>
          <cell r="AB58" t="str">
            <v>A4</v>
          </cell>
          <cell r="AC58">
            <v>7</v>
          </cell>
          <cell r="AD58" t="str">
            <v>A3</v>
          </cell>
          <cell r="AE58">
            <v>8</v>
          </cell>
          <cell r="AF58">
            <v>7.3</v>
          </cell>
          <cell r="AG58">
            <v>0</v>
          </cell>
          <cell r="AH58" t="str">
            <v>Tốt</v>
          </cell>
          <cell r="AI58">
            <v>7.4</v>
          </cell>
          <cell r="AJ58">
            <v>0</v>
          </cell>
          <cell r="AK58" t="str">
            <v>Tốt</v>
          </cell>
          <cell r="AM58">
            <v>7.7</v>
          </cell>
          <cell r="AN58" t="str">
            <v/>
          </cell>
          <cell r="AO58" t="str">
            <v>Tốt</v>
          </cell>
          <cell r="AP58" t="str">
            <v xml:space="preserve"> Đạt LĐTT</v>
          </cell>
          <cell r="AQ58">
            <v>7.7</v>
          </cell>
          <cell r="AR58" t="str">
            <v/>
          </cell>
          <cell r="AS58" t="str">
            <v>Tốt</v>
          </cell>
          <cell r="AT58" t="str">
            <v>Đạt LĐTT</v>
          </cell>
          <cell r="AV58" t="str">
            <v>A2</v>
          </cell>
          <cell r="AW58">
            <v>9</v>
          </cell>
          <cell r="AX58" t="str">
            <v>A2</v>
          </cell>
          <cell r="AY58">
            <v>9</v>
          </cell>
          <cell r="AZ58">
            <v>7.9</v>
          </cell>
          <cell r="BA58">
            <v>7.9</v>
          </cell>
          <cell r="BB58" t="str">
            <v>12A* + 0B* + 0C* +  0D</v>
          </cell>
          <cell r="BC58" t="str">
            <v>12A*</v>
          </cell>
          <cell r="BD58" t="str">
            <v>HTT NV</v>
          </cell>
          <cell r="BE58" t="str">
            <v>HTT NV</v>
          </cell>
        </row>
        <row r="59">
          <cell r="E59" t="str">
            <v>01002034</v>
          </cell>
          <cell r="F59" t="str">
            <v>Phòng TC - HC - TH</v>
          </cell>
          <cell r="G59" t="str">
            <v>HĐT</v>
          </cell>
          <cell r="H59" t="str">
            <v>A2</v>
          </cell>
          <cell r="I59">
            <v>9</v>
          </cell>
          <cell r="J59" t="str">
            <v>A2</v>
          </cell>
          <cell r="K59">
            <v>9</v>
          </cell>
          <cell r="L59" t="str">
            <v>A3</v>
          </cell>
          <cell r="M59">
            <v>8</v>
          </cell>
          <cell r="N59" t="str">
            <v>A3</v>
          </cell>
          <cell r="O59">
            <v>8</v>
          </cell>
          <cell r="P59" t="str">
            <v>A4</v>
          </cell>
          <cell r="Q59">
            <v>7</v>
          </cell>
          <cell r="R59">
            <v>8.1999999999999993</v>
          </cell>
          <cell r="S59">
            <v>0</v>
          </cell>
          <cell r="T59" t="str">
            <v>Xuất sắc</v>
          </cell>
          <cell r="V59" t="str">
            <v>A4</v>
          </cell>
          <cell r="W59">
            <v>7</v>
          </cell>
          <cell r="X59" t="str">
            <v>A3</v>
          </cell>
          <cell r="Y59">
            <v>8</v>
          </cell>
          <cell r="Z59" t="str">
            <v>A4</v>
          </cell>
          <cell r="AA59">
            <v>7</v>
          </cell>
          <cell r="AB59" t="str">
            <v>A4</v>
          </cell>
          <cell r="AC59">
            <v>7</v>
          </cell>
          <cell r="AD59" t="str">
            <v>A4</v>
          </cell>
          <cell r="AE59">
            <v>7</v>
          </cell>
          <cell r="AF59">
            <v>7.3</v>
          </cell>
          <cell r="AG59">
            <v>0</v>
          </cell>
          <cell r="AH59" t="str">
            <v>Tốt</v>
          </cell>
          <cell r="AI59">
            <v>7.2</v>
          </cell>
          <cell r="AJ59">
            <v>0</v>
          </cell>
          <cell r="AK59" t="str">
            <v>Tốt</v>
          </cell>
          <cell r="AM59">
            <v>7.8</v>
          </cell>
          <cell r="AN59" t="str">
            <v/>
          </cell>
          <cell r="AO59" t="str">
            <v>Tốt</v>
          </cell>
          <cell r="AP59" t="str">
            <v xml:space="preserve"> Đạt LĐTT</v>
          </cell>
          <cell r="AQ59">
            <v>7.7</v>
          </cell>
          <cell r="AR59" t="str">
            <v/>
          </cell>
          <cell r="AS59" t="str">
            <v>Tốt</v>
          </cell>
          <cell r="AT59" t="str">
            <v>Đạt LĐTT</v>
          </cell>
          <cell r="AV59" t="str">
            <v>A2</v>
          </cell>
          <cell r="AW59">
            <v>9</v>
          </cell>
          <cell r="AX59" t="str">
            <v>A4</v>
          </cell>
          <cell r="AY59">
            <v>7</v>
          </cell>
          <cell r="AZ59">
            <v>7.8</v>
          </cell>
          <cell r="BA59">
            <v>7.8</v>
          </cell>
          <cell r="BB59" t="str">
            <v>12A* + 0B* + 0C* +  0D</v>
          </cell>
          <cell r="BC59" t="str">
            <v>12A*</v>
          </cell>
          <cell r="BD59" t="str">
            <v>HTT NV</v>
          </cell>
          <cell r="BE59" t="str">
            <v>HTT NV</v>
          </cell>
        </row>
        <row r="60">
          <cell r="E60" t="str">
            <v>01002033</v>
          </cell>
          <cell r="F60" t="str">
            <v>Phòng TC - HC - TH</v>
          </cell>
          <cell r="G60" t="str">
            <v>HĐT</v>
          </cell>
          <cell r="H60" t="str">
            <v>A2</v>
          </cell>
          <cell r="I60">
            <v>9</v>
          </cell>
          <cell r="J60" t="str">
            <v>A4</v>
          </cell>
          <cell r="K60">
            <v>7</v>
          </cell>
          <cell r="L60" t="str">
            <v>A2</v>
          </cell>
          <cell r="M60">
            <v>9</v>
          </cell>
          <cell r="N60" t="str">
            <v>A3</v>
          </cell>
          <cell r="O60">
            <v>8</v>
          </cell>
          <cell r="P60" t="str">
            <v>A4</v>
          </cell>
          <cell r="Q60">
            <v>7</v>
          </cell>
          <cell r="R60">
            <v>8</v>
          </cell>
          <cell r="S60">
            <v>0</v>
          </cell>
          <cell r="T60" t="str">
            <v>Xuất sắc</v>
          </cell>
          <cell r="V60" t="str">
            <v>A4</v>
          </cell>
          <cell r="W60">
            <v>7</v>
          </cell>
          <cell r="X60" t="str">
            <v>A3</v>
          </cell>
          <cell r="Y60">
            <v>8</v>
          </cell>
          <cell r="Z60" t="str">
            <v>A3</v>
          </cell>
          <cell r="AA60">
            <v>8</v>
          </cell>
          <cell r="AB60" t="str">
            <v>A3</v>
          </cell>
          <cell r="AC60">
            <v>8</v>
          </cell>
          <cell r="AD60" t="str">
            <v>A4</v>
          </cell>
          <cell r="AE60">
            <v>7</v>
          </cell>
          <cell r="AF60">
            <v>7.8</v>
          </cell>
          <cell r="AG60">
            <v>0</v>
          </cell>
          <cell r="AH60" t="str">
            <v>Tốt</v>
          </cell>
          <cell r="AI60">
            <v>7.6</v>
          </cell>
          <cell r="AJ60">
            <v>0</v>
          </cell>
          <cell r="AK60" t="str">
            <v>Tốt</v>
          </cell>
          <cell r="AM60">
            <v>7.9</v>
          </cell>
          <cell r="AN60" t="str">
            <v/>
          </cell>
          <cell r="AO60" t="str">
            <v>Tốt</v>
          </cell>
          <cell r="AP60" t="str">
            <v xml:space="preserve"> Đạt LĐTT</v>
          </cell>
          <cell r="AQ60">
            <v>7.8</v>
          </cell>
          <cell r="AR60" t="str">
            <v/>
          </cell>
          <cell r="AS60" t="str">
            <v>Tốt</v>
          </cell>
          <cell r="AT60" t="str">
            <v>Đạt LĐTT</v>
          </cell>
          <cell r="AV60" t="str">
            <v>A2</v>
          </cell>
          <cell r="AW60">
            <v>9</v>
          </cell>
          <cell r="AX60" t="str">
            <v>A4</v>
          </cell>
          <cell r="AY60">
            <v>7</v>
          </cell>
          <cell r="AZ60">
            <v>7.9</v>
          </cell>
          <cell r="BA60">
            <v>7.8</v>
          </cell>
          <cell r="BB60" t="str">
            <v>12A* + 0B* + 0C* +  0D</v>
          </cell>
          <cell r="BC60" t="str">
            <v>12A*</v>
          </cell>
          <cell r="BD60" t="str">
            <v>HTT NV</v>
          </cell>
          <cell r="BE60" t="str">
            <v>HTT NV</v>
          </cell>
        </row>
        <row r="61">
          <cell r="E61" t="str">
            <v>01010068</v>
          </cell>
          <cell r="F61" t="str">
            <v>Phòng TC - HC - TH</v>
          </cell>
          <cell r="G61" t="str">
            <v>HĐT</v>
          </cell>
          <cell r="H61" t="str">
            <v>A2</v>
          </cell>
          <cell r="I61">
            <v>9</v>
          </cell>
          <cell r="J61" t="str">
            <v>A4</v>
          </cell>
          <cell r="K61">
            <v>7</v>
          </cell>
          <cell r="L61" t="str">
            <v>A3</v>
          </cell>
          <cell r="M61">
            <v>8</v>
          </cell>
          <cell r="N61" t="str">
            <v>A2</v>
          </cell>
          <cell r="O61">
            <v>9</v>
          </cell>
          <cell r="P61" t="str">
            <v>A4</v>
          </cell>
          <cell r="Q61">
            <v>7</v>
          </cell>
          <cell r="R61">
            <v>8</v>
          </cell>
          <cell r="S61">
            <v>0</v>
          </cell>
          <cell r="T61" t="str">
            <v>Xuất sắc</v>
          </cell>
          <cell r="V61" t="str">
            <v>A4</v>
          </cell>
          <cell r="W61">
            <v>7</v>
          </cell>
          <cell r="X61" t="str">
            <v>A4</v>
          </cell>
          <cell r="Y61">
            <v>7</v>
          </cell>
          <cell r="Z61" t="str">
            <v>A4</v>
          </cell>
          <cell r="AA61">
            <v>7</v>
          </cell>
          <cell r="AB61" t="str">
            <v>A4</v>
          </cell>
          <cell r="AC61">
            <v>7</v>
          </cell>
          <cell r="AD61" t="str">
            <v>A4</v>
          </cell>
          <cell r="AE61">
            <v>7</v>
          </cell>
          <cell r="AF61">
            <v>7</v>
          </cell>
          <cell r="AG61">
            <v>0</v>
          </cell>
          <cell r="AH61" t="str">
            <v>Tốt</v>
          </cell>
          <cell r="AI61">
            <v>7</v>
          </cell>
          <cell r="AJ61">
            <v>0</v>
          </cell>
          <cell r="AK61" t="str">
            <v>Tốt</v>
          </cell>
          <cell r="AM61">
            <v>7.5</v>
          </cell>
          <cell r="AN61" t="str">
            <v/>
          </cell>
          <cell r="AO61" t="str">
            <v>Tốt</v>
          </cell>
          <cell r="AP61" t="str">
            <v xml:space="preserve"> Đạt LĐTT</v>
          </cell>
          <cell r="AQ61">
            <v>7.5</v>
          </cell>
          <cell r="AR61" t="str">
            <v/>
          </cell>
          <cell r="AS61" t="str">
            <v>Tốt</v>
          </cell>
          <cell r="AT61" t="str">
            <v>Đạt LĐTT</v>
          </cell>
          <cell r="AV61" t="str">
            <v>A2</v>
          </cell>
          <cell r="AW61">
            <v>9</v>
          </cell>
          <cell r="AX61" t="str">
            <v>A4</v>
          </cell>
          <cell r="AY61">
            <v>7</v>
          </cell>
          <cell r="AZ61">
            <v>7.6</v>
          </cell>
          <cell r="BA61">
            <v>7.6</v>
          </cell>
          <cell r="BB61" t="str">
            <v>12A* + 0B* + 0C* +  0D</v>
          </cell>
          <cell r="BC61" t="str">
            <v>12A*</v>
          </cell>
          <cell r="BD61" t="str">
            <v>HTT NV</v>
          </cell>
          <cell r="BE61" t="str">
            <v>HTT NV</v>
          </cell>
        </row>
        <row r="62">
          <cell r="E62" t="str">
            <v>01002035</v>
          </cell>
          <cell r="F62" t="str">
            <v>Phòng TC - HC - TH</v>
          </cell>
          <cell r="G62" t="str">
            <v>HĐT</v>
          </cell>
          <cell r="H62" t="str">
            <v>A2</v>
          </cell>
          <cell r="I62">
            <v>9</v>
          </cell>
          <cell r="J62" t="str">
            <v>A3</v>
          </cell>
          <cell r="K62">
            <v>8</v>
          </cell>
          <cell r="L62" t="str">
            <v>A3</v>
          </cell>
          <cell r="M62">
            <v>8</v>
          </cell>
          <cell r="N62" t="str">
            <v>A2</v>
          </cell>
          <cell r="O62">
            <v>9</v>
          </cell>
          <cell r="P62" t="str">
            <v>A3</v>
          </cell>
          <cell r="Q62">
            <v>8</v>
          </cell>
          <cell r="R62">
            <v>8.4</v>
          </cell>
          <cell r="S62">
            <v>0</v>
          </cell>
          <cell r="T62" t="str">
            <v>Xuất sắc</v>
          </cell>
          <cell r="V62" t="str">
            <v>A2</v>
          </cell>
          <cell r="W62">
            <v>9</v>
          </cell>
          <cell r="X62" t="str">
            <v>A2</v>
          </cell>
          <cell r="Y62">
            <v>9</v>
          </cell>
          <cell r="Z62" t="str">
            <v>A2</v>
          </cell>
          <cell r="AA62">
            <v>9</v>
          </cell>
          <cell r="AB62" t="str">
            <v>A2</v>
          </cell>
          <cell r="AC62">
            <v>9</v>
          </cell>
          <cell r="AD62" t="str">
            <v>A2</v>
          </cell>
          <cell r="AE62">
            <v>9</v>
          </cell>
          <cell r="AF62">
            <v>9</v>
          </cell>
          <cell r="AG62">
            <v>0</v>
          </cell>
          <cell r="AH62" t="str">
            <v>Xuất sắc</v>
          </cell>
          <cell r="AI62">
            <v>9</v>
          </cell>
          <cell r="AJ62">
            <v>0</v>
          </cell>
          <cell r="AK62" t="str">
            <v>Xuất sắc</v>
          </cell>
          <cell r="AM62">
            <v>8.6999999999999993</v>
          </cell>
          <cell r="AN62" t="str">
            <v/>
          </cell>
          <cell r="AO62" t="str">
            <v>Xuất sắc</v>
          </cell>
          <cell r="AP62" t="str">
            <v xml:space="preserve"> Đạt LĐTT</v>
          </cell>
          <cell r="AQ62">
            <v>8.6999999999999993</v>
          </cell>
          <cell r="AR62" t="str">
            <v/>
          </cell>
          <cell r="AS62" t="str">
            <v>Xuất sắc</v>
          </cell>
          <cell r="AT62" t="str">
            <v>Đạt LĐTT</v>
          </cell>
          <cell r="AV62" t="str">
            <v>A2</v>
          </cell>
          <cell r="AW62">
            <v>9</v>
          </cell>
          <cell r="AX62" t="str">
            <v>A2</v>
          </cell>
          <cell r="AY62">
            <v>9</v>
          </cell>
          <cell r="AZ62">
            <v>8.6999999999999993</v>
          </cell>
          <cell r="BA62">
            <v>8.8000000000000007</v>
          </cell>
          <cell r="BB62" t="str">
            <v>12A* + 0B* + 0C* +  0D</v>
          </cell>
          <cell r="BC62" t="str">
            <v>12A*</v>
          </cell>
          <cell r="BD62" t="str">
            <v>HTXS NV</v>
          </cell>
          <cell r="BE62" t="str">
            <v>HTXS NV</v>
          </cell>
        </row>
        <row r="63">
          <cell r="E63" t="str">
            <v>01002036</v>
          </cell>
          <cell r="F63" t="str">
            <v>Phòng TC - HC - TH</v>
          </cell>
          <cell r="G63" t="str">
            <v>HĐT</v>
          </cell>
          <cell r="H63" t="str">
            <v>A3</v>
          </cell>
          <cell r="I63">
            <v>8</v>
          </cell>
          <cell r="J63" t="str">
            <v>A3</v>
          </cell>
          <cell r="K63">
            <v>8</v>
          </cell>
          <cell r="L63" t="str">
            <v>A3</v>
          </cell>
          <cell r="M63">
            <v>8</v>
          </cell>
          <cell r="N63" t="str">
            <v>A2</v>
          </cell>
          <cell r="O63">
            <v>9</v>
          </cell>
          <cell r="P63" t="str">
            <v>A3</v>
          </cell>
          <cell r="Q63">
            <v>8</v>
          </cell>
          <cell r="R63">
            <v>8.1999999999999993</v>
          </cell>
          <cell r="S63">
            <v>0</v>
          </cell>
          <cell r="T63" t="str">
            <v>Xuất sắc</v>
          </cell>
          <cell r="V63" t="str">
            <v>A2</v>
          </cell>
          <cell r="W63">
            <v>9</v>
          </cell>
          <cell r="X63" t="str">
            <v>A3</v>
          </cell>
          <cell r="Y63">
            <v>8</v>
          </cell>
          <cell r="Z63" t="str">
            <v>A3</v>
          </cell>
          <cell r="AA63">
            <v>8</v>
          </cell>
          <cell r="AB63" t="str">
            <v>A2</v>
          </cell>
          <cell r="AC63">
            <v>9</v>
          </cell>
          <cell r="AD63" t="str">
            <v>A3</v>
          </cell>
          <cell r="AE63">
            <v>8</v>
          </cell>
          <cell r="AF63">
            <v>8.5</v>
          </cell>
          <cell r="AG63">
            <v>0</v>
          </cell>
          <cell r="AH63" t="str">
            <v>Xuất sắc</v>
          </cell>
          <cell r="AI63">
            <v>8.4</v>
          </cell>
          <cell r="AJ63">
            <v>0</v>
          </cell>
          <cell r="AK63" t="str">
            <v>Xuất sắc</v>
          </cell>
          <cell r="AM63">
            <v>8.4</v>
          </cell>
          <cell r="AN63" t="str">
            <v/>
          </cell>
          <cell r="AO63" t="str">
            <v>Xuất sắc</v>
          </cell>
          <cell r="AP63" t="str">
            <v xml:space="preserve"> Đạt LĐTT</v>
          </cell>
          <cell r="AQ63">
            <v>8.3000000000000007</v>
          </cell>
          <cell r="AR63" t="str">
            <v/>
          </cell>
          <cell r="AS63" t="str">
            <v>Xuất sắc</v>
          </cell>
          <cell r="AT63" t="str">
            <v>Đạt LĐTT</v>
          </cell>
          <cell r="AV63" t="str">
            <v>A2</v>
          </cell>
          <cell r="AW63">
            <v>9</v>
          </cell>
          <cell r="AX63" t="str">
            <v>A3</v>
          </cell>
          <cell r="AY63">
            <v>8</v>
          </cell>
          <cell r="AZ63">
            <v>8.4</v>
          </cell>
          <cell r="BA63">
            <v>8.3000000000000007</v>
          </cell>
          <cell r="BB63" t="str">
            <v>12A* + 0B* + 0C* +  0D</v>
          </cell>
          <cell r="BC63" t="str">
            <v>12A*</v>
          </cell>
          <cell r="BD63" t="str">
            <v>HTXS NV</v>
          </cell>
          <cell r="BE63" t="str">
            <v>HTXS NV</v>
          </cell>
        </row>
        <row r="64">
          <cell r="E64" t="str">
            <v>01002002</v>
          </cell>
          <cell r="F64" t="str">
            <v>Phòng TTGD - CTSV</v>
          </cell>
          <cell r="G64" t="str">
            <v>VC</v>
          </cell>
          <cell r="H64" t="str">
            <v>A1</v>
          </cell>
          <cell r="I64">
            <v>10</v>
          </cell>
          <cell r="J64" t="str">
            <v>A1</v>
          </cell>
          <cell r="K64">
            <v>10</v>
          </cell>
          <cell r="L64" t="str">
            <v>A1</v>
          </cell>
          <cell r="M64">
            <v>10</v>
          </cell>
          <cell r="N64" t="str">
            <v>A1</v>
          </cell>
          <cell r="O64">
            <v>10</v>
          </cell>
          <cell r="P64" t="str">
            <v>A1</v>
          </cell>
          <cell r="Q64">
            <v>10</v>
          </cell>
          <cell r="R64">
            <v>10</v>
          </cell>
          <cell r="S64">
            <v>0</v>
          </cell>
          <cell r="T64" t="str">
            <v>Xuất sắc</v>
          </cell>
          <cell r="V64" t="str">
            <v>A1</v>
          </cell>
          <cell r="W64">
            <v>10</v>
          </cell>
          <cell r="X64" t="str">
            <v>A1</v>
          </cell>
          <cell r="Y64">
            <v>10</v>
          </cell>
          <cell r="Z64" t="str">
            <v>A1</v>
          </cell>
          <cell r="AA64">
            <v>10</v>
          </cell>
          <cell r="AB64" t="str">
            <v>A1</v>
          </cell>
          <cell r="AC64">
            <v>10</v>
          </cell>
          <cell r="AD64" t="str">
            <v>A1</v>
          </cell>
          <cell r="AE64">
            <v>10</v>
          </cell>
          <cell r="AF64">
            <v>10</v>
          </cell>
          <cell r="AG64">
            <v>0</v>
          </cell>
          <cell r="AH64" t="str">
            <v>Xuất sắc</v>
          </cell>
          <cell r="AI64">
            <v>10</v>
          </cell>
          <cell r="AJ64">
            <v>0</v>
          </cell>
          <cell r="AK64" t="str">
            <v>Xuất sắc</v>
          </cell>
          <cell r="AM64">
            <v>10</v>
          </cell>
          <cell r="AN64" t="str">
            <v/>
          </cell>
          <cell r="AO64" t="str">
            <v>Xuất sắc</v>
          </cell>
          <cell r="AP64" t="str">
            <v xml:space="preserve"> Đạt LĐTT</v>
          </cell>
          <cell r="AQ64">
            <v>10</v>
          </cell>
          <cell r="AR64" t="str">
            <v/>
          </cell>
          <cell r="AS64" t="str">
            <v>Xuất sắc</v>
          </cell>
          <cell r="AT64" t="str">
            <v>Đạt LĐTT</v>
          </cell>
          <cell r="AV64" t="str">
            <v>A1</v>
          </cell>
          <cell r="AW64">
            <v>10</v>
          </cell>
          <cell r="AX64" t="str">
            <v>A1</v>
          </cell>
          <cell r="AY64">
            <v>10</v>
          </cell>
          <cell r="AZ64">
            <v>10</v>
          </cell>
          <cell r="BA64">
            <v>10</v>
          </cell>
          <cell r="BB64" t="str">
            <v>12A* + 0B* + 0C* +  0D</v>
          </cell>
          <cell r="BC64" t="str">
            <v>12A*</v>
          </cell>
          <cell r="BD64" t="str">
            <v>HTXS NV</v>
          </cell>
          <cell r="BE64" t="str">
            <v>HTXS NV</v>
          </cell>
        </row>
        <row r="65">
          <cell r="E65" t="str">
            <v>01007001</v>
          </cell>
          <cell r="F65" t="str">
            <v>Phòng TTGD - CTSV</v>
          </cell>
          <cell r="G65" t="str">
            <v>VC</v>
          </cell>
          <cell r="H65" t="str">
            <v>A3</v>
          </cell>
          <cell r="I65">
            <v>8</v>
          </cell>
          <cell r="J65" t="str">
            <v>A2</v>
          </cell>
          <cell r="K65">
            <v>9</v>
          </cell>
          <cell r="L65" t="str">
            <v>A2</v>
          </cell>
          <cell r="M65">
            <v>9</v>
          </cell>
          <cell r="N65" t="str">
            <v>A2</v>
          </cell>
          <cell r="O65">
            <v>9</v>
          </cell>
          <cell r="P65" t="str">
            <v>A2</v>
          </cell>
          <cell r="Q65">
            <v>9</v>
          </cell>
          <cell r="R65">
            <v>8.8000000000000007</v>
          </cell>
          <cell r="S65">
            <v>0</v>
          </cell>
          <cell r="T65" t="str">
            <v>Xuất sắc</v>
          </cell>
          <cell r="V65" t="str">
            <v>A2</v>
          </cell>
          <cell r="W65">
            <v>9</v>
          </cell>
          <cell r="X65" t="str">
            <v>A2</v>
          </cell>
          <cell r="Y65">
            <v>9</v>
          </cell>
          <cell r="Z65" t="str">
            <v>A2</v>
          </cell>
          <cell r="AA65">
            <v>9</v>
          </cell>
          <cell r="AB65" t="str">
            <v>A2</v>
          </cell>
          <cell r="AC65">
            <v>9</v>
          </cell>
          <cell r="AD65" t="str">
            <v>A2</v>
          </cell>
          <cell r="AE65">
            <v>9</v>
          </cell>
          <cell r="AF65">
            <v>9</v>
          </cell>
          <cell r="AG65">
            <v>0</v>
          </cell>
          <cell r="AH65" t="str">
            <v>Xuất sắc</v>
          </cell>
          <cell r="AI65">
            <v>9</v>
          </cell>
          <cell r="AJ65">
            <v>0</v>
          </cell>
          <cell r="AK65" t="str">
            <v>Xuất sắc</v>
          </cell>
          <cell r="AM65">
            <v>8.9</v>
          </cell>
          <cell r="AN65" t="str">
            <v/>
          </cell>
          <cell r="AO65" t="str">
            <v>Xuất sắc</v>
          </cell>
          <cell r="AP65" t="str">
            <v xml:space="preserve"> Đạt LĐTT</v>
          </cell>
          <cell r="AQ65">
            <v>8.9</v>
          </cell>
          <cell r="AR65" t="str">
            <v/>
          </cell>
          <cell r="AS65" t="str">
            <v>Xuất sắc</v>
          </cell>
          <cell r="AT65" t="str">
            <v>Đạt LĐTT</v>
          </cell>
          <cell r="AV65" t="str">
            <v>A3</v>
          </cell>
          <cell r="AW65">
            <v>8</v>
          </cell>
          <cell r="AX65" t="str">
            <v>A3</v>
          </cell>
          <cell r="AY65">
            <v>8</v>
          </cell>
          <cell r="AZ65">
            <v>8.6999999999999993</v>
          </cell>
          <cell r="BA65">
            <v>8.8000000000000007</v>
          </cell>
          <cell r="BB65" t="str">
            <v>12A* + 0B* + 0C* +  0D</v>
          </cell>
          <cell r="BC65" t="str">
            <v>12A*</v>
          </cell>
          <cell r="BD65" t="str">
            <v>HTXS NV</v>
          </cell>
          <cell r="BE65" t="str">
            <v>HTXS NV</v>
          </cell>
        </row>
        <row r="66">
          <cell r="E66" t="str">
            <v>01009006</v>
          </cell>
          <cell r="F66" t="str">
            <v>Phòng TTGD - CTSV</v>
          </cell>
          <cell r="G66" t="str">
            <v>VC</v>
          </cell>
          <cell r="H66" t="str">
            <v>A2</v>
          </cell>
          <cell r="I66">
            <v>9</v>
          </cell>
          <cell r="J66" t="str">
            <v>A2</v>
          </cell>
          <cell r="K66">
            <v>9</v>
          </cell>
          <cell r="L66" t="str">
            <v>A2</v>
          </cell>
          <cell r="M66">
            <v>9</v>
          </cell>
          <cell r="N66" t="str">
            <v>A2</v>
          </cell>
          <cell r="O66">
            <v>9</v>
          </cell>
          <cell r="P66" t="str">
            <v>A2</v>
          </cell>
          <cell r="Q66">
            <v>9</v>
          </cell>
          <cell r="R66">
            <v>9</v>
          </cell>
          <cell r="S66">
            <v>0</v>
          </cell>
          <cell r="T66" t="str">
            <v>Xuất sắc</v>
          </cell>
          <cell r="V66" t="str">
            <v>A2</v>
          </cell>
          <cell r="W66">
            <v>9</v>
          </cell>
          <cell r="X66" t="str">
            <v>A2</v>
          </cell>
          <cell r="Y66">
            <v>9</v>
          </cell>
          <cell r="Z66" t="str">
            <v>A2</v>
          </cell>
          <cell r="AA66">
            <v>9</v>
          </cell>
          <cell r="AB66" t="str">
            <v>A1</v>
          </cell>
          <cell r="AC66">
            <v>10</v>
          </cell>
          <cell r="AD66" t="str">
            <v>A2</v>
          </cell>
          <cell r="AE66">
            <v>9</v>
          </cell>
          <cell r="AF66">
            <v>9.3000000000000007</v>
          </cell>
          <cell r="AG66">
            <v>0</v>
          </cell>
          <cell r="AH66" t="str">
            <v>Xuất sắc</v>
          </cell>
          <cell r="AI66">
            <v>9.1999999999999993</v>
          </cell>
          <cell r="AJ66">
            <v>0</v>
          </cell>
          <cell r="AK66" t="str">
            <v>Xuất sắc</v>
          </cell>
          <cell r="AM66">
            <v>9.1999999999999993</v>
          </cell>
          <cell r="AN66" t="str">
            <v/>
          </cell>
          <cell r="AO66" t="str">
            <v>Xuất sắc</v>
          </cell>
          <cell r="AP66" t="str">
            <v xml:space="preserve"> Đạt LĐTT</v>
          </cell>
          <cell r="AQ66">
            <v>9.1</v>
          </cell>
          <cell r="AR66" t="str">
            <v/>
          </cell>
          <cell r="AS66" t="str">
            <v>Xuất sắc</v>
          </cell>
          <cell r="AT66" t="str">
            <v>Đạt LĐTT</v>
          </cell>
          <cell r="AU66" t="str">
            <v>Tốt</v>
          </cell>
          <cell r="AV66" t="str">
            <v>A3</v>
          </cell>
          <cell r="AW66">
            <v>8</v>
          </cell>
          <cell r="AX66" t="str">
            <v>A3</v>
          </cell>
          <cell r="AY66">
            <v>8</v>
          </cell>
          <cell r="AZ66">
            <v>8.9</v>
          </cell>
          <cell r="BA66">
            <v>8.9</v>
          </cell>
          <cell r="BB66" t="str">
            <v>12A* + 0B* + 0C* +  0D</v>
          </cell>
          <cell r="BC66" t="str">
            <v>12A*</v>
          </cell>
          <cell r="BD66" t="str">
            <v>HTXS NV</v>
          </cell>
          <cell r="BE66" t="str">
            <v>HTXS NV</v>
          </cell>
        </row>
        <row r="67">
          <cell r="E67" t="str">
            <v>01009018</v>
          </cell>
          <cell r="F67" t="str">
            <v>Phòng TTGD - CTSV</v>
          </cell>
          <cell r="G67" t="str">
            <v>VC</v>
          </cell>
          <cell r="H67" t="str">
            <v>A4</v>
          </cell>
          <cell r="I67">
            <v>7</v>
          </cell>
          <cell r="J67" t="str">
            <v>A3</v>
          </cell>
          <cell r="K67">
            <v>8</v>
          </cell>
          <cell r="L67" t="str">
            <v>A3</v>
          </cell>
          <cell r="M67">
            <v>8</v>
          </cell>
          <cell r="N67" t="str">
            <v>A3</v>
          </cell>
          <cell r="O67">
            <v>8</v>
          </cell>
          <cell r="P67" t="str">
            <v>A2</v>
          </cell>
          <cell r="Q67">
            <v>9</v>
          </cell>
          <cell r="R67">
            <v>8</v>
          </cell>
          <cell r="S67">
            <v>0</v>
          </cell>
          <cell r="T67" t="str">
            <v>Xuất sắc</v>
          </cell>
          <cell r="V67" t="str">
            <v>A3</v>
          </cell>
          <cell r="W67">
            <v>8</v>
          </cell>
          <cell r="X67" t="str">
            <v>A2</v>
          </cell>
          <cell r="Y67">
            <v>9</v>
          </cell>
          <cell r="Z67" t="str">
            <v>A2</v>
          </cell>
          <cell r="AA67">
            <v>9</v>
          </cell>
          <cell r="AB67" t="str">
            <v>A3</v>
          </cell>
          <cell r="AC67">
            <v>8</v>
          </cell>
          <cell r="AD67" t="str">
            <v>A2</v>
          </cell>
          <cell r="AE67">
            <v>9</v>
          </cell>
          <cell r="AF67">
            <v>8.5</v>
          </cell>
          <cell r="AG67">
            <v>0</v>
          </cell>
          <cell r="AH67" t="str">
            <v>Xuất sắc</v>
          </cell>
          <cell r="AI67">
            <v>8.6</v>
          </cell>
          <cell r="AJ67">
            <v>0</v>
          </cell>
          <cell r="AK67" t="str">
            <v>Xuất sắc</v>
          </cell>
          <cell r="AM67">
            <v>8.3000000000000007</v>
          </cell>
          <cell r="AN67" t="str">
            <v/>
          </cell>
          <cell r="AO67" t="str">
            <v>Xuất sắc</v>
          </cell>
          <cell r="AP67" t="str">
            <v xml:space="preserve"> Đạt LĐTT</v>
          </cell>
          <cell r="AQ67">
            <v>8.3000000000000007</v>
          </cell>
          <cell r="AR67" t="str">
            <v/>
          </cell>
          <cell r="AS67" t="str">
            <v>Xuất sắc</v>
          </cell>
          <cell r="AT67" t="str">
            <v>Đạt LĐTT</v>
          </cell>
          <cell r="AU67" t="str">
            <v>Tốt</v>
          </cell>
          <cell r="AV67" t="str">
            <v>A4</v>
          </cell>
          <cell r="AW67">
            <v>7</v>
          </cell>
          <cell r="AX67" t="str">
            <v>A4</v>
          </cell>
          <cell r="AY67">
            <v>7</v>
          </cell>
          <cell r="AZ67">
            <v>8</v>
          </cell>
          <cell r="BA67">
            <v>8.1</v>
          </cell>
          <cell r="BB67" t="str">
            <v>12A* + 0B* + 0C* +  0D</v>
          </cell>
          <cell r="BC67" t="str">
            <v>12A*</v>
          </cell>
          <cell r="BD67" t="str">
            <v>HTXS NV</v>
          </cell>
          <cell r="BE67" t="str">
            <v>HTXS NV</v>
          </cell>
        </row>
        <row r="68">
          <cell r="E68" t="str">
            <v>01009010</v>
          </cell>
          <cell r="F68" t="str">
            <v>Phòng TTGD - CTSV</v>
          </cell>
          <cell r="G68" t="str">
            <v>VC</v>
          </cell>
          <cell r="H68" t="str">
            <v>A4</v>
          </cell>
          <cell r="I68">
            <v>7</v>
          </cell>
          <cell r="J68" t="str">
            <v>A4</v>
          </cell>
          <cell r="K68">
            <v>7</v>
          </cell>
          <cell r="L68" t="str">
            <v>A4</v>
          </cell>
          <cell r="M68">
            <v>7</v>
          </cell>
          <cell r="N68" t="str">
            <v>A4</v>
          </cell>
          <cell r="O68">
            <v>7</v>
          </cell>
          <cell r="P68" t="str">
            <v>A3</v>
          </cell>
          <cell r="Q68">
            <v>8</v>
          </cell>
          <cell r="R68">
            <v>7.2</v>
          </cell>
          <cell r="S68">
            <v>0</v>
          </cell>
          <cell r="T68" t="str">
            <v>Tốt</v>
          </cell>
          <cell r="V68" t="str">
            <v>A3</v>
          </cell>
          <cell r="W68">
            <v>8</v>
          </cell>
          <cell r="X68" t="str">
            <v>A3</v>
          </cell>
          <cell r="Y68">
            <v>8</v>
          </cell>
          <cell r="Z68" t="str">
            <v>A3</v>
          </cell>
          <cell r="AA68">
            <v>8</v>
          </cell>
          <cell r="AB68" t="str">
            <v>A2</v>
          </cell>
          <cell r="AC68">
            <v>9</v>
          </cell>
          <cell r="AD68" t="str">
            <v>A2</v>
          </cell>
          <cell r="AE68">
            <v>9</v>
          </cell>
          <cell r="AF68">
            <v>8.3000000000000007</v>
          </cell>
          <cell r="AG68">
            <v>0</v>
          </cell>
          <cell r="AH68" t="str">
            <v>Xuất sắc</v>
          </cell>
          <cell r="AI68">
            <v>8.4</v>
          </cell>
          <cell r="AJ68">
            <v>0</v>
          </cell>
          <cell r="AK68" t="str">
            <v>Xuất sắc</v>
          </cell>
          <cell r="AM68">
            <v>7.8</v>
          </cell>
          <cell r="AN68" t="str">
            <v/>
          </cell>
          <cell r="AO68" t="str">
            <v>Tốt</v>
          </cell>
          <cell r="AP68" t="str">
            <v xml:space="preserve"> Đạt LĐTT</v>
          </cell>
          <cell r="AQ68">
            <v>7.8</v>
          </cell>
          <cell r="AR68" t="str">
            <v/>
          </cell>
          <cell r="AS68" t="str">
            <v>Tốt</v>
          </cell>
          <cell r="AT68" t="str">
            <v>Đạt LĐTT</v>
          </cell>
          <cell r="AU68" t="str">
            <v>Khá</v>
          </cell>
          <cell r="AV68" t="str">
            <v>A4</v>
          </cell>
          <cell r="AW68">
            <v>7</v>
          </cell>
          <cell r="AX68" t="str">
            <v>A4</v>
          </cell>
          <cell r="AY68">
            <v>7</v>
          </cell>
          <cell r="AZ68">
            <v>7.5</v>
          </cell>
          <cell r="BA68">
            <v>7.7</v>
          </cell>
          <cell r="BB68" t="str">
            <v>12A* + 0B* + 0C* +  0D</v>
          </cell>
          <cell r="BC68" t="str">
            <v>12A*</v>
          </cell>
          <cell r="BD68" t="str">
            <v>HTT NV</v>
          </cell>
          <cell r="BE68" t="str">
            <v>HTT NV</v>
          </cell>
        </row>
        <row r="69">
          <cell r="E69" t="str">
            <v>01002004</v>
          </cell>
          <cell r="F69" t="str">
            <v>Phòng TTGD - CTSV</v>
          </cell>
          <cell r="G69" t="str">
            <v>VC</v>
          </cell>
          <cell r="H69" t="str">
            <v>A2</v>
          </cell>
          <cell r="I69">
            <v>9</v>
          </cell>
          <cell r="J69" t="str">
            <v>A2</v>
          </cell>
          <cell r="K69">
            <v>9</v>
          </cell>
          <cell r="L69" t="str">
            <v>A2</v>
          </cell>
          <cell r="M69">
            <v>9</v>
          </cell>
          <cell r="N69" t="str">
            <v>A2</v>
          </cell>
          <cell r="O69">
            <v>9</v>
          </cell>
          <cell r="P69" t="str">
            <v>A2</v>
          </cell>
          <cell r="Q69">
            <v>9</v>
          </cell>
          <cell r="R69">
            <v>9</v>
          </cell>
          <cell r="S69">
            <v>0</v>
          </cell>
          <cell r="T69" t="str">
            <v>Xuất sắc</v>
          </cell>
          <cell r="V69" t="str">
            <v>A2</v>
          </cell>
          <cell r="W69">
            <v>9</v>
          </cell>
          <cell r="X69" t="str">
            <v>A2</v>
          </cell>
          <cell r="Y69">
            <v>9</v>
          </cell>
          <cell r="Z69" t="str">
            <v>A2</v>
          </cell>
          <cell r="AA69">
            <v>9</v>
          </cell>
          <cell r="AB69" t="str">
            <v>A2</v>
          </cell>
          <cell r="AC69">
            <v>9</v>
          </cell>
          <cell r="AD69" t="str">
            <v>A2</v>
          </cell>
          <cell r="AE69">
            <v>9</v>
          </cell>
          <cell r="AF69">
            <v>9</v>
          </cell>
          <cell r="AG69">
            <v>0</v>
          </cell>
          <cell r="AH69" t="str">
            <v>Xuất sắc</v>
          </cell>
          <cell r="AI69">
            <v>9</v>
          </cell>
          <cell r="AJ69">
            <v>0</v>
          </cell>
          <cell r="AK69" t="str">
            <v>Xuất sắc</v>
          </cell>
          <cell r="AM69">
            <v>9</v>
          </cell>
          <cell r="AN69" t="str">
            <v/>
          </cell>
          <cell r="AO69" t="str">
            <v>Xuất sắc</v>
          </cell>
          <cell r="AP69" t="str">
            <v xml:space="preserve"> Đạt LĐTT</v>
          </cell>
          <cell r="AQ69">
            <v>9</v>
          </cell>
          <cell r="AR69" t="str">
            <v/>
          </cell>
          <cell r="AS69" t="str">
            <v>Xuất sắc</v>
          </cell>
          <cell r="AT69" t="str">
            <v>Đạt LĐTT</v>
          </cell>
          <cell r="AU69" t="str">
            <v>Tốt</v>
          </cell>
          <cell r="AV69" t="str">
            <v>A2</v>
          </cell>
          <cell r="AW69">
            <v>9</v>
          </cell>
          <cell r="AX69" t="str">
            <v>A2</v>
          </cell>
          <cell r="AY69">
            <v>9</v>
          </cell>
          <cell r="AZ69">
            <v>9</v>
          </cell>
          <cell r="BA69">
            <v>9</v>
          </cell>
          <cell r="BB69" t="str">
            <v>12A* + 0B* + 0C* +  0D</v>
          </cell>
          <cell r="BC69" t="str">
            <v>12A*</v>
          </cell>
          <cell r="BD69" t="str">
            <v>HTXS NV</v>
          </cell>
          <cell r="BE69" t="str">
            <v>HTXS NV</v>
          </cell>
        </row>
        <row r="70">
          <cell r="E70" t="str">
            <v>01009008</v>
          </cell>
          <cell r="F70" t="str">
            <v>Phòng TTGD - CTSV</v>
          </cell>
          <cell r="G70" t="str">
            <v>VC</v>
          </cell>
          <cell r="H70" t="str">
            <v>A3</v>
          </cell>
          <cell r="I70">
            <v>8</v>
          </cell>
          <cell r="J70" t="str">
            <v>A3</v>
          </cell>
          <cell r="K70">
            <v>8</v>
          </cell>
          <cell r="L70" t="str">
            <v>A3</v>
          </cell>
          <cell r="M70">
            <v>8</v>
          </cell>
          <cell r="N70" t="str">
            <v>A3</v>
          </cell>
          <cell r="O70">
            <v>8</v>
          </cell>
          <cell r="P70" t="str">
            <v>A3</v>
          </cell>
          <cell r="Q70">
            <v>8</v>
          </cell>
          <cell r="R70">
            <v>8</v>
          </cell>
          <cell r="S70">
            <v>0</v>
          </cell>
          <cell r="T70" t="str">
            <v>Xuất sắc</v>
          </cell>
          <cell r="V70" t="str">
            <v>A3</v>
          </cell>
          <cell r="W70">
            <v>8</v>
          </cell>
          <cell r="X70" t="str">
            <v>A3</v>
          </cell>
          <cell r="Y70">
            <v>8</v>
          </cell>
          <cell r="Z70" t="str">
            <v>A3</v>
          </cell>
          <cell r="AA70">
            <v>8</v>
          </cell>
          <cell r="AB70" t="str">
            <v>A3</v>
          </cell>
          <cell r="AC70">
            <v>8</v>
          </cell>
          <cell r="AD70" t="str">
            <v>A2</v>
          </cell>
          <cell r="AE70">
            <v>9</v>
          </cell>
          <cell r="AF70">
            <v>8</v>
          </cell>
          <cell r="AG70">
            <v>0</v>
          </cell>
          <cell r="AH70" t="str">
            <v>Xuất sắc</v>
          </cell>
          <cell r="AI70">
            <v>8.1999999999999993</v>
          </cell>
          <cell r="AJ70">
            <v>0</v>
          </cell>
          <cell r="AK70" t="str">
            <v>Xuất sắc</v>
          </cell>
          <cell r="AM70">
            <v>8</v>
          </cell>
          <cell r="AN70" t="str">
            <v/>
          </cell>
          <cell r="AO70" t="str">
            <v>Xuất sắc</v>
          </cell>
          <cell r="AP70" t="str">
            <v xml:space="preserve"> Đạt LĐTT</v>
          </cell>
          <cell r="AQ70">
            <v>8.1</v>
          </cell>
          <cell r="AR70" t="str">
            <v/>
          </cell>
          <cell r="AS70" t="str">
            <v>Xuất sắc</v>
          </cell>
          <cell r="AT70" t="str">
            <v>Đạt LĐTT</v>
          </cell>
          <cell r="AU70" t="str">
            <v>Khá</v>
          </cell>
          <cell r="AV70" t="str">
            <v>A3</v>
          </cell>
          <cell r="AW70">
            <v>8</v>
          </cell>
          <cell r="AX70" t="str">
            <v>A3</v>
          </cell>
          <cell r="AY70">
            <v>8</v>
          </cell>
          <cell r="AZ70">
            <v>8</v>
          </cell>
          <cell r="BA70">
            <v>8.1</v>
          </cell>
          <cell r="BB70" t="str">
            <v>12A* + 0B* + 0C* +  0D</v>
          </cell>
          <cell r="BC70" t="str">
            <v>12A*</v>
          </cell>
          <cell r="BD70" t="str">
            <v>HTXS NV</v>
          </cell>
          <cell r="BE70" t="str">
            <v>HTXS NV</v>
          </cell>
        </row>
        <row r="71">
          <cell r="E71" t="str">
            <v>01022058</v>
          </cell>
          <cell r="F71" t="str">
            <v>Phòng TTGD - CTSV</v>
          </cell>
          <cell r="G71" t="str">
            <v>VC</v>
          </cell>
          <cell r="H71" t="str">
            <v>A3</v>
          </cell>
          <cell r="I71">
            <v>8</v>
          </cell>
          <cell r="J71" t="str">
            <v>A4</v>
          </cell>
          <cell r="K71">
            <v>7</v>
          </cell>
          <cell r="L71" t="str">
            <v>A3</v>
          </cell>
          <cell r="M71">
            <v>8</v>
          </cell>
          <cell r="N71" t="str">
            <v>A3</v>
          </cell>
          <cell r="O71">
            <v>8</v>
          </cell>
          <cell r="P71" t="str">
            <v>A3</v>
          </cell>
          <cell r="Q71">
            <v>8</v>
          </cell>
          <cell r="R71">
            <v>7.8</v>
          </cell>
          <cell r="S71">
            <v>0</v>
          </cell>
          <cell r="T71" t="str">
            <v>Tốt</v>
          </cell>
          <cell r="V71" t="str">
            <v>A3</v>
          </cell>
          <cell r="W71">
            <v>8</v>
          </cell>
          <cell r="X71" t="str">
            <v>A3</v>
          </cell>
          <cell r="Y71">
            <v>8</v>
          </cell>
          <cell r="Z71" t="str">
            <v>A3</v>
          </cell>
          <cell r="AA71">
            <v>8</v>
          </cell>
          <cell r="AB71" t="str">
            <v>A3</v>
          </cell>
          <cell r="AC71">
            <v>8</v>
          </cell>
          <cell r="AD71" t="str">
            <v>A3</v>
          </cell>
          <cell r="AE71">
            <v>8</v>
          </cell>
          <cell r="AF71">
            <v>8</v>
          </cell>
          <cell r="AG71">
            <v>0</v>
          </cell>
          <cell r="AH71" t="str">
            <v>Xuất sắc</v>
          </cell>
          <cell r="AI71">
            <v>8</v>
          </cell>
          <cell r="AJ71">
            <v>0</v>
          </cell>
          <cell r="AK71" t="str">
            <v>Xuất sắc</v>
          </cell>
          <cell r="AM71">
            <v>7.9</v>
          </cell>
          <cell r="AN71" t="str">
            <v/>
          </cell>
          <cell r="AO71" t="str">
            <v>Tốt</v>
          </cell>
          <cell r="AP71" t="str">
            <v xml:space="preserve"> Đạt LĐTT</v>
          </cell>
          <cell r="AQ71">
            <v>7.9</v>
          </cell>
          <cell r="AR71" t="str">
            <v/>
          </cell>
          <cell r="AS71" t="str">
            <v>Tốt</v>
          </cell>
          <cell r="AT71" t="str">
            <v>Đạt LĐTT</v>
          </cell>
          <cell r="AU71" t="str">
            <v>Tốt</v>
          </cell>
          <cell r="AV71" t="str">
            <v>A4</v>
          </cell>
          <cell r="AW71">
            <v>7</v>
          </cell>
          <cell r="AX71" t="str">
            <v>A4</v>
          </cell>
          <cell r="AY71">
            <v>7</v>
          </cell>
          <cell r="AZ71">
            <v>7.7</v>
          </cell>
          <cell r="BA71">
            <v>7.8</v>
          </cell>
          <cell r="BB71" t="str">
            <v>12A* + 0B* + 0C* +  0D</v>
          </cell>
          <cell r="BC71" t="str">
            <v>12A*</v>
          </cell>
          <cell r="BD71" t="str">
            <v>HTT NV</v>
          </cell>
          <cell r="BE71" t="str">
            <v>HTT NV</v>
          </cell>
        </row>
        <row r="72">
          <cell r="E72" t="str">
            <v>01007004</v>
          </cell>
          <cell r="F72" t="str">
            <v>Phòng TTGD - CTSV</v>
          </cell>
          <cell r="G72" t="str">
            <v>VC</v>
          </cell>
          <cell r="H72" t="str">
            <v>A3</v>
          </cell>
          <cell r="I72">
            <v>8</v>
          </cell>
          <cell r="J72" t="str">
            <v>A4</v>
          </cell>
          <cell r="K72">
            <v>7</v>
          </cell>
          <cell r="L72" t="str">
            <v>A3</v>
          </cell>
          <cell r="M72">
            <v>8</v>
          </cell>
          <cell r="N72" t="str">
            <v>A3</v>
          </cell>
          <cell r="O72">
            <v>8</v>
          </cell>
          <cell r="P72" t="str">
            <v>A3</v>
          </cell>
          <cell r="Q72">
            <v>8</v>
          </cell>
          <cell r="R72">
            <v>7.8</v>
          </cell>
          <cell r="S72">
            <v>0</v>
          </cell>
          <cell r="T72" t="str">
            <v>Tốt</v>
          </cell>
          <cell r="V72" t="str">
            <v>A3</v>
          </cell>
          <cell r="W72">
            <v>8</v>
          </cell>
          <cell r="X72" t="str">
            <v>A3</v>
          </cell>
          <cell r="Y72">
            <v>8</v>
          </cell>
          <cell r="Z72" t="str">
            <v>A3</v>
          </cell>
          <cell r="AA72">
            <v>8</v>
          </cell>
          <cell r="AB72" t="str">
            <v>A3</v>
          </cell>
          <cell r="AC72">
            <v>8</v>
          </cell>
          <cell r="AD72" t="str">
            <v>A3</v>
          </cell>
          <cell r="AE72">
            <v>8</v>
          </cell>
          <cell r="AF72">
            <v>8</v>
          </cell>
          <cell r="AG72">
            <v>0</v>
          </cell>
          <cell r="AH72" t="str">
            <v>Xuất sắc</v>
          </cell>
          <cell r="AI72">
            <v>8</v>
          </cell>
          <cell r="AJ72">
            <v>0</v>
          </cell>
          <cell r="AK72" t="str">
            <v>Xuất sắc</v>
          </cell>
          <cell r="AM72">
            <v>7.9</v>
          </cell>
          <cell r="AN72" t="str">
            <v/>
          </cell>
          <cell r="AO72" t="str">
            <v>Tốt</v>
          </cell>
          <cell r="AP72" t="str">
            <v xml:space="preserve"> Đạt LĐTT</v>
          </cell>
          <cell r="AQ72">
            <v>7.9</v>
          </cell>
          <cell r="AR72" t="str">
            <v/>
          </cell>
          <cell r="AS72" t="str">
            <v>Tốt</v>
          </cell>
          <cell r="AT72" t="str">
            <v>Đạt LĐTT</v>
          </cell>
          <cell r="AU72" t="str">
            <v>Khá</v>
          </cell>
          <cell r="AV72" t="str">
            <v>A4</v>
          </cell>
          <cell r="AW72">
            <v>7</v>
          </cell>
          <cell r="AX72" t="str">
            <v>A4</v>
          </cell>
          <cell r="AY72">
            <v>7</v>
          </cell>
          <cell r="AZ72">
            <v>7.7</v>
          </cell>
          <cell r="BA72">
            <v>7.8</v>
          </cell>
          <cell r="BB72" t="str">
            <v>12A* + 0B* + 0C* +  0D</v>
          </cell>
          <cell r="BC72" t="str">
            <v>12A*</v>
          </cell>
          <cell r="BD72" t="str">
            <v>HTT NV</v>
          </cell>
          <cell r="BE72" t="str">
            <v>HTT NV</v>
          </cell>
        </row>
        <row r="73">
          <cell r="E73" t="str">
            <v>01009012</v>
          </cell>
          <cell r="F73" t="str">
            <v>Phòng TTGD - CTSV</v>
          </cell>
          <cell r="G73" t="str">
            <v>HĐT</v>
          </cell>
          <cell r="H73" t="str">
            <v>A2</v>
          </cell>
          <cell r="I73">
            <v>9</v>
          </cell>
          <cell r="J73" t="str">
            <v>A2</v>
          </cell>
          <cell r="K73">
            <v>9</v>
          </cell>
          <cell r="L73" t="str">
            <v>A3</v>
          </cell>
          <cell r="M73">
            <v>8</v>
          </cell>
          <cell r="N73" t="str">
            <v>A2</v>
          </cell>
          <cell r="O73">
            <v>9</v>
          </cell>
          <cell r="P73" t="str">
            <v>A2</v>
          </cell>
          <cell r="Q73">
            <v>9</v>
          </cell>
          <cell r="R73">
            <v>8.8000000000000007</v>
          </cell>
          <cell r="S73">
            <v>0</v>
          </cell>
          <cell r="T73" t="str">
            <v>Xuất sắc</v>
          </cell>
          <cell r="V73" t="str">
            <v>A2</v>
          </cell>
          <cell r="W73">
            <v>9</v>
          </cell>
          <cell r="X73" t="str">
            <v>A2</v>
          </cell>
          <cell r="Y73">
            <v>9</v>
          </cell>
          <cell r="Z73" t="str">
            <v>A2</v>
          </cell>
          <cell r="AA73">
            <v>9</v>
          </cell>
          <cell r="AB73" t="str">
            <v>A2</v>
          </cell>
          <cell r="AC73">
            <v>9</v>
          </cell>
          <cell r="AD73" t="str">
            <v>A2</v>
          </cell>
          <cell r="AE73">
            <v>9</v>
          </cell>
          <cell r="AF73">
            <v>9</v>
          </cell>
          <cell r="AG73">
            <v>0</v>
          </cell>
          <cell r="AH73" t="str">
            <v>Xuất sắc</v>
          </cell>
          <cell r="AI73">
            <v>9</v>
          </cell>
          <cell r="AJ73">
            <v>0</v>
          </cell>
          <cell r="AK73" t="str">
            <v>Xuất sắc</v>
          </cell>
          <cell r="AM73">
            <v>8.9</v>
          </cell>
          <cell r="AN73" t="str">
            <v/>
          </cell>
          <cell r="AO73" t="str">
            <v>Xuất sắc</v>
          </cell>
          <cell r="AP73" t="str">
            <v xml:space="preserve"> Đạt LĐTT</v>
          </cell>
          <cell r="AQ73">
            <v>8.9</v>
          </cell>
          <cell r="AR73" t="str">
            <v/>
          </cell>
          <cell r="AS73" t="str">
            <v>Xuất sắc</v>
          </cell>
          <cell r="AT73" t="str">
            <v>Đạt LĐTT</v>
          </cell>
          <cell r="AV73" t="str">
            <v>A3</v>
          </cell>
          <cell r="AW73">
            <v>8</v>
          </cell>
          <cell r="AX73" t="str">
            <v>A2</v>
          </cell>
          <cell r="AY73">
            <v>9</v>
          </cell>
          <cell r="AZ73">
            <v>8.8000000000000007</v>
          </cell>
          <cell r="BA73">
            <v>8.8000000000000007</v>
          </cell>
          <cell r="BB73" t="str">
            <v>12A* + 0B* + 0C* +  0D</v>
          </cell>
          <cell r="BC73" t="str">
            <v>12A*</v>
          </cell>
          <cell r="BD73" t="str">
            <v>HTXS NV</v>
          </cell>
          <cell r="BE73" t="str">
            <v>HTXS NV</v>
          </cell>
        </row>
        <row r="74">
          <cell r="E74" t="str">
            <v>01002008</v>
          </cell>
          <cell r="F74" t="str">
            <v>Phòng TTGD - CTSV</v>
          </cell>
          <cell r="G74" t="str">
            <v>HĐT</v>
          </cell>
          <cell r="H74" t="str">
            <v>A3</v>
          </cell>
          <cell r="I74">
            <v>8</v>
          </cell>
          <cell r="J74" t="str">
            <v>A2</v>
          </cell>
          <cell r="K74">
            <v>9</v>
          </cell>
          <cell r="L74" t="str">
            <v>A3</v>
          </cell>
          <cell r="M74">
            <v>8</v>
          </cell>
          <cell r="N74" t="str">
            <v>A3</v>
          </cell>
          <cell r="O74">
            <v>8</v>
          </cell>
          <cell r="P74" t="str">
            <v>A3</v>
          </cell>
          <cell r="Q74">
            <v>8</v>
          </cell>
          <cell r="R74">
            <v>8.1999999999999993</v>
          </cell>
          <cell r="S74">
            <v>0</v>
          </cell>
          <cell r="T74" t="str">
            <v>Xuất sắc</v>
          </cell>
          <cell r="V74" t="str">
            <v>A3</v>
          </cell>
          <cell r="W74">
            <v>8</v>
          </cell>
          <cell r="X74" t="str">
            <v>A3</v>
          </cell>
          <cell r="Y74">
            <v>8</v>
          </cell>
          <cell r="Z74" t="str">
            <v>A2</v>
          </cell>
          <cell r="AA74">
            <v>9</v>
          </cell>
          <cell r="AB74" t="str">
            <v>A2</v>
          </cell>
          <cell r="AC74">
            <v>9</v>
          </cell>
          <cell r="AD74" t="str">
            <v>A2</v>
          </cell>
          <cell r="AE74">
            <v>9</v>
          </cell>
          <cell r="AF74">
            <v>8.5</v>
          </cell>
          <cell r="AG74">
            <v>0</v>
          </cell>
          <cell r="AH74" t="str">
            <v>Xuất sắc</v>
          </cell>
          <cell r="AI74">
            <v>8.6</v>
          </cell>
          <cell r="AJ74">
            <v>0</v>
          </cell>
          <cell r="AK74" t="str">
            <v>Xuất sắc</v>
          </cell>
          <cell r="AM74">
            <v>8.4</v>
          </cell>
          <cell r="AN74" t="str">
            <v/>
          </cell>
          <cell r="AO74" t="str">
            <v>Xuất sắc</v>
          </cell>
          <cell r="AP74" t="str">
            <v xml:space="preserve"> Đạt LĐTT</v>
          </cell>
          <cell r="AQ74">
            <v>8.4</v>
          </cell>
          <cell r="AR74" t="str">
            <v/>
          </cell>
          <cell r="AS74" t="str">
            <v>Xuất sắc</v>
          </cell>
          <cell r="AT74" t="str">
            <v>Đạt LĐTT</v>
          </cell>
          <cell r="AU74" t="str">
            <v>Khá</v>
          </cell>
          <cell r="AV74" t="str">
            <v>A4</v>
          </cell>
          <cell r="AW74">
            <v>7</v>
          </cell>
          <cell r="AX74" t="str">
            <v>A4</v>
          </cell>
          <cell r="AY74">
            <v>7</v>
          </cell>
          <cell r="AZ74">
            <v>8.1</v>
          </cell>
          <cell r="BA74">
            <v>8.1999999999999993</v>
          </cell>
          <cell r="BB74" t="str">
            <v>12A* + 0B* + 0C* +  0D</v>
          </cell>
          <cell r="BC74" t="str">
            <v>12A*</v>
          </cell>
          <cell r="BD74" t="str">
            <v>HTXS NV</v>
          </cell>
          <cell r="BE74" t="str">
            <v>HTXS NV</v>
          </cell>
        </row>
        <row r="75">
          <cell r="E75" t="str">
            <v>01009011</v>
          </cell>
          <cell r="F75" t="str">
            <v>Phòng TTGD - CTSV</v>
          </cell>
          <cell r="G75" t="str">
            <v>HĐT</v>
          </cell>
          <cell r="H75" t="str">
            <v>A3</v>
          </cell>
          <cell r="I75">
            <v>8</v>
          </cell>
          <cell r="J75" t="str">
            <v>A3</v>
          </cell>
          <cell r="K75">
            <v>8</v>
          </cell>
          <cell r="L75" t="str">
            <v>A3</v>
          </cell>
          <cell r="M75">
            <v>8</v>
          </cell>
          <cell r="N75" t="str">
            <v>A3</v>
          </cell>
          <cell r="O75">
            <v>8</v>
          </cell>
          <cell r="P75" t="str">
            <v>A3</v>
          </cell>
          <cell r="Q75">
            <v>8</v>
          </cell>
          <cell r="R75">
            <v>8</v>
          </cell>
          <cell r="S75">
            <v>0</v>
          </cell>
          <cell r="T75" t="str">
            <v>Xuất sắc</v>
          </cell>
          <cell r="V75" t="str">
            <v>A3</v>
          </cell>
          <cell r="W75">
            <v>8</v>
          </cell>
          <cell r="X75" t="str">
            <v>A3</v>
          </cell>
          <cell r="Y75">
            <v>8</v>
          </cell>
          <cell r="Z75" t="str">
            <v>A3</v>
          </cell>
          <cell r="AA75">
            <v>8</v>
          </cell>
          <cell r="AB75" t="str">
            <v>A3</v>
          </cell>
          <cell r="AC75">
            <v>8</v>
          </cell>
          <cell r="AD75" t="str">
            <v>A3</v>
          </cell>
          <cell r="AE75">
            <v>8</v>
          </cell>
          <cell r="AF75">
            <v>8</v>
          </cell>
          <cell r="AG75">
            <v>0</v>
          </cell>
          <cell r="AH75" t="str">
            <v>Xuất sắc</v>
          </cell>
          <cell r="AI75">
            <v>8</v>
          </cell>
          <cell r="AJ75">
            <v>0</v>
          </cell>
          <cell r="AK75" t="str">
            <v>Xuất sắc</v>
          </cell>
          <cell r="AM75">
            <v>8</v>
          </cell>
          <cell r="AN75" t="str">
            <v/>
          </cell>
          <cell r="AO75" t="str">
            <v>Xuất sắc</v>
          </cell>
          <cell r="AP75" t="str">
            <v xml:space="preserve"> Đạt LĐTT</v>
          </cell>
          <cell r="AQ75">
            <v>8</v>
          </cell>
          <cell r="AR75" t="str">
            <v/>
          </cell>
          <cell r="AS75" t="str">
            <v>Xuất sắc</v>
          </cell>
          <cell r="AT75" t="str">
            <v>Đạt LĐTT</v>
          </cell>
          <cell r="AU75" t="str">
            <v>Khá</v>
          </cell>
          <cell r="AV75" t="str">
            <v>A3</v>
          </cell>
          <cell r="AW75">
            <v>8</v>
          </cell>
          <cell r="AX75" t="str">
            <v>A3</v>
          </cell>
          <cell r="AY75">
            <v>8</v>
          </cell>
          <cell r="AZ75">
            <v>8</v>
          </cell>
          <cell r="BA75">
            <v>8</v>
          </cell>
          <cell r="BB75" t="str">
            <v>12A* + 0B* + 0C* +  0D</v>
          </cell>
          <cell r="BC75" t="str">
            <v>12A*</v>
          </cell>
          <cell r="BD75" t="str">
            <v>HTXS NV</v>
          </cell>
          <cell r="BE75" t="str">
            <v>HTXS NV</v>
          </cell>
        </row>
        <row r="76">
          <cell r="E76" t="str">
            <v>01009019</v>
          </cell>
          <cell r="F76" t="str">
            <v>Phòng TTGD - CTSV</v>
          </cell>
          <cell r="G76" t="str">
            <v>HĐT</v>
          </cell>
          <cell r="H76" t="str">
            <v>A3</v>
          </cell>
          <cell r="I76">
            <v>8</v>
          </cell>
          <cell r="J76" t="str">
            <v>A2</v>
          </cell>
          <cell r="K76">
            <v>9</v>
          </cell>
          <cell r="L76" t="str">
            <v>A3</v>
          </cell>
          <cell r="M76">
            <v>8</v>
          </cell>
          <cell r="N76" t="str">
            <v>A2</v>
          </cell>
          <cell r="O76">
            <v>9</v>
          </cell>
          <cell r="P76" t="str">
            <v>A3</v>
          </cell>
          <cell r="Q76">
            <v>8</v>
          </cell>
          <cell r="R76">
            <v>8.4</v>
          </cell>
          <cell r="S76">
            <v>0</v>
          </cell>
          <cell r="T76" t="str">
            <v>Xuất sắc</v>
          </cell>
          <cell r="V76" t="str">
            <v>A3</v>
          </cell>
          <cell r="W76">
            <v>8</v>
          </cell>
          <cell r="X76" t="str">
            <v>A2</v>
          </cell>
          <cell r="Y76">
            <v>9</v>
          </cell>
          <cell r="Z76" t="str">
            <v>A2</v>
          </cell>
          <cell r="AA76">
            <v>9</v>
          </cell>
          <cell r="AB76" t="str">
            <v>A2</v>
          </cell>
          <cell r="AC76">
            <v>9</v>
          </cell>
          <cell r="AD76" t="str">
            <v>A2</v>
          </cell>
          <cell r="AE76">
            <v>9</v>
          </cell>
          <cell r="AF76">
            <v>8.8000000000000007</v>
          </cell>
          <cell r="AG76">
            <v>0</v>
          </cell>
          <cell r="AH76" t="str">
            <v>Xuất sắc</v>
          </cell>
          <cell r="AI76">
            <v>8.8000000000000007</v>
          </cell>
          <cell r="AJ76">
            <v>0</v>
          </cell>
          <cell r="AK76" t="str">
            <v>Xuất sắc</v>
          </cell>
          <cell r="AM76">
            <v>8.6</v>
          </cell>
          <cell r="AN76" t="str">
            <v/>
          </cell>
          <cell r="AO76" t="str">
            <v>Xuất sắc</v>
          </cell>
          <cell r="AP76" t="str">
            <v xml:space="preserve"> Đạt LĐTT</v>
          </cell>
          <cell r="AQ76">
            <v>8.6</v>
          </cell>
          <cell r="AR76" t="str">
            <v/>
          </cell>
          <cell r="AS76" t="str">
            <v>Xuất sắc</v>
          </cell>
          <cell r="AT76" t="str">
            <v>Đạt LĐTT</v>
          </cell>
          <cell r="AU76" t="str">
            <v>Tốt</v>
          </cell>
          <cell r="AV76" t="str">
            <v>A3</v>
          </cell>
          <cell r="AW76">
            <v>8</v>
          </cell>
          <cell r="AX76" t="str">
            <v>A2</v>
          </cell>
          <cell r="AY76">
            <v>9</v>
          </cell>
          <cell r="AZ76">
            <v>8.5</v>
          </cell>
          <cell r="BA76">
            <v>8.6</v>
          </cell>
          <cell r="BB76" t="str">
            <v>12A* + 0B* + 0C* +  0D</v>
          </cell>
          <cell r="BC76" t="str">
            <v>12A*</v>
          </cell>
          <cell r="BD76" t="str">
            <v>HTXS NV</v>
          </cell>
          <cell r="BE76" t="str">
            <v>HTXS NV</v>
          </cell>
        </row>
        <row r="77">
          <cell r="E77" t="str">
            <v>01009028</v>
          </cell>
          <cell r="F77" t="str">
            <v>Phòng TTGD - CTSV</v>
          </cell>
          <cell r="G77" t="str">
            <v>HĐT</v>
          </cell>
          <cell r="H77" t="str">
            <v>A4</v>
          </cell>
          <cell r="I77">
            <v>7</v>
          </cell>
          <cell r="J77" t="str">
            <v>A4</v>
          </cell>
          <cell r="K77">
            <v>7</v>
          </cell>
          <cell r="L77" t="str">
            <v>A4</v>
          </cell>
          <cell r="M77">
            <v>7</v>
          </cell>
          <cell r="N77" t="str">
            <v>A3</v>
          </cell>
          <cell r="O77">
            <v>8</v>
          </cell>
          <cell r="P77" t="str">
            <v>A4</v>
          </cell>
          <cell r="Q77">
            <v>7</v>
          </cell>
          <cell r="R77">
            <v>7.2</v>
          </cell>
          <cell r="S77">
            <v>0</v>
          </cell>
          <cell r="T77" t="str">
            <v>Tốt</v>
          </cell>
          <cell r="V77" t="str">
            <v>A4</v>
          </cell>
          <cell r="W77">
            <v>7</v>
          </cell>
          <cell r="X77" t="str">
            <v>A4</v>
          </cell>
          <cell r="Y77">
            <v>7</v>
          </cell>
          <cell r="Z77" t="str">
            <v>A4</v>
          </cell>
          <cell r="AA77">
            <v>7</v>
          </cell>
          <cell r="AB77" t="str">
            <v>A4</v>
          </cell>
          <cell r="AC77">
            <v>7</v>
          </cell>
          <cell r="AD77" t="str">
            <v>A4</v>
          </cell>
          <cell r="AE77">
            <v>7</v>
          </cell>
          <cell r="AF77">
            <v>7</v>
          </cell>
          <cell r="AG77">
            <v>0</v>
          </cell>
          <cell r="AH77" t="str">
            <v>Tốt</v>
          </cell>
          <cell r="AI77">
            <v>7</v>
          </cell>
          <cell r="AJ77">
            <v>0</v>
          </cell>
          <cell r="AK77" t="str">
            <v>Tốt</v>
          </cell>
          <cell r="AM77">
            <v>7.1</v>
          </cell>
          <cell r="AN77" t="str">
            <v/>
          </cell>
          <cell r="AO77" t="str">
            <v>Tốt</v>
          </cell>
          <cell r="AP77" t="str">
            <v xml:space="preserve"> Đạt LĐTT</v>
          </cell>
          <cell r="AQ77">
            <v>7.1</v>
          </cell>
          <cell r="AR77" t="str">
            <v/>
          </cell>
          <cell r="AS77" t="str">
            <v>Tốt</v>
          </cell>
          <cell r="AT77" t="str">
            <v>Đạt LĐTT</v>
          </cell>
          <cell r="AU77" t="str">
            <v>Khá</v>
          </cell>
          <cell r="AV77" t="str">
            <v>A4</v>
          </cell>
          <cell r="AW77">
            <v>7</v>
          </cell>
          <cell r="AX77" t="str">
            <v>A4</v>
          </cell>
          <cell r="AY77">
            <v>7</v>
          </cell>
          <cell r="AZ77">
            <v>7.1</v>
          </cell>
          <cell r="BA77">
            <v>7.1</v>
          </cell>
          <cell r="BB77" t="str">
            <v>12A* + 0B* + 0C* +  0D</v>
          </cell>
          <cell r="BC77" t="str">
            <v>12A*</v>
          </cell>
          <cell r="BD77" t="str">
            <v>HTT NV</v>
          </cell>
          <cell r="BE77" t="str">
            <v>HTT NV</v>
          </cell>
        </row>
        <row r="78">
          <cell r="E78" t="str">
            <v>01009026</v>
          </cell>
          <cell r="F78" t="str">
            <v>Phòng TTGD - CTSV</v>
          </cell>
          <cell r="G78" t="str">
            <v>HĐT</v>
          </cell>
          <cell r="H78" t="str">
            <v>A3</v>
          </cell>
          <cell r="I78">
            <v>8</v>
          </cell>
          <cell r="J78" t="str">
            <v>A3</v>
          </cell>
          <cell r="K78">
            <v>8</v>
          </cell>
          <cell r="L78" t="str">
            <v>A3</v>
          </cell>
          <cell r="M78">
            <v>8</v>
          </cell>
          <cell r="N78" t="str">
            <v>A3</v>
          </cell>
          <cell r="O78">
            <v>8</v>
          </cell>
          <cell r="P78" t="str">
            <v>A3</v>
          </cell>
          <cell r="Q78">
            <v>8</v>
          </cell>
          <cell r="R78">
            <v>8</v>
          </cell>
          <cell r="S78">
            <v>0</v>
          </cell>
          <cell r="T78" t="str">
            <v>Xuất sắc</v>
          </cell>
          <cell r="V78" t="str">
            <v>A3</v>
          </cell>
          <cell r="W78">
            <v>8</v>
          </cell>
          <cell r="X78" t="str">
            <v>A3</v>
          </cell>
          <cell r="Y78">
            <v>8</v>
          </cell>
          <cell r="Z78" t="str">
            <v>A2</v>
          </cell>
          <cell r="AA78">
            <v>9</v>
          </cell>
          <cell r="AB78" t="str">
            <v>A2</v>
          </cell>
          <cell r="AC78">
            <v>9</v>
          </cell>
          <cell r="AD78" t="str">
            <v>A3</v>
          </cell>
          <cell r="AE78">
            <v>8</v>
          </cell>
          <cell r="AF78">
            <v>8.5</v>
          </cell>
          <cell r="AG78">
            <v>0</v>
          </cell>
          <cell r="AH78" t="str">
            <v>Xuất sắc</v>
          </cell>
          <cell r="AI78">
            <v>8.4</v>
          </cell>
          <cell r="AJ78">
            <v>0</v>
          </cell>
          <cell r="AK78" t="str">
            <v>Xuất sắc</v>
          </cell>
          <cell r="AM78">
            <v>8.3000000000000007</v>
          </cell>
          <cell r="AN78" t="str">
            <v/>
          </cell>
          <cell r="AO78" t="str">
            <v>Xuất sắc</v>
          </cell>
          <cell r="AP78" t="str">
            <v xml:space="preserve"> Đạt LĐTT</v>
          </cell>
          <cell r="AQ78">
            <v>8.1999999999999993</v>
          </cell>
          <cell r="AR78" t="str">
            <v/>
          </cell>
          <cell r="AS78" t="str">
            <v>Xuất sắc</v>
          </cell>
          <cell r="AT78" t="str">
            <v>Đạt LĐTT</v>
          </cell>
          <cell r="AU78" t="str">
            <v>Tốt</v>
          </cell>
          <cell r="AV78" t="str">
            <v>A3</v>
          </cell>
          <cell r="AW78">
            <v>8</v>
          </cell>
          <cell r="AX78" t="str">
            <v>A3</v>
          </cell>
          <cell r="AY78">
            <v>8</v>
          </cell>
          <cell r="AZ78">
            <v>8.1999999999999993</v>
          </cell>
          <cell r="BA78">
            <v>8.1999999999999993</v>
          </cell>
          <cell r="BB78" t="str">
            <v>12A* + 0B* + 0C* +  0D</v>
          </cell>
          <cell r="BC78" t="str">
            <v>12A*</v>
          </cell>
          <cell r="BD78" t="str">
            <v>HTXS NV</v>
          </cell>
          <cell r="BE78" t="str">
            <v>HTXS NV</v>
          </cell>
        </row>
        <row r="79">
          <cell r="E79" t="str">
            <v>01007003</v>
          </cell>
          <cell r="F79" t="str">
            <v>Phòng TTGD - CTSV</v>
          </cell>
          <cell r="G79" t="str">
            <v>HĐT</v>
          </cell>
          <cell r="H79" t="str">
            <v>A4</v>
          </cell>
          <cell r="I79">
            <v>7</v>
          </cell>
          <cell r="J79" t="str">
            <v>A4</v>
          </cell>
          <cell r="K79">
            <v>7</v>
          </cell>
          <cell r="L79" t="str">
            <v>A4</v>
          </cell>
          <cell r="M79">
            <v>7</v>
          </cell>
          <cell r="N79" t="str">
            <v>A4</v>
          </cell>
          <cell r="O79">
            <v>7</v>
          </cell>
          <cell r="P79" t="str">
            <v>A4</v>
          </cell>
          <cell r="Q79">
            <v>7</v>
          </cell>
          <cell r="R79">
            <v>7</v>
          </cell>
          <cell r="S79">
            <v>0</v>
          </cell>
          <cell r="T79" t="str">
            <v>Tốt</v>
          </cell>
          <cell r="V79" t="str">
            <v>A4</v>
          </cell>
          <cell r="W79">
            <v>7</v>
          </cell>
          <cell r="X79" t="str">
            <v>A4</v>
          </cell>
          <cell r="Y79">
            <v>7</v>
          </cell>
          <cell r="Z79" t="str">
            <v>A4</v>
          </cell>
          <cell r="AA79">
            <v>7</v>
          </cell>
          <cell r="AB79" t="str">
            <v>A3</v>
          </cell>
          <cell r="AC79">
            <v>8</v>
          </cell>
          <cell r="AD79" t="str">
            <v>A3</v>
          </cell>
          <cell r="AE79">
            <v>8</v>
          </cell>
          <cell r="AF79">
            <v>7.3</v>
          </cell>
          <cell r="AG79">
            <v>0</v>
          </cell>
          <cell r="AH79" t="str">
            <v>Tốt</v>
          </cell>
          <cell r="AI79">
            <v>7.4</v>
          </cell>
          <cell r="AJ79">
            <v>0</v>
          </cell>
          <cell r="AK79" t="str">
            <v>Tốt</v>
          </cell>
          <cell r="AM79">
            <v>7.2</v>
          </cell>
          <cell r="AN79" t="str">
            <v/>
          </cell>
          <cell r="AO79" t="str">
            <v>Tốt</v>
          </cell>
          <cell r="AP79" t="str">
            <v xml:space="preserve"> Đạt LĐTT</v>
          </cell>
          <cell r="AQ79">
            <v>7.2</v>
          </cell>
          <cell r="AR79" t="str">
            <v/>
          </cell>
          <cell r="AS79" t="str">
            <v>Tốt</v>
          </cell>
          <cell r="AT79" t="str">
            <v>Đạt LĐTT</v>
          </cell>
          <cell r="AV79" t="str">
            <v>A4</v>
          </cell>
          <cell r="AW79">
            <v>7</v>
          </cell>
          <cell r="AX79" t="str">
            <v>A4</v>
          </cell>
          <cell r="AY79">
            <v>7</v>
          </cell>
          <cell r="AZ79">
            <v>7.1</v>
          </cell>
          <cell r="BA79">
            <v>7.2</v>
          </cell>
          <cell r="BB79" t="str">
            <v>12A* + 0B* + 0C* +  0D</v>
          </cell>
          <cell r="BC79" t="str">
            <v>12A*</v>
          </cell>
          <cell r="BD79" t="str">
            <v>HTT NV</v>
          </cell>
          <cell r="BE79" t="str">
            <v>HTT NV</v>
          </cell>
        </row>
        <row r="80">
          <cell r="E80" t="str">
            <v>01009009</v>
          </cell>
          <cell r="F80" t="str">
            <v>P. Khảo thí &amp; ĐBCL</v>
          </cell>
          <cell r="G80" t="str">
            <v>VC</v>
          </cell>
          <cell r="H80" t="str">
            <v>A1</v>
          </cell>
          <cell r="I80">
            <v>10</v>
          </cell>
          <cell r="J80" t="str">
            <v>A1</v>
          </cell>
          <cell r="K80">
            <v>10</v>
          </cell>
          <cell r="L80" t="str">
            <v>A1</v>
          </cell>
          <cell r="M80">
            <v>10</v>
          </cell>
          <cell r="N80" t="str">
            <v>A1</v>
          </cell>
          <cell r="O80">
            <v>10</v>
          </cell>
          <cell r="P80" t="str">
            <v>A1</v>
          </cell>
          <cell r="Q80">
            <v>10</v>
          </cell>
          <cell r="R80">
            <v>10</v>
          </cell>
          <cell r="S80">
            <v>0</v>
          </cell>
          <cell r="T80" t="str">
            <v>Xuất sắc</v>
          </cell>
          <cell r="V80" t="str">
            <v>A1</v>
          </cell>
          <cell r="W80">
            <v>10</v>
          </cell>
          <cell r="X80" t="str">
            <v>A1</v>
          </cell>
          <cell r="Y80">
            <v>10</v>
          </cell>
          <cell r="Z80" t="str">
            <v>A1</v>
          </cell>
          <cell r="AA80">
            <v>10</v>
          </cell>
          <cell r="AB80" t="str">
            <v>A1</v>
          </cell>
          <cell r="AC80">
            <v>10</v>
          </cell>
          <cell r="AD80" t="str">
            <v>A1</v>
          </cell>
          <cell r="AE80">
            <v>10</v>
          </cell>
          <cell r="AF80">
            <v>10</v>
          </cell>
          <cell r="AG80">
            <v>0</v>
          </cell>
          <cell r="AH80" t="str">
            <v>Xuất sắc</v>
          </cell>
          <cell r="AI80">
            <v>10</v>
          </cell>
          <cell r="AJ80">
            <v>0</v>
          </cell>
          <cell r="AK80" t="str">
            <v>Xuất sắc</v>
          </cell>
          <cell r="AM80">
            <v>10</v>
          </cell>
          <cell r="AN80" t="str">
            <v/>
          </cell>
          <cell r="AO80" t="str">
            <v>Xuất sắc</v>
          </cell>
          <cell r="AP80" t="str">
            <v xml:space="preserve"> Đạt LĐTT</v>
          </cell>
          <cell r="AQ80">
            <v>10</v>
          </cell>
          <cell r="AR80" t="str">
            <v/>
          </cell>
          <cell r="AS80" t="str">
            <v>Xuất sắc</v>
          </cell>
          <cell r="AT80" t="str">
            <v>Đạt LĐTT</v>
          </cell>
          <cell r="AV80" t="str">
            <v>A1</v>
          </cell>
          <cell r="AW80">
            <v>10</v>
          </cell>
          <cell r="AX80" t="str">
            <v>A1</v>
          </cell>
          <cell r="AY80">
            <v>10</v>
          </cell>
          <cell r="AZ80">
            <v>10</v>
          </cell>
          <cell r="BA80">
            <v>10</v>
          </cell>
          <cell r="BB80" t="str">
            <v>12A* + 0B* + 0C* +  0D</v>
          </cell>
          <cell r="BC80" t="str">
            <v>12A*</v>
          </cell>
          <cell r="BD80" t="str">
            <v>HTXS NV</v>
          </cell>
          <cell r="BE80" t="str">
            <v>HTXS NV</v>
          </cell>
        </row>
        <row r="81">
          <cell r="E81" t="str">
            <v>01003002</v>
          </cell>
          <cell r="F81" t="str">
            <v>P. Khảo thí &amp; ĐBCL</v>
          </cell>
          <cell r="G81" t="str">
            <v>VC</v>
          </cell>
          <cell r="H81" t="str">
            <v>A2</v>
          </cell>
          <cell r="I81">
            <v>9</v>
          </cell>
          <cell r="J81" t="str">
            <v>A2</v>
          </cell>
          <cell r="K81">
            <v>9</v>
          </cell>
          <cell r="L81" t="str">
            <v>A2</v>
          </cell>
          <cell r="M81">
            <v>9</v>
          </cell>
          <cell r="N81" t="str">
            <v>A2</v>
          </cell>
          <cell r="O81">
            <v>9</v>
          </cell>
          <cell r="P81" t="str">
            <v>A2</v>
          </cell>
          <cell r="Q81">
            <v>9</v>
          </cell>
          <cell r="R81">
            <v>9</v>
          </cell>
          <cell r="S81">
            <v>0</v>
          </cell>
          <cell r="T81" t="str">
            <v>Xuất sắc</v>
          </cell>
          <cell r="V81" t="str">
            <v>A3</v>
          </cell>
          <cell r="W81">
            <v>8</v>
          </cell>
          <cell r="X81" t="str">
            <v>A3</v>
          </cell>
          <cell r="Y81">
            <v>8</v>
          </cell>
          <cell r="Z81" t="str">
            <v>A2</v>
          </cell>
          <cell r="AA81">
            <v>9</v>
          </cell>
          <cell r="AB81" t="str">
            <v>A2</v>
          </cell>
          <cell r="AC81">
            <v>9</v>
          </cell>
          <cell r="AD81" t="str">
            <v>A2</v>
          </cell>
          <cell r="AE81">
            <v>9</v>
          </cell>
          <cell r="AF81">
            <v>8.5</v>
          </cell>
          <cell r="AG81">
            <v>0</v>
          </cell>
          <cell r="AH81" t="str">
            <v>Xuất sắc</v>
          </cell>
          <cell r="AI81">
            <v>8.6</v>
          </cell>
          <cell r="AJ81">
            <v>0</v>
          </cell>
          <cell r="AK81" t="str">
            <v>Xuất sắc</v>
          </cell>
          <cell r="AM81">
            <v>8.8000000000000007</v>
          </cell>
          <cell r="AN81" t="str">
            <v/>
          </cell>
          <cell r="AO81" t="str">
            <v>Xuất sắc</v>
          </cell>
          <cell r="AP81" t="str">
            <v xml:space="preserve"> Đạt LĐTT</v>
          </cell>
          <cell r="AQ81">
            <v>8.8000000000000007</v>
          </cell>
          <cell r="AR81" t="str">
            <v/>
          </cell>
          <cell r="AS81" t="str">
            <v>Xuất sắc</v>
          </cell>
          <cell r="AT81" t="str">
            <v>Đạt LĐTT</v>
          </cell>
          <cell r="AU81" t="str">
            <v>Tốt</v>
          </cell>
          <cell r="AV81" t="str">
            <v>A3</v>
          </cell>
          <cell r="AW81">
            <v>8</v>
          </cell>
          <cell r="AX81" t="str">
            <v>A2</v>
          </cell>
          <cell r="AY81">
            <v>9</v>
          </cell>
          <cell r="AZ81">
            <v>8.6999999999999993</v>
          </cell>
          <cell r="BA81">
            <v>8.8000000000000007</v>
          </cell>
          <cell r="BB81" t="str">
            <v>12A* + 0B* + 0C* +  0D</v>
          </cell>
          <cell r="BC81" t="str">
            <v>12A*</v>
          </cell>
          <cell r="BD81" t="str">
            <v>HTXS NV</v>
          </cell>
          <cell r="BE81" t="str">
            <v>HTXS NV</v>
          </cell>
        </row>
        <row r="82">
          <cell r="E82" t="str">
            <v>01023002</v>
          </cell>
          <cell r="F82" t="str">
            <v>P. Khảo thí &amp; ĐBCL</v>
          </cell>
          <cell r="G82" t="str">
            <v>VC</v>
          </cell>
          <cell r="H82" t="str">
            <v>A3</v>
          </cell>
          <cell r="I82">
            <v>8</v>
          </cell>
          <cell r="J82" t="str">
            <v>A2</v>
          </cell>
          <cell r="K82">
            <v>9</v>
          </cell>
          <cell r="L82" t="str">
            <v>A2</v>
          </cell>
          <cell r="M82">
            <v>9</v>
          </cell>
          <cell r="N82" t="str">
            <v>A2</v>
          </cell>
          <cell r="O82">
            <v>9</v>
          </cell>
          <cell r="P82" t="str">
            <v>A2</v>
          </cell>
          <cell r="Q82">
            <v>9</v>
          </cell>
          <cell r="R82">
            <v>8.8000000000000007</v>
          </cell>
          <cell r="S82">
            <v>0</v>
          </cell>
          <cell r="T82" t="str">
            <v>Xuất sắc</v>
          </cell>
          <cell r="V82" t="str">
            <v>A2</v>
          </cell>
          <cell r="W82">
            <v>9</v>
          </cell>
          <cell r="X82" t="str">
            <v>A2</v>
          </cell>
          <cell r="Y82">
            <v>9</v>
          </cell>
          <cell r="Z82" t="str">
            <v>A2</v>
          </cell>
          <cell r="AA82">
            <v>9</v>
          </cell>
          <cell r="AB82" t="str">
            <v>A2</v>
          </cell>
          <cell r="AC82">
            <v>9</v>
          </cell>
          <cell r="AD82" t="str">
            <v>A2</v>
          </cell>
          <cell r="AE82">
            <v>9</v>
          </cell>
          <cell r="AF82">
            <v>9</v>
          </cell>
          <cell r="AG82">
            <v>0</v>
          </cell>
          <cell r="AH82" t="str">
            <v>Xuất sắc</v>
          </cell>
          <cell r="AI82">
            <v>9</v>
          </cell>
          <cell r="AJ82">
            <v>0</v>
          </cell>
          <cell r="AK82" t="str">
            <v>Xuất sắc</v>
          </cell>
          <cell r="AM82">
            <v>8.9</v>
          </cell>
          <cell r="AN82" t="str">
            <v/>
          </cell>
          <cell r="AO82" t="str">
            <v>Xuất sắc</v>
          </cell>
          <cell r="AP82" t="str">
            <v xml:space="preserve"> Đạt LĐTT</v>
          </cell>
          <cell r="AQ82">
            <v>8.9</v>
          </cell>
          <cell r="AR82" t="str">
            <v/>
          </cell>
          <cell r="AS82" t="str">
            <v>Xuất sắc</v>
          </cell>
          <cell r="AT82" t="str">
            <v>Đạt LĐTT</v>
          </cell>
          <cell r="AU82" t="str">
            <v>Tốt</v>
          </cell>
          <cell r="AV82" t="str">
            <v>A3</v>
          </cell>
          <cell r="AW82">
            <v>8</v>
          </cell>
          <cell r="AX82" t="str">
            <v>A3</v>
          </cell>
          <cell r="AY82">
            <v>8</v>
          </cell>
          <cell r="AZ82">
            <v>8.6999999999999993</v>
          </cell>
          <cell r="BA82">
            <v>8.8000000000000007</v>
          </cell>
          <cell r="BB82" t="str">
            <v>12A* + 0B* + 0C* +  0D</v>
          </cell>
          <cell r="BC82" t="str">
            <v>12A*</v>
          </cell>
          <cell r="BD82" t="str">
            <v>HTXS NV</v>
          </cell>
          <cell r="BE82" t="str">
            <v>HTXS NV</v>
          </cell>
        </row>
        <row r="83">
          <cell r="E83" t="str">
            <v>01006003</v>
          </cell>
          <cell r="F83" t="str">
            <v>P. Khảo thí &amp; ĐBCL</v>
          </cell>
          <cell r="G83" t="str">
            <v>VC</v>
          </cell>
          <cell r="H83" t="str">
            <v>A4</v>
          </cell>
          <cell r="I83">
            <v>7</v>
          </cell>
          <cell r="J83" t="str">
            <v>A3</v>
          </cell>
          <cell r="K83">
            <v>8</v>
          </cell>
          <cell r="L83" t="str">
            <v>A3</v>
          </cell>
          <cell r="M83">
            <v>8</v>
          </cell>
          <cell r="N83" t="str">
            <v>A3</v>
          </cell>
          <cell r="O83">
            <v>8</v>
          </cell>
          <cell r="P83" t="str">
            <v>A3</v>
          </cell>
          <cell r="Q83">
            <v>8</v>
          </cell>
          <cell r="R83">
            <v>7.8</v>
          </cell>
          <cell r="S83">
            <v>0</v>
          </cell>
          <cell r="T83" t="str">
            <v>Tốt</v>
          </cell>
          <cell r="V83" t="str">
            <v>A3</v>
          </cell>
          <cell r="W83">
            <v>8</v>
          </cell>
          <cell r="X83" t="str">
            <v>A3</v>
          </cell>
          <cell r="Y83">
            <v>8</v>
          </cell>
          <cell r="Z83" t="str">
            <v>A3</v>
          </cell>
          <cell r="AA83">
            <v>8</v>
          </cell>
          <cell r="AB83" t="str">
            <v>A3</v>
          </cell>
          <cell r="AC83">
            <v>8</v>
          </cell>
          <cell r="AD83" t="str">
            <v>A3</v>
          </cell>
          <cell r="AE83">
            <v>8</v>
          </cell>
          <cell r="AF83">
            <v>8</v>
          </cell>
          <cell r="AG83">
            <v>0</v>
          </cell>
          <cell r="AH83" t="str">
            <v>Xuất sắc</v>
          </cell>
          <cell r="AI83">
            <v>8</v>
          </cell>
          <cell r="AJ83">
            <v>0</v>
          </cell>
          <cell r="AK83" t="str">
            <v>Xuất sắc</v>
          </cell>
          <cell r="AM83">
            <v>7.9</v>
          </cell>
          <cell r="AN83" t="str">
            <v/>
          </cell>
          <cell r="AO83" t="str">
            <v>Tốt</v>
          </cell>
          <cell r="AP83" t="str">
            <v xml:space="preserve"> Đạt LĐTT</v>
          </cell>
          <cell r="AQ83">
            <v>7.9</v>
          </cell>
          <cell r="AR83" t="str">
            <v/>
          </cell>
          <cell r="AS83" t="str">
            <v>Tốt</v>
          </cell>
          <cell r="AT83" t="str">
            <v>Đạt LĐTT</v>
          </cell>
          <cell r="AU83" t="str">
            <v>Khá</v>
          </cell>
          <cell r="AV83" t="str">
            <v>A4</v>
          </cell>
          <cell r="AW83">
            <v>7</v>
          </cell>
          <cell r="AX83" t="str">
            <v>A4</v>
          </cell>
          <cell r="AY83">
            <v>7</v>
          </cell>
          <cell r="AZ83">
            <v>7.7</v>
          </cell>
          <cell r="BA83">
            <v>7.8</v>
          </cell>
          <cell r="BB83" t="str">
            <v>12A* + 0B* + 0C* +  0D</v>
          </cell>
          <cell r="BC83" t="str">
            <v>12A*</v>
          </cell>
          <cell r="BD83" t="str">
            <v>HTT NV</v>
          </cell>
          <cell r="BE83" t="str">
            <v>HTT NV</v>
          </cell>
        </row>
        <row r="84">
          <cell r="E84" t="str">
            <v>01013032</v>
          </cell>
          <cell r="F84" t="str">
            <v>P. Khảo thí &amp; ĐBCL</v>
          </cell>
          <cell r="G84" t="str">
            <v>VC</v>
          </cell>
          <cell r="H84" t="str">
            <v>A4</v>
          </cell>
          <cell r="I84">
            <v>7</v>
          </cell>
          <cell r="J84" t="str">
            <v>A3</v>
          </cell>
          <cell r="K84">
            <v>8</v>
          </cell>
          <cell r="L84" t="str">
            <v>A3</v>
          </cell>
          <cell r="M84">
            <v>8</v>
          </cell>
          <cell r="N84" t="str">
            <v>A3</v>
          </cell>
          <cell r="O84">
            <v>8</v>
          </cell>
          <cell r="P84" t="str">
            <v>A3</v>
          </cell>
          <cell r="Q84">
            <v>8</v>
          </cell>
          <cell r="R84">
            <v>7.8</v>
          </cell>
          <cell r="S84">
            <v>0</v>
          </cell>
          <cell r="T84" t="str">
            <v>Tốt</v>
          </cell>
          <cell r="V84" t="str">
            <v>A3</v>
          </cell>
          <cell r="W84">
            <v>8</v>
          </cell>
          <cell r="X84" t="str">
            <v>A3</v>
          </cell>
          <cell r="Y84">
            <v>8</v>
          </cell>
          <cell r="Z84" t="str">
            <v>A3</v>
          </cell>
          <cell r="AA84">
            <v>8</v>
          </cell>
          <cell r="AB84" t="str">
            <v>A3</v>
          </cell>
          <cell r="AC84">
            <v>8</v>
          </cell>
          <cell r="AD84" t="str">
            <v>A3</v>
          </cell>
          <cell r="AE84">
            <v>8</v>
          </cell>
          <cell r="AF84">
            <v>8</v>
          </cell>
          <cell r="AG84">
            <v>0</v>
          </cell>
          <cell r="AH84" t="str">
            <v>Xuất sắc</v>
          </cell>
          <cell r="AI84">
            <v>8</v>
          </cell>
          <cell r="AJ84">
            <v>0</v>
          </cell>
          <cell r="AK84" t="str">
            <v>Xuất sắc</v>
          </cell>
          <cell r="AM84">
            <v>7.9</v>
          </cell>
          <cell r="AN84" t="str">
            <v/>
          </cell>
          <cell r="AO84" t="str">
            <v>Tốt</v>
          </cell>
          <cell r="AP84" t="str">
            <v xml:space="preserve"> Đạt LĐTT</v>
          </cell>
          <cell r="AQ84">
            <v>7.9</v>
          </cell>
          <cell r="AR84" t="str">
            <v/>
          </cell>
          <cell r="AS84" t="str">
            <v>Tốt</v>
          </cell>
          <cell r="AT84" t="str">
            <v>Đạt LĐTT</v>
          </cell>
          <cell r="AU84" t="str">
            <v>Khá</v>
          </cell>
          <cell r="AV84" t="str">
            <v>A4</v>
          </cell>
          <cell r="AW84">
            <v>7</v>
          </cell>
          <cell r="AX84" t="str">
            <v>A4</v>
          </cell>
          <cell r="AY84">
            <v>7</v>
          </cell>
          <cell r="AZ84">
            <v>7.7</v>
          </cell>
          <cell r="BA84">
            <v>7.8</v>
          </cell>
          <cell r="BB84" t="str">
            <v>12A* + 0B* + 0C* +  0D</v>
          </cell>
          <cell r="BC84" t="str">
            <v>12A*</v>
          </cell>
          <cell r="BD84" t="str">
            <v>HTT NV</v>
          </cell>
          <cell r="BE84" t="str">
            <v>HTT NV</v>
          </cell>
        </row>
        <row r="85">
          <cell r="E85" t="str">
            <v>01022061</v>
          </cell>
          <cell r="F85" t="str">
            <v>P. Khảo thí &amp; ĐBCL</v>
          </cell>
          <cell r="G85" t="str">
            <v>VC</v>
          </cell>
          <cell r="H85" t="str">
            <v>A2</v>
          </cell>
          <cell r="I85">
            <v>9</v>
          </cell>
          <cell r="J85" t="str">
            <v>A2</v>
          </cell>
          <cell r="K85">
            <v>9</v>
          </cell>
          <cell r="L85" t="str">
            <v>A2</v>
          </cell>
          <cell r="M85">
            <v>9</v>
          </cell>
          <cell r="N85" t="str">
            <v>A2</v>
          </cell>
          <cell r="O85">
            <v>9</v>
          </cell>
          <cell r="P85" t="str">
            <v>A2</v>
          </cell>
          <cell r="Q85">
            <v>9</v>
          </cell>
          <cell r="R85">
            <v>9</v>
          </cell>
          <cell r="S85">
            <v>0</v>
          </cell>
          <cell r="T85" t="str">
            <v>Xuất sắc</v>
          </cell>
          <cell r="V85" t="str">
            <v>A2</v>
          </cell>
          <cell r="W85">
            <v>9</v>
          </cell>
          <cell r="X85" t="str">
            <v>A2</v>
          </cell>
          <cell r="Y85">
            <v>9</v>
          </cell>
          <cell r="Z85" t="str">
            <v>A2</v>
          </cell>
          <cell r="AA85">
            <v>9</v>
          </cell>
          <cell r="AB85" t="str">
            <v>A1</v>
          </cell>
          <cell r="AC85">
            <v>10</v>
          </cell>
          <cell r="AD85" t="str">
            <v>A2</v>
          </cell>
          <cell r="AE85">
            <v>9</v>
          </cell>
          <cell r="AF85">
            <v>9.3000000000000007</v>
          </cell>
          <cell r="AG85">
            <v>0</v>
          </cell>
          <cell r="AH85" t="str">
            <v>Xuất sắc</v>
          </cell>
          <cell r="AI85">
            <v>9.1999999999999993</v>
          </cell>
          <cell r="AJ85">
            <v>0</v>
          </cell>
          <cell r="AK85" t="str">
            <v>Xuất sắc</v>
          </cell>
          <cell r="AM85">
            <v>9.1999999999999993</v>
          </cell>
          <cell r="AN85" t="str">
            <v/>
          </cell>
          <cell r="AO85" t="str">
            <v>Xuất sắc</v>
          </cell>
          <cell r="AP85" t="str">
            <v xml:space="preserve"> Đạt LĐTT</v>
          </cell>
          <cell r="AQ85">
            <v>9.1</v>
          </cell>
          <cell r="AR85" t="str">
            <v/>
          </cell>
          <cell r="AS85" t="str">
            <v>Xuất sắc</v>
          </cell>
          <cell r="AT85" t="str">
            <v>Đạt LĐTT</v>
          </cell>
          <cell r="AU85" t="str">
            <v>Khá</v>
          </cell>
          <cell r="AV85" t="str">
            <v>A2</v>
          </cell>
          <cell r="AW85">
            <v>9</v>
          </cell>
          <cell r="AX85" t="str">
            <v>A2</v>
          </cell>
          <cell r="AY85">
            <v>9</v>
          </cell>
          <cell r="AZ85">
            <v>9.1</v>
          </cell>
          <cell r="BA85">
            <v>9.1</v>
          </cell>
          <cell r="BB85" t="str">
            <v>12A* + 0B* + 0C* +  0D</v>
          </cell>
          <cell r="BC85" t="str">
            <v>12A*</v>
          </cell>
          <cell r="BD85" t="str">
            <v>HTXS NV</v>
          </cell>
          <cell r="BE85" t="str">
            <v>HTXS NV</v>
          </cell>
        </row>
        <row r="86">
          <cell r="E86" t="str">
            <v>01015027</v>
          </cell>
          <cell r="F86" t="str">
            <v>P. Khảo thí &amp; ĐBCL</v>
          </cell>
          <cell r="G86" t="str">
            <v>VC</v>
          </cell>
          <cell r="H86" t="str">
            <v>A2</v>
          </cell>
          <cell r="I86">
            <v>9</v>
          </cell>
          <cell r="J86" t="str">
            <v>A2</v>
          </cell>
          <cell r="K86">
            <v>9</v>
          </cell>
          <cell r="L86" t="str">
            <v>A2</v>
          </cell>
          <cell r="M86">
            <v>9</v>
          </cell>
          <cell r="N86" t="str">
            <v>A2</v>
          </cell>
          <cell r="O86">
            <v>9</v>
          </cell>
          <cell r="P86" t="str">
            <v>A2</v>
          </cell>
          <cell r="Q86">
            <v>9</v>
          </cell>
          <cell r="R86">
            <v>9</v>
          </cell>
          <cell r="S86">
            <v>0</v>
          </cell>
          <cell r="T86" t="str">
            <v>Xuất sắc</v>
          </cell>
          <cell r="V86" t="str">
            <v>A2</v>
          </cell>
          <cell r="W86">
            <v>9</v>
          </cell>
          <cell r="X86" t="str">
            <v>A2</v>
          </cell>
          <cell r="Y86">
            <v>9</v>
          </cell>
          <cell r="Z86" t="str">
            <v>A2</v>
          </cell>
          <cell r="AA86">
            <v>9</v>
          </cell>
          <cell r="AB86" t="str">
            <v>A2</v>
          </cell>
          <cell r="AC86">
            <v>9</v>
          </cell>
          <cell r="AD86" t="str">
            <v>A1</v>
          </cell>
          <cell r="AE86">
            <v>10</v>
          </cell>
          <cell r="AF86">
            <v>9</v>
          </cell>
          <cell r="AG86">
            <v>0</v>
          </cell>
          <cell r="AH86" t="str">
            <v>Xuất sắc</v>
          </cell>
          <cell r="AI86">
            <v>9.1999999999999993</v>
          </cell>
          <cell r="AJ86">
            <v>0</v>
          </cell>
          <cell r="AK86" t="str">
            <v>Xuất sắc</v>
          </cell>
          <cell r="AM86">
            <v>9</v>
          </cell>
          <cell r="AN86" t="str">
            <v/>
          </cell>
          <cell r="AO86" t="str">
            <v>Xuất sắc</v>
          </cell>
          <cell r="AP86" t="str">
            <v xml:space="preserve"> Đạt LĐTT</v>
          </cell>
          <cell r="AQ86">
            <v>9.1</v>
          </cell>
          <cell r="AR86" t="str">
            <v/>
          </cell>
          <cell r="AS86" t="str">
            <v>Xuất sắc</v>
          </cell>
          <cell r="AT86" t="str">
            <v>Đạt LĐTT</v>
          </cell>
          <cell r="AU86" t="str">
            <v>Tốt</v>
          </cell>
          <cell r="AV86" t="str">
            <v>A2</v>
          </cell>
          <cell r="AW86">
            <v>9</v>
          </cell>
          <cell r="AX86" t="str">
            <v>A2</v>
          </cell>
          <cell r="AY86">
            <v>9</v>
          </cell>
          <cell r="AZ86">
            <v>9</v>
          </cell>
          <cell r="BA86">
            <v>9.1</v>
          </cell>
          <cell r="BB86" t="str">
            <v>12A* + 0B* + 0C* +  0D</v>
          </cell>
          <cell r="BC86" t="str">
            <v>12A*</v>
          </cell>
          <cell r="BD86" t="str">
            <v>HTXS NV</v>
          </cell>
          <cell r="BE86" t="str">
            <v>HTXS NV</v>
          </cell>
        </row>
        <row r="87">
          <cell r="E87" t="str">
            <v>01006006</v>
          </cell>
          <cell r="F87" t="str">
            <v>P. Khảo thí &amp; ĐBCL</v>
          </cell>
          <cell r="G87" t="str">
            <v>HĐT</v>
          </cell>
          <cell r="H87" t="str">
            <v>A3</v>
          </cell>
          <cell r="I87">
            <v>8</v>
          </cell>
          <cell r="J87" t="str">
            <v>A2</v>
          </cell>
          <cell r="K87">
            <v>9</v>
          </cell>
          <cell r="L87" t="str">
            <v>A2</v>
          </cell>
          <cell r="M87">
            <v>9</v>
          </cell>
          <cell r="N87" t="str">
            <v>A3</v>
          </cell>
          <cell r="O87">
            <v>8</v>
          </cell>
          <cell r="P87" t="str">
            <v>A2</v>
          </cell>
          <cell r="Q87">
            <v>9</v>
          </cell>
          <cell r="R87">
            <v>8.6</v>
          </cell>
          <cell r="S87">
            <v>0</v>
          </cell>
          <cell r="T87" t="str">
            <v>Xuất sắc</v>
          </cell>
          <cell r="V87" t="str">
            <v>A2</v>
          </cell>
          <cell r="W87">
            <v>9</v>
          </cell>
          <cell r="X87" t="str">
            <v>A2</v>
          </cell>
          <cell r="Y87">
            <v>9</v>
          </cell>
          <cell r="Z87" t="str">
            <v>A2</v>
          </cell>
          <cell r="AA87">
            <v>9</v>
          </cell>
          <cell r="AB87" t="str">
            <v>A2</v>
          </cell>
          <cell r="AC87">
            <v>9</v>
          </cell>
          <cell r="AD87" t="str">
            <v>A1</v>
          </cell>
          <cell r="AE87">
            <v>10</v>
          </cell>
          <cell r="AF87">
            <v>9</v>
          </cell>
          <cell r="AG87">
            <v>0</v>
          </cell>
          <cell r="AH87" t="str">
            <v>Xuất sắc</v>
          </cell>
          <cell r="AI87">
            <v>9.1999999999999993</v>
          </cell>
          <cell r="AJ87">
            <v>0</v>
          </cell>
          <cell r="AK87" t="str">
            <v>Xuất sắc</v>
          </cell>
          <cell r="AM87">
            <v>8.8000000000000007</v>
          </cell>
          <cell r="AN87" t="str">
            <v/>
          </cell>
          <cell r="AO87" t="str">
            <v>Xuất sắc</v>
          </cell>
          <cell r="AP87" t="str">
            <v xml:space="preserve"> Đạt LĐTT</v>
          </cell>
          <cell r="AQ87">
            <v>8.9</v>
          </cell>
          <cell r="AR87" t="str">
            <v/>
          </cell>
          <cell r="AS87" t="str">
            <v>Xuất sắc</v>
          </cell>
          <cell r="AT87" t="str">
            <v>Đạt LĐTT</v>
          </cell>
          <cell r="AU87" t="str">
            <v>Khá</v>
          </cell>
          <cell r="AV87" t="str">
            <v>A3</v>
          </cell>
          <cell r="AW87">
            <v>8</v>
          </cell>
          <cell r="AX87" t="str">
            <v>A3</v>
          </cell>
          <cell r="AY87">
            <v>8</v>
          </cell>
          <cell r="AZ87">
            <v>8.6</v>
          </cell>
          <cell r="BA87">
            <v>8.8000000000000007</v>
          </cell>
          <cell r="BB87" t="str">
            <v>12A* + 0B* + 0C* +  0D</v>
          </cell>
          <cell r="BC87" t="str">
            <v>12A*</v>
          </cell>
          <cell r="BD87" t="str">
            <v>HTXS NV</v>
          </cell>
          <cell r="BE87" t="str">
            <v>HTXS NV</v>
          </cell>
        </row>
        <row r="88">
          <cell r="E88" t="str">
            <v>01005007</v>
          </cell>
          <cell r="F88" t="str">
            <v xml:space="preserve"> Phòng Quản lý KH - HTQT</v>
          </cell>
          <cell r="G88" t="str">
            <v>VC</v>
          </cell>
          <cell r="H88" t="str">
            <v>A1</v>
          </cell>
          <cell r="I88">
            <v>10</v>
          </cell>
          <cell r="J88" t="str">
            <v>A1</v>
          </cell>
          <cell r="K88">
            <v>10</v>
          </cell>
          <cell r="L88" t="str">
            <v>A1</v>
          </cell>
          <cell r="M88">
            <v>10</v>
          </cell>
          <cell r="N88" t="str">
            <v>A1</v>
          </cell>
          <cell r="O88">
            <v>10</v>
          </cell>
          <cell r="P88" t="str">
            <v>A2</v>
          </cell>
          <cell r="Q88">
            <v>9</v>
          </cell>
          <cell r="R88">
            <v>9.8000000000000007</v>
          </cell>
          <cell r="S88">
            <v>0</v>
          </cell>
          <cell r="T88" t="str">
            <v>Xuất sắc</v>
          </cell>
          <cell r="V88" t="str">
            <v>A2</v>
          </cell>
          <cell r="W88">
            <v>9</v>
          </cell>
          <cell r="X88" t="str">
            <v>A1</v>
          </cell>
          <cell r="Y88">
            <v>10</v>
          </cell>
          <cell r="Z88" t="str">
            <v>A1</v>
          </cell>
          <cell r="AA88">
            <v>10</v>
          </cell>
          <cell r="AB88" t="str">
            <v>A1</v>
          </cell>
          <cell r="AC88">
            <v>10</v>
          </cell>
          <cell r="AD88" t="str">
            <v>A1</v>
          </cell>
          <cell r="AE88">
            <v>10</v>
          </cell>
          <cell r="AF88">
            <v>9.8000000000000007</v>
          </cell>
          <cell r="AG88">
            <v>0</v>
          </cell>
          <cell r="AH88" t="str">
            <v>Xuất sắc</v>
          </cell>
          <cell r="AI88">
            <v>9.8000000000000007</v>
          </cell>
          <cell r="AJ88">
            <v>0</v>
          </cell>
          <cell r="AK88" t="str">
            <v>Xuất sắc</v>
          </cell>
          <cell r="AM88">
            <v>9.8000000000000007</v>
          </cell>
          <cell r="AN88" t="str">
            <v/>
          </cell>
          <cell r="AO88" t="str">
            <v>Xuất sắc</v>
          </cell>
          <cell r="AP88" t="str">
            <v xml:space="preserve"> Đạt LĐTT</v>
          </cell>
          <cell r="AQ88">
            <v>9.8000000000000007</v>
          </cell>
          <cell r="AR88" t="str">
            <v/>
          </cell>
          <cell r="AS88" t="str">
            <v>Xuất sắc</v>
          </cell>
          <cell r="AT88" t="str">
            <v>Đạt LĐTT</v>
          </cell>
          <cell r="AU88" t="str">
            <v>Tốt</v>
          </cell>
          <cell r="AV88" t="str">
            <v>A2</v>
          </cell>
          <cell r="AW88">
            <v>9</v>
          </cell>
          <cell r="AX88" t="str">
            <v>A1</v>
          </cell>
          <cell r="AY88">
            <v>10</v>
          </cell>
          <cell r="AZ88">
            <v>9.6999999999999993</v>
          </cell>
          <cell r="BA88">
            <v>9.8000000000000007</v>
          </cell>
          <cell r="BB88" t="str">
            <v>12A* + 0B* + 0C* +  0D</v>
          </cell>
          <cell r="BC88" t="str">
            <v>12A*</v>
          </cell>
          <cell r="BD88" t="str">
            <v>HTXS NV</v>
          </cell>
          <cell r="BE88" t="str">
            <v>HTXS NV</v>
          </cell>
        </row>
        <row r="89">
          <cell r="E89" t="str">
            <v>01005003</v>
          </cell>
          <cell r="F89" t="str">
            <v xml:space="preserve"> Phòng Quản lý KH - HTQT</v>
          </cell>
          <cell r="G89" t="str">
            <v>HĐT</v>
          </cell>
          <cell r="H89" t="str">
            <v>A3</v>
          </cell>
          <cell r="I89">
            <v>8</v>
          </cell>
          <cell r="J89" t="str">
            <v>A3</v>
          </cell>
          <cell r="K89">
            <v>8</v>
          </cell>
          <cell r="L89" t="str">
            <v>A3</v>
          </cell>
          <cell r="M89">
            <v>8</v>
          </cell>
          <cell r="N89" t="str">
            <v>A3</v>
          </cell>
          <cell r="O89">
            <v>8</v>
          </cell>
          <cell r="P89" t="str">
            <v>A3</v>
          </cell>
          <cell r="Q89">
            <v>8</v>
          </cell>
          <cell r="R89">
            <v>8</v>
          </cell>
          <cell r="S89">
            <v>0</v>
          </cell>
          <cell r="T89" t="str">
            <v>Xuất sắc</v>
          </cell>
          <cell r="V89" t="str">
            <v>A2</v>
          </cell>
          <cell r="W89">
            <v>9</v>
          </cell>
          <cell r="X89" t="str">
            <v>A3</v>
          </cell>
          <cell r="Y89">
            <v>8</v>
          </cell>
          <cell r="Z89" t="str">
            <v>A2</v>
          </cell>
          <cell r="AA89">
            <v>9</v>
          </cell>
          <cell r="AB89" t="str">
            <v>A2</v>
          </cell>
          <cell r="AC89">
            <v>9</v>
          </cell>
          <cell r="AD89" t="str">
            <v>A2</v>
          </cell>
          <cell r="AE89">
            <v>9</v>
          </cell>
          <cell r="AF89">
            <v>8.8000000000000007</v>
          </cell>
          <cell r="AG89">
            <v>0</v>
          </cell>
          <cell r="AH89" t="str">
            <v>Xuất sắc</v>
          </cell>
          <cell r="AI89">
            <v>8.8000000000000007</v>
          </cell>
          <cell r="AJ89">
            <v>0</v>
          </cell>
          <cell r="AK89" t="str">
            <v>Xuất sắc</v>
          </cell>
          <cell r="AM89">
            <v>8.4</v>
          </cell>
          <cell r="AN89" t="str">
            <v/>
          </cell>
          <cell r="AO89" t="str">
            <v>Xuất sắc</v>
          </cell>
          <cell r="AP89" t="str">
            <v xml:space="preserve"> Đạt LĐTT</v>
          </cell>
          <cell r="AQ89">
            <v>8.4</v>
          </cell>
          <cell r="AR89" t="str">
            <v/>
          </cell>
          <cell r="AS89" t="str">
            <v>Xuất sắc</v>
          </cell>
          <cell r="AT89" t="str">
            <v>Đạt LĐTT</v>
          </cell>
          <cell r="AV89" t="str">
            <v>A4</v>
          </cell>
          <cell r="AW89">
            <v>7</v>
          </cell>
          <cell r="AX89" t="str">
            <v>A3</v>
          </cell>
          <cell r="AY89">
            <v>8</v>
          </cell>
          <cell r="AZ89">
            <v>8.1999999999999993</v>
          </cell>
          <cell r="BA89">
            <v>8.3000000000000007</v>
          </cell>
          <cell r="BB89" t="str">
            <v>12A* + 0B* + 0C* +  0D</v>
          </cell>
          <cell r="BC89" t="str">
            <v>12A*</v>
          </cell>
          <cell r="BD89" t="str">
            <v>HTXS NV</v>
          </cell>
          <cell r="BE89" t="str">
            <v>HTXS NV</v>
          </cell>
        </row>
        <row r="90">
          <cell r="E90" t="str">
            <v>01005011</v>
          </cell>
          <cell r="F90" t="str">
            <v xml:space="preserve"> Phòng Quản lý KH - HTQT</v>
          </cell>
          <cell r="G90" t="str">
            <v>HĐT</v>
          </cell>
          <cell r="H90" t="str">
            <v>A4</v>
          </cell>
          <cell r="I90">
            <v>7</v>
          </cell>
          <cell r="J90" t="str">
            <v>A4</v>
          </cell>
          <cell r="K90">
            <v>7</v>
          </cell>
          <cell r="L90" t="str">
            <v>A3</v>
          </cell>
          <cell r="M90">
            <v>8</v>
          </cell>
          <cell r="N90" t="str">
            <v>A3</v>
          </cell>
          <cell r="O90">
            <v>8</v>
          </cell>
          <cell r="P90" t="str">
            <v>A3</v>
          </cell>
          <cell r="Q90">
            <v>8</v>
          </cell>
          <cell r="R90">
            <v>7.6</v>
          </cell>
          <cell r="S90">
            <v>0</v>
          </cell>
          <cell r="T90" t="str">
            <v>Tốt</v>
          </cell>
          <cell r="V90" t="str">
            <v>A4</v>
          </cell>
          <cell r="W90">
            <v>7</v>
          </cell>
          <cell r="X90" t="str">
            <v>A4</v>
          </cell>
          <cell r="Y90">
            <v>7</v>
          </cell>
          <cell r="Z90" t="str">
            <v>A4</v>
          </cell>
          <cell r="AA90">
            <v>7</v>
          </cell>
          <cell r="AB90" t="str">
            <v>A3</v>
          </cell>
          <cell r="AC90">
            <v>8</v>
          </cell>
          <cell r="AD90" t="str">
            <v>A3</v>
          </cell>
          <cell r="AE90">
            <v>8</v>
          </cell>
          <cell r="AF90">
            <v>7.3</v>
          </cell>
          <cell r="AG90">
            <v>0</v>
          </cell>
          <cell r="AH90" t="str">
            <v>Tốt</v>
          </cell>
          <cell r="AI90">
            <v>7.4</v>
          </cell>
          <cell r="AJ90">
            <v>0</v>
          </cell>
          <cell r="AK90" t="str">
            <v>Tốt</v>
          </cell>
          <cell r="AM90">
            <v>7.5</v>
          </cell>
          <cell r="AN90" t="str">
            <v/>
          </cell>
          <cell r="AO90" t="str">
            <v>Tốt</v>
          </cell>
          <cell r="AP90" t="str">
            <v xml:space="preserve"> Đạt LĐTT</v>
          </cell>
          <cell r="AQ90">
            <v>7.5</v>
          </cell>
          <cell r="AR90" t="str">
            <v/>
          </cell>
          <cell r="AS90" t="str">
            <v>Tốt</v>
          </cell>
          <cell r="AT90" t="str">
            <v>Đạt LĐTT</v>
          </cell>
          <cell r="AV90" t="str">
            <v>A4</v>
          </cell>
          <cell r="AW90">
            <v>7</v>
          </cell>
          <cell r="AX90" t="str">
            <v>A4</v>
          </cell>
          <cell r="AY90">
            <v>7</v>
          </cell>
          <cell r="AZ90">
            <v>7.4</v>
          </cell>
          <cell r="BA90">
            <v>7.4</v>
          </cell>
          <cell r="BB90" t="str">
            <v>12A* + 0B* + 0C* +  0D</v>
          </cell>
          <cell r="BC90" t="str">
            <v>12A*</v>
          </cell>
          <cell r="BD90" t="str">
            <v>HTT NV</v>
          </cell>
          <cell r="BE90" t="str">
            <v>HTT NV</v>
          </cell>
        </row>
        <row r="91">
          <cell r="E91" t="str">
            <v>01008028</v>
          </cell>
          <cell r="F91" t="str">
            <v xml:space="preserve"> Phòng Quản trị - DV</v>
          </cell>
          <cell r="G91" t="str">
            <v>VC</v>
          </cell>
          <cell r="H91" t="str">
            <v>A1</v>
          </cell>
          <cell r="I91">
            <v>10</v>
          </cell>
          <cell r="J91" t="str">
            <v>A1</v>
          </cell>
          <cell r="K91">
            <v>10</v>
          </cell>
          <cell r="L91" t="str">
            <v>A1</v>
          </cell>
          <cell r="M91">
            <v>10</v>
          </cell>
          <cell r="N91" t="str">
            <v>A1</v>
          </cell>
          <cell r="O91">
            <v>10</v>
          </cell>
          <cell r="P91" t="str">
            <v>A1</v>
          </cell>
          <cell r="Q91">
            <v>10</v>
          </cell>
          <cell r="R91">
            <v>10</v>
          </cell>
          <cell r="S91">
            <v>0</v>
          </cell>
          <cell r="T91" t="str">
            <v>Xuất sắc</v>
          </cell>
          <cell r="V91" t="str">
            <v>A1</v>
          </cell>
          <cell r="W91">
            <v>10</v>
          </cell>
          <cell r="X91" t="str">
            <v>A1</v>
          </cell>
          <cell r="Y91">
            <v>10</v>
          </cell>
          <cell r="Z91" t="str">
            <v>A1</v>
          </cell>
          <cell r="AA91">
            <v>10</v>
          </cell>
          <cell r="AB91" t="str">
            <v>A1</v>
          </cell>
          <cell r="AC91">
            <v>10</v>
          </cell>
          <cell r="AD91" t="str">
            <v>A1</v>
          </cell>
          <cell r="AE91">
            <v>10</v>
          </cell>
          <cell r="AF91">
            <v>10</v>
          </cell>
          <cell r="AG91">
            <v>0</v>
          </cell>
          <cell r="AH91" t="str">
            <v>Xuất sắc</v>
          </cell>
          <cell r="AI91">
            <v>10</v>
          </cell>
          <cell r="AJ91">
            <v>0</v>
          </cell>
          <cell r="AK91" t="str">
            <v>Xuất sắc</v>
          </cell>
          <cell r="AM91">
            <v>10</v>
          </cell>
          <cell r="AN91" t="str">
            <v/>
          </cell>
          <cell r="AO91" t="str">
            <v>Xuất sắc</v>
          </cell>
          <cell r="AP91" t="str">
            <v xml:space="preserve"> Đạt LĐTT</v>
          </cell>
          <cell r="AQ91">
            <v>10</v>
          </cell>
          <cell r="AR91" t="str">
            <v/>
          </cell>
          <cell r="AS91" t="str">
            <v>Xuất sắc</v>
          </cell>
          <cell r="AT91" t="str">
            <v>Đạt LĐTT</v>
          </cell>
          <cell r="AU91" t="str">
            <v>Xuất sắc</v>
          </cell>
          <cell r="AV91" t="str">
            <v>A1</v>
          </cell>
          <cell r="AW91">
            <v>10</v>
          </cell>
          <cell r="AX91" t="str">
            <v>A1</v>
          </cell>
          <cell r="AY91">
            <v>10</v>
          </cell>
          <cell r="AZ91">
            <v>10</v>
          </cell>
          <cell r="BA91">
            <v>10</v>
          </cell>
          <cell r="BB91" t="str">
            <v>12A* + 0B* + 0C* +  0D</v>
          </cell>
          <cell r="BC91" t="str">
            <v>12A*</v>
          </cell>
          <cell r="BD91" t="str">
            <v>HTXS NV</v>
          </cell>
          <cell r="BE91" t="str">
            <v>HTXS NV</v>
          </cell>
        </row>
        <row r="92">
          <cell r="E92" t="str">
            <v>01008002</v>
          </cell>
          <cell r="F92" t="str">
            <v xml:space="preserve"> Phòng Quản trị - DV</v>
          </cell>
          <cell r="G92" t="str">
            <v>VC</v>
          </cell>
          <cell r="H92" t="str">
            <v>A2</v>
          </cell>
          <cell r="I92">
            <v>9</v>
          </cell>
          <cell r="J92" t="str">
            <v>A1</v>
          </cell>
          <cell r="K92">
            <v>10</v>
          </cell>
          <cell r="L92" t="str">
            <v>A1</v>
          </cell>
          <cell r="M92">
            <v>10</v>
          </cell>
          <cell r="N92" t="str">
            <v>A1</v>
          </cell>
          <cell r="O92">
            <v>10</v>
          </cell>
          <cell r="P92" t="str">
            <v>A1</v>
          </cell>
          <cell r="Q92">
            <v>10</v>
          </cell>
          <cell r="R92">
            <v>9.8000000000000007</v>
          </cell>
          <cell r="S92">
            <v>0</v>
          </cell>
          <cell r="T92" t="str">
            <v>Xuất sắc</v>
          </cell>
          <cell r="V92" t="str">
            <v>A2</v>
          </cell>
          <cell r="W92">
            <v>9</v>
          </cell>
          <cell r="X92" t="str">
            <v>A1</v>
          </cell>
          <cell r="Y92">
            <v>10</v>
          </cell>
          <cell r="Z92" t="str">
            <v>A1</v>
          </cell>
          <cell r="AA92">
            <v>10</v>
          </cell>
          <cell r="AB92" t="str">
            <v>A1</v>
          </cell>
          <cell r="AC92">
            <v>10</v>
          </cell>
          <cell r="AD92" t="str">
            <v>A1</v>
          </cell>
          <cell r="AE92">
            <v>10</v>
          </cell>
          <cell r="AF92">
            <v>9.8000000000000007</v>
          </cell>
          <cell r="AG92">
            <v>0</v>
          </cell>
          <cell r="AH92" t="str">
            <v>Xuất sắc</v>
          </cell>
          <cell r="AI92">
            <v>9.8000000000000007</v>
          </cell>
          <cell r="AJ92">
            <v>0</v>
          </cell>
          <cell r="AK92" t="str">
            <v>Xuất sắc</v>
          </cell>
          <cell r="AM92">
            <v>9.8000000000000007</v>
          </cell>
          <cell r="AN92" t="str">
            <v/>
          </cell>
          <cell r="AO92" t="str">
            <v>Xuất sắc</v>
          </cell>
          <cell r="AP92" t="str">
            <v xml:space="preserve"> Đạt LĐTT</v>
          </cell>
          <cell r="AQ92">
            <v>9.8000000000000007</v>
          </cell>
          <cell r="AR92" t="str">
            <v/>
          </cell>
          <cell r="AS92" t="str">
            <v>Xuất sắc</v>
          </cell>
          <cell r="AT92" t="str">
            <v>Đạt LĐTT</v>
          </cell>
          <cell r="AU92" t="str">
            <v>Tốt</v>
          </cell>
          <cell r="AV92" t="str">
            <v>A2</v>
          </cell>
          <cell r="AW92">
            <v>9</v>
          </cell>
          <cell r="AX92" t="str">
            <v>A2</v>
          </cell>
          <cell r="AY92">
            <v>9</v>
          </cell>
          <cell r="AZ92">
            <v>9.6</v>
          </cell>
          <cell r="BA92">
            <v>9.6999999999999993</v>
          </cell>
          <cell r="BB92" t="str">
            <v>12A* + 0B* + 0C* +  0D</v>
          </cell>
          <cell r="BC92" t="str">
            <v>12A*</v>
          </cell>
          <cell r="BD92" t="str">
            <v>HTXS NV</v>
          </cell>
          <cell r="BE92" t="str">
            <v>HTXS NV</v>
          </cell>
        </row>
        <row r="93">
          <cell r="E93" t="str">
            <v>01008004</v>
          </cell>
          <cell r="F93" t="str">
            <v xml:space="preserve"> Phòng Quản trị - DV</v>
          </cell>
          <cell r="G93" t="str">
            <v>VC</v>
          </cell>
          <cell r="H93" t="str">
            <v>A4</v>
          </cell>
          <cell r="I93">
            <v>7</v>
          </cell>
          <cell r="J93" t="str">
            <v>A2</v>
          </cell>
          <cell r="K93">
            <v>9</v>
          </cell>
          <cell r="L93" t="str">
            <v>A2</v>
          </cell>
          <cell r="M93">
            <v>9</v>
          </cell>
          <cell r="N93" t="str">
            <v>A2</v>
          </cell>
          <cell r="O93">
            <v>9</v>
          </cell>
          <cell r="P93" t="str">
            <v>A2</v>
          </cell>
          <cell r="Q93">
            <v>9</v>
          </cell>
          <cell r="R93">
            <v>8.6</v>
          </cell>
          <cell r="S93">
            <v>0</v>
          </cell>
          <cell r="T93" t="str">
            <v>Xuất sắc</v>
          </cell>
          <cell r="V93" t="str">
            <v>A1</v>
          </cell>
          <cell r="W93">
            <v>10</v>
          </cell>
          <cell r="X93" t="str">
            <v>A2</v>
          </cell>
          <cell r="Y93">
            <v>9</v>
          </cell>
          <cell r="Z93" t="str">
            <v>A1</v>
          </cell>
          <cell r="AA93">
            <v>10</v>
          </cell>
          <cell r="AB93" t="str">
            <v>A1</v>
          </cell>
          <cell r="AC93">
            <v>10</v>
          </cell>
          <cell r="AD93" t="str">
            <v>A2</v>
          </cell>
          <cell r="AE93">
            <v>9</v>
          </cell>
          <cell r="AF93">
            <v>9.8000000000000007</v>
          </cell>
          <cell r="AG93">
            <v>0</v>
          </cell>
          <cell r="AH93" t="str">
            <v>Xuất sắc</v>
          </cell>
          <cell r="AI93">
            <v>9.6</v>
          </cell>
          <cell r="AJ93">
            <v>0</v>
          </cell>
          <cell r="AK93" t="str">
            <v>Xuất sắc</v>
          </cell>
          <cell r="AM93">
            <v>9.1999999999999993</v>
          </cell>
          <cell r="AN93" t="str">
            <v/>
          </cell>
          <cell r="AO93" t="str">
            <v>Xuất sắc</v>
          </cell>
          <cell r="AP93" t="str">
            <v xml:space="preserve"> Đạt LĐTT</v>
          </cell>
          <cell r="AQ93">
            <v>9.1</v>
          </cell>
          <cell r="AR93" t="str">
            <v/>
          </cell>
          <cell r="AS93" t="str">
            <v>Xuất sắc</v>
          </cell>
          <cell r="AT93" t="str">
            <v>Đạt LĐTT</v>
          </cell>
          <cell r="AU93" t="str">
            <v>Tốt</v>
          </cell>
          <cell r="AV93" t="str">
            <v>A3</v>
          </cell>
          <cell r="AW93">
            <v>8</v>
          </cell>
          <cell r="AX93" t="str">
            <v>A3</v>
          </cell>
          <cell r="AY93">
            <v>8</v>
          </cell>
          <cell r="AZ93">
            <v>8.9</v>
          </cell>
          <cell r="BA93">
            <v>8.9</v>
          </cell>
          <cell r="BB93" t="str">
            <v>12A* + 0B* + 0C* +  0D</v>
          </cell>
          <cell r="BC93" t="str">
            <v>12A*</v>
          </cell>
          <cell r="BD93" t="str">
            <v>HTXS NV</v>
          </cell>
          <cell r="BE93" t="str">
            <v>HTXS NV</v>
          </cell>
        </row>
        <row r="94">
          <cell r="E94" t="str">
            <v>01009007</v>
          </cell>
          <cell r="F94" t="str">
            <v xml:space="preserve"> Phòng Quản trị - DV</v>
          </cell>
          <cell r="G94" t="str">
            <v>VC</v>
          </cell>
          <cell r="H94" t="str">
            <v>A4</v>
          </cell>
          <cell r="I94">
            <v>7</v>
          </cell>
          <cell r="J94" t="str">
            <v>A2</v>
          </cell>
          <cell r="K94">
            <v>9</v>
          </cell>
          <cell r="L94" t="str">
            <v>A2</v>
          </cell>
          <cell r="M94">
            <v>9</v>
          </cell>
          <cell r="N94" t="str">
            <v>A2</v>
          </cell>
          <cell r="O94">
            <v>9</v>
          </cell>
          <cell r="P94" t="str">
            <v>A1</v>
          </cell>
          <cell r="Q94">
            <v>10</v>
          </cell>
          <cell r="R94">
            <v>8.8000000000000007</v>
          </cell>
          <cell r="S94">
            <v>0</v>
          </cell>
          <cell r="T94" t="str">
            <v>Xuất sắc</v>
          </cell>
          <cell r="V94" t="str">
            <v>A2</v>
          </cell>
          <cell r="W94">
            <v>9</v>
          </cell>
          <cell r="X94" t="str">
            <v>A3</v>
          </cell>
          <cell r="Y94">
            <v>8</v>
          </cell>
          <cell r="Z94" t="str">
            <v>A3</v>
          </cell>
          <cell r="AA94">
            <v>8</v>
          </cell>
          <cell r="AB94" t="str">
            <v>A3</v>
          </cell>
          <cell r="AC94">
            <v>8</v>
          </cell>
          <cell r="AD94" t="str">
            <v>A2</v>
          </cell>
          <cell r="AE94">
            <v>9</v>
          </cell>
          <cell r="AF94">
            <v>8.3000000000000007</v>
          </cell>
          <cell r="AG94">
            <v>0</v>
          </cell>
          <cell r="AH94" t="str">
            <v>Xuất sắc</v>
          </cell>
          <cell r="AI94">
            <v>8.4</v>
          </cell>
          <cell r="AJ94">
            <v>0</v>
          </cell>
          <cell r="AK94" t="str">
            <v>Xuất sắc</v>
          </cell>
          <cell r="AM94">
            <v>8.6</v>
          </cell>
          <cell r="AN94" t="str">
            <v/>
          </cell>
          <cell r="AO94" t="str">
            <v>Xuất sắc</v>
          </cell>
          <cell r="AP94" t="str">
            <v xml:space="preserve"> Đạt LĐTT</v>
          </cell>
          <cell r="AQ94">
            <v>8.6</v>
          </cell>
          <cell r="AR94" t="str">
            <v/>
          </cell>
          <cell r="AS94" t="str">
            <v>Xuất sắc</v>
          </cell>
          <cell r="AT94" t="str">
            <v>Đạt LĐTT</v>
          </cell>
          <cell r="AU94" t="str">
            <v>Tốt</v>
          </cell>
          <cell r="AV94" t="str">
            <v>A4</v>
          </cell>
          <cell r="AW94">
            <v>7</v>
          </cell>
          <cell r="AX94" t="str">
            <v>A4</v>
          </cell>
          <cell r="AY94">
            <v>7</v>
          </cell>
          <cell r="AZ94">
            <v>8.3000000000000007</v>
          </cell>
          <cell r="BA94">
            <v>8.3000000000000007</v>
          </cell>
          <cell r="BB94" t="str">
            <v>12A* + 0B* + 0C* +  0D</v>
          </cell>
          <cell r="BC94" t="str">
            <v>12A*</v>
          </cell>
          <cell r="BD94" t="str">
            <v>HTXS NV</v>
          </cell>
          <cell r="BE94" t="str">
            <v>HTXS NV</v>
          </cell>
        </row>
        <row r="95">
          <cell r="E95" t="str">
            <v>01008008</v>
          </cell>
          <cell r="F95" t="str">
            <v xml:space="preserve"> Phòng Quản trị - DV</v>
          </cell>
          <cell r="G95" t="str">
            <v>VC</v>
          </cell>
          <cell r="H95" t="str">
            <v>A4</v>
          </cell>
          <cell r="I95">
            <v>7</v>
          </cell>
          <cell r="J95" t="str">
            <v>A3</v>
          </cell>
          <cell r="K95">
            <v>8</v>
          </cell>
          <cell r="L95" t="str">
            <v>A3</v>
          </cell>
          <cell r="M95">
            <v>8</v>
          </cell>
          <cell r="N95" t="str">
            <v>A2</v>
          </cell>
          <cell r="O95">
            <v>9</v>
          </cell>
          <cell r="P95" t="str">
            <v>A2</v>
          </cell>
          <cell r="Q95">
            <v>9</v>
          </cell>
          <cell r="R95">
            <v>8.1999999999999993</v>
          </cell>
          <cell r="S95">
            <v>0</v>
          </cell>
          <cell r="T95" t="str">
            <v>Xuất sắc</v>
          </cell>
          <cell r="V95" t="str">
            <v>A2</v>
          </cell>
          <cell r="W95">
            <v>9</v>
          </cell>
          <cell r="X95" t="str">
            <v>A3</v>
          </cell>
          <cell r="Y95">
            <v>8</v>
          </cell>
          <cell r="Z95" t="str">
            <v>A2</v>
          </cell>
          <cell r="AA95">
            <v>9</v>
          </cell>
          <cell r="AB95" t="str">
            <v>A3</v>
          </cell>
          <cell r="AC95">
            <v>8</v>
          </cell>
          <cell r="AD95" t="str">
            <v>A2</v>
          </cell>
          <cell r="AE95">
            <v>9</v>
          </cell>
          <cell r="AF95">
            <v>8.5</v>
          </cell>
          <cell r="AG95">
            <v>0</v>
          </cell>
          <cell r="AH95" t="str">
            <v>Xuất sắc</v>
          </cell>
          <cell r="AI95">
            <v>8.6</v>
          </cell>
          <cell r="AJ95">
            <v>0</v>
          </cell>
          <cell r="AK95" t="str">
            <v>Xuất sắc</v>
          </cell>
          <cell r="AM95">
            <v>8.4</v>
          </cell>
          <cell r="AN95" t="str">
            <v/>
          </cell>
          <cell r="AO95" t="str">
            <v>Xuất sắc</v>
          </cell>
          <cell r="AP95" t="str">
            <v xml:space="preserve"> Đạt LĐTT</v>
          </cell>
          <cell r="AQ95">
            <v>8.4</v>
          </cell>
          <cell r="AR95" t="str">
            <v/>
          </cell>
          <cell r="AS95" t="str">
            <v>Xuất sắc</v>
          </cell>
          <cell r="AT95" t="str">
            <v>Đạt LĐTT</v>
          </cell>
          <cell r="AU95" t="str">
            <v>Khá</v>
          </cell>
          <cell r="AV95" t="str">
            <v>A3</v>
          </cell>
          <cell r="AW95">
            <v>8</v>
          </cell>
          <cell r="AX95" t="str">
            <v>A3</v>
          </cell>
          <cell r="AY95">
            <v>8</v>
          </cell>
          <cell r="AZ95">
            <v>8.3000000000000007</v>
          </cell>
          <cell r="BA95">
            <v>8.3000000000000007</v>
          </cell>
          <cell r="BB95" t="str">
            <v>12A* + 0B* + 0C* +  0D</v>
          </cell>
          <cell r="BC95" t="str">
            <v>12A*</v>
          </cell>
          <cell r="BD95" t="str">
            <v>HTXS NV</v>
          </cell>
          <cell r="BE95" t="str">
            <v>HTXS NV</v>
          </cell>
        </row>
        <row r="96">
          <cell r="E96" t="str">
            <v>01008006</v>
          </cell>
          <cell r="F96" t="str">
            <v xml:space="preserve"> Phòng Quản trị - DV</v>
          </cell>
          <cell r="G96" t="str">
            <v>VC</v>
          </cell>
          <cell r="H96" t="str">
            <v>A4</v>
          </cell>
          <cell r="I96">
            <v>7</v>
          </cell>
          <cell r="J96" t="str">
            <v>A3</v>
          </cell>
          <cell r="K96">
            <v>8</v>
          </cell>
          <cell r="L96" t="str">
            <v>A3</v>
          </cell>
          <cell r="M96">
            <v>8</v>
          </cell>
          <cell r="N96" t="str">
            <v>A4</v>
          </cell>
          <cell r="O96">
            <v>7</v>
          </cell>
          <cell r="P96" t="str">
            <v>A2</v>
          </cell>
          <cell r="Q96">
            <v>9</v>
          </cell>
          <cell r="R96">
            <v>7.8</v>
          </cell>
          <cell r="S96">
            <v>0</v>
          </cell>
          <cell r="T96" t="str">
            <v>Tốt</v>
          </cell>
          <cell r="V96" t="str">
            <v>A3</v>
          </cell>
          <cell r="W96">
            <v>8</v>
          </cell>
          <cell r="X96" t="str">
            <v>A3</v>
          </cell>
          <cell r="Y96">
            <v>8</v>
          </cell>
          <cell r="Z96" t="str">
            <v>A2</v>
          </cell>
          <cell r="AA96">
            <v>9</v>
          </cell>
          <cell r="AB96" t="str">
            <v>A2</v>
          </cell>
          <cell r="AC96">
            <v>9</v>
          </cell>
          <cell r="AD96" t="str">
            <v>A2</v>
          </cell>
          <cell r="AE96">
            <v>9</v>
          </cell>
          <cell r="AF96">
            <v>8.5</v>
          </cell>
          <cell r="AG96">
            <v>0</v>
          </cell>
          <cell r="AH96" t="str">
            <v>Xuất sắc</v>
          </cell>
          <cell r="AI96">
            <v>8.6</v>
          </cell>
          <cell r="AJ96">
            <v>0</v>
          </cell>
          <cell r="AK96" t="str">
            <v>Xuất sắc</v>
          </cell>
          <cell r="AM96">
            <v>8.1999999999999993</v>
          </cell>
          <cell r="AN96" t="str">
            <v/>
          </cell>
          <cell r="AO96" t="str">
            <v>Xuất sắc</v>
          </cell>
          <cell r="AP96" t="str">
            <v xml:space="preserve"> Đạt LĐTT</v>
          </cell>
          <cell r="AQ96">
            <v>8.1999999999999993</v>
          </cell>
          <cell r="AR96" t="str">
            <v/>
          </cell>
          <cell r="AS96" t="str">
            <v>Xuất sắc</v>
          </cell>
          <cell r="AT96" t="str">
            <v>Đạt LĐTT</v>
          </cell>
          <cell r="AU96" t="str">
            <v>Khá</v>
          </cell>
          <cell r="AV96" t="str">
            <v>A4</v>
          </cell>
          <cell r="AW96">
            <v>7</v>
          </cell>
          <cell r="AX96" t="str">
            <v>A4</v>
          </cell>
          <cell r="AY96">
            <v>7</v>
          </cell>
          <cell r="AZ96">
            <v>7.9</v>
          </cell>
          <cell r="BA96">
            <v>8</v>
          </cell>
          <cell r="BB96" t="str">
            <v>12A* + 0B* + 0C* +  0D</v>
          </cell>
          <cell r="BC96" t="str">
            <v>12A*</v>
          </cell>
          <cell r="BD96" t="str">
            <v>HTT NV</v>
          </cell>
          <cell r="BE96" t="str">
            <v>HTXS NV</v>
          </cell>
        </row>
        <row r="97">
          <cell r="E97" t="str">
            <v>01002021</v>
          </cell>
          <cell r="F97" t="str">
            <v xml:space="preserve"> Phòng Quản trị - DV</v>
          </cell>
          <cell r="G97" t="str">
            <v>VC</v>
          </cell>
          <cell r="H97" t="str">
            <v>A2</v>
          </cell>
          <cell r="I97">
            <v>9</v>
          </cell>
          <cell r="J97" t="str">
            <v>A2</v>
          </cell>
          <cell r="K97">
            <v>9</v>
          </cell>
          <cell r="L97" t="str">
            <v>A1</v>
          </cell>
          <cell r="M97">
            <v>10</v>
          </cell>
          <cell r="N97" t="str">
            <v>A1</v>
          </cell>
          <cell r="O97">
            <v>10</v>
          </cell>
          <cell r="P97" t="str">
            <v>A1</v>
          </cell>
          <cell r="Q97">
            <v>10</v>
          </cell>
          <cell r="R97">
            <v>9.6</v>
          </cell>
          <cell r="S97">
            <v>0</v>
          </cell>
          <cell r="T97" t="str">
            <v>Xuất sắc</v>
          </cell>
          <cell r="V97" t="str">
            <v>A1</v>
          </cell>
          <cell r="W97">
            <v>10</v>
          </cell>
          <cell r="X97" t="str">
            <v>A1</v>
          </cell>
          <cell r="Y97">
            <v>10</v>
          </cell>
          <cell r="Z97" t="str">
            <v>A1</v>
          </cell>
          <cell r="AA97">
            <v>10</v>
          </cell>
          <cell r="AB97" t="str">
            <v>A1</v>
          </cell>
          <cell r="AC97">
            <v>10</v>
          </cell>
          <cell r="AD97" t="str">
            <v>A1</v>
          </cell>
          <cell r="AE97">
            <v>10</v>
          </cell>
          <cell r="AF97">
            <v>10</v>
          </cell>
          <cell r="AG97">
            <v>0</v>
          </cell>
          <cell r="AH97" t="str">
            <v>Xuất sắc</v>
          </cell>
          <cell r="AI97">
            <v>10</v>
          </cell>
          <cell r="AJ97">
            <v>0</v>
          </cell>
          <cell r="AK97" t="str">
            <v>Xuất sắc</v>
          </cell>
          <cell r="AM97">
            <v>9.8000000000000007</v>
          </cell>
          <cell r="AN97" t="str">
            <v/>
          </cell>
          <cell r="AO97" t="str">
            <v>Xuất sắc</v>
          </cell>
          <cell r="AP97" t="str">
            <v xml:space="preserve"> Đạt LĐTT</v>
          </cell>
          <cell r="AQ97">
            <v>9.8000000000000007</v>
          </cell>
          <cell r="AR97" t="str">
            <v/>
          </cell>
          <cell r="AS97" t="str">
            <v>Xuất sắc</v>
          </cell>
          <cell r="AT97" t="str">
            <v>Đạt LĐTT</v>
          </cell>
          <cell r="AU97" t="str">
            <v>Xuất sắc</v>
          </cell>
          <cell r="AV97" t="str">
            <v>A2</v>
          </cell>
          <cell r="AW97">
            <v>9</v>
          </cell>
          <cell r="AX97" t="str">
            <v>A2</v>
          </cell>
          <cell r="AY97">
            <v>9</v>
          </cell>
          <cell r="AZ97">
            <v>9.6</v>
          </cell>
          <cell r="BA97">
            <v>9.6999999999999993</v>
          </cell>
          <cell r="BB97" t="str">
            <v>12A* + 0B* + 0C* +  0D</v>
          </cell>
          <cell r="BC97" t="str">
            <v>12A*</v>
          </cell>
          <cell r="BD97" t="str">
            <v>HTXS NV</v>
          </cell>
          <cell r="BE97" t="str">
            <v>HTXS NV</v>
          </cell>
        </row>
        <row r="98">
          <cell r="E98" t="str">
            <v>01017009</v>
          </cell>
          <cell r="F98" t="str">
            <v xml:space="preserve"> Phòng Quản trị - DV</v>
          </cell>
          <cell r="G98" t="str">
            <v>VC</v>
          </cell>
          <cell r="H98" t="str">
            <v>A4</v>
          </cell>
          <cell r="I98">
            <v>7</v>
          </cell>
          <cell r="J98" t="str">
            <v>A3</v>
          </cell>
          <cell r="K98">
            <v>8</v>
          </cell>
          <cell r="L98" t="str">
            <v>A2</v>
          </cell>
          <cell r="M98">
            <v>9</v>
          </cell>
          <cell r="N98" t="str">
            <v>A3</v>
          </cell>
          <cell r="O98">
            <v>8</v>
          </cell>
          <cell r="P98" t="str">
            <v>A2</v>
          </cell>
          <cell r="Q98">
            <v>9</v>
          </cell>
          <cell r="R98">
            <v>8.1999999999999993</v>
          </cell>
          <cell r="S98">
            <v>0</v>
          </cell>
          <cell r="T98" t="str">
            <v>Xuất sắc</v>
          </cell>
          <cell r="V98" t="str">
            <v>A3</v>
          </cell>
          <cell r="W98">
            <v>8</v>
          </cell>
          <cell r="X98" t="str">
            <v>A3</v>
          </cell>
          <cell r="Y98">
            <v>8</v>
          </cell>
          <cell r="Z98" t="str">
            <v>A3</v>
          </cell>
          <cell r="AA98">
            <v>8</v>
          </cell>
          <cell r="AB98" t="str">
            <v>A2</v>
          </cell>
          <cell r="AC98">
            <v>9</v>
          </cell>
          <cell r="AD98" t="str">
            <v>A2</v>
          </cell>
          <cell r="AE98">
            <v>9</v>
          </cell>
          <cell r="AF98">
            <v>8.3000000000000007</v>
          </cell>
          <cell r="AG98">
            <v>0</v>
          </cell>
          <cell r="AH98" t="str">
            <v>Xuất sắc</v>
          </cell>
          <cell r="AI98">
            <v>8.4</v>
          </cell>
          <cell r="AJ98">
            <v>0</v>
          </cell>
          <cell r="AK98" t="str">
            <v>Xuất sắc</v>
          </cell>
          <cell r="AM98">
            <v>8.3000000000000007</v>
          </cell>
          <cell r="AN98" t="str">
            <v/>
          </cell>
          <cell r="AO98" t="str">
            <v>Xuất sắc</v>
          </cell>
          <cell r="AP98" t="str">
            <v xml:space="preserve"> Đạt LĐTT</v>
          </cell>
          <cell r="AQ98">
            <v>8.3000000000000007</v>
          </cell>
          <cell r="AR98" t="str">
            <v/>
          </cell>
          <cell r="AS98" t="str">
            <v>Xuất sắc</v>
          </cell>
          <cell r="AT98" t="str">
            <v>Đạt LĐTT</v>
          </cell>
          <cell r="AU98" t="str">
            <v>Khá</v>
          </cell>
          <cell r="AV98" t="str">
            <v>A4</v>
          </cell>
          <cell r="AW98">
            <v>7</v>
          </cell>
          <cell r="AX98" t="str">
            <v>A4</v>
          </cell>
          <cell r="AY98">
            <v>7</v>
          </cell>
          <cell r="AZ98">
            <v>8</v>
          </cell>
          <cell r="BA98">
            <v>8.1</v>
          </cell>
          <cell r="BB98" t="str">
            <v>12A* + 0B* + 0C* +  0D</v>
          </cell>
          <cell r="BC98" t="str">
            <v>12A*</v>
          </cell>
          <cell r="BD98" t="str">
            <v>HTXS NV</v>
          </cell>
          <cell r="BE98" t="str">
            <v>HTXS NV</v>
          </cell>
        </row>
        <row r="99">
          <cell r="E99" t="str">
            <v>01015026</v>
          </cell>
          <cell r="F99" t="str">
            <v xml:space="preserve"> Phòng Quản trị - DV</v>
          </cell>
          <cell r="G99" t="str">
            <v>VC</v>
          </cell>
          <cell r="H99" t="str">
            <v>A4</v>
          </cell>
          <cell r="I99">
            <v>7</v>
          </cell>
          <cell r="J99" t="str">
            <v>A3</v>
          </cell>
          <cell r="K99">
            <v>8</v>
          </cell>
          <cell r="L99" t="str">
            <v>A3</v>
          </cell>
          <cell r="M99">
            <v>8</v>
          </cell>
          <cell r="N99" t="str">
            <v>A3</v>
          </cell>
          <cell r="O99">
            <v>8</v>
          </cell>
          <cell r="P99" t="str">
            <v>A2</v>
          </cell>
          <cell r="Q99">
            <v>9</v>
          </cell>
          <cell r="R99">
            <v>8</v>
          </cell>
          <cell r="S99">
            <v>0</v>
          </cell>
          <cell r="T99" t="str">
            <v>Xuất sắc</v>
          </cell>
          <cell r="V99" t="str">
            <v>A3</v>
          </cell>
          <cell r="W99">
            <v>8</v>
          </cell>
          <cell r="X99" t="str">
            <v>A4</v>
          </cell>
          <cell r="Y99">
            <v>7</v>
          </cell>
          <cell r="Z99" t="str">
            <v>A3</v>
          </cell>
          <cell r="AA99">
            <v>8</v>
          </cell>
          <cell r="AB99" t="str">
            <v>A2</v>
          </cell>
          <cell r="AC99">
            <v>9</v>
          </cell>
          <cell r="AD99" t="str">
            <v>A2</v>
          </cell>
          <cell r="AE99">
            <v>9</v>
          </cell>
          <cell r="AF99">
            <v>8</v>
          </cell>
          <cell r="AG99">
            <v>0</v>
          </cell>
          <cell r="AH99" t="str">
            <v>Xuất sắc</v>
          </cell>
          <cell r="AI99">
            <v>8.1999999999999993</v>
          </cell>
          <cell r="AJ99">
            <v>0</v>
          </cell>
          <cell r="AK99" t="str">
            <v>Xuất sắc</v>
          </cell>
          <cell r="AM99">
            <v>8</v>
          </cell>
          <cell r="AN99" t="str">
            <v/>
          </cell>
          <cell r="AO99" t="str">
            <v>Xuất sắc</v>
          </cell>
          <cell r="AP99" t="str">
            <v xml:space="preserve"> Đạt LĐTT</v>
          </cell>
          <cell r="AQ99">
            <v>8.1</v>
          </cell>
          <cell r="AR99" t="str">
            <v/>
          </cell>
          <cell r="AS99" t="str">
            <v>Xuất sắc</v>
          </cell>
          <cell r="AT99" t="str">
            <v>Đạt LĐTT</v>
          </cell>
          <cell r="AU99" t="str">
            <v>Đạt yêu cầu</v>
          </cell>
          <cell r="AV99" t="str">
            <v>A4</v>
          </cell>
          <cell r="AW99">
            <v>7</v>
          </cell>
          <cell r="AX99" t="str">
            <v>A4</v>
          </cell>
          <cell r="AY99">
            <v>7</v>
          </cell>
          <cell r="AZ99">
            <v>7.8</v>
          </cell>
          <cell r="BA99">
            <v>7.9</v>
          </cell>
          <cell r="BB99" t="str">
            <v>12A* + 0B* + 0C* +  0D</v>
          </cell>
          <cell r="BC99" t="str">
            <v>12A*</v>
          </cell>
          <cell r="BD99" t="str">
            <v>HTT NV</v>
          </cell>
          <cell r="BE99" t="str">
            <v>HTT NV</v>
          </cell>
        </row>
        <row r="100">
          <cell r="E100" t="str">
            <v>01015028</v>
          </cell>
          <cell r="F100" t="str">
            <v xml:space="preserve"> Phòng Quản trị - DV</v>
          </cell>
          <cell r="G100" t="str">
            <v>VC</v>
          </cell>
          <cell r="H100" t="str">
            <v>A4</v>
          </cell>
          <cell r="I100">
            <v>7</v>
          </cell>
          <cell r="J100" t="str">
            <v>A3</v>
          </cell>
          <cell r="K100">
            <v>8</v>
          </cell>
          <cell r="L100" t="str">
            <v>A3</v>
          </cell>
          <cell r="M100">
            <v>8</v>
          </cell>
          <cell r="N100" t="str">
            <v>A2</v>
          </cell>
          <cell r="O100">
            <v>9</v>
          </cell>
          <cell r="P100" t="str">
            <v>A2</v>
          </cell>
          <cell r="Q100">
            <v>9</v>
          </cell>
          <cell r="R100">
            <v>8.1999999999999993</v>
          </cell>
          <cell r="S100">
            <v>0</v>
          </cell>
          <cell r="T100" t="str">
            <v>Xuất sắc</v>
          </cell>
          <cell r="V100" t="str">
            <v>A2</v>
          </cell>
          <cell r="W100">
            <v>9</v>
          </cell>
          <cell r="X100" t="str">
            <v>A4</v>
          </cell>
          <cell r="Y100">
            <v>7</v>
          </cell>
          <cell r="Z100" t="str">
            <v>A3</v>
          </cell>
          <cell r="AA100">
            <v>8</v>
          </cell>
          <cell r="AB100" t="str">
            <v>A2</v>
          </cell>
          <cell r="AC100">
            <v>9</v>
          </cell>
          <cell r="AD100" t="str">
            <v>A2</v>
          </cell>
          <cell r="AE100">
            <v>9</v>
          </cell>
          <cell r="AF100">
            <v>8.3000000000000007</v>
          </cell>
          <cell r="AG100">
            <v>0</v>
          </cell>
          <cell r="AH100" t="str">
            <v>Xuất sắc</v>
          </cell>
          <cell r="AI100">
            <v>8.4</v>
          </cell>
          <cell r="AJ100">
            <v>0</v>
          </cell>
          <cell r="AK100" t="str">
            <v>Xuất sắc</v>
          </cell>
          <cell r="AM100">
            <v>8.3000000000000007</v>
          </cell>
          <cell r="AN100" t="str">
            <v/>
          </cell>
          <cell r="AO100" t="str">
            <v>Xuất sắc</v>
          </cell>
          <cell r="AP100" t="str">
            <v xml:space="preserve"> Đạt LĐTT</v>
          </cell>
          <cell r="AQ100">
            <v>8.3000000000000007</v>
          </cell>
          <cell r="AR100" t="str">
            <v/>
          </cell>
          <cell r="AS100" t="str">
            <v>Xuất sắc</v>
          </cell>
          <cell r="AT100" t="str">
            <v>Đạt LĐTT</v>
          </cell>
          <cell r="AU100" t="str">
            <v>Đạt yêu cầu</v>
          </cell>
          <cell r="AV100" t="str">
            <v>A4</v>
          </cell>
          <cell r="AW100">
            <v>7</v>
          </cell>
          <cell r="AX100" t="str">
            <v>A4</v>
          </cell>
          <cell r="AY100">
            <v>7</v>
          </cell>
          <cell r="AZ100">
            <v>8</v>
          </cell>
          <cell r="BA100">
            <v>8.1</v>
          </cell>
          <cell r="BB100" t="str">
            <v>12A* + 0B* + 0C* +  0D</v>
          </cell>
          <cell r="BC100" t="str">
            <v>12A*</v>
          </cell>
          <cell r="BD100" t="str">
            <v>HTXS NV</v>
          </cell>
          <cell r="BE100" t="str">
            <v>HTXS NV</v>
          </cell>
        </row>
        <row r="101">
          <cell r="E101" t="str">
            <v>01008005</v>
          </cell>
          <cell r="F101" t="str">
            <v xml:space="preserve"> Phòng Quản trị - DV</v>
          </cell>
          <cell r="G101" t="str">
            <v>VC</v>
          </cell>
          <cell r="H101" t="str">
            <v>A4</v>
          </cell>
          <cell r="I101">
            <v>7</v>
          </cell>
          <cell r="J101" t="str">
            <v>A3</v>
          </cell>
          <cell r="K101">
            <v>8</v>
          </cell>
          <cell r="L101" t="str">
            <v>A2</v>
          </cell>
          <cell r="M101">
            <v>9</v>
          </cell>
          <cell r="N101" t="str">
            <v>A2</v>
          </cell>
          <cell r="O101">
            <v>9</v>
          </cell>
          <cell r="P101" t="str">
            <v>A2</v>
          </cell>
          <cell r="Q101">
            <v>9</v>
          </cell>
          <cell r="R101">
            <v>8.4</v>
          </cell>
          <cell r="S101">
            <v>0</v>
          </cell>
          <cell r="T101" t="str">
            <v>Xuất sắc</v>
          </cell>
          <cell r="V101" t="str">
            <v>A3</v>
          </cell>
          <cell r="W101">
            <v>8</v>
          </cell>
          <cell r="X101" t="str">
            <v>A2</v>
          </cell>
          <cell r="Y101">
            <v>9</v>
          </cell>
          <cell r="Z101" t="str">
            <v>A2</v>
          </cell>
          <cell r="AA101">
            <v>9</v>
          </cell>
          <cell r="AB101" t="str">
            <v>A3</v>
          </cell>
          <cell r="AC101">
            <v>8</v>
          </cell>
          <cell r="AD101" t="str">
            <v>A2</v>
          </cell>
          <cell r="AE101">
            <v>9</v>
          </cell>
          <cell r="AF101">
            <v>8.5</v>
          </cell>
          <cell r="AG101">
            <v>0</v>
          </cell>
          <cell r="AH101" t="str">
            <v>Xuất sắc</v>
          </cell>
          <cell r="AI101">
            <v>8.6</v>
          </cell>
          <cell r="AJ101">
            <v>0</v>
          </cell>
          <cell r="AK101" t="str">
            <v>Xuất sắc</v>
          </cell>
          <cell r="AM101">
            <v>8.5</v>
          </cell>
          <cell r="AN101" t="str">
            <v/>
          </cell>
          <cell r="AO101" t="str">
            <v>Xuất sắc</v>
          </cell>
          <cell r="AP101" t="str">
            <v xml:space="preserve"> Đạt LĐTT</v>
          </cell>
          <cell r="AQ101">
            <v>8.5</v>
          </cell>
          <cell r="AR101" t="str">
            <v/>
          </cell>
          <cell r="AS101" t="str">
            <v>Xuất sắc</v>
          </cell>
          <cell r="AT101" t="str">
            <v>Đạt LĐTT</v>
          </cell>
          <cell r="AU101" t="str">
            <v>Khá</v>
          </cell>
          <cell r="AV101" t="str">
            <v>A4</v>
          </cell>
          <cell r="AW101">
            <v>7</v>
          </cell>
          <cell r="AX101" t="str">
            <v>A2</v>
          </cell>
          <cell r="AY101">
            <v>9</v>
          </cell>
          <cell r="AZ101">
            <v>8.4</v>
          </cell>
          <cell r="BA101">
            <v>8.4</v>
          </cell>
          <cell r="BB101" t="str">
            <v>12A* + 0B* + 0C* +  0D</v>
          </cell>
          <cell r="BC101" t="str">
            <v>12A*</v>
          </cell>
          <cell r="BD101" t="str">
            <v>HTXS NV</v>
          </cell>
          <cell r="BE101" t="str">
            <v>HTXS NV</v>
          </cell>
        </row>
        <row r="102">
          <cell r="E102" t="str">
            <v>01009005</v>
          </cell>
          <cell r="F102" t="str">
            <v xml:space="preserve"> Phòng Quản trị - DV</v>
          </cell>
          <cell r="G102" t="str">
            <v>VC</v>
          </cell>
          <cell r="H102" t="str">
            <v>A4</v>
          </cell>
          <cell r="I102">
            <v>7</v>
          </cell>
          <cell r="J102" t="str">
            <v>A4</v>
          </cell>
          <cell r="K102">
            <v>7</v>
          </cell>
          <cell r="L102" t="str">
            <v>A3</v>
          </cell>
          <cell r="M102">
            <v>8</v>
          </cell>
          <cell r="N102" t="str">
            <v>A4</v>
          </cell>
          <cell r="O102">
            <v>7</v>
          </cell>
          <cell r="P102" t="str">
            <v>A2</v>
          </cell>
          <cell r="Q102">
            <v>9</v>
          </cell>
          <cell r="R102">
            <v>7.6</v>
          </cell>
          <cell r="S102">
            <v>0</v>
          </cell>
          <cell r="T102" t="str">
            <v>Tốt</v>
          </cell>
          <cell r="V102" t="str">
            <v>A2</v>
          </cell>
          <cell r="W102">
            <v>9</v>
          </cell>
          <cell r="X102" t="str">
            <v>A3</v>
          </cell>
          <cell r="Y102">
            <v>8</v>
          </cell>
          <cell r="Z102" t="str">
            <v>A3</v>
          </cell>
          <cell r="AA102">
            <v>8</v>
          </cell>
          <cell r="AB102" t="str">
            <v>A3</v>
          </cell>
          <cell r="AC102">
            <v>8</v>
          </cell>
          <cell r="AD102" t="str">
            <v>A2</v>
          </cell>
          <cell r="AE102">
            <v>9</v>
          </cell>
          <cell r="AF102">
            <v>8.3000000000000007</v>
          </cell>
          <cell r="AG102">
            <v>0</v>
          </cell>
          <cell r="AH102" t="str">
            <v>Xuất sắc</v>
          </cell>
          <cell r="AI102">
            <v>8.4</v>
          </cell>
          <cell r="AJ102">
            <v>0</v>
          </cell>
          <cell r="AK102" t="str">
            <v>Xuất sắc</v>
          </cell>
          <cell r="AM102">
            <v>8</v>
          </cell>
          <cell r="AN102" t="str">
            <v/>
          </cell>
          <cell r="AO102" t="str">
            <v>Xuất sắc</v>
          </cell>
          <cell r="AP102" t="str">
            <v xml:space="preserve"> Đạt LĐTT</v>
          </cell>
          <cell r="AQ102">
            <v>8</v>
          </cell>
          <cell r="AR102" t="str">
            <v/>
          </cell>
          <cell r="AS102" t="str">
            <v>Xuất sắc</v>
          </cell>
          <cell r="AT102" t="str">
            <v>Đạt LĐTT</v>
          </cell>
          <cell r="AV102" t="str">
            <v>A4</v>
          </cell>
          <cell r="AW102">
            <v>7</v>
          </cell>
          <cell r="AX102" t="str">
            <v>A4</v>
          </cell>
          <cell r="AY102">
            <v>7</v>
          </cell>
          <cell r="AZ102">
            <v>7.7</v>
          </cell>
          <cell r="BA102">
            <v>7.8</v>
          </cell>
          <cell r="BB102" t="str">
            <v>12A* + 0B* + 0C* +  0D</v>
          </cell>
          <cell r="BC102" t="str">
            <v>12A*</v>
          </cell>
          <cell r="BD102" t="str">
            <v>HTT NV</v>
          </cell>
          <cell r="BE102" t="str">
            <v>HTT NV</v>
          </cell>
        </row>
        <row r="103">
          <cell r="E103" t="str">
            <v>01009014</v>
          </cell>
          <cell r="F103" t="str">
            <v xml:space="preserve"> Phòng Quản trị - DV</v>
          </cell>
          <cell r="G103" t="str">
            <v>VC</v>
          </cell>
          <cell r="H103" t="str">
            <v>A4</v>
          </cell>
          <cell r="I103">
            <v>7</v>
          </cell>
          <cell r="J103" t="str">
            <v>A4</v>
          </cell>
          <cell r="K103">
            <v>7</v>
          </cell>
          <cell r="L103" t="str">
            <v>A4</v>
          </cell>
          <cell r="M103">
            <v>7</v>
          </cell>
          <cell r="N103" t="str">
            <v>A4</v>
          </cell>
          <cell r="O103">
            <v>7</v>
          </cell>
          <cell r="P103" t="str">
            <v>B1</v>
          </cell>
          <cell r="Q103">
            <v>6</v>
          </cell>
          <cell r="R103">
            <v>6.8</v>
          </cell>
          <cell r="S103">
            <v>0</v>
          </cell>
          <cell r="T103" t="str">
            <v>Tốt</v>
          </cell>
          <cell r="U103" t="str">
            <v>Tháng 01/2022 xếp loại B1</v>
          </cell>
          <cell r="V103" t="str">
            <v>A4</v>
          </cell>
          <cell r="W103">
            <v>7</v>
          </cell>
          <cell r="X103" t="str">
            <v>A4</v>
          </cell>
          <cell r="Y103">
            <v>7</v>
          </cell>
          <cell r="Z103" t="str">
            <v>A4</v>
          </cell>
          <cell r="AA103">
            <v>7</v>
          </cell>
          <cell r="AB103" t="str">
            <v>A4</v>
          </cell>
          <cell r="AC103">
            <v>7</v>
          </cell>
          <cell r="AD103" t="str">
            <v>A4</v>
          </cell>
          <cell r="AE103">
            <v>7</v>
          </cell>
          <cell r="AF103">
            <v>7</v>
          </cell>
          <cell r="AG103">
            <v>0</v>
          </cell>
          <cell r="AH103" t="str">
            <v>Tốt</v>
          </cell>
          <cell r="AI103">
            <v>7</v>
          </cell>
          <cell r="AJ103">
            <v>0</v>
          </cell>
          <cell r="AK103" t="str">
            <v>Tốt</v>
          </cell>
          <cell r="AM103">
            <v>6.9</v>
          </cell>
          <cell r="AN103" t="str">
            <v/>
          </cell>
          <cell r="AO103" t="str">
            <v>Tốt</v>
          </cell>
          <cell r="AP103" t="str">
            <v xml:space="preserve"> Đạt LĐTT</v>
          </cell>
          <cell r="AQ103">
            <v>6.9</v>
          </cell>
          <cell r="AR103" t="str">
            <v/>
          </cell>
          <cell r="AS103" t="str">
            <v>Tốt</v>
          </cell>
          <cell r="AT103" t="str">
            <v>Đạt LĐTT</v>
          </cell>
          <cell r="AV103" t="str">
            <v>A4</v>
          </cell>
          <cell r="AW103">
            <v>7</v>
          </cell>
          <cell r="AX103" t="str">
            <v>A4</v>
          </cell>
          <cell r="AY103">
            <v>7</v>
          </cell>
          <cell r="AZ103">
            <v>6.9</v>
          </cell>
          <cell r="BA103">
            <v>6.9</v>
          </cell>
          <cell r="BB103" t="str">
            <v>11A* + 1B* + 0C* +  0D</v>
          </cell>
          <cell r="BC103" t="str">
            <v>11A*</v>
          </cell>
          <cell r="BD103" t="str">
            <v>HTT NV</v>
          </cell>
          <cell r="BE103" t="str">
            <v>HTT NV</v>
          </cell>
        </row>
        <row r="104">
          <cell r="E104" t="str">
            <v>01008034</v>
          </cell>
          <cell r="F104" t="str">
            <v xml:space="preserve"> Phòng Quản trị - DV</v>
          </cell>
          <cell r="G104" t="str">
            <v>VC</v>
          </cell>
          <cell r="H104" t="str">
            <v>A3</v>
          </cell>
          <cell r="I104">
            <v>8</v>
          </cell>
          <cell r="J104" t="str">
            <v>A2</v>
          </cell>
          <cell r="K104">
            <v>9</v>
          </cell>
          <cell r="L104" t="str">
            <v>A2</v>
          </cell>
          <cell r="M104">
            <v>9</v>
          </cell>
          <cell r="N104" t="str">
            <v>A2</v>
          </cell>
          <cell r="O104">
            <v>9</v>
          </cell>
          <cell r="P104" t="str">
            <v>A2</v>
          </cell>
          <cell r="Q104">
            <v>9</v>
          </cell>
          <cell r="R104">
            <v>8.8000000000000007</v>
          </cell>
          <cell r="S104">
            <v>0</v>
          </cell>
          <cell r="T104" t="str">
            <v>Xuất sắc</v>
          </cell>
          <cell r="V104" t="str">
            <v>A3</v>
          </cell>
          <cell r="W104">
            <v>8</v>
          </cell>
          <cell r="X104" t="str">
            <v>A3</v>
          </cell>
          <cell r="Y104">
            <v>8</v>
          </cell>
          <cell r="Z104" t="str">
            <v>A2</v>
          </cell>
          <cell r="AA104">
            <v>9</v>
          </cell>
          <cell r="AB104" t="str">
            <v>A2</v>
          </cell>
          <cell r="AC104">
            <v>9</v>
          </cell>
          <cell r="AD104" t="str">
            <v>A2</v>
          </cell>
          <cell r="AE104">
            <v>9</v>
          </cell>
          <cell r="AF104">
            <v>8.5</v>
          </cell>
          <cell r="AG104">
            <v>0</v>
          </cell>
          <cell r="AH104" t="str">
            <v>Xuất sắc</v>
          </cell>
          <cell r="AI104">
            <v>8.6</v>
          </cell>
          <cell r="AJ104">
            <v>0</v>
          </cell>
          <cell r="AK104" t="str">
            <v>Xuất sắc</v>
          </cell>
          <cell r="AM104">
            <v>8.6999999999999993</v>
          </cell>
          <cell r="AN104" t="str">
            <v/>
          </cell>
          <cell r="AO104" t="str">
            <v>Xuất sắc</v>
          </cell>
          <cell r="AP104" t="str">
            <v xml:space="preserve"> Đạt LĐTT</v>
          </cell>
          <cell r="AQ104">
            <v>8.6999999999999993</v>
          </cell>
          <cell r="AR104" t="str">
            <v/>
          </cell>
          <cell r="AS104" t="str">
            <v>Xuất sắc</v>
          </cell>
          <cell r="AT104" t="str">
            <v>Đạt LĐTT</v>
          </cell>
          <cell r="AU104" t="str">
            <v>Tốt</v>
          </cell>
          <cell r="AV104" t="str">
            <v>A3</v>
          </cell>
          <cell r="AW104">
            <v>8</v>
          </cell>
          <cell r="AX104" t="str">
            <v>A2</v>
          </cell>
          <cell r="AY104">
            <v>9</v>
          </cell>
          <cell r="AZ104">
            <v>8.6</v>
          </cell>
          <cell r="BA104">
            <v>8.6999999999999993</v>
          </cell>
          <cell r="BB104" t="str">
            <v>12A* + 0B* + 0C* +  0D</v>
          </cell>
          <cell r="BC104" t="str">
            <v>12A*</v>
          </cell>
          <cell r="BD104" t="str">
            <v>HTXS NV</v>
          </cell>
          <cell r="BE104" t="str">
            <v>HTXS NV</v>
          </cell>
        </row>
        <row r="105">
          <cell r="E105" t="str">
            <v>01008021</v>
          </cell>
          <cell r="F105" t="str">
            <v xml:space="preserve"> Phòng Quản trị - DV</v>
          </cell>
          <cell r="G105" t="str">
            <v>HĐT</v>
          </cell>
          <cell r="H105" t="str">
            <v>A4</v>
          </cell>
          <cell r="I105">
            <v>7</v>
          </cell>
          <cell r="J105" t="str">
            <v>A3</v>
          </cell>
          <cell r="K105">
            <v>8</v>
          </cell>
          <cell r="L105" t="str">
            <v>A4</v>
          </cell>
          <cell r="M105">
            <v>7</v>
          </cell>
          <cell r="N105" t="str">
            <v>A4</v>
          </cell>
          <cell r="O105">
            <v>7</v>
          </cell>
          <cell r="P105" t="str">
            <v>A3</v>
          </cell>
          <cell r="Q105">
            <v>8</v>
          </cell>
          <cell r="R105">
            <v>7.4</v>
          </cell>
          <cell r="S105">
            <v>0</v>
          </cell>
          <cell r="T105" t="str">
            <v>Tốt</v>
          </cell>
          <cell r="V105" t="str">
            <v>A3</v>
          </cell>
          <cell r="W105">
            <v>8</v>
          </cell>
          <cell r="X105" t="str">
            <v>A3</v>
          </cell>
          <cell r="Y105">
            <v>8</v>
          </cell>
          <cell r="Z105" t="str">
            <v>A3</v>
          </cell>
          <cell r="AA105">
            <v>8</v>
          </cell>
          <cell r="AB105" t="str">
            <v>A3</v>
          </cell>
          <cell r="AC105">
            <v>8</v>
          </cell>
          <cell r="AD105" t="str">
            <v>A2</v>
          </cell>
          <cell r="AE105">
            <v>9</v>
          </cell>
          <cell r="AF105">
            <v>8</v>
          </cell>
          <cell r="AG105">
            <v>0</v>
          </cell>
          <cell r="AH105" t="str">
            <v>Xuất sắc</v>
          </cell>
          <cell r="AI105">
            <v>8.1999999999999993</v>
          </cell>
          <cell r="AJ105">
            <v>0</v>
          </cell>
          <cell r="AK105" t="str">
            <v>Xuất sắc</v>
          </cell>
          <cell r="AM105">
            <v>7.7</v>
          </cell>
          <cell r="AN105" t="str">
            <v/>
          </cell>
          <cell r="AO105" t="str">
            <v>Tốt</v>
          </cell>
          <cell r="AP105" t="str">
            <v xml:space="preserve"> Đạt LĐTT</v>
          </cell>
          <cell r="AQ105">
            <v>7.8</v>
          </cell>
          <cell r="AR105" t="str">
            <v/>
          </cell>
          <cell r="AS105" t="str">
            <v>Tốt</v>
          </cell>
          <cell r="AT105" t="str">
            <v>Đạt LĐTT</v>
          </cell>
          <cell r="AV105" t="str">
            <v>A4</v>
          </cell>
          <cell r="AW105">
            <v>7</v>
          </cell>
          <cell r="AX105" t="str">
            <v>A3</v>
          </cell>
          <cell r="AY105">
            <v>8</v>
          </cell>
          <cell r="AZ105">
            <v>7.6</v>
          </cell>
          <cell r="BA105">
            <v>7.8</v>
          </cell>
          <cell r="BB105" t="str">
            <v>12A* + 0B* + 0C* +  0D</v>
          </cell>
          <cell r="BC105" t="str">
            <v>12A*</v>
          </cell>
          <cell r="BD105" t="str">
            <v>HTT NV</v>
          </cell>
          <cell r="BE105" t="str">
            <v>HTT NV</v>
          </cell>
        </row>
        <row r="106">
          <cell r="E106" t="str">
            <v>01008009</v>
          </cell>
          <cell r="F106" t="str">
            <v xml:space="preserve"> Phòng Quản trị - DV</v>
          </cell>
          <cell r="G106" t="str">
            <v>HĐT</v>
          </cell>
          <cell r="H106" t="str">
            <v>A4</v>
          </cell>
          <cell r="I106">
            <v>7</v>
          </cell>
          <cell r="J106" t="str">
            <v>A3</v>
          </cell>
          <cell r="K106">
            <v>8</v>
          </cell>
          <cell r="L106" t="str">
            <v>A3</v>
          </cell>
          <cell r="M106">
            <v>8</v>
          </cell>
          <cell r="N106" t="str">
            <v>A4</v>
          </cell>
          <cell r="O106">
            <v>7</v>
          </cell>
          <cell r="P106" t="str">
            <v>A3</v>
          </cell>
          <cell r="Q106">
            <v>8</v>
          </cell>
          <cell r="R106">
            <v>7.6</v>
          </cell>
          <cell r="S106">
            <v>0</v>
          </cell>
          <cell r="T106" t="str">
            <v>Tốt</v>
          </cell>
          <cell r="V106" t="str">
            <v>A3</v>
          </cell>
          <cell r="W106">
            <v>8</v>
          </cell>
          <cell r="X106" t="str">
            <v>A4</v>
          </cell>
          <cell r="Y106">
            <v>7</v>
          </cell>
          <cell r="Z106" t="str">
            <v>A2</v>
          </cell>
          <cell r="AA106">
            <v>9</v>
          </cell>
          <cell r="AB106" t="str">
            <v>A2</v>
          </cell>
          <cell r="AC106">
            <v>9</v>
          </cell>
          <cell r="AD106" t="str">
            <v>A2</v>
          </cell>
          <cell r="AE106">
            <v>9</v>
          </cell>
          <cell r="AF106">
            <v>8.3000000000000007</v>
          </cell>
          <cell r="AG106">
            <v>0</v>
          </cell>
          <cell r="AH106" t="str">
            <v>Xuất sắc</v>
          </cell>
          <cell r="AI106">
            <v>8.4</v>
          </cell>
          <cell r="AJ106">
            <v>0</v>
          </cell>
          <cell r="AK106" t="str">
            <v>Xuất sắc</v>
          </cell>
          <cell r="AM106">
            <v>8</v>
          </cell>
          <cell r="AN106" t="str">
            <v/>
          </cell>
          <cell r="AO106" t="str">
            <v>Xuất sắc</v>
          </cell>
          <cell r="AP106" t="str">
            <v xml:space="preserve"> Đạt LĐTT</v>
          </cell>
          <cell r="AQ106">
            <v>8</v>
          </cell>
          <cell r="AR106" t="str">
            <v/>
          </cell>
          <cell r="AS106" t="str">
            <v>Xuất sắc</v>
          </cell>
          <cell r="AT106" t="str">
            <v>Đạt LĐTT</v>
          </cell>
          <cell r="AU106" t="str">
            <v>Tốt</v>
          </cell>
          <cell r="AV106" t="str">
            <v>A4</v>
          </cell>
          <cell r="AW106">
            <v>7</v>
          </cell>
          <cell r="AX106" t="str">
            <v>A3</v>
          </cell>
          <cell r="AY106">
            <v>8</v>
          </cell>
          <cell r="AZ106">
            <v>7.8</v>
          </cell>
          <cell r="BA106">
            <v>7.92</v>
          </cell>
          <cell r="BB106" t="str">
            <v>12A* + 0B* + 0C* +  0D</v>
          </cell>
          <cell r="BC106" t="str">
            <v>12A*</v>
          </cell>
          <cell r="BD106" t="str">
            <v>HTT NV</v>
          </cell>
          <cell r="BE106" t="str">
            <v>HTT NV</v>
          </cell>
        </row>
        <row r="107">
          <cell r="E107" t="str">
            <v>01008031</v>
          </cell>
          <cell r="F107" t="str">
            <v xml:space="preserve"> Phòng Quản trị - DV</v>
          </cell>
          <cell r="G107" t="str">
            <v>HĐT</v>
          </cell>
          <cell r="H107" t="str">
            <v>A4</v>
          </cell>
          <cell r="I107">
            <v>7</v>
          </cell>
          <cell r="J107" t="str">
            <v>A4</v>
          </cell>
          <cell r="K107">
            <v>7</v>
          </cell>
          <cell r="L107" t="str">
            <v>A4</v>
          </cell>
          <cell r="M107">
            <v>7</v>
          </cell>
          <cell r="N107" t="str">
            <v>A4</v>
          </cell>
          <cell r="O107">
            <v>7</v>
          </cell>
          <cell r="P107" t="str">
            <v>A4</v>
          </cell>
          <cell r="Q107">
            <v>7</v>
          </cell>
          <cell r="R107">
            <v>7</v>
          </cell>
          <cell r="S107">
            <v>0</v>
          </cell>
          <cell r="T107" t="str">
            <v>Tốt</v>
          </cell>
          <cell r="V107" t="str">
            <v>A4</v>
          </cell>
          <cell r="W107">
            <v>7</v>
          </cell>
          <cell r="X107" t="str">
            <v>A4</v>
          </cell>
          <cell r="Y107">
            <v>7</v>
          </cell>
          <cell r="Z107" t="str">
            <v>A4</v>
          </cell>
          <cell r="AA107">
            <v>7</v>
          </cell>
          <cell r="AB107" t="str">
            <v>A4</v>
          </cell>
          <cell r="AC107">
            <v>7</v>
          </cell>
          <cell r="AD107" t="str">
            <v>A4</v>
          </cell>
          <cell r="AE107">
            <v>7</v>
          </cell>
          <cell r="AF107">
            <v>7</v>
          </cell>
          <cell r="AG107">
            <v>0</v>
          </cell>
          <cell r="AH107" t="str">
            <v>Tốt</v>
          </cell>
          <cell r="AI107">
            <v>7</v>
          </cell>
          <cell r="AJ107">
            <v>0</v>
          </cell>
          <cell r="AK107" t="str">
            <v>Tốt</v>
          </cell>
          <cell r="AM107">
            <v>7</v>
          </cell>
          <cell r="AN107" t="str">
            <v/>
          </cell>
          <cell r="AO107" t="str">
            <v>Tốt</v>
          </cell>
          <cell r="AP107" t="str">
            <v xml:space="preserve"> Đạt LĐTT</v>
          </cell>
          <cell r="AQ107">
            <v>7</v>
          </cell>
          <cell r="AR107" t="str">
            <v/>
          </cell>
          <cell r="AS107" t="str">
            <v>Tốt</v>
          </cell>
          <cell r="AT107" t="str">
            <v>Đạt LĐTT</v>
          </cell>
          <cell r="AV107" t="str">
            <v>A4</v>
          </cell>
          <cell r="AW107">
            <v>7</v>
          </cell>
          <cell r="AX107" t="str">
            <v>A4</v>
          </cell>
          <cell r="AY107">
            <v>7</v>
          </cell>
          <cell r="AZ107">
            <v>7</v>
          </cell>
          <cell r="BA107">
            <v>7</v>
          </cell>
          <cell r="BB107" t="str">
            <v>12A* + 0B* + 0C* +  0D</v>
          </cell>
          <cell r="BC107" t="str">
            <v>12A*</v>
          </cell>
          <cell r="BD107" t="str">
            <v>HTT NV</v>
          </cell>
          <cell r="BE107" t="str">
            <v>HTT NV</v>
          </cell>
        </row>
        <row r="108">
          <cell r="E108" t="str">
            <v>01008018</v>
          </cell>
          <cell r="F108" t="str">
            <v xml:space="preserve"> Phòng Quản trị - DV</v>
          </cell>
          <cell r="G108" t="str">
            <v>HĐT</v>
          </cell>
          <cell r="H108" t="str">
            <v>A4</v>
          </cell>
          <cell r="I108">
            <v>7</v>
          </cell>
          <cell r="J108" t="str">
            <v>A4</v>
          </cell>
          <cell r="K108">
            <v>7</v>
          </cell>
          <cell r="L108" t="str">
            <v>A4</v>
          </cell>
          <cell r="M108">
            <v>7</v>
          </cell>
          <cell r="N108" t="str">
            <v>A4</v>
          </cell>
          <cell r="O108">
            <v>7</v>
          </cell>
          <cell r="P108" t="str">
            <v>A4</v>
          </cell>
          <cell r="Q108">
            <v>7</v>
          </cell>
          <cell r="R108">
            <v>7</v>
          </cell>
          <cell r="S108">
            <v>0</v>
          </cell>
          <cell r="T108" t="str">
            <v>Tốt</v>
          </cell>
          <cell r="V108" t="str">
            <v>A4</v>
          </cell>
          <cell r="W108">
            <v>7</v>
          </cell>
          <cell r="X108" t="str">
            <v>A4</v>
          </cell>
          <cell r="Y108">
            <v>7</v>
          </cell>
          <cell r="Z108" t="str">
            <v>A4</v>
          </cell>
          <cell r="AA108">
            <v>7</v>
          </cell>
          <cell r="AB108" t="str">
            <v>A4</v>
          </cell>
          <cell r="AC108">
            <v>7</v>
          </cell>
          <cell r="AD108" t="str">
            <v>A4</v>
          </cell>
          <cell r="AE108">
            <v>7</v>
          </cell>
          <cell r="AF108">
            <v>7</v>
          </cell>
          <cell r="AG108">
            <v>0</v>
          </cell>
          <cell r="AH108" t="str">
            <v>Tốt</v>
          </cell>
          <cell r="AI108">
            <v>7</v>
          </cell>
          <cell r="AJ108">
            <v>0</v>
          </cell>
          <cell r="AK108" t="str">
            <v>Tốt</v>
          </cell>
          <cell r="AM108">
            <v>7</v>
          </cell>
          <cell r="AN108" t="str">
            <v/>
          </cell>
          <cell r="AO108" t="str">
            <v>Tốt</v>
          </cell>
          <cell r="AP108" t="str">
            <v xml:space="preserve"> Đạt LĐTT</v>
          </cell>
          <cell r="AQ108">
            <v>7</v>
          </cell>
          <cell r="AR108" t="str">
            <v/>
          </cell>
          <cell r="AS108" t="str">
            <v>Tốt</v>
          </cell>
          <cell r="AT108" t="str">
            <v>Đạt LĐTT</v>
          </cell>
          <cell r="AV108" t="str">
            <v>A4</v>
          </cell>
          <cell r="AW108">
            <v>7</v>
          </cell>
          <cell r="AX108" t="str">
            <v>A4</v>
          </cell>
          <cell r="AY108">
            <v>7</v>
          </cell>
          <cell r="AZ108">
            <v>7</v>
          </cell>
          <cell r="BA108">
            <v>7</v>
          </cell>
          <cell r="BB108" t="str">
            <v>12A* + 0B* + 0C* +  0D</v>
          </cell>
          <cell r="BC108" t="str">
            <v>12A*</v>
          </cell>
          <cell r="BD108" t="str">
            <v>HTT NV</v>
          </cell>
          <cell r="BE108" t="str">
            <v>HTT NV</v>
          </cell>
        </row>
        <row r="109">
          <cell r="E109" t="str">
            <v>01008039</v>
          </cell>
          <cell r="F109" t="str">
            <v xml:space="preserve"> Phòng Quản trị - DV</v>
          </cell>
          <cell r="G109" t="str">
            <v>HĐT</v>
          </cell>
          <cell r="H109" t="str">
            <v>A4</v>
          </cell>
          <cell r="I109">
            <v>7</v>
          </cell>
          <cell r="J109" t="str">
            <v>A4</v>
          </cell>
          <cell r="K109">
            <v>7</v>
          </cell>
          <cell r="L109" t="str">
            <v>A4</v>
          </cell>
          <cell r="M109">
            <v>7</v>
          </cell>
          <cell r="N109" t="str">
            <v>A4</v>
          </cell>
          <cell r="O109">
            <v>7</v>
          </cell>
          <cell r="P109" t="str">
            <v>A4</v>
          </cell>
          <cell r="Q109">
            <v>7</v>
          </cell>
          <cell r="R109">
            <v>7</v>
          </cell>
          <cell r="S109">
            <v>0</v>
          </cell>
          <cell r="T109" t="str">
            <v>Tốt</v>
          </cell>
          <cell r="V109" t="str">
            <v>A4</v>
          </cell>
          <cell r="W109">
            <v>7</v>
          </cell>
          <cell r="X109" t="str">
            <v>A4</v>
          </cell>
          <cell r="Y109">
            <v>7</v>
          </cell>
          <cell r="Z109" t="str">
            <v>A4</v>
          </cell>
          <cell r="AA109">
            <v>7</v>
          </cell>
          <cell r="AB109" t="str">
            <v>A4</v>
          </cell>
          <cell r="AC109">
            <v>7</v>
          </cell>
          <cell r="AD109" t="str">
            <v>A4</v>
          </cell>
          <cell r="AE109">
            <v>7</v>
          </cell>
          <cell r="AF109">
            <v>7</v>
          </cell>
          <cell r="AG109">
            <v>0</v>
          </cell>
          <cell r="AH109" t="str">
            <v>Tốt</v>
          </cell>
          <cell r="AI109">
            <v>7</v>
          </cell>
          <cell r="AJ109">
            <v>0</v>
          </cell>
          <cell r="AK109" t="str">
            <v>Tốt</v>
          </cell>
          <cell r="AM109">
            <v>7</v>
          </cell>
          <cell r="AN109" t="str">
            <v/>
          </cell>
          <cell r="AO109" t="str">
            <v>Tốt</v>
          </cell>
          <cell r="AP109" t="str">
            <v xml:space="preserve"> Đạt LĐTT</v>
          </cell>
          <cell r="AQ109">
            <v>7</v>
          </cell>
          <cell r="AR109" t="str">
            <v/>
          </cell>
          <cell r="AS109" t="str">
            <v>Tốt</v>
          </cell>
          <cell r="AT109" t="str">
            <v>Đạt LĐTT</v>
          </cell>
          <cell r="AV109" t="str">
            <v>A4</v>
          </cell>
          <cell r="AW109">
            <v>7</v>
          </cell>
          <cell r="AX109" t="str">
            <v>A3</v>
          </cell>
          <cell r="AY109">
            <v>8</v>
          </cell>
          <cell r="AZ109">
            <v>7.1</v>
          </cell>
          <cell r="BA109">
            <v>7.1</v>
          </cell>
          <cell r="BB109" t="str">
            <v>12A* + 0B* + 0C* +  0D</v>
          </cell>
          <cell r="BC109" t="str">
            <v>12A*</v>
          </cell>
          <cell r="BD109" t="str">
            <v>HTT NV</v>
          </cell>
          <cell r="BE109" t="str">
            <v>HTT NV</v>
          </cell>
        </row>
        <row r="110">
          <cell r="E110" t="str">
            <v>01008040</v>
          </cell>
          <cell r="F110" t="str">
            <v xml:space="preserve"> Phòng Quản trị - DV</v>
          </cell>
          <cell r="G110" t="str">
            <v>HĐT</v>
          </cell>
          <cell r="H110" t="str">
            <v>A3</v>
          </cell>
          <cell r="I110">
            <v>8</v>
          </cell>
          <cell r="J110" t="str">
            <v>A4</v>
          </cell>
          <cell r="K110">
            <v>7</v>
          </cell>
          <cell r="L110" t="str">
            <v>A4</v>
          </cell>
          <cell r="M110">
            <v>7</v>
          </cell>
          <cell r="N110" t="str">
            <v>A4</v>
          </cell>
          <cell r="O110">
            <v>7</v>
          </cell>
          <cell r="P110" t="str">
            <v>A4</v>
          </cell>
          <cell r="Q110">
            <v>7</v>
          </cell>
          <cell r="R110">
            <v>7.2</v>
          </cell>
          <cell r="S110">
            <v>0</v>
          </cell>
          <cell r="T110" t="str">
            <v>Tốt</v>
          </cell>
          <cell r="V110" t="str">
            <v>A4</v>
          </cell>
          <cell r="W110">
            <v>7</v>
          </cell>
          <cell r="X110" t="str">
            <v>A4</v>
          </cell>
          <cell r="Y110">
            <v>7</v>
          </cell>
          <cell r="Z110" t="str">
            <v>A4</v>
          </cell>
          <cell r="AA110">
            <v>7</v>
          </cell>
          <cell r="AB110" t="str">
            <v>A4</v>
          </cell>
          <cell r="AC110">
            <v>7</v>
          </cell>
          <cell r="AD110" t="str">
            <v>A4</v>
          </cell>
          <cell r="AE110">
            <v>7</v>
          </cell>
          <cell r="AF110">
            <v>7</v>
          </cell>
          <cell r="AG110">
            <v>0</v>
          </cell>
          <cell r="AH110" t="str">
            <v>Tốt</v>
          </cell>
          <cell r="AI110">
            <v>7</v>
          </cell>
          <cell r="AJ110">
            <v>0</v>
          </cell>
          <cell r="AK110" t="str">
            <v>Tốt</v>
          </cell>
          <cell r="AM110">
            <v>7.1</v>
          </cell>
          <cell r="AN110" t="str">
            <v/>
          </cell>
          <cell r="AO110" t="str">
            <v>Tốt</v>
          </cell>
          <cell r="AP110" t="str">
            <v xml:space="preserve"> Đạt LĐTT</v>
          </cell>
          <cell r="AQ110">
            <v>7.1</v>
          </cell>
          <cell r="AR110" t="str">
            <v/>
          </cell>
          <cell r="AS110" t="str">
            <v>Tốt</v>
          </cell>
          <cell r="AT110" t="str">
            <v>Đạt LĐTT</v>
          </cell>
          <cell r="AV110" t="str">
            <v>A4</v>
          </cell>
          <cell r="AW110">
            <v>7</v>
          </cell>
          <cell r="AX110" t="str">
            <v>A4</v>
          </cell>
          <cell r="AY110">
            <v>7</v>
          </cell>
          <cell r="AZ110">
            <v>7.1</v>
          </cell>
          <cell r="BA110">
            <v>7.1</v>
          </cell>
          <cell r="BB110" t="str">
            <v>12A* + 0B* + 0C* +  0D</v>
          </cell>
          <cell r="BC110" t="str">
            <v>12A*</v>
          </cell>
          <cell r="BD110" t="str">
            <v>HTT NV</v>
          </cell>
          <cell r="BE110" t="str">
            <v>HTT NV</v>
          </cell>
        </row>
        <row r="111">
          <cell r="E111" t="str">
            <v>01008041</v>
          </cell>
          <cell r="F111" t="str">
            <v xml:space="preserve"> Phòng Quản trị - DV</v>
          </cell>
          <cell r="G111" t="str">
            <v>HĐT</v>
          </cell>
          <cell r="H111" t="str">
            <v>A3</v>
          </cell>
          <cell r="I111">
            <v>8</v>
          </cell>
          <cell r="J111" t="str">
            <v>A4</v>
          </cell>
          <cell r="K111">
            <v>7</v>
          </cell>
          <cell r="L111" t="str">
            <v>A4</v>
          </cell>
          <cell r="M111">
            <v>7</v>
          </cell>
          <cell r="N111" t="str">
            <v>A4</v>
          </cell>
          <cell r="O111">
            <v>7</v>
          </cell>
          <cell r="P111" t="str">
            <v>A4</v>
          </cell>
          <cell r="Q111">
            <v>7</v>
          </cell>
          <cell r="R111">
            <v>7.2</v>
          </cell>
          <cell r="S111">
            <v>0</v>
          </cell>
          <cell r="T111" t="str">
            <v>Tốt</v>
          </cell>
          <cell r="V111" t="str">
            <v>A4</v>
          </cell>
          <cell r="W111">
            <v>7</v>
          </cell>
          <cell r="X111" t="str">
            <v>A4</v>
          </cell>
          <cell r="Y111">
            <v>7</v>
          </cell>
          <cell r="Z111" t="str">
            <v>A4</v>
          </cell>
          <cell r="AA111">
            <v>7</v>
          </cell>
          <cell r="AB111" t="str">
            <v>A4</v>
          </cell>
          <cell r="AC111">
            <v>7</v>
          </cell>
          <cell r="AD111" t="str">
            <v>A4</v>
          </cell>
          <cell r="AE111">
            <v>7</v>
          </cell>
          <cell r="AF111">
            <v>7</v>
          </cell>
          <cell r="AG111">
            <v>0</v>
          </cell>
          <cell r="AH111" t="str">
            <v>Tốt</v>
          </cell>
          <cell r="AI111">
            <v>7</v>
          </cell>
          <cell r="AJ111">
            <v>0</v>
          </cell>
          <cell r="AK111" t="str">
            <v>Tốt</v>
          </cell>
          <cell r="AM111">
            <v>7.1</v>
          </cell>
          <cell r="AN111" t="str">
            <v/>
          </cell>
          <cell r="AO111" t="str">
            <v>Tốt</v>
          </cell>
          <cell r="AP111" t="str">
            <v xml:space="preserve"> Đạt LĐTT</v>
          </cell>
          <cell r="AQ111">
            <v>7.1</v>
          </cell>
          <cell r="AR111" t="str">
            <v/>
          </cell>
          <cell r="AS111" t="str">
            <v>Tốt</v>
          </cell>
          <cell r="AT111" t="str">
            <v>Đạt LĐTT</v>
          </cell>
          <cell r="AV111" t="str">
            <v>A4</v>
          </cell>
          <cell r="AW111">
            <v>7</v>
          </cell>
          <cell r="AX111" t="str">
            <v>A4</v>
          </cell>
          <cell r="AY111">
            <v>7</v>
          </cell>
          <cell r="AZ111">
            <v>7.1</v>
          </cell>
          <cell r="BA111">
            <v>7.1</v>
          </cell>
          <cell r="BB111" t="str">
            <v>12A* + 0B* + 0C* +  0D</v>
          </cell>
          <cell r="BC111" t="str">
            <v>12A*</v>
          </cell>
          <cell r="BD111" t="str">
            <v>HTT NV</v>
          </cell>
          <cell r="BE111" t="str">
            <v>HTT NV</v>
          </cell>
        </row>
        <row r="112">
          <cell r="E112" t="str">
            <v>01012027</v>
          </cell>
          <cell r="F112" t="str">
            <v xml:space="preserve"> Phòng Quản trị - DV</v>
          </cell>
          <cell r="G112" t="str">
            <v>HĐT</v>
          </cell>
          <cell r="H112" t="str">
            <v>A4</v>
          </cell>
          <cell r="I112">
            <v>7</v>
          </cell>
          <cell r="J112" t="str">
            <v>A4</v>
          </cell>
          <cell r="K112">
            <v>7</v>
          </cell>
          <cell r="L112" t="str">
            <v>A3</v>
          </cell>
          <cell r="M112">
            <v>8</v>
          </cell>
          <cell r="N112" t="str">
            <v>A3</v>
          </cell>
          <cell r="O112">
            <v>8</v>
          </cell>
          <cell r="P112" t="str">
            <v>A3</v>
          </cell>
          <cell r="Q112">
            <v>8</v>
          </cell>
          <cell r="R112">
            <v>7.6</v>
          </cell>
          <cell r="S112">
            <v>0</v>
          </cell>
          <cell r="T112" t="str">
            <v>Tốt</v>
          </cell>
          <cell r="V112" t="str">
            <v>A3</v>
          </cell>
          <cell r="W112">
            <v>8</v>
          </cell>
          <cell r="X112" t="str">
            <v>A3</v>
          </cell>
          <cell r="Y112">
            <v>8</v>
          </cell>
          <cell r="Z112" t="str">
            <v>A3</v>
          </cell>
          <cell r="AA112">
            <v>8</v>
          </cell>
          <cell r="AB112" t="str">
            <v>A2</v>
          </cell>
          <cell r="AC112">
            <v>9</v>
          </cell>
          <cell r="AD112" t="str">
            <v>A3</v>
          </cell>
          <cell r="AE112">
            <v>8</v>
          </cell>
          <cell r="AF112">
            <v>8.3000000000000007</v>
          </cell>
          <cell r="AG112">
            <v>0</v>
          </cell>
          <cell r="AH112" t="str">
            <v>Xuất sắc</v>
          </cell>
          <cell r="AI112">
            <v>8.1999999999999993</v>
          </cell>
          <cell r="AJ112">
            <v>0</v>
          </cell>
          <cell r="AK112" t="str">
            <v>Xuất sắc</v>
          </cell>
          <cell r="AM112">
            <v>8</v>
          </cell>
          <cell r="AN112" t="str">
            <v/>
          </cell>
          <cell r="AO112" t="str">
            <v>Xuất sắc</v>
          </cell>
          <cell r="AP112" t="str">
            <v xml:space="preserve"> Đạt LĐTT</v>
          </cell>
          <cell r="AQ112">
            <v>7.9</v>
          </cell>
          <cell r="AR112" t="str">
            <v/>
          </cell>
          <cell r="AS112" t="str">
            <v>Tốt</v>
          </cell>
          <cell r="AT112" t="str">
            <v>Đạt LĐTT</v>
          </cell>
          <cell r="AU112" t="str">
            <v>Đạt yêu cầu</v>
          </cell>
          <cell r="AV112" t="str">
            <v>A3</v>
          </cell>
          <cell r="AW112">
            <v>8</v>
          </cell>
          <cell r="AX112" t="str">
            <v>A3</v>
          </cell>
          <cell r="AY112">
            <v>8</v>
          </cell>
          <cell r="AZ112">
            <v>7.9</v>
          </cell>
          <cell r="BA112">
            <v>7.9</v>
          </cell>
          <cell r="BB112" t="str">
            <v>12A* + 0B* + 0C* +  0D</v>
          </cell>
          <cell r="BC112" t="str">
            <v>12A*</v>
          </cell>
          <cell r="BD112" t="str">
            <v>HTT NV</v>
          </cell>
          <cell r="BE112" t="str">
            <v>HTT NV</v>
          </cell>
        </row>
        <row r="113">
          <cell r="E113" t="str">
            <v>01008012</v>
          </cell>
          <cell r="F113" t="str">
            <v xml:space="preserve"> Phòng Quản trị - DV</v>
          </cell>
          <cell r="G113" t="str">
            <v>HĐT</v>
          </cell>
          <cell r="H113" t="str">
            <v>A4</v>
          </cell>
          <cell r="I113">
            <v>7</v>
          </cell>
          <cell r="J113" t="str">
            <v>A4</v>
          </cell>
          <cell r="K113">
            <v>7</v>
          </cell>
          <cell r="L113" t="str">
            <v>A4</v>
          </cell>
          <cell r="M113">
            <v>7</v>
          </cell>
          <cell r="N113" t="str">
            <v>A4</v>
          </cell>
          <cell r="O113">
            <v>7</v>
          </cell>
          <cell r="P113" t="str">
            <v>A3</v>
          </cell>
          <cell r="Q113">
            <v>8</v>
          </cell>
          <cell r="R113">
            <v>7.2</v>
          </cell>
          <cell r="S113">
            <v>0</v>
          </cell>
          <cell r="T113" t="str">
            <v>Tốt</v>
          </cell>
          <cell r="V113" t="str">
            <v>A4</v>
          </cell>
          <cell r="W113">
            <v>7</v>
          </cell>
          <cell r="X113" t="str">
            <v>A3</v>
          </cell>
          <cell r="Y113">
            <v>8</v>
          </cell>
          <cell r="Z113" t="str">
            <v>A4</v>
          </cell>
          <cell r="AA113">
            <v>7</v>
          </cell>
          <cell r="AB113" t="str">
            <v>A4</v>
          </cell>
          <cell r="AC113">
            <v>7</v>
          </cell>
          <cell r="AD113" t="str">
            <v>A4</v>
          </cell>
          <cell r="AE113">
            <v>7</v>
          </cell>
          <cell r="AF113">
            <v>7.3</v>
          </cell>
          <cell r="AG113">
            <v>0</v>
          </cell>
          <cell r="AH113" t="str">
            <v>Tốt</v>
          </cell>
          <cell r="AI113">
            <v>7.2</v>
          </cell>
          <cell r="AJ113">
            <v>0</v>
          </cell>
          <cell r="AK113" t="str">
            <v>Tốt</v>
          </cell>
          <cell r="AM113">
            <v>7.3</v>
          </cell>
          <cell r="AN113" t="str">
            <v/>
          </cell>
          <cell r="AO113" t="str">
            <v>Tốt</v>
          </cell>
          <cell r="AP113" t="str">
            <v xml:space="preserve"> Đạt LĐTT</v>
          </cell>
          <cell r="AQ113">
            <v>7.2</v>
          </cell>
          <cell r="AR113" t="str">
            <v/>
          </cell>
          <cell r="AS113" t="str">
            <v>Tốt</v>
          </cell>
          <cell r="AT113" t="str">
            <v>Đạt LĐTT</v>
          </cell>
          <cell r="AU113" t="str">
            <v>Đạt yêu cầu</v>
          </cell>
          <cell r="AV113" t="str">
            <v>A4</v>
          </cell>
          <cell r="AW113">
            <v>7</v>
          </cell>
          <cell r="AX113" t="str">
            <v>A4</v>
          </cell>
          <cell r="AY113">
            <v>7</v>
          </cell>
          <cell r="AZ113">
            <v>7.2</v>
          </cell>
          <cell r="BA113">
            <v>7.2</v>
          </cell>
          <cell r="BB113" t="str">
            <v>12A* + 0B* + 0C* +  0D</v>
          </cell>
          <cell r="BC113" t="str">
            <v>12A*</v>
          </cell>
          <cell r="BD113" t="str">
            <v>HTT NV</v>
          </cell>
          <cell r="BE113" t="str">
            <v>HTT NV</v>
          </cell>
        </row>
        <row r="114">
          <cell r="E114" t="str">
            <v>01017008</v>
          </cell>
          <cell r="F114" t="str">
            <v xml:space="preserve"> Phòng Quản trị - DV</v>
          </cell>
          <cell r="G114" t="str">
            <v>HĐT</v>
          </cell>
          <cell r="H114" t="str">
            <v>A3</v>
          </cell>
          <cell r="I114">
            <v>8</v>
          </cell>
          <cell r="J114" t="str">
            <v>A4</v>
          </cell>
          <cell r="K114">
            <v>7</v>
          </cell>
          <cell r="L114" t="str">
            <v>A4</v>
          </cell>
          <cell r="M114">
            <v>7</v>
          </cell>
          <cell r="N114" t="str">
            <v>A3</v>
          </cell>
          <cell r="O114">
            <v>8</v>
          </cell>
          <cell r="P114" t="str">
            <v>A3</v>
          </cell>
          <cell r="Q114">
            <v>8</v>
          </cell>
          <cell r="R114">
            <v>7.6</v>
          </cell>
          <cell r="S114">
            <v>0</v>
          </cell>
          <cell r="T114" t="str">
            <v>Tốt</v>
          </cell>
          <cell r="V114" t="str">
            <v>A3</v>
          </cell>
          <cell r="W114">
            <v>8</v>
          </cell>
          <cell r="X114" t="str">
            <v>A4</v>
          </cell>
          <cell r="Y114">
            <v>7</v>
          </cell>
          <cell r="Z114" t="str">
            <v>A4</v>
          </cell>
          <cell r="AA114">
            <v>7</v>
          </cell>
          <cell r="AB114" t="str">
            <v>A3</v>
          </cell>
          <cell r="AC114">
            <v>8</v>
          </cell>
          <cell r="AD114" t="str">
            <v>A4</v>
          </cell>
          <cell r="AE114">
            <v>7</v>
          </cell>
          <cell r="AF114">
            <v>7.5</v>
          </cell>
          <cell r="AG114">
            <v>0</v>
          </cell>
          <cell r="AH114" t="str">
            <v>Tốt</v>
          </cell>
          <cell r="AI114">
            <v>7.4</v>
          </cell>
          <cell r="AJ114">
            <v>0</v>
          </cell>
          <cell r="AK114" t="str">
            <v>Tốt</v>
          </cell>
          <cell r="AM114">
            <v>7.6</v>
          </cell>
          <cell r="AN114" t="str">
            <v/>
          </cell>
          <cell r="AO114" t="str">
            <v>Tốt</v>
          </cell>
          <cell r="AP114" t="str">
            <v xml:space="preserve"> Đạt LĐTT</v>
          </cell>
          <cell r="AQ114">
            <v>7.5</v>
          </cell>
          <cell r="AR114" t="str">
            <v/>
          </cell>
          <cell r="AS114" t="str">
            <v>Tốt</v>
          </cell>
          <cell r="AT114" t="str">
            <v>Đạt LĐTT</v>
          </cell>
          <cell r="AU114" t="str">
            <v>Đạt yêu cầu</v>
          </cell>
          <cell r="AV114" t="str">
            <v>A4</v>
          </cell>
          <cell r="AW114">
            <v>7</v>
          </cell>
          <cell r="AX114" t="str">
            <v>A4</v>
          </cell>
          <cell r="AY114">
            <v>7</v>
          </cell>
          <cell r="AZ114">
            <v>7.5</v>
          </cell>
          <cell r="BA114">
            <v>7.4</v>
          </cell>
          <cell r="BB114" t="str">
            <v>12A* + 0B* + 0C* +  0D</v>
          </cell>
          <cell r="BC114" t="str">
            <v>12A*</v>
          </cell>
          <cell r="BD114" t="str">
            <v>HTT NV</v>
          </cell>
          <cell r="BE114" t="str">
            <v>HTT NV</v>
          </cell>
        </row>
        <row r="115">
          <cell r="E115" t="str">
            <v>01008033</v>
          </cell>
          <cell r="F115" t="str">
            <v xml:space="preserve"> Phòng Quản trị - DV</v>
          </cell>
          <cell r="G115" t="str">
            <v>HĐT</v>
          </cell>
          <cell r="H115" t="str">
            <v>A3</v>
          </cell>
          <cell r="I115">
            <v>8</v>
          </cell>
          <cell r="J115" t="str">
            <v>A3</v>
          </cell>
          <cell r="K115">
            <v>8</v>
          </cell>
          <cell r="L115" t="str">
            <v>A3</v>
          </cell>
          <cell r="M115">
            <v>8</v>
          </cell>
          <cell r="N115" t="str">
            <v>A2</v>
          </cell>
          <cell r="O115">
            <v>9</v>
          </cell>
          <cell r="P115" t="str">
            <v>A3</v>
          </cell>
          <cell r="Q115">
            <v>8</v>
          </cell>
          <cell r="R115">
            <v>8.1999999999999993</v>
          </cell>
          <cell r="S115">
            <v>0</v>
          </cell>
          <cell r="T115" t="str">
            <v>Xuất sắc</v>
          </cell>
          <cell r="V115" t="str">
            <v>A3</v>
          </cell>
          <cell r="W115">
            <v>8</v>
          </cell>
          <cell r="X115" t="str">
            <v>A3</v>
          </cell>
          <cell r="Y115">
            <v>8</v>
          </cell>
          <cell r="Z115" t="str">
            <v>A3</v>
          </cell>
          <cell r="AA115">
            <v>8</v>
          </cell>
          <cell r="AB115" t="str">
            <v>A3</v>
          </cell>
          <cell r="AC115">
            <v>8</v>
          </cell>
          <cell r="AD115" t="str">
            <v>A3</v>
          </cell>
          <cell r="AE115">
            <v>8</v>
          </cell>
          <cell r="AF115">
            <v>8</v>
          </cell>
          <cell r="AG115">
            <v>0</v>
          </cell>
          <cell r="AH115" t="str">
            <v>Xuất sắc</v>
          </cell>
          <cell r="AI115">
            <v>8</v>
          </cell>
          <cell r="AJ115">
            <v>0</v>
          </cell>
          <cell r="AK115" t="str">
            <v>Xuất sắc</v>
          </cell>
          <cell r="AM115">
            <v>8.1</v>
          </cell>
          <cell r="AN115" t="str">
            <v/>
          </cell>
          <cell r="AO115" t="str">
            <v>Xuất sắc</v>
          </cell>
          <cell r="AP115" t="str">
            <v xml:space="preserve"> Đạt LĐTT</v>
          </cell>
          <cell r="AQ115">
            <v>8.1</v>
          </cell>
          <cell r="AR115" t="str">
            <v/>
          </cell>
          <cell r="AS115" t="str">
            <v>Xuất sắc</v>
          </cell>
          <cell r="AT115" t="str">
            <v>Đạt LĐTT</v>
          </cell>
          <cell r="AV115" t="str">
            <v>A4</v>
          </cell>
          <cell r="AW115">
            <v>7</v>
          </cell>
          <cell r="AX115" t="str">
            <v>A4</v>
          </cell>
          <cell r="AY115">
            <v>7</v>
          </cell>
          <cell r="AZ115">
            <v>7.9</v>
          </cell>
          <cell r="BA115">
            <v>7.9</v>
          </cell>
          <cell r="BB115" t="str">
            <v>12A* + 0B* + 0C* +  0D</v>
          </cell>
          <cell r="BC115" t="str">
            <v>12A*</v>
          </cell>
          <cell r="BD115" t="str">
            <v>HTT NV</v>
          </cell>
          <cell r="BE115" t="str">
            <v>HTT NV</v>
          </cell>
        </row>
        <row r="116">
          <cell r="E116" t="str">
            <v>01013033</v>
          </cell>
          <cell r="F116" t="str">
            <v xml:space="preserve"> Phòng Quản trị - DV</v>
          </cell>
          <cell r="G116" t="str">
            <v>HĐT</v>
          </cell>
          <cell r="H116" t="str">
            <v>A4</v>
          </cell>
          <cell r="I116">
            <v>7</v>
          </cell>
          <cell r="J116" t="str">
            <v>A4</v>
          </cell>
          <cell r="K116">
            <v>7</v>
          </cell>
          <cell r="L116" t="str">
            <v>A4</v>
          </cell>
          <cell r="M116">
            <v>7</v>
          </cell>
          <cell r="N116" t="str">
            <v>A4</v>
          </cell>
          <cell r="O116">
            <v>7</v>
          </cell>
          <cell r="P116" t="str">
            <v>A4</v>
          </cell>
          <cell r="Q116">
            <v>7</v>
          </cell>
          <cell r="R116">
            <v>7</v>
          </cell>
          <cell r="S116">
            <v>0</v>
          </cell>
          <cell r="T116" t="str">
            <v>Tốt</v>
          </cell>
          <cell r="V116" t="str">
            <v>A4</v>
          </cell>
          <cell r="W116">
            <v>7</v>
          </cell>
          <cell r="X116" t="str">
            <v>A4</v>
          </cell>
          <cell r="Y116">
            <v>7</v>
          </cell>
          <cell r="Z116" t="str">
            <v>A4</v>
          </cell>
          <cell r="AA116">
            <v>7</v>
          </cell>
          <cell r="AB116" t="str">
            <v>A4</v>
          </cell>
          <cell r="AC116">
            <v>7</v>
          </cell>
          <cell r="AD116" t="str">
            <v>A4</v>
          </cell>
          <cell r="AE116">
            <v>7</v>
          </cell>
          <cell r="AF116">
            <v>7</v>
          </cell>
          <cell r="AG116">
            <v>0</v>
          </cell>
          <cell r="AH116" t="str">
            <v>Tốt</v>
          </cell>
          <cell r="AI116">
            <v>7</v>
          </cell>
          <cell r="AJ116">
            <v>0</v>
          </cell>
          <cell r="AK116" t="str">
            <v>Tốt</v>
          </cell>
          <cell r="AM116">
            <v>7</v>
          </cell>
          <cell r="AN116" t="str">
            <v/>
          </cell>
          <cell r="AO116" t="str">
            <v>Tốt</v>
          </cell>
          <cell r="AP116" t="str">
            <v xml:space="preserve"> Đạt LĐTT</v>
          </cell>
          <cell r="AQ116">
            <v>7</v>
          </cell>
          <cell r="AR116" t="str">
            <v/>
          </cell>
          <cell r="AS116" t="str">
            <v>Tốt</v>
          </cell>
          <cell r="AT116" t="str">
            <v>Đạt LĐTT</v>
          </cell>
          <cell r="AV116" t="str">
            <v>A4</v>
          </cell>
          <cell r="AW116">
            <v>7</v>
          </cell>
          <cell r="AX116" t="str">
            <v>A4</v>
          </cell>
          <cell r="AY116">
            <v>7</v>
          </cell>
          <cell r="AZ116">
            <v>7</v>
          </cell>
          <cell r="BA116">
            <v>7</v>
          </cell>
          <cell r="BB116" t="str">
            <v>12A* + 0B* + 0C* +  0D</v>
          </cell>
          <cell r="BC116" t="str">
            <v>12A*</v>
          </cell>
          <cell r="BD116" t="str">
            <v>HTT NV</v>
          </cell>
          <cell r="BE116" t="str">
            <v>HTT NV</v>
          </cell>
        </row>
        <row r="117">
          <cell r="E117" t="str">
            <v>01009015</v>
          </cell>
          <cell r="F117" t="str">
            <v xml:space="preserve"> Phòng Quản trị - DV</v>
          </cell>
          <cell r="G117" t="str">
            <v>HĐT</v>
          </cell>
          <cell r="H117" t="str">
            <v>A4</v>
          </cell>
          <cell r="I117">
            <v>7</v>
          </cell>
          <cell r="J117" t="str">
            <v>A4</v>
          </cell>
          <cell r="K117">
            <v>7</v>
          </cell>
          <cell r="L117" t="str">
            <v>A4</v>
          </cell>
          <cell r="M117">
            <v>7</v>
          </cell>
          <cell r="N117" t="str">
            <v>A4</v>
          </cell>
          <cell r="O117">
            <v>7</v>
          </cell>
          <cell r="P117" t="str">
            <v>A3</v>
          </cell>
          <cell r="Q117">
            <v>8</v>
          </cell>
          <cell r="R117">
            <v>7.2</v>
          </cell>
          <cell r="S117">
            <v>0</v>
          </cell>
          <cell r="T117" t="str">
            <v>Tốt</v>
          </cell>
          <cell r="V117" t="str">
            <v>A4</v>
          </cell>
          <cell r="W117">
            <v>7</v>
          </cell>
          <cell r="X117" t="str">
            <v>A4</v>
          </cell>
          <cell r="Y117">
            <v>7</v>
          </cell>
          <cell r="Z117" t="str">
            <v>A4</v>
          </cell>
          <cell r="AA117">
            <v>7</v>
          </cell>
          <cell r="AB117" t="str">
            <v>A4</v>
          </cell>
          <cell r="AC117">
            <v>7</v>
          </cell>
          <cell r="AD117" t="str">
            <v>A4</v>
          </cell>
          <cell r="AE117">
            <v>7</v>
          </cell>
          <cell r="AF117">
            <v>7</v>
          </cell>
          <cell r="AG117">
            <v>0</v>
          </cell>
          <cell r="AH117" t="str">
            <v>Tốt</v>
          </cell>
          <cell r="AI117">
            <v>7</v>
          </cell>
          <cell r="AJ117">
            <v>0</v>
          </cell>
          <cell r="AK117" t="str">
            <v>Tốt</v>
          </cell>
          <cell r="AM117">
            <v>7.1</v>
          </cell>
          <cell r="AN117" t="str">
            <v/>
          </cell>
          <cell r="AO117" t="str">
            <v>Tốt</v>
          </cell>
          <cell r="AP117" t="str">
            <v xml:space="preserve"> Đạt LĐTT</v>
          </cell>
          <cell r="AQ117">
            <v>7.1</v>
          </cell>
          <cell r="AR117" t="str">
            <v/>
          </cell>
          <cell r="AS117" t="str">
            <v>Tốt</v>
          </cell>
          <cell r="AT117" t="str">
            <v>Đạt LĐTT</v>
          </cell>
          <cell r="AV117" t="str">
            <v>A4</v>
          </cell>
          <cell r="AW117">
            <v>7</v>
          </cell>
          <cell r="AX117" t="str">
            <v>A3</v>
          </cell>
          <cell r="AY117">
            <v>8</v>
          </cell>
          <cell r="AZ117">
            <v>7.2</v>
          </cell>
          <cell r="BA117">
            <v>7.2</v>
          </cell>
          <cell r="BB117" t="str">
            <v>12A* + 0B* + 0C* +  0D</v>
          </cell>
          <cell r="BC117" t="str">
            <v>12A*</v>
          </cell>
          <cell r="BD117" t="str">
            <v>HTT NV</v>
          </cell>
          <cell r="BE117" t="str">
            <v>HTT NV</v>
          </cell>
        </row>
        <row r="118">
          <cell r="E118" t="str">
            <v>01002003</v>
          </cell>
          <cell r="F118" t="str">
            <v xml:space="preserve"> Phòng Quản trị - DV</v>
          </cell>
          <cell r="G118" t="str">
            <v>HĐT</v>
          </cell>
          <cell r="H118" t="str">
            <v>A3</v>
          </cell>
          <cell r="I118">
            <v>8</v>
          </cell>
          <cell r="J118" t="str">
            <v>A4</v>
          </cell>
          <cell r="K118">
            <v>7</v>
          </cell>
          <cell r="L118" t="str">
            <v>A4</v>
          </cell>
          <cell r="M118">
            <v>7</v>
          </cell>
          <cell r="N118" t="str">
            <v>A4</v>
          </cell>
          <cell r="O118">
            <v>7</v>
          </cell>
          <cell r="P118" t="str">
            <v>A3</v>
          </cell>
          <cell r="Q118">
            <v>8</v>
          </cell>
          <cell r="R118">
            <v>7.4</v>
          </cell>
          <cell r="S118">
            <v>0</v>
          </cell>
          <cell r="T118" t="str">
            <v>Tốt</v>
          </cell>
          <cell r="V118" t="str">
            <v>A4</v>
          </cell>
          <cell r="W118">
            <v>7</v>
          </cell>
          <cell r="X118" t="str">
            <v>A4</v>
          </cell>
          <cell r="Y118">
            <v>7</v>
          </cell>
          <cell r="Z118" t="str">
            <v>A4</v>
          </cell>
          <cell r="AA118">
            <v>7</v>
          </cell>
          <cell r="AB118" t="str">
            <v>A4</v>
          </cell>
          <cell r="AC118">
            <v>7</v>
          </cell>
          <cell r="AD118" t="str">
            <v>A4</v>
          </cell>
          <cell r="AE118">
            <v>7</v>
          </cell>
          <cell r="AF118">
            <v>7</v>
          </cell>
          <cell r="AG118">
            <v>0</v>
          </cell>
          <cell r="AH118" t="str">
            <v>Tốt</v>
          </cell>
          <cell r="AI118">
            <v>7</v>
          </cell>
          <cell r="AJ118">
            <v>0</v>
          </cell>
          <cell r="AK118" t="str">
            <v>Tốt</v>
          </cell>
          <cell r="AM118">
            <v>7.2</v>
          </cell>
          <cell r="AN118" t="str">
            <v/>
          </cell>
          <cell r="AO118" t="str">
            <v>Tốt</v>
          </cell>
          <cell r="AP118" t="str">
            <v xml:space="preserve"> Đạt LĐTT</v>
          </cell>
          <cell r="AQ118">
            <v>7.2</v>
          </cell>
          <cell r="AR118" t="str">
            <v/>
          </cell>
          <cell r="AS118" t="str">
            <v>Tốt</v>
          </cell>
          <cell r="AT118" t="str">
            <v>Đạt LĐTT</v>
          </cell>
          <cell r="AV118" t="str">
            <v>A4</v>
          </cell>
          <cell r="AW118">
            <v>7</v>
          </cell>
          <cell r="AX118" t="str">
            <v>A4</v>
          </cell>
          <cell r="AY118">
            <v>7</v>
          </cell>
          <cell r="AZ118">
            <v>7.2</v>
          </cell>
          <cell r="BA118">
            <v>7.2</v>
          </cell>
          <cell r="BB118" t="str">
            <v>12A* + 0B* + 0C* +  0D</v>
          </cell>
          <cell r="BC118" t="str">
            <v>12A*</v>
          </cell>
          <cell r="BD118" t="str">
            <v>HTT NV</v>
          </cell>
          <cell r="BE118" t="str">
            <v>HTT NV</v>
          </cell>
        </row>
        <row r="119">
          <cell r="E119" t="str">
            <v>01008043</v>
          </cell>
          <cell r="F119" t="str">
            <v xml:space="preserve"> Phòng Quản trị - DV</v>
          </cell>
          <cell r="G119" t="str">
            <v>HĐT</v>
          </cell>
          <cell r="H119" t="str">
            <v>A4</v>
          </cell>
          <cell r="I119">
            <v>7</v>
          </cell>
          <cell r="J119" t="str">
            <v>A4</v>
          </cell>
          <cell r="K119">
            <v>7</v>
          </cell>
          <cell r="L119" t="str">
            <v>A3</v>
          </cell>
          <cell r="M119">
            <v>8</v>
          </cell>
          <cell r="N119" t="str">
            <v>A3</v>
          </cell>
          <cell r="O119">
            <v>8</v>
          </cell>
          <cell r="P119" t="str">
            <v>A3</v>
          </cell>
          <cell r="Q119">
            <v>8</v>
          </cell>
          <cell r="R119">
            <v>7.6</v>
          </cell>
          <cell r="S119">
            <v>0</v>
          </cell>
          <cell r="T119" t="str">
            <v>Tốt</v>
          </cell>
          <cell r="V119" t="str">
            <v>A3</v>
          </cell>
          <cell r="W119">
            <v>8</v>
          </cell>
          <cell r="X119" t="str">
            <v>A3</v>
          </cell>
          <cell r="Y119">
            <v>8</v>
          </cell>
          <cell r="Z119" t="str">
            <v>A3</v>
          </cell>
          <cell r="AA119">
            <v>8</v>
          </cell>
          <cell r="AB119" t="str">
            <v>A3</v>
          </cell>
          <cell r="AC119">
            <v>8</v>
          </cell>
          <cell r="AD119" t="str">
            <v>A3</v>
          </cell>
          <cell r="AE119">
            <v>8</v>
          </cell>
          <cell r="AF119">
            <v>8</v>
          </cell>
          <cell r="AG119">
            <v>0</v>
          </cell>
          <cell r="AH119" t="str">
            <v>Xuất sắc</v>
          </cell>
          <cell r="AI119">
            <v>8</v>
          </cell>
          <cell r="AJ119">
            <v>0</v>
          </cell>
          <cell r="AK119" t="str">
            <v>Xuất sắc</v>
          </cell>
          <cell r="AM119">
            <v>7.8</v>
          </cell>
          <cell r="AN119" t="str">
            <v/>
          </cell>
          <cell r="AO119" t="str">
            <v>Tốt</v>
          </cell>
          <cell r="AP119" t="str">
            <v xml:space="preserve"> Đạt LĐTT</v>
          </cell>
          <cell r="AQ119">
            <v>7.8</v>
          </cell>
          <cell r="AR119" t="str">
            <v/>
          </cell>
          <cell r="AS119" t="str">
            <v>Tốt</v>
          </cell>
          <cell r="AT119" t="str">
            <v>Đạt LĐTT</v>
          </cell>
          <cell r="AV119" t="str">
            <v>A4</v>
          </cell>
          <cell r="AW119">
            <v>7</v>
          </cell>
          <cell r="AX119" t="str">
            <v>A4</v>
          </cell>
          <cell r="AY119">
            <v>7</v>
          </cell>
          <cell r="AZ119">
            <v>7.6</v>
          </cell>
          <cell r="BA119">
            <v>7.7</v>
          </cell>
          <cell r="BB119" t="str">
            <v>12A* + 0B* + 0C* +  0D</v>
          </cell>
          <cell r="BC119" t="str">
            <v>12A*</v>
          </cell>
          <cell r="BD119" t="str">
            <v>HTT NV</v>
          </cell>
          <cell r="BE119" t="str">
            <v>HTT NV</v>
          </cell>
        </row>
        <row r="120">
          <cell r="E120" t="str">
            <v>01008042</v>
          </cell>
          <cell r="F120" t="str">
            <v xml:space="preserve"> Phòng Quản trị - DV</v>
          </cell>
          <cell r="G120" t="str">
            <v>HĐT</v>
          </cell>
          <cell r="H120" t="str">
            <v>A2</v>
          </cell>
          <cell r="I120">
            <v>9</v>
          </cell>
          <cell r="J120" t="str">
            <v>A3</v>
          </cell>
          <cell r="K120">
            <v>8</v>
          </cell>
          <cell r="L120" t="str">
            <v>A3</v>
          </cell>
          <cell r="M120">
            <v>8</v>
          </cell>
          <cell r="N120" t="str">
            <v>A4</v>
          </cell>
          <cell r="O120">
            <v>7</v>
          </cell>
          <cell r="P120" t="str">
            <v>A3</v>
          </cell>
          <cell r="Q120">
            <v>8</v>
          </cell>
          <cell r="R120">
            <v>8</v>
          </cell>
          <cell r="S120">
            <v>0</v>
          </cell>
          <cell r="T120" t="str">
            <v>Xuất sắc</v>
          </cell>
          <cell r="V120" t="str">
            <v>A4</v>
          </cell>
          <cell r="W120">
            <v>7</v>
          </cell>
          <cell r="X120" t="str">
            <v>A4</v>
          </cell>
          <cell r="Y120">
            <v>7</v>
          </cell>
          <cell r="Z120" t="str">
            <v>A4</v>
          </cell>
          <cell r="AA120">
            <v>7</v>
          </cell>
          <cell r="AB120" t="str">
            <v>A4</v>
          </cell>
          <cell r="AC120">
            <v>7</v>
          </cell>
          <cell r="AD120" t="str">
            <v>A4</v>
          </cell>
          <cell r="AE120">
            <v>7</v>
          </cell>
          <cell r="AF120">
            <v>7</v>
          </cell>
          <cell r="AG120">
            <v>0</v>
          </cell>
          <cell r="AH120" t="str">
            <v>Tốt</v>
          </cell>
          <cell r="AI120">
            <v>7</v>
          </cell>
          <cell r="AJ120">
            <v>0</v>
          </cell>
          <cell r="AK120" t="str">
            <v>Tốt</v>
          </cell>
          <cell r="AM120">
            <v>7.5</v>
          </cell>
          <cell r="AN120" t="str">
            <v/>
          </cell>
          <cell r="AO120" t="str">
            <v>Tốt</v>
          </cell>
          <cell r="AP120" t="str">
            <v xml:space="preserve"> Đạt LĐTT</v>
          </cell>
          <cell r="AQ120">
            <v>7.5</v>
          </cell>
          <cell r="AR120" t="str">
            <v/>
          </cell>
          <cell r="AS120" t="str">
            <v>Tốt</v>
          </cell>
          <cell r="AT120" t="str">
            <v>Đạt LĐTT</v>
          </cell>
          <cell r="AV120" t="str">
            <v>A4</v>
          </cell>
          <cell r="AW120">
            <v>7</v>
          </cell>
          <cell r="AX120" t="str">
            <v>A3</v>
          </cell>
          <cell r="AY120">
            <v>8</v>
          </cell>
          <cell r="AZ120">
            <v>7.5</v>
          </cell>
          <cell r="BA120">
            <v>7.5</v>
          </cell>
          <cell r="BB120" t="str">
            <v>12A* + 0B* + 0C* +  0D</v>
          </cell>
          <cell r="BC120" t="str">
            <v>12A*</v>
          </cell>
          <cell r="BD120" t="str">
            <v>HTT NV</v>
          </cell>
          <cell r="BE120" t="str">
            <v>HTT NV</v>
          </cell>
        </row>
        <row r="121">
          <cell r="E121" t="str">
            <v>01008044</v>
          </cell>
          <cell r="F121" t="str">
            <v xml:space="preserve"> Phòng Quản trị - DV</v>
          </cell>
          <cell r="G121" t="str">
            <v>HĐT</v>
          </cell>
          <cell r="H121" t="str">
            <v>A2</v>
          </cell>
          <cell r="I121">
            <v>9</v>
          </cell>
          <cell r="J121" t="str">
            <v>A4</v>
          </cell>
          <cell r="K121">
            <v>7</v>
          </cell>
          <cell r="L121" t="str">
            <v>A4</v>
          </cell>
          <cell r="M121">
            <v>7</v>
          </cell>
          <cell r="N121" t="str">
            <v>A4</v>
          </cell>
          <cell r="O121">
            <v>7</v>
          </cell>
          <cell r="P121" t="str">
            <v>A3</v>
          </cell>
          <cell r="Q121">
            <v>8</v>
          </cell>
          <cell r="R121">
            <v>7.6</v>
          </cell>
          <cell r="S121">
            <v>0</v>
          </cell>
          <cell r="T121" t="str">
            <v>Tốt</v>
          </cell>
          <cell r="V121" t="str">
            <v>A4</v>
          </cell>
          <cell r="W121">
            <v>7</v>
          </cell>
          <cell r="X121" t="str">
            <v>A4</v>
          </cell>
          <cell r="Y121">
            <v>7</v>
          </cell>
          <cell r="Z121" t="str">
            <v>A4</v>
          </cell>
          <cell r="AA121">
            <v>7</v>
          </cell>
          <cell r="AB121" t="str">
            <v>A4</v>
          </cell>
          <cell r="AC121">
            <v>7</v>
          </cell>
          <cell r="AD121" t="str">
            <v>A4</v>
          </cell>
          <cell r="AE121">
            <v>7</v>
          </cell>
          <cell r="AF121">
            <v>7</v>
          </cell>
          <cell r="AG121">
            <v>0</v>
          </cell>
          <cell r="AH121" t="str">
            <v>Tốt</v>
          </cell>
          <cell r="AI121">
            <v>7</v>
          </cell>
          <cell r="AJ121">
            <v>0</v>
          </cell>
          <cell r="AK121" t="str">
            <v>Tốt</v>
          </cell>
          <cell r="AM121">
            <v>7.3</v>
          </cell>
          <cell r="AN121" t="str">
            <v/>
          </cell>
          <cell r="AO121" t="str">
            <v>Tốt</v>
          </cell>
          <cell r="AP121" t="str">
            <v xml:space="preserve"> Đạt LĐTT</v>
          </cell>
          <cell r="AQ121">
            <v>7.3</v>
          </cell>
          <cell r="AR121" t="str">
            <v/>
          </cell>
          <cell r="AS121" t="str">
            <v>Tốt</v>
          </cell>
          <cell r="AT121" t="str">
            <v>Đạt LĐTT</v>
          </cell>
          <cell r="AV121" t="str">
            <v>A4</v>
          </cell>
          <cell r="AW121">
            <v>7</v>
          </cell>
          <cell r="AX121" t="str">
            <v>A3</v>
          </cell>
          <cell r="AY121">
            <v>8</v>
          </cell>
          <cell r="AZ121">
            <v>7.4</v>
          </cell>
          <cell r="BA121">
            <v>7.3</v>
          </cell>
          <cell r="BB121" t="str">
            <v>12A* + 0B* + 0C* +  0D</v>
          </cell>
          <cell r="BC121" t="str">
            <v>12A*</v>
          </cell>
          <cell r="BD121" t="str">
            <v>HTT NV</v>
          </cell>
          <cell r="BE121" t="str">
            <v>HTT NV</v>
          </cell>
        </row>
        <row r="122">
          <cell r="E122" t="str">
            <v>01008045</v>
          </cell>
          <cell r="F122" t="str">
            <v xml:space="preserve"> Phòng Quản trị - DV</v>
          </cell>
          <cell r="G122" t="str">
            <v>HĐT</v>
          </cell>
          <cell r="AB122" t="str">
            <v>A4</v>
          </cell>
          <cell r="AC122">
            <v>7</v>
          </cell>
          <cell r="AD122" t="str">
            <v>A4</v>
          </cell>
          <cell r="AE122">
            <v>7</v>
          </cell>
          <cell r="AF122">
            <v>7</v>
          </cell>
          <cell r="AI122">
            <v>7</v>
          </cell>
          <cell r="AL122" t="str">
            <v>HĐ từ 01/5/2022, ko đủ điều kiện xét TĐ HK2</v>
          </cell>
          <cell r="AM122">
            <v>7</v>
          </cell>
          <cell r="AQ122">
            <v>7</v>
          </cell>
          <cell r="AZ122">
            <v>7</v>
          </cell>
          <cell r="BA122">
            <v>7</v>
          </cell>
          <cell r="BD122" t="str">
            <v>Không đánh giá</v>
          </cell>
          <cell r="BF122" t="str">
            <v>HĐ từ 01/5/2022</v>
          </cell>
        </row>
        <row r="123">
          <cell r="E123" t="str">
            <v>01022003</v>
          </cell>
          <cell r="F123" t="str">
            <v>Khoa KHCB</v>
          </cell>
          <cell r="G123" t="str">
            <v>VC</v>
          </cell>
          <cell r="H123" t="str">
            <v>A2</v>
          </cell>
          <cell r="I123">
            <v>9</v>
          </cell>
          <cell r="J123" t="str">
            <v>A2</v>
          </cell>
          <cell r="K123">
            <v>9</v>
          </cell>
          <cell r="L123" t="str">
            <v>A2</v>
          </cell>
          <cell r="M123">
            <v>9</v>
          </cell>
          <cell r="N123" t="str">
            <v>A2</v>
          </cell>
          <cell r="O123">
            <v>9</v>
          </cell>
          <cell r="P123" t="str">
            <v>A2</v>
          </cell>
          <cell r="Q123">
            <v>9</v>
          </cell>
          <cell r="R123">
            <v>9</v>
          </cell>
          <cell r="S123">
            <v>0</v>
          </cell>
          <cell r="T123" t="str">
            <v>Xuất sắc</v>
          </cell>
          <cell r="V123" t="str">
            <v>A3</v>
          </cell>
          <cell r="W123">
            <v>8</v>
          </cell>
          <cell r="X123" t="str">
            <v>A3</v>
          </cell>
          <cell r="Y123">
            <v>8</v>
          </cell>
          <cell r="Z123" t="str">
            <v>A2</v>
          </cell>
          <cell r="AA123">
            <v>9</v>
          </cell>
          <cell r="AB123" t="str">
            <v>A3</v>
          </cell>
          <cell r="AC123">
            <v>8</v>
          </cell>
          <cell r="AD123" t="str">
            <v>A3</v>
          </cell>
          <cell r="AE123">
            <v>8</v>
          </cell>
          <cell r="AF123">
            <v>8.3000000000000007</v>
          </cell>
          <cell r="AG123">
            <v>0</v>
          </cell>
          <cell r="AH123" t="str">
            <v>Xuất sắc</v>
          </cell>
          <cell r="AI123">
            <v>8.1999999999999993</v>
          </cell>
          <cell r="AJ123">
            <v>0</v>
          </cell>
          <cell r="AK123" t="str">
            <v>Xuất sắc</v>
          </cell>
          <cell r="AM123">
            <v>8.6999999999999993</v>
          </cell>
          <cell r="AN123" t="str">
            <v/>
          </cell>
          <cell r="AO123" t="str">
            <v>Xuất sắc</v>
          </cell>
          <cell r="AP123" t="str">
            <v xml:space="preserve"> Đạt LĐTT</v>
          </cell>
          <cell r="AQ123">
            <v>8.6</v>
          </cell>
          <cell r="AR123" t="str">
            <v/>
          </cell>
          <cell r="AS123" t="str">
            <v>Xuất sắc</v>
          </cell>
          <cell r="AT123" t="str">
            <v>Đạt LĐTT</v>
          </cell>
          <cell r="AU123" t="str">
            <v>Tốt</v>
          </cell>
          <cell r="AV123" t="str">
            <v>A2</v>
          </cell>
          <cell r="AW123">
            <v>9</v>
          </cell>
          <cell r="AX123" t="str">
            <v>A2</v>
          </cell>
          <cell r="AY123">
            <v>9</v>
          </cell>
          <cell r="AZ123">
            <v>8.6999999999999993</v>
          </cell>
          <cell r="BA123">
            <v>8.6999999999999993</v>
          </cell>
          <cell r="BB123" t="str">
            <v>12A* + 0B* + 0C* +  0D</v>
          </cell>
          <cell r="BC123" t="str">
            <v>12A*</v>
          </cell>
          <cell r="BD123" t="str">
            <v>HTXS NV</v>
          </cell>
          <cell r="BE123" t="str">
            <v>HTXS NV</v>
          </cell>
        </row>
        <row r="124">
          <cell r="E124" t="str">
            <v>01010007</v>
          </cell>
          <cell r="F124" t="str">
            <v>Khoa KHCB</v>
          </cell>
          <cell r="G124" t="str">
            <v>VC</v>
          </cell>
          <cell r="H124" t="str">
            <v>A4</v>
          </cell>
          <cell r="I124">
            <v>7</v>
          </cell>
          <cell r="J124" t="str">
            <v>A4</v>
          </cell>
          <cell r="K124">
            <v>7</v>
          </cell>
          <cell r="L124" t="str">
            <v>A3</v>
          </cell>
          <cell r="M124">
            <v>8</v>
          </cell>
          <cell r="N124" t="str">
            <v>A3</v>
          </cell>
          <cell r="O124">
            <v>8</v>
          </cell>
          <cell r="P124" t="str">
            <v>A2</v>
          </cell>
          <cell r="Q124">
            <v>9</v>
          </cell>
          <cell r="R124">
            <v>7.8</v>
          </cell>
          <cell r="S124">
            <v>0</v>
          </cell>
          <cell r="T124" t="str">
            <v>Tốt</v>
          </cell>
          <cell r="V124" t="str">
            <v>A3</v>
          </cell>
          <cell r="W124">
            <v>8</v>
          </cell>
          <cell r="X124" t="str">
            <v>A3</v>
          </cell>
          <cell r="Y124">
            <v>8</v>
          </cell>
          <cell r="Z124" t="str">
            <v>A2</v>
          </cell>
          <cell r="AA124">
            <v>9</v>
          </cell>
          <cell r="AB124" t="str">
            <v>A3</v>
          </cell>
          <cell r="AC124">
            <v>8</v>
          </cell>
          <cell r="AD124" t="str">
            <v>A3</v>
          </cell>
          <cell r="AE124">
            <v>8</v>
          </cell>
          <cell r="AF124">
            <v>8.3000000000000007</v>
          </cell>
          <cell r="AG124">
            <v>0</v>
          </cell>
          <cell r="AH124" t="str">
            <v>Xuất sắc</v>
          </cell>
          <cell r="AI124">
            <v>8.1999999999999993</v>
          </cell>
          <cell r="AJ124">
            <v>0</v>
          </cell>
          <cell r="AK124" t="str">
            <v>Xuất sắc</v>
          </cell>
          <cell r="AM124">
            <v>8.1</v>
          </cell>
          <cell r="AN124" t="str">
            <v/>
          </cell>
          <cell r="AO124" t="str">
            <v>Xuất sắc</v>
          </cell>
          <cell r="AP124" t="str">
            <v xml:space="preserve"> Đạt LĐTT</v>
          </cell>
          <cell r="AQ124">
            <v>8</v>
          </cell>
          <cell r="AR124" t="str">
            <v/>
          </cell>
          <cell r="AS124" t="str">
            <v>Xuất sắc</v>
          </cell>
          <cell r="AT124" t="str">
            <v>Đạt LĐTT</v>
          </cell>
          <cell r="AU124" t="str">
            <v>Tốt</v>
          </cell>
          <cell r="AV124" t="str">
            <v>A3</v>
          </cell>
          <cell r="AW124">
            <v>8</v>
          </cell>
          <cell r="AX124" t="str">
            <v>A3</v>
          </cell>
          <cell r="AY124">
            <v>8</v>
          </cell>
          <cell r="AZ124">
            <v>8</v>
          </cell>
          <cell r="BA124">
            <v>8</v>
          </cell>
          <cell r="BB124" t="str">
            <v>12A* + 0B* + 0C* +  0D</v>
          </cell>
          <cell r="BC124" t="str">
            <v>12A*</v>
          </cell>
          <cell r="BD124" t="str">
            <v>HTXS NV</v>
          </cell>
          <cell r="BE124" t="str">
            <v>HTXS NV</v>
          </cell>
        </row>
        <row r="125">
          <cell r="E125" t="str">
            <v>01010006</v>
          </cell>
          <cell r="F125" t="str">
            <v>Khoa KHCB</v>
          </cell>
          <cell r="G125" t="str">
            <v>VC</v>
          </cell>
          <cell r="H125" t="str">
            <v>A4</v>
          </cell>
          <cell r="I125">
            <v>7</v>
          </cell>
          <cell r="J125" t="str">
            <v>A4</v>
          </cell>
          <cell r="K125">
            <v>7</v>
          </cell>
          <cell r="L125" t="str">
            <v>A4</v>
          </cell>
          <cell r="M125">
            <v>7</v>
          </cell>
          <cell r="N125" t="str">
            <v>A4</v>
          </cell>
          <cell r="O125">
            <v>7</v>
          </cell>
          <cell r="P125" t="str">
            <v>A4</v>
          </cell>
          <cell r="Q125">
            <v>7</v>
          </cell>
          <cell r="R125">
            <v>7</v>
          </cell>
          <cell r="S125">
            <v>0</v>
          </cell>
          <cell r="T125" t="str">
            <v>Tốt</v>
          </cell>
          <cell r="V125" t="str">
            <v>A3</v>
          </cell>
          <cell r="W125">
            <v>8</v>
          </cell>
          <cell r="X125" t="str">
            <v>A4</v>
          </cell>
          <cell r="Y125">
            <v>7</v>
          </cell>
          <cell r="Z125" t="str">
            <v>A4</v>
          </cell>
          <cell r="AA125">
            <v>7</v>
          </cell>
          <cell r="AB125" t="str">
            <v>A4</v>
          </cell>
          <cell r="AC125">
            <v>7</v>
          </cell>
          <cell r="AD125" t="str">
            <v>A3</v>
          </cell>
          <cell r="AE125">
            <v>8</v>
          </cell>
          <cell r="AF125">
            <v>7.3</v>
          </cell>
          <cell r="AG125">
            <v>0</v>
          </cell>
          <cell r="AH125" t="str">
            <v>Tốt</v>
          </cell>
          <cell r="AI125">
            <v>7.4</v>
          </cell>
          <cell r="AJ125">
            <v>0</v>
          </cell>
          <cell r="AK125" t="str">
            <v>Tốt</v>
          </cell>
          <cell r="AM125">
            <v>7.2</v>
          </cell>
          <cell r="AN125" t="str">
            <v/>
          </cell>
          <cell r="AO125" t="str">
            <v>Tốt</v>
          </cell>
          <cell r="AP125" t="str">
            <v xml:space="preserve"> Đạt LĐTT</v>
          </cell>
          <cell r="AQ125">
            <v>7.2</v>
          </cell>
          <cell r="AR125" t="str">
            <v/>
          </cell>
          <cell r="AS125" t="str">
            <v>Tốt</v>
          </cell>
          <cell r="AT125" t="str">
            <v>Đạt LĐTT</v>
          </cell>
          <cell r="AV125" t="str">
            <v>A3</v>
          </cell>
          <cell r="AW125">
            <v>8</v>
          </cell>
          <cell r="AX125" t="str">
            <v>A4</v>
          </cell>
          <cell r="AY125">
            <v>7</v>
          </cell>
          <cell r="AZ125">
            <v>7.2</v>
          </cell>
          <cell r="BA125">
            <v>7.3</v>
          </cell>
          <cell r="BB125" t="str">
            <v>12A* + 0B* + 0C* +  0D</v>
          </cell>
          <cell r="BC125" t="str">
            <v>12A*</v>
          </cell>
          <cell r="BD125" t="str">
            <v>HTT NV</v>
          </cell>
          <cell r="BE125" t="str">
            <v>HTT NV</v>
          </cell>
        </row>
        <row r="126">
          <cell r="E126" t="str">
            <v>01010012</v>
          </cell>
          <cell r="F126" t="str">
            <v>Khoa KHCB</v>
          </cell>
          <cell r="G126" t="str">
            <v>VC</v>
          </cell>
          <cell r="H126" t="str">
            <v>A3</v>
          </cell>
          <cell r="I126">
            <v>8</v>
          </cell>
          <cell r="J126" t="str">
            <v>A4</v>
          </cell>
          <cell r="K126">
            <v>7</v>
          </cell>
          <cell r="L126" t="str">
            <v>A4</v>
          </cell>
          <cell r="M126">
            <v>7</v>
          </cell>
          <cell r="N126" t="str">
            <v>A3</v>
          </cell>
          <cell r="O126">
            <v>8</v>
          </cell>
          <cell r="P126" t="str">
            <v>A4</v>
          </cell>
          <cell r="Q126">
            <v>7</v>
          </cell>
          <cell r="R126">
            <v>7.4</v>
          </cell>
          <cell r="S126">
            <v>0</v>
          </cell>
          <cell r="T126" t="str">
            <v>Tốt</v>
          </cell>
          <cell r="V126" t="str">
            <v>A4</v>
          </cell>
          <cell r="W126">
            <v>7</v>
          </cell>
          <cell r="X126" t="str">
            <v>A4</v>
          </cell>
          <cell r="Y126">
            <v>7</v>
          </cell>
          <cell r="Z126" t="str">
            <v>A4</v>
          </cell>
          <cell r="AA126">
            <v>7</v>
          </cell>
          <cell r="AB126" t="str">
            <v>A3</v>
          </cell>
          <cell r="AC126">
            <v>8</v>
          </cell>
          <cell r="AD126" t="str">
            <v>A2</v>
          </cell>
          <cell r="AE126">
            <v>9</v>
          </cell>
          <cell r="AF126">
            <v>7.3</v>
          </cell>
          <cell r="AG126">
            <v>0</v>
          </cell>
          <cell r="AH126" t="str">
            <v>Tốt</v>
          </cell>
          <cell r="AI126">
            <v>7.6</v>
          </cell>
          <cell r="AJ126">
            <v>0</v>
          </cell>
          <cell r="AK126" t="str">
            <v>Tốt</v>
          </cell>
          <cell r="AM126">
            <v>7.4</v>
          </cell>
          <cell r="AN126" t="str">
            <v/>
          </cell>
          <cell r="AO126" t="str">
            <v>Tốt</v>
          </cell>
          <cell r="AP126" t="str">
            <v xml:space="preserve"> Đạt LĐTT</v>
          </cell>
          <cell r="AQ126">
            <v>7.5</v>
          </cell>
          <cell r="AR126" t="str">
            <v/>
          </cell>
          <cell r="AS126" t="str">
            <v>Tốt</v>
          </cell>
          <cell r="AT126" t="str">
            <v>Đạt LĐTT</v>
          </cell>
          <cell r="AU126" t="str">
            <v>Tốt</v>
          </cell>
          <cell r="AV126" t="str">
            <v>A3</v>
          </cell>
          <cell r="AW126">
            <v>8</v>
          </cell>
          <cell r="AX126" t="str">
            <v>A3</v>
          </cell>
          <cell r="AY126">
            <v>8</v>
          </cell>
          <cell r="AZ126">
            <v>7.5</v>
          </cell>
          <cell r="BA126">
            <v>7.6</v>
          </cell>
          <cell r="BB126" t="str">
            <v>12A* + 0B* + 0C* +  0D</v>
          </cell>
          <cell r="BC126" t="str">
            <v>12A*</v>
          </cell>
          <cell r="BD126" t="str">
            <v>HTT NV</v>
          </cell>
          <cell r="BE126" t="str">
            <v>HTT NV</v>
          </cell>
        </row>
        <row r="127">
          <cell r="E127" t="str">
            <v>01004012</v>
          </cell>
          <cell r="F127" t="str">
            <v>Khoa KHCB</v>
          </cell>
          <cell r="G127" t="str">
            <v>VC</v>
          </cell>
          <cell r="H127" t="str">
            <v>A4</v>
          </cell>
          <cell r="I127">
            <v>7</v>
          </cell>
          <cell r="J127" t="str">
            <v>A4</v>
          </cell>
          <cell r="K127">
            <v>7</v>
          </cell>
          <cell r="L127" t="str">
            <v>A4</v>
          </cell>
          <cell r="M127">
            <v>7</v>
          </cell>
          <cell r="N127" t="str">
            <v>A4</v>
          </cell>
          <cell r="O127">
            <v>7</v>
          </cell>
          <cell r="P127" t="str">
            <v>A4</v>
          </cell>
          <cell r="Q127">
            <v>7</v>
          </cell>
          <cell r="R127">
            <v>7</v>
          </cell>
          <cell r="S127">
            <v>0</v>
          </cell>
          <cell r="T127" t="str">
            <v>Tốt</v>
          </cell>
          <cell r="V127" t="str">
            <v>A4</v>
          </cell>
          <cell r="W127">
            <v>7</v>
          </cell>
          <cell r="X127" t="str">
            <v>A4</v>
          </cell>
          <cell r="Y127">
            <v>7</v>
          </cell>
          <cell r="Z127" t="str">
            <v>A4</v>
          </cell>
          <cell r="AA127">
            <v>7</v>
          </cell>
          <cell r="AB127" t="str">
            <v>A4</v>
          </cell>
          <cell r="AC127">
            <v>7</v>
          </cell>
          <cell r="AD127" t="str">
            <v>A4</v>
          </cell>
          <cell r="AE127">
            <v>7</v>
          </cell>
          <cell r="AF127">
            <v>7</v>
          </cell>
          <cell r="AG127">
            <v>0</v>
          </cell>
          <cell r="AH127" t="str">
            <v>Tốt</v>
          </cell>
          <cell r="AI127">
            <v>7</v>
          </cell>
          <cell r="AJ127">
            <v>0</v>
          </cell>
          <cell r="AK127" t="str">
            <v>Tốt</v>
          </cell>
          <cell r="AM127">
            <v>7</v>
          </cell>
          <cell r="AN127" t="str">
            <v/>
          </cell>
          <cell r="AO127" t="str">
            <v>Tốt</v>
          </cell>
          <cell r="AP127" t="str">
            <v xml:space="preserve"> Đạt LĐTT</v>
          </cell>
          <cell r="AQ127">
            <v>7</v>
          </cell>
          <cell r="AR127" t="str">
            <v/>
          </cell>
          <cell r="AS127" t="str">
            <v>Tốt</v>
          </cell>
          <cell r="AT127" t="str">
            <v>Đạt LĐTT</v>
          </cell>
          <cell r="AV127" t="str">
            <v>A3</v>
          </cell>
          <cell r="AW127">
            <v>8</v>
          </cell>
          <cell r="AX127" t="str">
            <v>A4</v>
          </cell>
          <cell r="AY127">
            <v>7</v>
          </cell>
          <cell r="AZ127">
            <v>7.1</v>
          </cell>
          <cell r="BA127">
            <v>7.1</v>
          </cell>
          <cell r="BB127" t="str">
            <v>12A* + 0B* + 0C* +  0D</v>
          </cell>
          <cell r="BC127" t="str">
            <v>12A*</v>
          </cell>
          <cell r="BD127" t="str">
            <v>HTT NV</v>
          </cell>
          <cell r="BE127" t="str">
            <v>HTT NV</v>
          </cell>
        </row>
        <row r="128">
          <cell r="E128" t="str">
            <v>01010026</v>
          </cell>
          <cell r="F128" t="str">
            <v>Khoa KHCB</v>
          </cell>
          <cell r="G128" t="str">
            <v>VC</v>
          </cell>
          <cell r="H128" t="str">
            <v>A4</v>
          </cell>
          <cell r="I128">
            <v>7</v>
          </cell>
          <cell r="J128" t="str">
            <v>A4</v>
          </cell>
          <cell r="K128">
            <v>7</v>
          </cell>
          <cell r="L128" t="str">
            <v>A4</v>
          </cell>
          <cell r="M128">
            <v>7</v>
          </cell>
          <cell r="N128" t="str">
            <v>A4</v>
          </cell>
          <cell r="O128">
            <v>7</v>
          </cell>
          <cell r="P128" t="str">
            <v>A4</v>
          </cell>
          <cell r="Q128">
            <v>7</v>
          </cell>
          <cell r="R128">
            <v>7</v>
          </cell>
          <cell r="S128">
            <v>0</v>
          </cell>
          <cell r="T128" t="str">
            <v>Tốt</v>
          </cell>
          <cell r="V128" t="str">
            <v>A4</v>
          </cell>
          <cell r="W128">
            <v>7</v>
          </cell>
          <cell r="X128" t="str">
            <v>A4</v>
          </cell>
          <cell r="Y128">
            <v>7</v>
          </cell>
          <cell r="Z128" t="str">
            <v>A4</v>
          </cell>
          <cell r="AA128">
            <v>7</v>
          </cell>
          <cell r="AB128" t="str">
            <v>A4</v>
          </cell>
          <cell r="AC128">
            <v>7</v>
          </cell>
          <cell r="AD128" t="str">
            <v>A4</v>
          </cell>
          <cell r="AE128">
            <v>7</v>
          </cell>
          <cell r="AF128">
            <v>7</v>
          </cell>
          <cell r="AG128">
            <v>0</v>
          </cell>
          <cell r="AH128" t="str">
            <v>Tốt</v>
          </cell>
          <cell r="AI128">
            <v>7</v>
          </cell>
          <cell r="AJ128">
            <v>0</v>
          </cell>
          <cell r="AK128" t="str">
            <v>Tốt</v>
          </cell>
          <cell r="AM128">
            <v>7</v>
          </cell>
          <cell r="AN128" t="str">
            <v/>
          </cell>
          <cell r="AO128" t="str">
            <v>Tốt</v>
          </cell>
          <cell r="AP128" t="str">
            <v xml:space="preserve"> Đạt LĐTT</v>
          </cell>
          <cell r="AQ128">
            <v>7</v>
          </cell>
          <cell r="AR128" t="str">
            <v/>
          </cell>
          <cell r="AS128" t="str">
            <v>Tốt</v>
          </cell>
          <cell r="AT128" t="str">
            <v>Đạt LĐTT</v>
          </cell>
          <cell r="AV128" t="str">
            <v>A3</v>
          </cell>
          <cell r="AW128">
            <v>8</v>
          </cell>
          <cell r="AX128" t="str">
            <v>A4</v>
          </cell>
          <cell r="AY128">
            <v>7</v>
          </cell>
          <cell r="AZ128">
            <v>7.1</v>
          </cell>
          <cell r="BA128">
            <v>7.1</v>
          </cell>
          <cell r="BB128" t="str">
            <v>12A* + 0B* + 0C* +  0D</v>
          </cell>
          <cell r="BC128" t="str">
            <v>12A*</v>
          </cell>
          <cell r="BD128" t="str">
            <v>HTT NV</v>
          </cell>
          <cell r="BE128" t="str">
            <v>HTT NV</v>
          </cell>
        </row>
        <row r="129">
          <cell r="E129" t="str">
            <v>01010023</v>
          </cell>
          <cell r="F129" t="str">
            <v>Khoa KHCB</v>
          </cell>
          <cell r="G129" t="str">
            <v>VC</v>
          </cell>
          <cell r="H129" t="str">
            <v>A4</v>
          </cell>
          <cell r="I129">
            <v>7</v>
          </cell>
          <cell r="J129" t="str">
            <v>A4</v>
          </cell>
          <cell r="K129">
            <v>7</v>
          </cell>
          <cell r="L129" t="str">
            <v>A4</v>
          </cell>
          <cell r="M129">
            <v>7</v>
          </cell>
          <cell r="N129" t="str">
            <v>A3</v>
          </cell>
          <cell r="O129">
            <v>8</v>
          </cell>
          <cell r="P129" t="str">
            <v>A4</v>
          </cell>
          <cell r="Q129">
            <v>7</v>
          </cell>
          <cell r="R129">
            <v>7.2</v>
          </cell>
          <cell r="S129">
            <v>0</v>
          </cell>
          <cell r="T129" t="str">
            <v>Tốt</v>
          </cell>
          <cell r="V129" t="str">
            <v>A3</v>
          </cell>
          <cell r="W129">
            <v>8</v>
          </cell>
          <cell r="X129" t="str">
            <v>A4</v>
          </cell>
          <cell r="Y129">
            <v>7</v>
          </cell>
          <cell r="Z129" t="str">
            <v>A4</v>
          </cell>
          <cell r="AA129">
            <v>7</v>
          </cell>
          <cell r="AB129" t="str">
            <v>A4</v>
          </cell>
          <cell r="AC129">
            <v>7</v>
          </cell>
          <cell r="AD129" t="str">
            <v>A4</v>
          </cell>
          <cell r="AE129">
            <v>7</v>
          </cell>
          <cell r="AF129">
            <v>7.3</v>
          </cell>
          <cell r="AG129">
            <v>0</v>
          </cell>
          <cell r="AH129" t="str">
            <v>Tốt</v>
          </cell>
          <cell r="AI129">
            <v>7.2</v>
          </cell>
          <cell r="AJ129">
            <v>0</v>
          </cell>
          <cell r="AK129" t="str">
            <v>Tốt</v>
          </cell>
          <cell r="AM129">
            <v>7.3</v>
          </cell>
          <cell r="AN129" t="str">
            <v/>
          </cell>
          <cell r="AO129" t="str">
            <v>Tốt</v>
          </cell>
          <cell r="AP129" t="str">
            <v xml:space="preserve"> Đạt LĐTT</v>
          </cell>
          <cell r="AQ129">
            <v>7.2</v>
          </cell>
          <cell r="AR129" t="str">
            <v/>
          </cell>
          <cell r="AS129" t="str">
            <v>Tốt</v>
          </cell>
          <cell r="AT129" t="str">
            <v>Đạt LĐTT</v>
          </cell>
          <cell r="AV129" t="str">
            <v>A3</v>
          </cell>
          <cell r="AW129">
            <v>8</v>
          </cell>
          <cell r="AX129" t="str">
            <v>A4</v>
          </cell>
          <cell r="AY129">
            <v>7</v>
          </cell>
          <cell r="AZ129">
            <v>7.3</v>
          </cell>
          <cell r="BA129">
            <v>7.3</v>
          </cell>
          <cell r="BB129" t="str">
            <v>12A* + 0B* + 0C* +  0D</v>
          </cell>
          <cell r="BC129" t="str">
            <v>12A*</v>
          </cell>
          <cell r="BD129" t="str">
            <v>HTT NV</v>
          </cell>
          <cell r="BE129" t="str">
            <v>HTT NV</v>
          </cell>
        </row>
        <row r="130">
          <cell r="E130" t="str">
            <v>01010029</v>
          </cell>
          <cell r="F130" t="str">
            <v>Khoa KHCB</v>
          </cell>
          <cell r="G130" t="str">
            <v>VC</v>
          </cell>
          <cell r="H130" t="str">
            <v>A3</v>
          </cell>
          <cell r="I130">
            <v>8</v>
          </cell>
          <cell r="J130" t="str">
            <v>A3</v>
          </cell>
          <cell r="K130">
            <v>8</v>
          </cell>
          <cell r="L130" t="str">
            <v>A4</v>
          </cell>
          <cell r="M130">
            <v>7</v>
          </cell>
          <cell r="N130" t="str">
            <v>B1</v>
          </cell>
          <cell r="O130">
            <v>6</v>
          </cell>
          <cell r="P130" t="str">
            <v>A4</v>
          </cell>
          <cell r="Q130">
            <v>7</v>
          </cell>
          <cell r="R130">
            <v>7.2</v>
          </cell>
          <cell r="S130">
            <v>0</v>
          </cell>
          <cell r="T130" t="str">
            <v>Tốt</v>
          </cell>
          <cell r="U130" t="str">
            <v>Tháng 12/2021 xếp loại B1</v>
          </cell>
          <cell r="V130" t="str">
            <v>A3</v>
          </cell>
          <cell r="W130">
            <v>8</v>
          </cell>
          <cell r="X130" t="str">
            <v>A4</v>
          </cell>
          <cell r="Y130">
            <v>7</v>
          </cell>
          <cell r="Z130" t="str">
            <v>A3</v>
          </cell>
          <cell r="AA130">
            <v>8</v>
          </cell>
          <cell r="AB130" t="str">
            <v>A4</v>
          </cell>
          <cell r="AC130">
            <v>7</v>
          </cell>
          <cell r="AD130" t="str">
            <v>A3</v>
          </cell>
          <cell r="AE130">
            <v>8</v>
          </cell>
          <cell r="AF130">
            <v>7.5</v>
          </cell>
          <cell r="AG130">
            <v>0</v>
          </cell>
          <cell r="AH130" t="str">
            <v>Tốt</v>
          </cell>
          <cell r="AI130">
            <v>7.6</v>
          </cell>
          <cell r="AJ130">
            <v>0</v>
          </cell>
          <cell r="AK130" t="str">
            <v>Tốt</v>
          </cell>
          <cell r="AM130">
            <v>7.4</v>
          </cell>
          <cell r="AN130" t="str">
            <v/>
          </cell>
          <cell r="AO130" t="str">
            <v>Tốt</v>
          </cell>
          <cell r="AP130" t="str">
            <v xml:space="preserve"> Đạt LĐTT</v>
          </cell>
          <cell r="AQ130">
            <v>7.4</v>
          </cell>
          <cell r="AR130" t="str">
            <v/>
          </cell>
          <cell r="AS130" t="str">
            <v>Tốt</v>
          </cell>
          <cell r="AT130" t="str">
            <v>Đạt LĐTT</v>
          </cell>
          <cell r="AU130" t="str">
            <v>Khá</v>
          </cell>
          <cell r="AV130" t="str">
            <v>A3</v>
          </cell>
          <cell r="AW130">
            <v>8</v>
          </cell>
          <cell r="AX130" t="str">
            <v>A4</v>
          </cell>
          <cell r="AY130">
            <v>7</v>
          </cell>
          <cell r="AZ130">
            <v>7.4</v>
          </cell>
          <cell r="BA130">
            <v>7.4</v>
          </cell>
          <cell r="BB130" t="str">
            <v>11A* + 1B* + 0C* +  0D</v>
          </cell>
          <cell r="BC130" t="str">
            <v>11A*</v>
          </cell>
          <cell r="BD130" t="str">
            <v>HTT NV</v>
          </cell>
          <cell r="BE130" t="str">
            <v>HTT NV</v>
          </cell>
        </row>
        <row r="131">
          <cell r="E131" t="str">
            <v>01010024</v>
          </cell>
          <cell r="F131" t="str">
            <v>Khoa KHCB</v>
          </cell>
          <cell r="G131" t="str">
            <v>VC</v>
          </cell>
          <cell r="H131" t="str">
            <v>A4</v>
          </cell>
          <cell r="I131">
            <v>7</v>
          </cell>
          <cell r="J131" t="str">
            <v>A4</v>
          </cell>
          <cell r="K131">
            <v>7</v>
          </cell>
          <cell r="L131" t="str">
            <v>A4</v>
          </cell>
          <cell r="M131">
            <v>7</v>
          </cell>
          <cell r="N131" t="str">
            <v>A3</v>
          </cell>
          <cell r="O131">
            <v>8</v>
          </cell>
          <cell r="P131" t="str">
            <v>A4</v>
          </cell>
          <cell r="Q131">
            <v>7</v>
          </cell>
          <cell r="R131">
            <v>7.2</v>
          </cell>
          <cell r="S131">
            <v>0</v>
          </cell>
          <cell r="T131" t="str">
            <v>Tốt</v>
          </cell>
          <cell r="V131" t="str">
            <v>A3</v>
          </cell>
          <cell r="W131">
            <v>8</v>
          </cell>
          <cell r="X131" t="str">
            <v>A4</v>
          </cell>
          <cell r="Y131">
            <v>7</v>
          </cell>
          <cell r="Z131" t="str">
            <v>A4</v>
          </cell>
          <cell r="AA131">
            <v>7</v>
          </cell>
          <cell r="AB131" t="str">
            <v>A4</v>
          </cell>
          <cell r="AC131">
            <v>7</v>
          </cell>
          <cell r="AD131" t="str">
            <v>A3</v>
          </cell>
          <cell r="AE131">
            <v>8</v>
          </cell>
          <cell r="AF131">
            <v>7.3</v>
          </cell>
          <cell r="AG131">
            <v>0</v>
          </cell>
          <cell r="AH131" t="str">
            <v>Tốt</v>
          </cell>
          <cell r="AI131">
            <v>7.4</v>
          </cell>
          <cell r="AJ131">
            <v>0</v>
          </cell>
          <cell r="AK131" t="str">
            <v>Tốt</v>
          </cell>
          <cell r="AM131">
            <v>7.3</v>
          </cell>
          <cell r="AN131" t="str">
            <v/>
          </cell>
          <cell r="AO131" t="str">
            <v>Tốt</v>
          </cell>
          <cell r="AP131" t="str">
            <v xml:space="preserve"> Đạt LĐTT</v>
          </cell>
          <cell r="AQ131">
            <v>7.3</v>
          </cell>
          <cell r="AR131" t="str">
            <v/>
          </cell>
          <cell r="AS131" t="str">
            <v>Tốt</v>
          </cell>
          <cell r="AT131" t="str">
            <v>Đạt LĐTT</v>
          </cell>
          <cell r="AU131" t="str">
            <v>Tốt</v>
          </cell>
          <cell r="AV131" t="str">
            <v>A3</v>
          </cell>
          <cell r="AW131">
            <v>8</v>
          </cell>
          <cell r="AX131" t="str">
            <v>A4</v>
          </cell>
          <cell r="AY131">
            <v>7</v>
          </cell>
          <cell r="AZ131">
            <v>7.3</v>
          </cell>
          <cell r="BA131">
            <v>7.3</v>
          </cell>
          <cell r="BB131" t="str">
            <v>12A* + 0B* + 0C* +  0D</v>
          </cell>
          <cell r="BC131" t="str">
            <v>12A*</v>
          </cell>
          <cell r="BD131" t="str">
            <v>HTT NV</v>
          </cell>
          <cell r="BE131" t="str">
            <v>HTT NV</v>
          </cell>
        </row>
        <row r="132">
          <cell r="E132" t="str">
            <v>01010017</v>
          </cell>
          <cell r="F132" t="str">
            <v>Khoa KHCB</v>
          </cell>
          <cell r="G132" t="str">
            <v>VC</v>
          </cell>
          <cell r="H132" t="str">
            <v>A3</v>
          </cell>
          <cell r="I132">
            <v>8</v>
          </cell>
          <cell r="J132" t="str">
            <v>A4</v>
          </cell>
          <cell r="K132">
            <v>7</v>
          </cell>
          <cell r="L132" t="str">
            <v>A4</v>
          </cell>
          <cell r="M132">
            <v>7</v>
          </cell>
          <cell r="N132" t="str">
            <v>A4</v>
          </cell>
          <cell r="O132">
            <v>7</v>
          </cell>
          <cell r="P132" t="str">
            <v>A4</v>
          </cell>
          <cell r="Q132">
            <v>7</v>
          </cell>
          <cell r="R132">
            <v>7.2</v>
          </cell>
          <cell r="S132">
            <v>0</v>
          </cell>
          <cell r="T132" t="str">
            <v>Tốt</v>
          </cell>
          <cell r="V132" t="str">
            <v>A4</v>
          </cell>
          <cell r="W132">
            <v>7</v>
          </cell>
          <cell r="X132" t="str">
            <v>A4</v>
          </cell>
          <cell r="Y132">
            <v>7</v>
          </cell>
          <cell r="Z132" t="str">
            <v>A4</v>
          </cell>
          <cell r="AA132">
            <v>7</v>
          </cell>
          <cell r="AB132" t="str">
            <v>A4</v>
          </cell>
          <cell r="AC132">
            <v>7</v>
          </cell>
          <cell r="AD132" t="str">
            <v>A4</v>
          </cell>
          <cell r="AE132">
            <v>7</v>
          </cell>
          <cell r="AF132">
            <v>7</v>
          </cell>
          <cell r="AG132">
            <v>0</v>
          </cell>
          <cell r="AH132" t="str">
            <v>Tốt</v>
          </cell>
          <cell r="AI132">
            <v>7</v>
          </cell>
          <cell r="AJ132">
            <v>0</v>
          </cell>
          <cell r="AK132" t="str">
            <v>Tốt</v>
          </cell>
          <cell r="AM132">
            <v>7.1</v>
          </cell>
          <cell r="AN132" t="str">
            <v/>
          </cell>
          <cell r="AO132" t="str">
            <v>Tốt</v>
          </cell>
          <cell r="AP132" t="str">
            <v xml:space="preserve"> Đạt LĐTT</v>
          </cell>
          <cell r="AQ132">
            <v>7.1</v>
          </cell>
          <cell r="AR132" t="str">
            <v/>
          </cell>
          <cell r="AS132" t="str">
            <v>Tốt</v>
          </cell>
          <cell r="AT132" t="str">
            <v>Đạt LĐTT</v>
          </cell>
          <cell r="AV132" t="str">
            <v>A3</v>
          </cell>
          <cell r="AW132">
            <v>8</v>
          </cell>
          <cell r="AX132" t="str">
            <v>A4</v>
          </cell>
          <cell r="AY132">
            <v>7</v>
          </cell>
          <cell r="AZ132">
            <v>7.2</v>
          </cell>
          <cell r="BA132">
            <v>7.2</v>
          </cell>
          <cell r="BB132" t="str">
            <v>12A* + 0B* + 0C* +  0D</v>
          </cell>
          <cell r="BC132" t="str">
            <v>12A*</v>
          </cell>
          <cell r="BD132" t="str">
            <v>HTT NV</v>
          </cell>
          <cell r="BE132" t="str">
            <v>HTT NV</v>
          </cell>
        </row>
        <row r="133">
          <cell r="E133" t="str">
            <v>01022048</v>
          </cell>
          <cell r="F133" t="str">
            <v>Khoa KHCB</v>
          </cell>
          <cell r="G133" t="str">
            <v>VC</v>
          </cell>
          <cell r="H133" t="str">
            <v>A3</v>
          </cell>
          <cell r="I133">
            <v>8</v>
          </cell>
          <cell r="J133" t="str">
            <v>A4</v>
          </cell>
          <cell r="K133">
            <v>7</v>
          </cell>
          <cell r="L133" t="str">
            <v>A4</v>
          </cell>
          <cell r="M133">
            <v>7</v>
          </cell>
          <cell r="N133" t="str">
            <v>A4</v>
          </cell>
          <cell r="O133">
            <v>7</v>
          </cell>
          <cell r="P133" t="str">
            <v>A4</v>
          </cell>
          <cell r="Q133">
            <v>7</v>
          </cell>
          <cell r="R133">
            <v>7.2</v>
          </cell>
          <cell r="S133">
            <v>0</v>
          </cell>
          <cell r="T133" t="str">
            <v>Tốt</v>
          </cell>
          <cell r="V133" t="str">
            <v>A4</v>
          </cell>
          <cell r="W133">
            <v>7</v>
          </cell>
          <cell r="X133" t="str">
            <v>A4</v>
          </cell>
          <cell r="Y133">
            <v>7</v>
          </cell>
          <cell r="Z133" t="str">
            <v>A4</v>
          </cell>
          <cell r="AA133">
            <v>7</v>
          </cell>
          <cell r="AB133" t="str">
            <v>A4</v>
          </cell>
          <cell r="AC133">
            <v>7</v>
          </cell>
          <cell r="AD133" t="str">
            <v>A4</v>
          </cell>
          <cell r="AE133">
            <v>7</v>
          </cell>
          <cell r="AF133">
            <v>7</v>
          </cell>
          <cell r="AG133">
            <v>0</v>
          </cell>
          <cell r="AH133" t="str">
            <v>Tốt</v>
          </cell>
          <cell r="AI133">
            <v>7</v>
          </cell>
          <cell r="AJ133">
            <v>0</v>
          </cell>
          <cell r="AK133" t="str">
            <v>Tốt</v>
          </cell>
          <cell r="AM133">
            <v>7.1</v>
          </cell>
          <cell r="AN133" t="str">
            <v/>
          </cell>
          <cell r="AO133" t="str">
            <v>Tốt</v>
          </cell>
          <cell r="AP133" t="str">
            <v xml:space="preserve"> Đạt LĐTT</v>
          </cell>
          <cell r="AQ133">
            <v>7.1</v>
          </cell>
          <cell r="AR133" t="str">
            <v/>
          </cell>
          <cell r="AS133" t="str">
            <v>Tốt</v>
          </cell>
          <cell r="AT133" t="str">
            <v>Đạt LĐTT</v>
          </cell>
          <cell r="AV133" t="str">
            <v>A3</v>
          </cell>
          <cell r="AW133">
            <v>8</v>
          </cell>
          <cell r="AX133" t="str">
            <v>A3</v>
          </cell>
          <cell r="AY133">
            <v>8</v>
          </cell>
          <cell r="AZ133">
            <v>7.3</v>
          </cell>
          <cell r="BA133">
            <v>7.3</v>
          </cell>
          <cell r="BB133" t="str">
            <v>12A* + 0B* + 0C* +  0D</v>
          </cell>
          <cell r="BC133" t="str">
            <v>12A*</v>
          </cell>
          <cell r="BD133" t="str">
            <v>HTT NV</v>
          </cell>
          <cell r="BE133" t="str">
            <v>HTT NV</v>
          </cell>
        </row>
        <row r="134">
          <cell r="E134" t="str">
            <v>01010039</v>
          </cell>
          <cell r="F134" t="str">
            <v>Khoa KHCB</v>
          </cell>
          <cell r="G134" t="str">
            <v>VC</v>
          </cell>
          <cell r="H134" t="str">
            <v>A3</v>
          </cell>
          <cell r="I134">
            <v>8</v>
          </cell>
          <cell r="J134" t="str">
            <v>A2</v>
          </cell>
          <cell r="K134">
            <v>9</v>
          </cell>
          <cell r="L134" t="str">
            <v>A2</v>
          </cell>
          <cell r="M134">
            <v>9</v>
          </cell>
          <cell r="N134" t="str">
            <v>A3</v>
          </cell>
          <cell r="O134">
            <v>8</v>
          </cell>
          <cell r="P134" t="str">
            <v>A3</v>
          </cell>
          <cell r="Q134">
            <v>8</v>
          </cell>
          <cell r="R134">
            <v>8.4</v>
          </cell>
          <cell r="S134">
            <v>0</v>
          </cell>
          <cell r="T134" t="str">
            <v>Xuất sắc</v>
          </cell>
          <cell r="V134" t="str">
            <v>A4</v>
          </cell>
          <cell r="W134">
            <v>7</v>
          </cell>
          <cell r="X134" t="str">
            <v>A3</v>
          </cell>
          <cell r="Y134">
            <v>8</v>
          </cell>
          <cell r="Z134" t="str">
            <v>A3</v>
          </cell>
          <cell r="AA134">
            <v>8</v>
          </cell>
          <cell r="AB134" t="str">
            <v>A2</v>
          </cell>
          <cell r="AC134">
            <v>9</v>
          </cell>
          <cell r="AD134" t="str">
            <v>A4</v>
          </cell>
          <cell r="AE134">
            <v>7</v>
          </cell>
          <cell r="AF134">
            <v>8</v>
          </cell>
          <cell r="AG134">
            <v>0</v>
          </cell>
          <cell r="AH134" t="str">
            <v>Xuất sắc</v>
          </cell>
          <cell r="AI134">
            <v>7.8</v>
          </cell>
          <cell r="AJ134">
            <v>0</v>
          </cell>
          <cell r="AK134" t="str">
            <v>Tốt</v>
          </cell>
          <cell r="AM134">
            <v>8.1999999999999993</v>
          </cell>
          <cell r="AN134" t="str">
            <v/>
          </cell>
          <cell r="AO134" t="str">
            <v>Xuất sắc</v>
          </cell>
          <cell r="AP134" t="str">
            <v xml:space="preserve"> Đạt LĐTT</v>
          </cell>
          <cell r="AQ134">
            <v>8.1</v>
          </cell>
          <cell r="AR134" t="str">
            <v/>
          </cell>
          <cell r="AS134" t="str">
            <v>Xuất sắc</v>
          </cell>
          <cell r="AT134" t="str">
            <v>Đạt LĐTT</v>
          </cell>
          <cell r="AV134" t="str">
            <v>A3</v>
          </cell>
          <cell r="AW134">
            <v>8</v>
          </cell>
          <cell r="AX134" t="str">
            <v>A4</v>
          </cell>
          <cell r="AY134">
            <v>7</v>
          </cell>
          <cell r="AZ134">
            <v>8.1</v>
          </cell>
          <cell r="BA134">
            <v>8</v>
          </cell>
          <cell r="BB134" t="str">
            <v>12A* + 0B* + 0C* +  0D</v>
          </cell>
          <cell r="BC134" t="str">
            <v>12A*</v>
          </cell>
          <cell r="BD134" t="str">
            <v>HTXS NV</v>
          </cell>
          <cell r="BE134" t="str">
            <v>HTXS NV</v>
          </cell>
        </row>
        <row r="135">
          <cell r="E135" t="str">
            <v>01010040</v>
          </cell>
          <cell r="F135" t="str">
            <v>Khoa KHCB</v>
          </cell>
          <cell r="G135" t="str">
            <v>VC</v>
          </cell>
          <cell r="H135" t="str">
            <v>A3</v>
          </cell>
          <cell r="I135">
            <v>8</v>
          </cell>
          <cell r="J135" t="str">
            <v>A4</v>
          </cell>
          <cell r="K135">
            <v>7</v>
          </cell>
          <cell r="L135" t="str">
            <v>A4</v>
          </cell>
          <cell r="M135">
            <v>7</v>
          </cell>
          <cell r="N135" t="str">
            <v>A3</v>
          </cell>
          <cell r="O135">
            <v>8</v>
          </cell>
          <cell r="P135" t="str">
            <v>A4</v>
          </cell>
          <cell r="Q135">
            <v>7</v>
          </cell>
          <cell r="R135">
            <v>7.4</v>
          </cell>
          <cell r="S135">
            <v>0</v>
          </cell>
          <cell r="T135" t="str">
            <v>Tốt</v>
          </cell>
          <cell r="V135" t="str">
            <v>A3</v>
          </cell>
          <cell r="W135">
            <v>8</v>
          </cell>
          <cell r="X135" t="str">
            <v>A4</v>
          </cell>
          <cell r="Y135">
            <v>7</v>
          </cell>
          <cell r="Z135" t="str">
            <v>A4</v>
          </cell>
          <cell r="AA135">
            <v>7</v>
          </cell>
          <cell r="AB135" t="str">
            <v>A4</v>
          </cell>
          <cell r="AC135">
            <v>7</v>
          </cell>
          <cell r="AD135" t="str">
            <v>A4</v>
          </cell>
          <cell r="AE135">
            <v>7</v>
          </cell>
          <cell r="AF135">
            <v>7.3</v>
          </cell>
          <cell r="AG135">
            <v>0</v>
          </cell>
          <cell r="AH135" t="str">
            <v>Tốt</v>
          </cell>
          <cell r="AI135">
            <v>7.2</v>
          </cell>
          <cell r="AJ135">
            <v>0</v>
          </cell>
          <cell r="AK135" t="str">
            <v>Tốt</v>
          </cell>
          <cell r="AM135">
            <v>7.4</v>
          </cell>
          <cell r="AN135" t="str">
            <v/>
          </cell>
          <cell r="AO135" t="str">
            <v>Tốt</v>
          </cell>
          <cell r="AP135" t="str">
            <v xml:space="preserve"> Đạt LĐTT</v>
          </cell>
          <cell r="AQ135">
            <v>7.3</v>
          </cell>
          <cell r="AR135" t="str">
            <v/>
          </cell>
          <cell r="AS135" t="str">
            <v>Tốt</v>
          </cell>
          <cell r="AT135" t="str">
            <v>Đạt LĐTT</v>
          </cell>
          <cell r="AU135" t="str">
            <v>Khá</v>
          </cell>
          <cell r="AV135" t="str">
            <v>A3</v>
          </cell>
          <cell r="AW135">
            <v>8</v>
          </cell>
          <cell r="AX135" t="str">
            <v>A4</v>
          </cell>
          <cell r="AY135">
            <v>7</v>
          </cell>
          <cell r="AZ135">
            <v>7.4</v>
          </cell>
          <cell r="BA135">
            <v>7.3</v>
          </cell>
          <cell r="BB135" t="str">
            <v>12A* + 0B* + 0C* +  0D</v>
          </cell>
          <cell r="BC135" t="str">
            <v>12A*</v>
          </cell>
          <cell r="BD135" t="str">
            <v>HTT NV</v>
          </cell>
          <cell r="BE135" t="str">
            <v>HTT NV</v>
          </cell>
        </row>
        <row r="136">
          <cell r="E136" t="str">
            <v>01010009</v>
          </cell>
          <cell r="F136" t="str">
            <v>Khoa KHCB</v>
          </cell>
          <cell r="G136" t="str">
            <v>VC</v>
          </cell>
          <cell r="H136" t="str">
            <v>A3</v>
          </cell>
          <cell r="I136">
            <v>8</v>
          </cell>
          <cell r="J136" t="str">
            <v>A4</v>
          </cell>
          <cell r="K136">
            <v>7</v>
          </cell>
          <cell r="L136" t="str">
            <v>A4</v>
          </cell>
          <cell r="M136">
            <v>7</v>
          </cell>
          <cell r="N136" t="str">
            <v>A3</v>
          </cell>
          <cell r="O136">
            <v>8</v>
          </cell>
          <cell r="P136" t="str">
            <v>A4</v>
          </cell>
          <cell r="Q136">
            <v>7</v>
          </cell>
          <cell r="R136">
            <v>7.4</v>
          </cell>
          <cell r="S136">
            <v>0</v>
          </cell>
          <cell r="T136" t="str">
            <v>Tốt</v>
          </cell>
          <cell r="V136" t="str">
            <v>A4</v>
          </cell>
          <cell r="W136">
            <v>7</v>
          </cell>
          <cell r="X136" t="str">
            <v>A4</v>
          </cell>
          <cell r="Y136">
            <v>7</v>
          </cell>
          <cell r="Z136" t="str">
            <v>A4</v>
          </cell>
          <cell r="AA136">
            <v>7</v>
          </cell>
          <cell r="AB136" t="str">
            <v>A4</v>
          </cell>
          <cell r="AC136">
            <v>7</v>
          </cell>
          <cell r="AD136" t="str">
            <v>A4</v>
          </cell>
          <cell r="AE136">
            <v>7</v>
          </cell>
          <cell r="AF136">
            <v>7</v>
          </cell>
          <cell r="AG136">
            <v>0</v>
          </cell>
          <cell r="AH136" t="str">
            <v>Tốt</v>
          </cell>
          <cell r="AI136">
            <v>7</v>
          </cell>
          <cell r="AJ136">
            <v>0</v>
          </cell>
          <cell r="AK136" t="str">
            <v>Tốt</v>
          </cell>
          <cell r="AM136">
            <v>7.2</v>
          </cell>
          <cell r="AN136" t="str">
            <v/>
          </cell>
          <cell r="AO136" t="str">
            <v>Tốt</v>
          </cell>
          <cell r="AP136" t="str">
            <v xml:space="preserve"> Đạt LĐTT</v>
          </cell>
          <cell r="AQ136">
            <v>7.2</v>
          </cell>
          <cell r="AR136" t="str">
            <v/>
          </cell>
          <cell r="AS136" t="str">
            <v>Tốt</v>
          </cell>
          <cell r="AT136" t="str">
            <v>Đạt LĐTT</v>
          </cell>
          <cell r="AV136" t="str">
            <v>A3</v>
          </cell>
          <cell r="AW136">
            <v>8</v>
          </cell>
          <cell r="AX136" t="str">
            <v>A4</v>
          </cell>
          <cell r="AY136">
            <v>7</v>
          </cell>
          <cell r="AZ136">
            <v>7.3</v>
          </cell>
          <cell r="BA136">
            <v>7.3</v>
          </cell>
          <cell r="BB136" t="str">
            <v>12A* + 0B* + 0C* +  0D</v>
          </cell>
          <cell r="BC136" t="str">
            <v>12A*</v>
          </cell>
          <cell r="BD136" t="str">
            <v>HTT NV</v>
          </cell>
          <cell r="BE136" t="str">
            <v>HTT NV</v>
          </cell>
        </row>
        <row r="137">
          <cell r="E137" t="str">
            <v>01010020</v>
          </cell>
          <cell r="F137" t="str">
            <v>Khoa KHCB</v>
          </cell>
          <cell r="G137" t="str">
            <v>VC</v>
          </cell>
          <cell r="H137" t="str">
            <v>C1</v>
          </cell>
          <cell r="I137">
            <v>4</v>
          </cell>
          <cell r="J137" t="str">
            <v>A4</v>
          </cell>
          <cell r="K137">
            <v>7</v>
          </cell>
          <cell r="L137" t="str">
            <v>A4</v>
          </cell>
          <cell r="M137">
            <v>7</v>
          </cell>
          <cell r="N137" t="str">
            <v>A4</v>
          </cell>
          <cell r="O137">
            <v>7</v>
          </cell>
          <cell r="P137" t="str">
            <v>A4</v>
          </cell>
          <cell r="Q137">
            <v>7</v>
          </cell>
          <cell r="R137">
            <v>6.4</v>
          </cell>
          <cell r="S137">
            <v>1</v>
          </cell>
          <cell r="T137" t="str">
            <v>Tốt</v>
          </cell>
          <cell r="U137" t="str">
            <v>Tháng 09/2021 xếp loại C1</v>
          </cell>
          <cell r="V137" t="str">
            <v>A4</v>
          </cell>
          <cell r="W137">
            <v>7</v>
          </cell>
          <cell r="X137" t="str">
            <v>A4</v>
          </cell>
          <cell r="Y137">
            <v>7</v>
          </cell>
          <cell r="Z137" t="str">
            <v>A4</v>
          </cell>
          <cell r="AA137">
            <v>7</v>
          </cell>
          <cell r="AB137" t="str">
            <v>A4</v>
          </cell>
          <cell r="AC137">
            <v>7</v>
          </cell>
          <cell r="AD137" t="str">
            <v>A4</v>
          </cell>
          <cell r="AE137">
            <v>7</v>
          </cell>
          <cell r="AF137">
            <v>7</v>
          </cell>
          <cell r="AG137">
            <v>0</v>
          </cell>
          <cell r="AH137" t="str">
            <v>Tốt</v>
          </cell>
          <cell r="AI137">
            <v>7</v>
          </cell>
          <cell r="AJ137">
            <v>0</v>
          </cell>
          <cell r="AK137" t="str">
            <v>Tốt</v>
          </cell>
          <cell r="AM137">
            <v>6.7</v>
          </cell>
          <cell r="AN137" t="str">
            <v/>
          </cell>
          <cell r="AO137" t="str">
            <v>Tốt</v>
          </cell>
          <cell r="AP137" t="str">
            <v xml:space="preserve"> Đạt LĐTT</v>
          </cell>
          <cell r="AQ137">
            <v>6.7</v>
          </cell>
          <cell r="AR137" t="str">
            <v/>
          </cell>
          <cell r="AS137" t="str">
            <v>Tốt</v>
          </cell>
          <cell r="AT137" t="str">
            <v>Đạt LĐTT</v>
          </cell>
          <cell r="AV137" t="str">
            <v>A4</v>
          </cell>
          <cell r="AW137">
            <v>7</v>
          </cell>
          <cell r="AX137" t="str">
            <v>B2</v>
          </cell>
          <cell r="AY137">
            <v>5</v>
          </cell>
          <cell r="AZ137">
            <v>6.5</v>
          </cell>
          <cell r="BA137">
            <v>6.6</v>
          </cell>
          <cell r="BB137" t="str">
            <v>10A* + 1B* + 1C* +  0D</v>
          </cell>
          <cell r="BC137" t="str">
            <v>10A*</v>
          </cell>
          <cell r="BD137" t="str">
            <v>HTT NV</v>
          </cell>
          <cell r="BE137" t="str">
            <v>HTT NV</v>
          </cell>
        </row>
        <row r="138">
          <cell r="E138" t="str">
            <v>01010018</v>
          </cell>
          <cell r="F138" t="str">
            <v>Khoa KHCB</v>
          </cell>
          <cell r="G138" t="str">
            <v>VC</v>
          </cell>
          <cell r="H138" t="str">
            <v>A3</v>
          </cell>
          <cell r="I138">
            <v>8</v>
          </cell>
          <cell r="J138" t="str">
            <v>A4</v>
          </cell>
          <cell r="K138">
            <v>7</v>
          </cell>
          <cell r="L138" t="str">
            <v>A4</v>
          </cell>
          <cell r="M138">
            <v>7</v>
          </cell>
          <cell r="N138" t="str">
            <v>A3</v>
          </cell>
          <cell r="O138">
            <v>8</v>
          </cell>
          <cell r="P138" t="str">
            <v>B2</v>
          </cell>
          <cell r="Q138">
            <v>5</v>
          </cell>
          <cell r="R138">
            <v>7</v>
          </cell>
          <cell r="S138">
            <v>0</v>
          </cell>
          <cell r="T138" t="str">
            <v>Tốt</v>
          </cell>
          <cell r="U138" t="str">
            <v>Tháng 01/2022 xếp loại B2</v>
          </cell>
          <cell r="V138" t="str">
            <v>A3</v>
          </cell>
          <cell r="W138">
            <v>8</v>
          </cell>
          <cell r="X138" t="str">
            <v>A4</v>
          </cell>
          <cell r="Y138">
            <v>7</v>
          </cell>
          <cell r="Z138" t="str">
            <v>A3</v>
          </cell>
          <cell r="AA138">
            <v>8</v>
          </cell>
          <cell r="AB138" t="str">
            <v>A3</v>
          </cell>
          <cell r="AC138">
            <v>8</v>
          </cell>
          <cell r="AD138" t="str">
            <v>A3</v>
          </cell>
          <cell r="AE138">
            <v>8</v>
          </cell>
          <cell r="AF138">
            <v>7.8</v>
          </cell>
          <cell r="AG138">
            <v>0</v>
          </cell>
          <cell r="AH138" t="str">
            <v>Tốt</v>
          </cell>
          <cell r="AI138">
            <v>7.8</v>
          </cell>
          <cell r="AJ138">
            <v>0</v>
          </cell>
          <cell r="AK138" t="str">
            <v>Tốt</v>
          </cell>
          <cell r="AM138">
            <v>7.4</v>
          </cell>
          <cell r="AN138" t="str">
            <v/>
          </cell>
          <cell r="AO138" t="str">
            <v>Tốt</v>
          </cell>
          <cell r="AP138" t="str">
            <v xml:space="preserve"> Đạt LĐTT</v>
          </cell>
          <cell r="AQ138">
            <v>7.4</v>
          </cell>
          <cell r="AR138" t="str">
            <v/>
          </cell>
          <cell r="AS138" t="str">
            <v>Tốt</v>
          </cell>
          <cell r="AT138" t="str">
            <v>Đạt LĐTT</v>
          </cell>
          <cell r="AU138" t="str">
            <v>Khá</v>
          </cell>
          <cell r="AV138" t="str">
            <v>A3</v>
          </cell>
          <cell r="AW138">
            <v>8</v>
          </cell>
          <cell r="AX138" t="str">
            <v>A3</v>
          </cell>
          <cell r="AY138">
            <v>8</v>
          </cell>
          <cell r="AZ138">
            <v>7.5</v>
          </cell>
          <cell r="BA138">
            <v>7.5</v>
          </cell>
          <cell r="BB138" t="str">
            <v>11A* + 1B* + 0C* +  0D</v>
          </cell>
          <cell r="BC138" t="str">
            <v>11A*</v>
          </cell>
          <cell r="BD138" t="str">
            <v>HTT NV</v>
          </cell>
          <cell r="BE138" t="str">
            <v>HTT NV</v>
          </cell>
        </row>
        <row r="139">
          <cell r="E139" t="str">
            <v>01010019</v>
          </cell>
          <cell r="F139" t="str">
            <v>Khoa KHCB</v>
          </cell>
          <cell r="G139" t="str">
            <v>VC</v>
          </cell>
          <cell r="H139" t="str">
            <v>A4</v>
          </cell>
          <cell r="I139">
            <v>7</v>
          </cell>
          <cell r="J139" t="str">
            <v>A4</v>
          </cell>
          <cell r="K139">
            <v>7</v>
          </cell>
          <cell r="L139" t="str">
            <v>A4</v>
          </cell>
          <cell r="M139">
            <v>7</v>
          </cell>
          <cell r="N139" t="str">
            <v>A4</v>
          </cell>
          <cell r="O139">
            <v>7</v>
          </cell>
          <cell r="P139" t="str">
            <v>A4</v>
          </cell>
          <cell r="Q139">
            <v>7</v>
          </cell>
          <cell r="R139">
            <v>7</v>
          </cell>
          <cell r="S139">
            <v>0</v>
          </cell>
          <cell r="T139" t="str">
            <v>Tốt</v>
          </cell>
          <cell r="V139" t="str">
            <v>A4</v>
          </cell>
          <cell r="W139">
            <v>7</v>
          </cell>
          <cell r="X139" t="str">
            <v>B1</v>
          </cell>
          <cell r="Y139">
            <v>6</v>
          </cell>
          <cell r="Z139" t="str">
            <v>A4</v>
          </cell>
          <cell r="AA139">
            <v>7</v>
          </cell>
          <cell r="AB139" t="str">
            <v>A4</v>
          </cell>
          <cell r="AC139">
            <v>7</v>
          </cell>
          <cell r="AD139" t="str">
            <v>A4</v>
          </cell>
          <cell r="AE139">
            <v>7</v>
          </cell>
          <cell r="AF139">
            <v>6.8</v>
          </cell>
          <cell r="AG139">
            <v>0</v>
          </cell>
          <cell r="AH139" t="str">
            <v>Tốt</v>
          </cell>
          <cell r="AI139">
            <v>6.8</v>
          </cell>
          <cell r="AJ139">
            <v>0</v>
          </cell>
          <cell r="AK139" t="str">
            <v>Tốt</v>
          </cell>
          <cell r="AM139">
            <v>6.9</v>
          </cell>
          <cell r="AN139" t="str">
            <v/>
          </cell>
          <cell r="AO139" t="str">
            <v>Tốt</v>
          </cell>
          <cell r="AP139" t="str">
            <v xml:space="preserve"> Đạt LĐTT</v>
          </cell>
          <cell r="AQ139">
            <v>6.9</v>
          </cell>
          <cell r="AR139" t="str">
            <v/>
          </cell>
          <cell r="AS139" t="str">
            <v>Tốt</v>
          </cell>
          <cell r="AT139" t="str">
            <v>Đạt LĐTT</v>
          </cell>
          <cell r="AV139" t="str">
            <v>A4</v>
          </cell>
          <cell r="AW139">
            <v>7</v>
          </cell>
          <cell r="AX139" t="str">
            <v>A4</v>
          </cell>
          <cell r="AY139">
            <v>7</v>
          </cell>
          <cell r="AZ139">
            <v>6.9</v>
          </cell>
          <cell r="BA139">
            <v>6.9</v>
          </cell>
          <cell r="BB139" t="str">
            <v>11A* + 1B* + 0C* +  0D</v>
          </cell>
          <cell r="BC139" t="str">
            <v>11A*</v>
          </cell>
          <cell r="BD139" t="str">
            <v>HTT NV</v>
          </cell>
          <cell r="BE139" t="str">
            <v>HTT NV</v>
          </cell>
        </row>
        <row r="140">
          <cell r="E140" t="str">
            <v>01010015</v>
          </cell>
          <cell r="F140" t="str">
            <v>Khoa KHCB</v>
          </cell>
          <cell r="G140" t="str">
            <v>VC</v>
          </cell>
          <cell r="H140" t="str">
            <v>A4</v>
          </cell>
          <cell r="I140">
            <v>7</v>
          </cell>
          <cell r="J140" t="str">
            <v>A4</v>
          </cell>
          <cell r="K140">
            <v>7</v>
          </cell>
          <cell r="L140" t="str">
            <v>A4</v>
          </cell>
          <cell r="M140">
            <v>7</v>
          </cell>
          <cell r="N140" t="str">
            <v>A4</v>
          </cell>
          <cell r="O140">
            <v>7</v>
          </cell>
          <cell r="P140" t="str">
            <v>A4</v>
          </cell>
          <cell r="Q140">
            <v>7</v>
          </cell>
          <cell r="R140">
            <v>7</v>
          </cell>
          <cell r="S140">
            <v>0</v>
          </cell>
          <cell r="T140" t="str">
            <v>Tốt</v>
          </cell>
          <cell r="V140" t="str">
            <v>A4</v>
          </cell>
          <cell r="W140">
            <v>7</v>
          </cell>
          <cell r="X140" t="str">
            <v>A4</v>
          </cell>
          <cell r="Y140">
            <v>7</v>
          </cell>
          <cell r="Z140" t="str">
            <v>A3</v>
          </cell>
          <cell r="AA140">
            <v>8</v>
          </cell>
          <cell r="AB140" t="str">
            <v>A4</v>
          </cell>
          <cell r="AC140">
            <v>7</v>
          </cell>
          <cell r="AD140" t="str">
            <v>A4</v>
          </cell>
          <cell r="AE140">
            <v>7</v>
          </cell>
          <cell r="AF140">
            <v>7.3</v>
          </cell>
          <cell r="AG140">
            <v>0</v>
          </cell>
          <cell r="AH140" t="str">
            <v>Tốt</v>
          </cell>
          <cell r="AI140">
            <v>7.2</v>
          </cell>
          <cell r="AJ140">
            <v>0</v>
          </cell>
          <cell r="AK140" t="str">
            <v>Tốt</v>
          </cell>
          <cell r="AM140">
            <v>7.2</v>
          </cell>
          <cell r="AN140" t="str">
            <v/>
          </cell>
          <cell r="AO140" t="str">
            <v>Tốt</v>
          </cell>
          <cell r="AP140" t="str">
            <v xml:space="preserve"> Đạt LĐTT</v>
          </cell>
          <cell r="AQ140">
            <v>7.1</v>
          </cell>
          <cell r="AR140" t="str">
            <v/>
          </cell>
          <cell r="AS140" t="str">
            <v>Tốt</v>
          </cell>
          <cell r="AT140" t="str">
            <v>Đạt LĐTT</v>
          </cell>
          <cell r="AV140" t="str">
            <v>A3</v>
          </cell>
          <cell r="AW140">
            <v>8</v>
          </cell>
          <cell r="AX140" t="str">
            <v>B1</v>
          </cell>
          <cell r="AY140">
            <v>6</v>
          </cell>
          <cell r="AZ140">
            <v>7.1</v>
          </cell>
          <cell r="BA140">
            <v>7.1</v>
          </cell>
          <cell r="BB140" t="str">
            <v>11A* + 1B* + 0C* +  0D</v>
          </cell>
          <cell r="BC140" t="str">
            <v>11A*</v>
          </cell>
          <cell r="BD140" t="str">
            <v>HTT NV</v>
          </cell>
          <cell r="BE140" t="str">
            <v>HTT NV</v>
          </cell>
        </row>
        <row r="141">
          <cell r="E141" t="str">
            <v>01010027</v>
          </cell>
          <cell r="F141" t="str">
            <v>Khoa KHCB</v>
          </cell>
          <cell r="G141" t="str">
            <v>VC</v>
          </cell>
          <cell r="H141" t="str">
            <v>B1</v>
          </cell>
          <cell r="I141">
            <v>6</v>
          </cell>
          <cell r="J141" t="str">
            <v>A4</v>
          </cell>
          <cell r="K141">
            <v>7</v>
          </cell>
          <cell r="L141" t="str">
            <v>A4</v>
          </cell>
          <cell r="M141">
            <v>7</v>
          </cell>
          <cell r="N141" t="str">
            <v>A4</v>
          </cell>
          <cell r="O141">
            <v>7</v>
          </cell>
          <cell r="P141" t="str">
            <v>A4</v>
          </cell>
          <cell r="Q141">
            <v>7</v>
          </cell>
          <cell r="R141">
            <v>6.8</v>
          </cell>
          <cell r="S141">
            <v>0</v>
          </cell>
          <cell r="T141" t="str">
            <v>Tốt</v>
          </cell>
          <cell r="U141" t="str">
            <v>Tháng 09/2021 xếp loại B1</v>
          </cell>
          <cell r="V141" t="str">
            <v>A4</v>
          </cell>
          <cell r="W141">
            <v>7</v>
          </cell>
          <cell r="X141" t="str">
            <v>A4</v>
          </cell>
          <cell r="Y141">
            <v>7</v>
          </cell>
          <cell r="Z141" t="str">
            <v>A4</v>
          </cell>
          <cell r="AA141">
            <v>7</v>
          </cell>
          <cell r="AB141" t="str">
            <v>A4</v>
          </cell>
          <cell r="AC141">
            <v>7</v>
          </cell>
          <cell r="AD141" t="str">
            <v>A4</v>
          </cell>
          <cell r="AE141">
            <v>7</v>
          </cell>
          <cell r="AF141">
            <v>7</v>
          </cell>
          <cell r="AG141">
            <v>0</v>
          </cell>
          <cell r="AH141" t="str">
            <v>Tốt</v>
          </cell>
          <cell r="AI141">
            <v>7</v>
          </cell>
          <cell r="AJ141">
            <v>0</v>
          </cell>
          <cell r="AK141" t="str">
            <v>Tốt</v>
          </cell>
          <cell r="AM141">
            <v>6.9</v>
          </cell>
          <cell r="AN141" t="str">
            <v/>
          </cell>
          <cell r="AO141" t="str">
            <v>Tốt</v>
          </cell>
          <cell r="AP141" t="str">
            <v xml:space="preserve"> Đạt LĐTT</v>
          </cell>
          <cell r="AQ141">
            <v>6.9</v>
          </cell>
          <cell r="AR141" t="str">
            <v/>
          </cell>
          <cell r="AS141" t="str">
            <v>Tốt</v>
          </cell>
          <cell r="AT141" t="str">
            <v>Đạt LĐTT</v>
          </cell>
          <cell r="AV141" t="str">
            <v>A4</v>
          </cell>
          <cell r="AW141">
            <v>7</v>
          </cell>
          <cell r="AX141" t="str">
            <v>A4</v>
          </cell>
          <cell r="AY141">
            <v>7</v>
          </cell>
          <cell r="AZ141">
            <v>6.9</v>
          </cell>
          <cell r="BA141">
            <v>6.9</v>
          </cell>
          <cell r="BB141" t="str">
            <v>11A* + 1B* + 0C* +  0D</v>
          </cell>
          <cell r="BC141" t="str">
            <v>11A*</v>
          </cell>
          <cell r="BD141" t="str">
            <v>HTT NV</v>
          </cell>
          <cell r="BE141" t="str">
            <v>HTT NV</v>
          </cell>
        </row>
        <row r="142">
          <cell r="E142" t="str">
            <v>01002025</v>
          </cell>
          <cell r="F142" t="str">
            <v>Khoa KHCB</v>
          </cell>
          <cell r="G142" t="str">
            <v>VC</v>
          </cell>
          <cell r="H142" t="str">
            <v>A3</v>
          </cell>
          <cell r="I142">
            <v>8</v>
          </cell>
          <cell r="J142" t="str">
            <v>A2</v>
          </cell>
          <cell r="K142">
            <v>9</v>
          </cell>
          <cell r="L142" t="str">
            <v>A4</v>
          </cell>
          <cell r="M142">
            <v>7</v>
          </cell>
          <cell r="N142" t="str">
            <v>A3</v>
          </cell>
          <cell r="O142">
            <v>8</v>
          </cell>
          <cell r="P142" t="str">
            <v>A4</v>
          </cell>
          <cell r="Q142">
            <v>7</v>
          </cell>
          <cell r="R142">
            <v>7.8</v>
          </cell>
          <cell r="S142">
            <v>0</v>
          </cell>
          <cell r="T142" t="str">
            <v>Tốt</v>
          </cell>
          <cell r="V142" t="str">
            <v>A4</v>
          </cell>
          <cell r="W142">
            <v>7</v>
          </cell>
          <cell r="X142" t="str">
            <v>A4</v>
          </cell>
          <cell r="Y142">
            <v>7</v>
          </cell>
          <cell r="Z142" t="str">
            <v>A4</v>
          </cell>
          <cell r="AA142">
            <v>7</v>
          </cell>
          <cell r="AB142" t="str">
            <v>A4</v>
          </cell>
          <cell r="AC142">
            <v>7</v>
          </cell>
          <cell r="AD142" t="str">
            <v>A4</v>
          </cell>
          <cell r="AE142">
            <v>7</v>
          </cell>
          <cell r="AF142">
            <v>7</v>
          </cell>
          <cell r="AG142">
            <v>0</v>
          </cell>
          <cell r="AH142" t="str">
            <v>Tốt</v>
          </cell>
          <cell r="AI142">
            <v>7</v>
          </cell>
          <cell r="AJ142">
            <v>0</v>
          </cell>
          <cell r="AK142" t="str">
            <v>Tốt</v>
          </cell>
          <cell r="AM142">
            <v>7.4</v>
          </cell>
          <cell r="AN142" t="str">
            <v/>
          </cell>
          <cell r="AO142" t="str">
            <v>Tốt</v>
          </cell>
          <cell r="AP142" t="str">
            <v xml:space="preserve"> Đạt LĐTT</v>
          </cell>
          <cell r="AQ142">
            <v>7.4</v>
          </cell>
          <cell r="AR142" t="str">
            <v/>
          </cell>
          <cell r="AS142" t="str">
            <v>Tốt</v>
          </cell>
          <cell r="AT142" t="str">
            <v>Đạt LĐTT</v>
          </cell>
          <cell r="AU142" t="str">
            <v>Tốt</v>
          </cell>
          <cell r="AV142" t="str">
            <v>A4</v>
          </cell>
          <cell r="AW142">
            <v>7</v>
          </cell>
          <cell r="AX142" t="str">
            <v>A3</v>
          </cell>
          <cell r="AY142">
            <v>8</v>
          </cell>
          <cell r="AZ142">
            <v>7.5</v>
          </cell>
          <cell r="BA142">
            <v>7.4</v>
          </cell>
          <cell r="BB142" t="str">
            <v>12A* + 0B* + 0C* +  0D</v>
          </cell>
          <cell r="BC142" t="str">
            <v>12A*</v>
          </cell>
          <cell r="BD142" t="str">
            <v>HTT NV</v>
          </cell>
          <cell r="BE142" t="str">
            <v>HTT NV</v>
          </cell>
        </row>
        <row r="143">
          <cell r="E143" t="str">
            <v>01010162</v>
          </cell>
          <cell r="F143" t="str">
            <v>Khoa KHCB</v>
          </cell>
          <cell r="G143" t="str">
            <v>VC</v>
          </cell>
          <cell r="H143" t="str">
            <v>A4</v>
          </cell>
          <cell r="I143">
            <v>7</v>
          </cell>
          <cell r="J143" t="str">
            <v>A4</v>
          </cell>
          <cell r="K143">
            <v>7</v>
          </cell>
          <cell r="L143" t="str">
            <v>A4</v>
          </cell>
          <cell r="M143">
            <v>7</v>
          </cell>
          <cell r="N143" t="str">
            <v>A4</v>
          </cell>
          <cell r="O143">
            <v>7</v>
          </cell>
          <cell r="P143" t="str">
            <v>A4</v>
          </cell>
          <cell r="Q143">
            <v>7</v>
          </cell>
          <cell r="R143">
            <v>7</v>
          </cell>
          <cell r="S143">
            <v>0</v>
          </cell>
          <cell r="T143" t="str">
            <v>Tốt</v>
          </cell>
          <cell r="V143" t="str">
            <v>A4</v>
          </cell>
          <cell r="W143">
            <v>7</v>
          </cell>
          <cell r="X143" t="str">
            <v>A4</v>
          </cell>
          <cell r="Y143">
            <v>7</v>
          </cell>
          <cell r="Z143" t="str">
            <v>A4</v>
          </cell>
          <cell r="AA143">
            <v>7</v>
          </cell>
          <cell r="AB143" t="str">
            <v>A4</v>
          </cell>
          <cell r="AC143">
            <v>7</v>
          </cell>
          <cell r="AD143" t="str">
            <v>A4</v>
          </cell>
          <cell r="AE143">
            <v>7</v>
          </cell>
          <cell r="AF143">
            <v>7</v>
          </cell>
          <cell r="AG143">
            <v>0</v>
          </cell>
          <cell r="AH143" t="str">
            <v>Tốt</v>
          </cell>
          <cell r="AI143">
            <v>7</v>
          </cell>
          <cell r="AJ143">
            <v>0</v>
          </cell>
          <cell r="AK143" t="str">
            <v>Tốt</v>
          </cell>
          <cell r="AM143">
            <v>7</v>
          </cell>
          <cell r="AN143" t="str">
            <v/>
          </cell>
          <cell r="AO143" t="str">
            <v>Tốt</v>
          </cell>
          <cell r="AP143" t="str">
            <v xml:space="preserve"> Đạt LĐTT</v>
          </cell>
          <cell r="AQ143">
            <v>7</v>
          </cell>
          <cell r="AR143" t="str">
            <v/>
          </cell>
          <cell r="AS143" t="str">
            <v>Tốt</v>
          </cell>
          <cell r="AT143" t="str">
            <v>Đạt LĐTT</v>
          </cell>
          <cell r="AV143" t="str">
            <v>A4</v>
          </cell>
          <cell r="AW143">
            <v>7</v>
          </cell>
          <cell r="AX143" t="str">
            <v>A3</v>
          </cell>
          <cell r="AY143">
            <v>8</v>
          </cell>
          <cell r="AZ143">
            <v>7.1</v>
          </cell>
          <cell r="BA143">
            <v>7.1</v>
          </cell>
          <cell r="BB143" t="str">
            <v>12A* + 0B* + 0C* +  0D</v>
          </cell>
          <cell r="BC143" t="str">
            <v>12A*</v>
          </cell>
          <cell r="BD143" t="str">
            <v>HTT NV</v>
          </cell>
          <cell r="BE143" t="str">
            <v>HTT NV</v>
          </cell>
        </row>
        <row r="144">
          <cell r="E144" t="str">
            <v>01010141</v>
          </cell>
          <cell r="F144" t="str">
            <v>Khoa KHCB</v>
          </cell>
          <cell r="G144" t="str">
            <v>VC</v>
          </cell>
          <cell r="H144" t="str">
            <v>A3</v>
          </cell>
          <cell r="I144">
            <v>8</v>
          </cell>
          <cell r="J144" t="str">
            <v>A4</v>
          </cell>
          <cell r="K144">
            <v>7</v>
          </cell>
          <cell r="L144" t="str">
            <v>A4</v>
          </cell>
          <cell r="M144">
            <v>7</v>
          </cell>
          <cell r="N144" t="str">
            <v>A2</v>
          </cell>
          <cell r="O144">
            <v>9</v>
          </cell>
          <cell r="P144" t="str">
            <v>A3</v>
          </cell>
          <cell r="Q144">
            <v>8</v>
          </cell>
          <cell r="R144">
            <v>7.8</v>
          </cell>
          <cell r="S144">
            <v>0</v>
          </cell>
          <cell r="T144" t="str">
            <v>Tốt</v>
          </cell>
          <cell r="V144" t="str">
            <v>A3</v>
          </cell>
          <cell r="W144">
            <v>8</v>
          </cell>
          <cell r="X144" t="str">
            <v>A2</v>
          </cell>
          <cell r="Y144">
            <v>9</v>
          </cell>
          <cell r="Z144" t="str">
            <v>A2</v>
          </cell>
          <cell r="AA144">
            <v>9</v>
          </cell>
          <cell r="AB144" t="str">
            <v>A3</v>
          </cell>
          <cell r="AC144">
            <v>8</v>
          </cell>
          <cell r="AD144" t="str">
            <v>A2</v>
          </cell>
          <cell r="AE144">
            <v>9</v>
          </cell>
          <cell r="AF144">
            <v>8.5</v>
          </cell>
          <cell r="AG144">
            <v>0</v>
          </cell>
          <cell r="AH144" t="str">
            <v>Xuất sắc</v>
          </cell>
          <cell r="AI144">
            <v>8.6</v>
          </cell>
          <cell r="AJ144">
            <v>0</v>
          </cell>
          <cell r="AK144" t="str">
            <v>Xuất sắc</v>
          </cell>
          <cell r="AM144">
            <v>8.1999999999999993</v>
          </cell>
          <cell r="AN144" t="str">
            <v/>
          </cell>
          <cell r="AO144" t="str">
            <v>Xuất sắc</v>
          </cell>
          <cell r="AP144" t="str">
            <v xml:space="preserve"> Đạt LĐTT</v>
          </cell>
          <cell r="AQ144">
            <v>8.1999999999999993</v>
          </cell>
          <cell r="AR144" t="str">
            <v/>
          </cell>
          <cell r="AS144" t="str">
            <v>Xuất sắc</v>
          </cell>
          <cell r="AT144" t="str">
            <v>Đạt LĐTT</v>
          </cell>
          <cell r="AV144" t="str">
            <v>A3</v>
          </cell>
          <cell r="AW144">
            <v>8</v>
          </cell>
          <cell r="AX144" t="str">
            <v>A4</v>
          </cell>
          <cell r="AY144">
            <v>7</v>
          </cell>
          <cell r="AZ144">
            <v>8</v>
          </cell>
          <cell r="BA144">
            <v>8.1</v>
          </cell>
          <cell r="BB144" t="str">
            <v>12A* + 0B* + 0C* +  0D</v>
          </cell>
          <cell r="BC144" t="str">
            <v>12A*</v>
          </cell>
          <cell r="BD144" t="str">
            <v>HTXS NV</v>
          </cell>
          <cell r="BE144" t="str">
            <v>HTXS NV</v>
          </cell>
        </row>
        <row r="145">
          <cell r="E145" t="str">
            <v>01010033</v>
          </cell>
          <cell r="F145" t="str">
            <v>Khoa KHCB</v>
          </cell>
          <cell r="G145" t="str">
            <v>VC</v>
          </cell>
          <cell r="H145" t="str">
            <v>A4</v>
          </cell>
          <cell r="I145">
            <v>7</v>
          </cell>
          <cell r="J145" t="str">
            <v>A4</v>
          </cell>
          <cell r="K145">
            <v>7</v>
          </cell>
          <cell r="L145" t="str">
            <v>A4</v>
          </cell>
          <cell r="M145">
            <v>7</v>
          </cell>
          <cell r="N145" t="str">
            <v>A3</v>
          </cell>
          <cell r="O145">
            <v>8</v>
          </cell>
          <cell r="P145" t="str">
            <v>A4</v>
          </cell>
          <cell r="Q145">
            <v>7</v>
          </cell>
          <cell r="R145">
            <v>7.2</v>
          </cell>
          <cell r="S145">
            <v>0</v>
          </cell>
          <cell r="T145" t="str">
            <v>Tốt</v>
          </cell>
          <cell r="V145" t="str">
            <v>A4</v>
          </cell>
          <cell r="W145">
            <v>7</v>
          </cell>
          <cell r="X145" t="str">
            <v>A4</v>
          </cell>
          <cell r="Y145">
            <v>7</v>
          </cell>
          <cell r="Z145" t="str">
            <v>A4</v>
          </cell>
          <cell r="AA145">
            <v>7</v>
          </cell>
          <cell r="AB145" t="str">
            <v>A4</v>
          </cell>
          <cell r="AC145">
            <v>7</v>
          </cell>
          <cell r="AD145" t="str">
            <v>A4</v>
          </cell>
          <cell r="AE145">
            <v>7</v>
          </cell>
          <cell r="AF145">
            <v>7</v>
          </cell>
          <cell r="AG145">
            <v>0</v>
          </cell>
          <cell r="AH145" t="str">
            <v>Tốt</v>
          </cell>
          <cell r="AI145">
            <v>7</v>
          </cell>
          <cell r="AJ145">
            <v>0</v>
          </cell>
          <cell r="AK145" t="str">
            <v>Tốt</v>
          </cell>
          <cell r="AM145">
            <v>7.1</v>
          </cell>
          <cell r="AN145" t="str">
            <v/>
          </cell>
          <cell r="AO145" t="str">
            <v>Tốt</v>
          </cell>
          <cell r="AP145" t="str">
            <v xml:space="preserve"> Đạt LĐTT</v>
          </cell>
          <cell r="AQ145">
            <v>7.1</v>
          </cell>
          <cell r="AR145" t="str">
            <v/>
          </cell>
          <cell r="AS145" t="str">
            <v>Tốt</v>
          </cell>
          <cell r="AT145" t="str">
            <v>Đạt LĐTT</v>
          </cell>
          <cell r="AV145" t="str">
            <v>A4</v>
          </cell>
          <cell r="AW145">
            <v>7</v>
          </cell>
          <cell r="AX145" t="str">
            <v>A4</v>
          </cell>
          <cell r="AY145">
            <v>7</v>
          </cell>
          <cell r="AZ145">
            <v>7.1</v>
          </cell>
          <cell r="BA145">
            <v>7.1</v>
          </cell>
          <cell r="BB145" t="str">
            <v>12A* + 0B* + 0C* +  0D</v>
          </cell>
          <cell r="BC145" t="str">
            <v>12A*</v>
          </cell>
          <cell r="BD145" t="str">
            <v>HTT NV</v>
          </cell>
          <cell r="BE145" t="str">
            <v>HTT NV</v>
          </cell>
        </row>
        <row r="146">
          <cell r="E146" t="str">
            <v>01010037</v>
          </cell>
          <cell r="F146" t="str">
            <v>Khoa KHCB</v>
          </cell>
          <cell r="G146" t="str">
            <v>VC</v>
          </cell>
          <cell r="H146" t="str">
            <v>A4</v>
          </cell>
          <cell r="I146">
            <v>7</v>
          </cell>
          <cell r="J146" t="str">
            <v>A4</v>
          </cell>
          <cell r="K146">
            <v>7</v>
          </cell>
          <cell r="L146" t="str">
            <v>A4</v>
          </cell>
          <cell r="M146">
            <v>7</v>
          </cell>
          <cell r="N146" t="str">
            <v>A4</v>
          </cell>
          <cell r="O146">
            <v>7</v>
          </cell>
          <cell r="P146" t="str">
            <v>A4</v>
          </cell>
          <cell r="Q146">
            <v>7</v>
          </cell>
          <cell r="R146">
            <v>7</v>
          </cell>
          <cell r="S146">
            <v>0</v>
          </cell>
          <cell r="T146" t="str">
            <v>Tốt</v>
          </cell>
          <cell r="V146" t="str">
            <v>A4</v>
          </cell>
          <cell r="W146">
            <v>7</v>
          </cell>
          <cell r="X146" t="str">
            <v>A4</v>
          </cell>
          <cell r="Y146">
            <v>7</v>
          </cell>
          <cell r="Z146" t="str">
            <v>A4</v>
          </cell>
          <cell r="AA146">
            <v>7</v>
          </cell>
          <cell r="AB146" t="str">
            <v>A4</v>
          </cell>
          <cell r="AC146">
            <v>7</v>
          </cell>
          <cell r="AD146" t="str">
            <v>A4</v>
          </cell>
          <cell r="AE146">
            <v>7</v>
          </cell>
          <cell r="AF146">
            <v>7</v>
          </cell>
          <cell r="AG146">
            <v>0</v>
          </cell>
          <cell r="AH146" t="str">
            <v>Tốt</v>
          </cell>
          <cell r="AI146">
            <v>7</v>
          </cell>
          <cell r="AJ146">
            <v>0</v>
          </cell>
          <cell r="AK146" t="str">
            <v>Tốt</v>
          </cell>
          <cell r="AM146">
            <v>7</v>
          </cell>
          <cell r="AN146" t="str">
            <v/>
          </cell>
          <cell r="AO146" t="str">
            <v>Tốt</v>
          </cell>
          <cell r="AP146" t="str">
            <v xml:space="preserve"> Đạt LĐTT</v>
          </cell>
          <cell r="AQ146">
            <v>7</v>
          </cell>
          <cell r="AR146" t="str">
            <v/>
          </cell>
          <cell r="AS146" t="str">
            <v>Tốt</v>
          </cell>
          <cell r="AT146" t="str">
            <v>Đạt LĐTT</v>
          </cell>
          <cell r="AV146" t="str">
            <v>A4</v>
          </cell>
          <cell r="AW146">
            <v>7</v>
          </cell>
          <cell r="AX146" t="str">
            <v>A3</v>
          </cell>
          <cell r="AY146">
            <v>8</v>
          </cell>
          <cell r="AZ146">
            <v>7.1</v>
          </cell>
          <cell r="BA146">
            <v>7.1</v>
          </cell>
          <cell r="BB146" t="str">
            <v>12A* + 0B* + 0C* +  0D</v>
          </cell>
          <cell r="BC146" t="str">
            <v>12A*</v>
          </cell>
          <cell r="BD146" t="str">
            <v>HTT NV</v>
          </cell>
          <cell r="BE146" t="str">
            <v>HTT NV</v>
          </cell>
        </row>
        <row r="147">
          <cell r="E147" t="str">
            <v>01010031</v>
          </cell>
          <cell r="F147" t="str">
            <v>Khoa KHCB</v>
          </cell>
          <cell r="G147" t="str">
            <v>VC</v>
          </cell>
          <cell r="H147" t="str">
            <v>A4</v>
          </cell>
          <cell r="I147">
            <v>7</v>
          </cell>
          <cell r="J147" t="str">
            <v>A4</v>
          </cell>
          <cell r="K147">
            <v>7</v>
          </cell>
          <cell r="L147" t="str">
            <v>A4</v>
          </cell>
          <cell r="M147">
            <v>7</v>
          </cell>
          <cell r="N147" t="str">
            <v>A4</v>
          </cell>
          <cell r="O147">
            <v>7</v>
          </cell>
          <cell r="P147" t="str">
            <v>A DN</v>
          </cell>
          <cell r="R147">
            <v>7</v>
          </cell>
          <cell r="S147">
            <v>0</v>
          </cell>
          <cell r="T147" t="str">
            <v>Tốt</v>
          </cell>
          <cell r="U147" t="str">
            <v>Nghỉ thai sản từ ngày 16/12/2021. Thưởng thi đua HK 4 tháng</v>
          </cell>
          <cell r="V147" t="str">
            <v>A DN</v>
          </cell>
          <cell r="X147" t="str">
            <v>A DN</v>
          </cell>
          <cell r="Z147" t="str">
            <v>A DN</v>
          </cell>
          <cell r="AB147" t="str">
            <v>A DN</v>
          </cell>
          <cell r="AD147" t="str">
            <v>A4</v>
          </cell>
          <cell r="AG147">
            <v>0</v>
          </cell>
          <cell r="AH147" t="str">
            <v/>
          </cell>
          <cell r="AJ147">
            <v>0</v>
          </cell>
          <cell r="AK147" t="str">
            <v/>
          </cell>
          <cell r="AM147">
            <v>7</v>
          </cell>
          <cell r="AN147" t="str">
            <v/>
          </cell>
          <cell r="AO147" t="str">
            <v>Tốt</v>
          </cell>
          <cell r="AP147" t="str">
            <v xml:space="preserve"> Đạt LĐTT</v>
          </cell>
          <cell r="AQ147">
            <v>7</v>
          </cell>
          <cell r="AR147" t="str">
            <v/>
          </cell>
          <cell r="AS147" t="str">
            <v>Tốt</v>
          </cell>
          <cell r="AT147" t="str">
            <v>Đạt LĐTT</v>
          </cell>
          <cell r="AV147" t="str">
            <v>A4</v>
          </cell>
          <cell r="AW147">
            <v>7</v>
          </cell>
          <cell r="AX147" t="str">
            <v>A4</v>
          </cell>
          <cell r="AY147">
            <v>7</v>
          </cell>
          <cell r="AZ147">
            <v>7</v>
          </cell>
          <cell r="BA147">
            <v>7</v>
          </cell>
          <cell r="BB147" t="str">
            <v>12A* + 0B* + 0C* +  0D</v>
          </cell>
          <cell r="BC147" t="str">
            <v>12A*</v>
          </cell>
          <cell r="BD147" t="str">
            <v>HTT NV</v>
          </cell>
          <cell r="BE147" t="str">
            <v>HTT NV</v>
          </cell>
        </row>
        <row r="148">
          <cell r="E148" t="str">
            <v>01010016</v>
          </cell>
          <cell r="F148" t="str">
            <v>Khoa KHCB</v>
          </cell>
          <cell r="G148" t="str">
            <v>VC</v>
          </cell>
          <cell r="H148" t="str">
            <v>A4</v>
          </cell>
          <cell r="I148">
            <v>7</v>
          </cell>
          <cell r="J148" t="str">
            <v>A4</v>
          </cell>
          <cell r="K148">
            <v>7</v>
          </cell>
          <cell r="L148" t="str">
            <v>A4</v>
          </cell>
          <cell r="M148">
            <v>7</v>
          </cell>
          <cell r="N148" t="str">
            <v>A4</v>
          </cell>
          <cell r="O148">
            <v>7</v>
          </cell>
          <cell r="P148" t="str">
            <v>A4</v>
          </cell>
          <cell r="Q148">
            <v>7</v>
          </cell>
          <cell r="R148">
            <v>7</v>
          </cell>
          <cell r="S148">
            <v>0</v>
          </cell>
          <cell r="T148" t="str">
            <v>Tốt</v>
          </cell>
          <cell r="V148" t="str">
            <v>A4</v>
          </cell>
          <cell r="W148">
            <v>7</v>
          </cell>
          <cell r="X148" t="str">
            <v>A4</v>
          </cell>
          <cell r="Y148">
            <v>7</v>
          </cell>
          <cell r="Z148" t="str">
            <v>A4</v>
          </cell>
          <cell r="AA148">
            <v>7</v>
          </cell>
          <cell r="AB148" t="str">
            <v>A4</v>
          </cell>
          <cell r="AC148">
            <v>7</v>
          </cell>
          <cell r="AD148" t="str">
            <v>A4</v>
          </cell>
          <cell r="AE148">
            <v>7</v>
          </cell>
          <cell r="AF148">
            <v>7</v>
          </cell>
          <cell r="AG148">
            <v>0</v>
          </cell>
          <cell r="AH148" t="str">
            <v>Tốt</v>
          </cell>
          <cell r="AI148">
            <v>7</v>
          </cell>
          <cell r="AJ148">
            <v>0</v>
          </cell>
          <cell r="AK148" t="str">
            <v>Tốt</v>
          </cell>
          <cell r="AM148">
            <v>7</v>
          </cell>
          <cell r="AN148" t="str">
            <v/>
          </cell>
          <cell r="AO148" t="str">
            <v>Tốt</v>
          </cell>
          <cell r="AP148" t="str">
            <v xml:space="preserve"> Đạt LĐTT</v>
          </cell>
          <cell r="AQ148">
            <v>7</v>
          </cell>
          <cell r="AR148" t="str">
            <v/>
          </cell>
          <cell r="AS148" t="str">
            <v>Tốt</v>
          </cell>
          <cell r="AT148" t="str">
            <v>Đạt LĐTT</v>
          </cell>
          <cell r="AV148" t="str">
            <v>A4</v>
          </cell>
          <cell r="AW148">
            <v>7</v>
          </cell>
          <cell r="AX148" t="str">
            <v>A4</v>
          </cell>
          <cell r="AY148">
            <v>7</v>
          </cell>
          <cell r="AZ148">
            <v>7</v>
          </cell>
          <cell r="BA148">
            <v>7</v>
          </cell>
          <cell r="BB148" t="str">
            <v>12A* + 0B* + 0C* +  0D</v>
          </cell>
          <cell r="BC148" t="str">
            <v>12A*</v>
          </cell>
          <cell r="BD148" t="str">
            <v>HTT NV</v>
          </cell>
          <cell r="BE148" t="str">
            <v>HTT NV</v>
          </cell>
        </row>
        <row r="149">
          <cell r="E149" t="str">
            <v>01010028</v>
          </cell>
          <cell r="F149" t="str">
            <v>Khoa KHCB</v>
          </cell>
          <cell r="G149" t="str">
            <v>VC</v>
          </cell>
          <cell r="H149" t="str">
            <v>A4</v>
          </cell>
          <cell r="I149">
            <v>7</v>
          </cell>
          <cell r="J149" t="str">
            <v>A4</v>
          </cell>
          <cell r="K149">
            <v>7</v>
          </cell>
          <cell r="L149" t="str">
            <v>A4</v>
          </cell>
          <cell r="M149">
            <v>7</v>
          </cell>
          <cell r="N149" t="str">
            <v>A4</v>
          </cell>
          <cell r="O149">
            <v>7</v>
          </cell>
          <cell r="P149" t="str">
            <v>A4</v>
          </cell>
          <cell r="Q149">
            <v>7</v>
          </cell>
          <cell r="R149">
            <v>7</v>
          </cell>
          <cell r="S149">
            <v>0</v>
          </cell>
          <cell r="T149" t="str">
            <v>Tốt</v>
          </cell>
          <cell r="V149" t="str">
            <v>A4</v>
          </cell>
          <cell r="W149">
            <v>7</v>
          </cell>
          <cell r="X149" t="str">
            <v>A4</v>
          </cell>
          <cell r="Y149">
            <v>7</v>
          </cell>
          <cell r="Z149" t="str">
            <v>A4</v>
          </cell>
          <cell r="AA149">
            <v>7</v>
          </cell>
          <cell r="AB149" t="str">
            <v>A4</v>
          </cell>
          <cell r="AC149">
            <v>7</v>
          </cell>
          <cell r="AD149" t="str">
            <v>A4</v>
          </cell>
          <cell r="AE149">
            <v>7</v>
          </cell>
          <cell r="AF149">
            <v>7</v>
          </cell>
          <cell r="AG149">
            <v>0</v>
          </cell>
          <cell r="AH149" t="str">
            <v>Tốt</v>
          </cell>
          <cell r="AI149">
            <v>7</v>
          </cell>
          <cell r="AJ149">
            <v>0</v>
          </cell>
          <cell r="AK149" t="str">
            <v>Tốt</v>
          </cell>
          <cell r="AM149">
            <v>7</v>
          </cell>
          <cell r="AN149" t="str">
            <v/>
          </cell>
          <cell r="AO149" t="str">
            <v>Tốt</v>
          </cell>
          <cell r="AP149" t="str">
            <v xml:space="preserve"> Đạt LĐTT</v>
          </cell>
          <cell r="AQ149">
            <v>7</v>
          </cell>
          <cell r="AR149" t="str">
            <v/>
          </cell>
          <cell r="AS149" t="str">
            <v>Tốt</v>
          </cell>
          <cell r="AT149" t="str">
            <v>Đạt LĐTT</v>
          </cell>
          <cell r="AV149" t="str">
            <v>A3</v>
          </cell>
          <cell r="AW149">
            <v>8</v>
          </cell>
          <cell r="AX149" t="str">
            <v>A4</v>
          </cell>
          <cell r="AY149">
            <v>7</v>
          </cell>
          <cell r="AZ149">
            <v>7.1</v>
          </cell>
          <cell r="BA149">
            <v>7.1</v>
          </cell>
          <cell r="BB149" t="str">
            <v>12A* + 0B* + 0C* +  0D</v>
          </cell>
          <cell r="BC149" t="str">
            <v>12A*</v>
          </cell>
          <cell r="BD149" t="str">
            <v>HTT NV</v>
          </cell>
          <cell r="BE149" t="str">
            <v>HTT NV</v>
          </cell>
        </row>
        <row r="150">
          <cell r="E150" t="str">
            <v>01010003</v>
          </cell>
          <cell r="F150" t="str">
            <v>Khoa KHCB</v>
          </cell>
          <cell r="G150" t="str">
            <v>VC</v>
          </cell>
          <cell r="H150" t="str">
            <v>A4</v>
          </cell>
          <cell r="I150">
            <v>7</v>
          </cell>
          <cell r="J150" t="str">
            <v>A4</v>
          </cell>
          <cell r="K150">
            <v>7</v>
          </cell>
          <cell r="L150" t="str">
            <v>A4</v>
          </cell>
          <cell r="M150">
            <v>7</v>
          </cell>
          <cell r="N150" t="str">
            <v>A4</v>
          </cell>
          <cell r="O150">
            <v>7</v>
          </cell>
          <cell r="P150" t="str">
            <v>A4</v>
          </cell>
          <cell r="Q150">
            <v>7</v>
          </cell>
          <cell r="R150">
            <v>7</v>
          </cell>
          <cell r="S150">
            <v>0</v>
          </cell>
          <cell r="T150" t="str">
            <v>Tốt</v>
          </cell>
          <cell r="V150" t="str">
            <v>A4</v>
          </cell>
          <cell r="W150">
            <v>7</v>
          </cell>
          <cell r="X150" t="str">
            <v>A4</v>
          </cell>
          <cell r="Y150">
            <v>7</v>
          </cell>
          <cell r="Z150" t="str">
            <v>A3</v>
          </cell>
          <cell r="AA150">
            <v>8</v>
          </cell>
          <cell r="AB150" t="str">
            <v>A3</v>
          </cell>
          <cell r="AC150">
            <v>8</v>
          </cell>
          <cell r="AD150" t="str">
            <v>A3</v>
          </cell>
          <cell r="AE150">
            <v>8</v>
          </cell>
          <cell r="AF150">
            <v>7.5</v>
          </cell>
          <cell r="AG150">
            <v>0</v>
          </cell>
          <cell r="AH150" t="str">
            <v>Tốt</v>
          </cell>
          <cell r="AI150">
            <v>7.6</v>
          </cell>
          <cell r="AJ150">
            <v>0</v>
          </cell>
          <cell r="AK150" t="str">
            <v>Tốt</v>
          </cell>
          <cell r="AM150">
            <v>7.3</v>
          </cell>
          <cell r="AN150" t="str">
            <v/>
          </cell>
          <cell r="AO150" t="str">
            <v>Tốt</v>
          </cell>
          <cell r="AP150" t="str">
            <v xml:space="preserve"> Đạt LĐTT</v>
          </cell>
          <cell r="AQ150">
            <v>7.3</v>
          </cell>
          <cell r="AR150" t="str">
            <v/>
          </cell>
          <cell r="AS150" t="str">
            <v>Tốt</v>
          </cell>
          <cell r="AT150" t="str">
            <v>Đạt LĐTT</v>
          </cell>
          <cell r="AV150" t="str">
            <v>A4</v>
          </cell>
          <cell r="AW150">
            <v>7</v>
          </cell>
          <cell r="AX150" t="str">
            <v>A4</v>
          </cell>
          <cell r="AY150">
            <v>7</v>
          </cell>
          <cell r="AZ150">
            <v>7.2</v>
          </cell>
          <cell r="BA150">
            <v>7.3</v>
          </cell>
          <cell r="BB150" t="str">
            <v>12A* + 0B* + 0C* +  0D</v>
          </cell>
          <cell r="BC150" t="str">
            <v>12A*</v>
          </cell>
          <cell r="BD150" t="str">
            <v>HTT NV</v>
          </cell>
          <cell r="BE150" t="str">
            <v>HTT NV</v>
          </cell>
        </row>
        <row r="151">
          <cell r="E151" t="str">
            <v>01010032</v>
          </cell>
          <cell r="F151" t="str">
            <v>Khoa KHCB</v>
          </cell>
          <cell r="G151" t="str">
            <v>VC</v>
          </cell>
          <cell r="H151" t="str">
            <v>A4</v>
          </cell>
          <cell r="I151">
            <v>7</v>
          </cell>
          <cell r="J151" t="str">
            <v>A4</v>
          </cell>
          <cell r="K151">
            <v>7</v>
          </cell>
          <cell r="L151" t="str">
            <v>A3</v>
          </cell>
          <cell r="M151">
            <v>8</v>
          </cell>
          <cell r="N151" t="str">
            <v>A4</v>
          </cell>
          <cell r="O151">
            <v>7</v>
          </cell>
          <cell r="P151" t="str">
            <v>A4</v>
          </cell>
          <cell r="Q151">
            <v>7</v>
          </cell>
          <cell r="R151">
            <v>7.2</v>
          </cell>
          <cell r="S151">
            <v>0</v>
          </cell>
          <cell r="T151" t="str">
            <v>Tốt</v>
          </cell>
          <cell r="V151" t="str">
            <v>A4</v>
          </cell>
          <cell r="W151">
            <v>7</v>
          </cell>
          <cell r="X151" t="str">
            <v>A3</v>
          </cell>
          <cell r="Y151">
            <v>8</v>
          </cell>
          <cell r="Z151" t="str">
            <v>A2</v>
          </cell>
          <cell r="AA151">
            <v>9</v>
          </cell>
          <cell r="AB151" t="str">
            <v>A2</v>
          </cell>
          <cell r="AC151">
            <v>9</v>
          </cell>
          <cell r="AD151" t="str">
            <v>A1</v>
          </cell>
          <cell r="AE151">
            <v>10</v>
          </cell>
          <cell r="AF151">
            <v>8.3000000000000007</v>
          </cell>
          <cell r="AG151">
            <v>0</v>
          </cell>
          <cell r="AH151" t="str">
            <v>Xuất sắc</v>
          </cell>
          <cell r="AI151">
            <v>8.6</v>
          </cell>
          <cell r="AJ151">
            <v>0</v>
          </cell>
          <cell r="AK151" t="str">
            <v>Xuất sắc</v>
          </cell>
          <cell r="AM151">
            <v>7.8</v>
          </cell>
          <cell r="AN151" t="str">
            <v/>
          </cell>
          <cell r="AO151" t="str">
            <v>Tốt</v>
          </cell>
          <cell r="AP151" t="str">
            <v xml:space="preserve"> Đạt LĐTT</v>
          </cell>
          <cell r="AQ151">
            <v>7.9</v>
          </cell>
          <cell r="AR151" t="str">
            <v/>
          </cell>
          <cell r="AS151" t="str">
            <v>Tốt</v>
          </cell>
          <cell r="AT151" t="str">
            <v>Đạt LĐTT</v>
          </cell>
          <cell r="AV151" t="str">
            <v>A4</v>
          </cell>
          <cell r="AW151">
            <v>7</v>
          </cell>
          <cell r="AX151" t="str">
            <v>A3</v>
          </cell>
          <cell r="AY151">
            <v>8</v>
          </cell>
          <cell r="AZ151">
            <v>7.6</v>
          </cell>
          <cell r="BA151">
            <v>7.8</v>
          </cell>
          <cell r="BB151" t="str">
            <v>12A* + 0B* + 0C* +  0D</v>
          </cell>
          <cell r="BC151" t="str">
            <v>12A*</v>
          </cell>
          <cell r="BD151" t="str">
            <v>HTT NV</v>
          </cell>
          <cell r="BE151" t="str">
            <v>HTT NV</v>
          </cell>
        </row>
        <row r="152">
          <cell r="E152" t="str">
            <v>01010030</v>
          </cell>
          <cell r="F152" t="str">
            <v>Khoa KHCB</v>
          </cell>
          <cell r="G152" t="str">
            <v>VC</v>
          </cell>
          <cell r="H152" t="str">
            <v>A4</v>
          </cell>
          <cell r="I152">
            <v>7</v>
          </cell>
          <cell r="J152" t="str">
            <v>A4</v>
          </cell>
          <cell r="K152">
            <v>7</v>
          </cell>
          <cell r="L152" t="str">
            <v>A3</v>
          </cell>
          <cell r="M152">
            <v>8</v>
          </cell>
          <cell r="N152" t="str">
            <v>A2</v>
          </cell>
          <cell r="O152">
            <v>9</v>
          </cell>
          <cell r="P152" t="str">
            <v>A2</v>
          </cell>
          <cell r="Q152">
            <v>9</v>
          </cell>
          <cell r="R152">
            <v>8</v>
          </cell>
          <cell r="S152">
            <v>0</v>
          </cell>
          <cell r="T152" t="str">
            <v>Xuất sắc</v>
          </cell>
          <cell r="V152" t="str">
            <v>A4</v>
          </cell>
          <cell r="W152">
            <v>7</v>
          </cell>
          <cell r="X152" t="str">
            <v>A4</v>
          </cell>
          <cell r="Y152">
            <v>7</v>
          </cell>
          <cell r="Z152" t="str">
            <v>A3</v>
          </cell>
          <cell r="AA152">
            <v>8</v>
          </cell>
          <cell r="AB152" t="str">
            <v>A1</v>
          </cell>
          <cell r="AC152">
            <v>10</v>
          </cell>
          <cell r="AD152" t="str">
            <v>A1</v>
          </cell>
          <cell r="AE152">
            <v>10</v>
          </cell>
          <cell r="AF152">
            <v>8</v>
          </cell>
          <cell r="AG152">
            <v>0</v>
          </cell>
          <cell r="AH152" t="str">
            <v>Xuất sắc</v>
          </cell>
          <cell r="AI152">
            <v>8.4</v>
          </cell>
          <cell r="AJ152">
            <v>0</v>
          </cell>
          <cell r="AK152" t="str">
            <v>Xuất sắc</v>
          </cell>
          <cell r="AM152">
            <v>8</v>
          </cell>
          <cell r="AN152" t="str">
            <v/>
          </cell>
          <cell r="AO152" t="str">
            <v>Xuất sắc</v>
          </cell>
          <cell r="AP152" t="str">
            <v xml:space="preserve"> Đạt LĐTT</v>
          </cell>
          <cell r="AQ152">
            <v>8.1999999999999993</v>
          </cell>
          <cell r="AR152" t="str">
            <v/>
          </cell>
          <cell r="AS152" t="str">
            <v>Xuất sắc</v>
          </cell>
          <cell r="AT152" t="str">
            <v>Đạt LĐTT</v>
          </cell>
          <cell r="AV152" t="str">
            <v>A3</v>
          </cell>
          <cell r="AW152">
            <v>8</v>
          </cell>
          <cell r="AX152" t="str">
            <v>A4</v>
          </cell>
          <cell r="AY152">
            <v>7</v>
          </cell>
          <cell r="AZ152">
            <v>7.9</v>
          </cell>
          <cell r="BA152">
            <v>8.1</v>
          </cell>
          <cell r="BB152" t="str">
            <v>12A* + 0B* + 0C* +  0D</v>
          </cell>
          <cell r="BC152" t="str">
            <v>12A*</v>
          </cell>
          <cell r="BD152" t="str">
            <v>HTT NV</v>
          </cell>
          <cell r="BE152" t="str">
            <v>HTXS NV</v>
          </cell>
        </row>
        <row r="153">
          <cell r="E153" t="str">
            <v>01010022</v>
          </cell>
          <cell r="F153" t="str">
            <v>Khoa KHCB</v>
          </cell>
          <cell r="G153" t="str">
            <v>VC</v>
          </cell>
          <cell r="H153" t="str">
            <v>A4</v>
          </cell>
          <cell r="I153">
            <v>7</v>
          </cell>
          <cell r="J153" t="str">
            <v>A4</v>
          </cell>
          <cell r="K153">
            <v>7</v>
          </cell>
          <cell r="L153" t="str">
            <v>A4</v>
          </cell>
          <cell r="M153">
            <v>7</v>
          </cell>
          <cell r="N153" t="str">
            <v>A4</v>
          </cell>
          <cell r="O153">
            <v>7</v>
          </cell>
          <cell r="P153" t="str">
            <v>A4</v>
          </cell>
          <cell r="Q153">
            <v>7</v>
          </cell>
          <cell r="R153">
            <v>7</v>
          </cell>
          <cell r="S153">
            <v>0</v>
          </cell>
          <cell r="T153" t="str">
            <v>Tốt</v>
          </cell>
          <cell r="V153" t="str">
            <v>A4</v>
          </cell>
          <cell r="W153">
            <v>7</v>
          </cell>
          <cell r="X153" t="str">
            <v>A4</v>
          </cell>
          <cell r="Y153">
            <v>7</v>
          </cell>
          <cell r="Z153" t="str">
            <v>A3</v>
          </cell>
          <cell r="AA153">
            <v>8</v>
          </cell>
          <cell r="AB153" t="str">
            <v>A3</v>
          </cell>
          <cell r="AC153">
            <v>8</v>
          </cell>
          <cell r="AD153" t="str">
            <v>A3</v>
          </cell>
          <cell r="AE153">
            <v>8</v>
          </cell>
          <cell r="AF153">
            <v>7.5</v>
          </cell>
          <cell r="AG153">
            <v>0</v>
          </cell>
          <cell r="AH153" t="str">
            <v>Tốt</v>
          </cell>
          <cell r="AI153">
            <v>7.6</v>
          </cell>
          <cell r="AJ153">
            <v>0</v>
          </cell>
          <cell r="AK153" t="str">
            <v>Tốt</v>
          </cell>
          <cell r="AM153">
            <v>7.3</v>
          </cell>
          <cell r="AN153" t="str">
            <v/>
          </cell>
          <cell r="AO153" t="str">
            <v>Tốt</v>
          </cell>
          <cell r="AP153" t="str">
            <v xml:space="preserve"> Đạt LĐTT</v>
          </cell>
          <cell r="AQ153">
            <v>7.3</v>
          </cell>
          <cell r="AR153" t="str">
            <v/>
          </cell>
          <cell r="AS153" t="str">
            <v>Tốt</v>
          </cell>
          <cell r="AT153" t="str">
            <v>Đạt LĐTT</v>
          </cell>
          <cell r="AV153" t="str">
            <v>A4</v>
          </cell>
          <cell r="AW153">
            <v>7</v>
          </cell>
          <cell r="AX153" t="str">
            <v>A4</v>
          </cell>
          <cell r="AY153">
            <v>7</v>
          </cell>
          <cell r="AZ153">
            <v>7.2</v>
          </cell>
          <cell r="BA153">
            <v>7.3</v>
          </cell>
          <cell r="BB153" t="str">
            <v>12A* + 0B* + 0C* +  0D</v>
          </cell>
          <cell r="BC153" t="str">
            <v>12A*</v>
          </cell>
          <cell r="BD153" t="str">
            <v>HTT NV</v>
          </cell>
          <cell r="BE153" t="str">
            <v>HTT NV</v>
          </cell>
        </row>
        <row r="154">
          <cell r="E154" t="str">
            <v>01010021</v>
          </cell>
          <cell r="F154" t="str">
            <v>Khoa KHCB</v>
          </cell>
          <cell r="G154" t="str">
            <v>VC</v>
          </cell>
          <cell r="H154" t="str">
            <v>A4</v>
          </cell>
          <cell r="I154">
            <v>7</v>
          </cell>
          <cell r="J154" t="str">
            <v>A4</v>
          </cell>
          <cell r="K154">
            <v>7</v>
          </cell>
          <cell r="L154" t="str">
            <v>A3</v>
          </cell>
          <cell r="M154">
            <v>8</v>
          </cell>
          <cell r="N154" t="str">
            <v>A3</v>
          </cell>
          <cell r="O154">
            <v>8</v>
          </cell>
          <cell r="P154" t="str">
            <v>A4</v>
          </cell>
          <cell r="Q154">
            <v>7</v>
          </cell>
          <cell r="R154">
            <v>7.4</v>
          </cell>
          <cell r="S154">
            <v>0</v>
          </cell>
          <cell r="T154" t="str">
            <v>Tốt</v>
          </cell>
          <cell r="V154" t="str">
            <v>A4</v>
          </cell>
          <cell r="W154">
            <v>7</v>
          </cell>
          <cell r="X154" t="str">
            <v>A4</v>
          </cell>
          <cell r="Y154">
            <v>7</v>
          </cell>
          <cell r="Z154" t="str">
            <v>A3</v>
          </cell>
          <cell r="AA154">
            <v>8</v>
          </cell>
          <cell r="AB154" t="str">
            <v>A3</v>
          </cell>
          <cell r="AC154">
            <v>8</v>
          </cell>
          <cell r="AD154" t="str">
            <v>A2</v>
          </cell>
          <cell r="AE154">
            <v>9</v>
          </cell>
          <cell r="AF154">
            <v>7.5</v>
          </cell>
          <cell r="AG154">
            <v>0</v>
          </cell>
          <cell r="AH154" t="str">
            <v>Tốt</v>
          </cell>
          <cell r="AI154">
            <v>7.8</v>
          </cell>
          <cell r="AJ154">
            <v>0</v>
          </cell>
          <cell r="AK154" t="str">
            <v>Tốt</v>
          </cell>
          <cell r="AM154">
            <v>7.5</v>
          </cell>
          <cell r="AN154" t="str">
            <v/>
          </cell>
          <cell r="AO154" t="str">
            <v>Tốt</v>
          </cell>
          <cell r="AP154" t="str">
            <v xml:space="preserve"> Đạt LĐTT</v>
          </cell>
          <cell r="AQ154">
            <v>7.6</v>
          </cell>
          <cell r="AR154" t="str">
            <v/>
          </cell>
          <cell r="AS154" t="str">
            <v>Tốt</v>
          </cell>
          <cell r="AT154" t="str">
            <v>Đạt LĐTT</v>
          </cell>
          <cell r="AV154" t="str">
            <v>A3</v>
          </cell>
          <cell r="AW154">
            <v>8</v>
          </cell>
          <cell r="AX154" t="str">
            <v>A4</v>
          </cell>
          <cell r="AY154">
            <v>7</v>
          </cell>
          <cell r="AZ154">
            <v>7.5</v>
          </cell>
          <cell r="BA154">
            <v>7.6</v>
          </cell>
          <cell r="BB154" t="str">
            <v>12A* + 0B* + 0C* +  0D</v>
          </cell>
          <cell r="BC154" t="str">
            <v>12A*</v>
          </cell>
          <cell r="BD154" t="str">
            <v>HTT NV</v>
          </cell>
          <cell r="BE154" t="str">
            <v>HTT NV</v>
          </cell>
        </row>
        <row r="155">
          <cell r="E155" t="str">
            <v>01022005</v>
          </cell>
          <cell r="F155" t="str">
            <v>Khoa KHCB</v>
          </cell>
          <cell r="G155" t="str">
            <v>VC</v>
          </cell>
          <cell r="H155" t="str">
            <v>A4</v>
          </cell>
          <cell r="I155">
            <v>7</v>
          </cell>
          <cell r="J155" t="str">
            <v>A4</v>
          </cell>
          <cell r="K155">
            <v>7</v>
          </cell>
          <cell r="L155" t="str">
            <v>A4</v>
          </cell>
          <cell r="M155">
            <v>7</v>
          </cell>
          <cell r="N155" t="str">
            <v>A3</v>
          </cell>
          <cell r="O155">
            <v>8</v>
          </cell>
          <cell r="P155" t="str">
            <v>A4</v>
          </cell>
          <cell r="Q155">
            <v>7</v>
          </cell>
          <cell r="R155">
            <v>7.2</v>
          </cell>
          <cell r="S155">
            <v>0</v>
          </cell>
          <cell r="T155" t="str">
            <v>Tốt</v>
          </cell>
          <cell r="V155" t="str">
            <v>A4</v>
          </cell>
          <cell r="W155">
            <v>7</v>
          </cell>
          <cell r="X155" t="str">
            <v>A4</v>
          </cell>
          <cell r="Y155">
            <v>7</v>
          </cell>
          <cell r="Z155" t="str">
            <v>A3</v>
          </cell>
          <cell r="AA155">
            <v>8</v>
          </cell>
          <cell r="AB155" t="str">
            <v>A2</v>
          </cell>
          <cell r="AC155">
            <v>9</v>
          </cell>
          <cell r="AD155" t="str">
            <v>A3</v>
          </cell>
          <cell r="AE155">
            <v>8</v>
          </cell>
          <cell r="AF155">
            <v>7.8</v>
          </cell>
          <cell r="AG155">
            <v>0</v>
          </cell>
          <cell r="AH155" t="str">
            <v>Tốt</v>
          </cell>
          <cell r="AI155">
            <v>7.8</v>
          </cell>
          <cell r="AJ155">
            <v>0</v>
          </cell>
          <cell r="AK155" t="str">
            <v>Tốt</v>
          </cell>
          <cell r="AM155">
            <v>7.5</v>
          </cell>
          <cell r="AN155" t="str">
            <v/>
          </cell>
          <cell r="AO155" t="str">
            <v>Tốt</v>
          </cell>
          <cell r="AP155" t="str">
            <v xml:space="preserve"> Đạt LĐTT</v>
          </cell>
          <cell r="AQ155">
            <v>7.5</v>
          </cell>
          <cell r="AR155" t="str">
            <v/>
          </cell>
          <cell r="AS155" t="str">
            <v>Tốt</v>
          </cell>
          <cell r="AT155" t="str">
            <v>Đạt LĐTT</v>
          </cell>
          <cell r="AV155" t="str">
            <v>A3</v>
          </cell>
          <cell r="AW155">
            <v>8</v>
          </cell>
          <cell r="AX155" t="str">
            <v>A4</v>
          </cell>
          <cell r="AY155">
            <v>7</v>
          </cell>
          <cell r="AZ155">
            <v>7.5</v>
          </cell>
          <cell r="BA155">
            <v>7.5</v>
          </cell>
          <cell r="BB155" t="str">
            <v>12A* + 0B* + 0C* +  0D</v>
          </cell>
          <cell r="BC155" t="str">
            <v>12A*</v>
          </cell>
          <cell r="BD155" t="str">
            <v>HTT NV</v>
          </cell>
          <cell r="BE155" t="str">
            <v>HTT NV</v>
          </cell>
        </row>
        <row r="156">
          <cell r="E156" t="str">
            <v>01011012</v>
          </cell>
          <cell r="F156" t="str">
            <v>Khoa Lý luận Chính trị</v>
          </cell>
          <cell r="G156" t="str">
            <v>VC</v>
          </cell>
          <cell r="H156" t="str">
            <v>A3</v>
          </cell>
          <cell r="I156">
            <v>8</v>
          </cell>
          <cell r="J156" t="str">
            <v>A2</v>
          </cell>
          <cell r="K156">
            <v>9</v>
          </cell>
          <cell r="L156" t="str">
            <v>A3</v>
          </cell>
          <cell r="M156">
            <v>8</v>
          </cell>
          <cell r="N156" t="str">
            <v>A2</v>
          </cell>
          <cell r="O156">
            <v>9</v>
          </cell>
          <cell r="P156" t="str">
            <v>A2</v>
          </cell>
          <cell r="Q156">
            <v>9</v>
          </cell>
          <cell r="R156">
            <v>8.6</v>
          </cell>
          <cell r="S156">
            <v>0</v>
          </cell>
          <cell r="T156" t="str">
            <v>Xuất sắc</v>
          </cell>
          <cell r="V156" t="str">
            <v>A4</v>
          </cell>
          <cell r="W156">
            <v>7</v>
          </cell>
          <cell r="X156" t="str">
            <v>A4</v>
          </cell>
          <cell r="Y156">
            <v>7</v>
          </cell>
          <cell r="Z156" t="str">
            <v>A4</v>
          </cell>
          <cell r="AA156">
            <v>7</v>
          </cell>
          <cell r="AB156" t="str">
            <v>A3</v>
          </cell>
          <cell r="AC156">
            <v>8</v>
          </cell>
          <cell r="AD156" t="str">
            <v>A2</v>
          </cell>
          <cell r="AE156">
            <v>9</v>
          </cell>
          <cell r="AF156">
            <v>7.3</v>
          </cell>
          <cell r="AG156">
            <v>0</v>
          </cell>
          <cell r="AH156" t="str">
            <v>Tốt</v>
          </cell>
          <cell r="AI156">
            <v>7.6</v>
          </cell>
          <cell r="AJ156">
            <v>0</v>
          </cell>
          <cell r="AK156" t="str">
            <v>Tốt</v>
          </cell>
          <cell r="AM156">
            <v>8</v>
          </cell>
          <cell r="AN156" t="str">
            <v/>
          </cell>
          <cell r="AO156" t="str">
            <v>Xuất sắc</v>
          </cell>
          <cell r="AP156" t="str">
            <v xml:space="preserve"> Đạt LĐTT</v>
          </cell>
          <cell r="AQ156">
            <v>8.1</v>
          </cell>
          <cell r="AR156" t="str">
            <v/>
          </cell>
          <cell r="AS156" t="str">
            <v>Xuất sắc</v>
          </cell>
          <cell r="AT156" t="str">
            <v>Đạt LĐTT</v>
          </cell>
          <cell r="AU156" t="str">
            <v>Khá</v>
          </cell>
          <cell r="AV156" t="str">
            <v>A3</v>
          </cell>
          <cell r="AW156">
            <v>8</v>
          </cell>
          <cell r="AX156" t="str">
            <v>A3</v>
          </cell>
          <cell r="AY156">
            <v>8</v>
          </cell>
          <cell r="AZ156">
            <v>8</v>
          </cell>
          <cell r="BA156">
            <v>8.1</v>
          </cell>
          <cell r="BB156" t="str">
            <v>12A* + 0B* + 0C* +  0D</v>
          </cell>
          <cell r="BC156" t="str">
            <v>12A*</v>
          </cell>
          <cell r="BD156" t="str">
            <v>HTXS NV</v>
          </cell>
          <cell r="BE156" t="str">
            <v>HTXS NV</v>
          </cell>
        </row>
        <row r="157">
          <cell r="E157" t="str">
            <v>01011002</v>
          </cell>
          <cell r="F157" t="str">
            <v>Khoa Lý luận Chính trị</v>
          </cell>
          <cell r="G157" t="str">
            <v>VC</v>
          </cell>
          <cell r="H157" t="str">
            <v>A3</v>
          </cell>
          <cell r="I157">
            <v>8</v>
          </cell>
          <cell r="J157" t="str">
            <v>A2</v>
          </cell>
          <cell r="K157">
            <v>9</v>
          </cell>
          <cell r="L157" t="str">
            <v>A2</v>
          </cell>
          <cell r="M157">
            <v>9</v>
          </cell>
          <cell r="N157" t="str">
            <v>A1</v>
          </cell>
          <cell r="O157">
            <v>10</v>
          </cell>
          <cell r="P157" t="str">
            <v>A2</v>
          </cell>
          <cell r="Q157">
            <v>9</v>
          </cell>
          <cell r="R157">
            <v>9</v>
          </cell>
          <cell r="S157">
            <v>0</v>
          </cell>
          <cell r="T157" t="str">
            <v>Xuất sắc</v>
          </cell>
          <cell r="V157" t="str">
            <v>A4</v>
          </cell>
          <cell r="W157">
            <v>7</v>
          </cell>
          <cell r="X157" t="str">
            <v>A4</v>
          </cell>
          <cell r="Y157">
            <v>7</v>
          </cell>
          <cell r="Z157" t="str">
            <v>A4</v>
          </cell>
          <cell r="AA157">
            <v>7</v>
          </cell>
          <cell r="AB157" t="str">
            <v>A3</v>
          </cell>
          <cell r="AC157">
            <v>8</v>
          </cell>
          <cell r="AD157" t="str">
            <v>A2</v>
          </cell>
          <cell r="AE157">
            <v>9</v>
          </cell>
          <cell r="AF157">
            <v>7.3</v>
          </cell>
          <cell r="AG157">
            <v>0</v>
          </cell>
          <cell r="AH157" t="str">
            <v>Tốt</v>
          </cell>
          <cell r="AI157">
            <v>7.6</v>
          </cell>
          <cell r="AJ157">
            <v>0</v>
          </cell>
          <cell r="AK157" t="str">
            <v>Tốt</v>
          </cell>
          <cell r="AM157">
            <v>8.1999999999999993</v>
          </cell>
          <cell r="AN157" t="str">
            <v/>
          </cell>
          <cell r="AO157" t="str">
            <v>Xuất sắc</v>
          </cell>
          <cell r="AP157" t="str">
            <v xml:space="preserve"> Đạt LĐTT</v>
          </cell>
          <cell r="AQ157">
            <v>8.3000000000000007</v>
          </cell>
          <cell r="AR157" t="str">
            <v/>
          </cell>
          <cell r="AS157" t="str">
            <v>Xuất sắc</v>
          </cell>
          <cell r="AT157" t="str">
            <v>Đạt LĐTT</v>
          </cell>
          <cell r="AU157" t="str">
            <v>Khá</v>
          </cell>
          <cell r="AV157" t="str">
            <v>A3</v>
          </cell>
          <cell r="AW157">
            <v>8</v>
          </cell>
          <cell r="AX157" t="str">
            <v>A3</v>
          </cell>
          <cell r="AY157">
            <v>8</v>
          </cell>
          <cell r="AZ157">
            <v>8.1999999999999993</v>
          </cell>
          <cell r="BA157">
            <v>8.3000000000000007</v>
          </cell>
          <cell r="BB157" t="str">
            <v>12A* + 0B* + 0C* +  0D</v>
          </cell>
          <cell r="BC157" t="str">
            <v>12A*</v>
          </cell>
          <cell r="BD157" t="str">
            <v>HTXS NV</v>
          </cell>
          <cell r="BE157" t="str">
            <v>HTXS NV</v>
          </cell>
        </row>
        <row r="158">
          <cell r="E158" t="str">
            <v>01011005</v>
          </cell>
          <cell r="F158" t="str">
            <v>Khoa Lý luận Chính trị</v>
          </cell>
          <cell r="G158" t="str">
            <v>VC</v>
          </cell>
          <cell r="H158" t="str">
            <v>A3</v>
          </cell>
          <cell r="I158">
            <v>8</v>
          </cell>
          <cell r="J158" t="str">
            <v>A4</v>
          </cell>
          <cell r="K158">
            <v>7</v>
          </cell>
          <cell r="L158" t="str">
            <v>A3</v>
          </cell>
          <cell r="M158">
            <v>8</v>
          </cell>
          <cell r="N158" t="str">
            <v>A3</v>
          </cell>
          <cell r="O158">
            <v>8</v>
          </cell>
          <cell r="P158" t="str">
            <v>A4</v>
          </cell>
          <cell r="Q158">
            <v>7</v>
          </cell>
          <cell r="R158">
            <v>7.6</v>
          </cell>
          <cell r="S158">
            <v>0</v>
          </cell>
          <cell r="T158" t="str">
            <v>Tốt</v>
          </cell>
          <cell r="V158" t="str">
            <v>A4</v>
          </cell>
          <cell r="W158">
            <v>7</v>
          </cell>
          <cell r="X158" t="str">
            <v>B1</v>
          </cell>
          <cell r="Y158">
            <v>6</v>
          </cell>
          <cell r="Z158" t="str">
            <v>A4</v>
          </cell>
          <cell r="AA158">
            <v>7</v>
          </cell>
          <cell r="AB158" t="str">
            <v>A3</v>
          </cell>
          <cell r="AC158">
            <v>8</v>
          </cell>
          <cell r="AD158" t="str">
            <v>A3</v>
          </cell>
          <cell r="AE158">
            <v>8</v>
          </cell>
          <cell r="AF158">
            <v>7</v>
          </cell>
          <cell r="AG158">
            <v>0</v>
          </cell>
          <cell r="AH158" t="str">
            <v>Tốt</v>
          </cell>
          <cell r="AI158">
            <v>7.2</v>
          </cell>
          <cell r="AJ158">
            <v>0</v>
          </cell>
          <cell r="AK158" t="str">
            <v>Tốt</v>
          </cell>
          <cell r="AM158">
            <v>7.3</v>
          </cell>
          <cell r="AN158" t="str">
            <v/>
          </cell>
          <cell r="AO158" t="str">
            <v>Tốt</v>
          </cell>
          <cell r="AP158" t="str">
            <v xml:space="preserve"> Đạt LĐTT</v>
          </cell>
          <cell r="AQ158">
            <v>7.4</v>
          </cell>
          <cell r="AR158" t="str">
            <v/>
          </cell>
          <cell r="AS158" t="str">
            <v>Tốt</v>
          </cell>
          <cell r="AT158" t="str">
            <v>Đạt LĐTT</v>
          </cell>
          <cell r="AU158" t="str">
            <v>Đạt yêu cầu</v>
          </cell>
          <cell r="AV158" t="str">
            <v>A3</v>
          </cell>
          <cell r="AW158">
            <v>8</v>
          </cell>
          <cell r="AX158" t="str">
            <v>A4</v>
          </cell>
          <cell r="AY158">
            <v>7</v>
          </cell>
          <cell r="AZ158">
            <v>7.4</v>
          </cell>
          <cell r="BA158">
            <v>7.4</v>
          </cell>
          <cell r="BB158" t="str">
            <v>11A* + 1B* + 0C* +  0D</v>
          </cell>
          <cell r="BC158" t="str">
            <v>11A*</v>
          </cell>
          <cell r="BD158" t="str">
            <v>HTT NV</v>
          </cell>
          <cell r="BE158" t="str">
            <v>HTT NV</v>
          </cell>
        </row>
        <row r="159">
          <cell r="E159" t="str">
            <v>01011011</v>
          </cell>
          <cell r="F159" t="str">
            <v>Khoa Lý luận Chính trị</v>
          </cell>
          <cell r="G159" t="str">
            <v>VC</v>
          </cell>
          <cell r="H159" t="str">
            <v>A4</v>
          </cell>
          <cell r="I159">
            <v>7</v>
          </cell>
          <cell r="J159" t="str">
            <v>A4</v>
          </cell>
          <cell r="K159">
            <v>7</v>
          </cell>
          <cell r="L159" t="str">
            <v>A4</v>
          </cell>
          <cell r="M159">
            <v>7</v>
          </cell>
          <cell r="N159" t="str">
            <v>A4</v>
          </cell>
          <cell r="O159">
            <v>7</v>
          </cell>
          <cell r="P159" t="str">
            <v>A3</v>
          </cell>
          <cell r="Q159">
            <v>8</v>
          </cell>
          <cell r="R159">
            <v>7.2</v>
          </cell>
          <cell r="S159">
            <v>0</v>
          </cell>
          <cell r="T159" t="str">
            <v>Tốt</v>
          </cell>
          <cell r="V159" t="str">
            <v>A4</v>
          </cell>
          <cell r="W159">
            <v>7</v>
          </cell>
          <cell r="X159" t="str">
            <v>A4</v>
          </cell>
          <cell r="Y159">
            <v>7</v>
          </cell>
          <cell r="Z159" t="str">
            <v>A4</v>
          </cell>
          <cell r="AA159">
            <v>7</v>
          </cell>
          <cell r="AB159" t="str">
            <v>A4</v>
          </cell>
          <cell r="AC159">
            <v>7</v>
          </cell>
          <cell r="AD159" t="str">
            <v>A3</v>
          </cell>
          <cell r="AE159">
            <v>8</v>
          </cell>
          <cell r="AF159">
            <v>7</v>
          </cell>
          <cell r="AG159">
            <v>0</v>
          </cell>
          <cell r="AH159" t="str">
            <v>Tốt</v>
          </cell>
          <cell r="AI159">
            <v>7.2</v>
          </cell>
          <cell r="AJ159">
            <v>0</v>
          </cell>
          <cell r="AK159" t="str">
            <v>Tốt</v>
          </cell>
          <cell r="AM159">
            <v>7.1</v>
          </cell>
          <cell r="AN159" t="str">
            <v/>
          </cell>
          <cell r="AO159" t="str">
            <v>Tốt</v>
          </cell>
          <cell r="AP159" t="str">
            <v xml:space="preserve"> Đạt LĐTT</v>
          </cell>
          <cell r="AQ159">
            <v>7.2</v>
          </cell>
          <cell r="AR159" t="str">
            <v/>
          </cell>
          <cell r="AS159" t="str">
            <v>Tốt</v>
          </cell>
          <cell r="AT159" t="str">
            <v>Đạt LĐTT</v>
          </cell>
          <cell r="AU159" t="str">
            <v>Đạt yêu cầu</v>
          </cell>
          <cell r="AV159" t="str">
            <v>A3</v>
          </cell>
          <cell r="AW159">
            <v>8</v>
          </cell>
          <cell r="AX159" t="str">
            <v>A4</v>
          </cell>
          <cell r="AY159">
            <v>7</v>
          </cell>
          <cell r="AZ159">
            <v>7.2</v>
          </cell>
          <cell r="BA159">
            <v>7.3</v>
          </cell>
          <cell r="BB159" t="str">
            <v>12A* + 0B* + 0C* +  0D</v>
          </cell>
          <cell r="BC159" t="str">
            <v>12A*</v>
          </cell>
          <cell r="BD159" t="str">
            <v>HTT NV</v>
          </cell>
          <cell r="BE159" t="str">
            <v>HTT NV</v>
          </cell>
        </row>
        <row r="160">
          <cell r="E160" t="str">
            <v>01011013</v>
          </cell>
          <cell r="F160" t="str">
            <v>Khoa Lý luận Chính trị</v>
          </cell>
          <cell r="G160" t="str">
            <v>VC</v>
          </cell>
          <cell r="H160" t="str">
            <v>A2</v>
          </cell>
          <cell r="I160">
            <v>9</v>
          </cell>
          <cell r="J160" t="str">
            <v>A3</v>
          </cell>
          <cell r="K160">
            <v>8</v>
          </cell>
          <cell r="L160" t="str">
            <v>A3</v>
          </cell>
          <cell r="M160">
            <v>8</v>
          </cell>
          <cell r="N160" t="str">
            <v>A3</v>
          </cell>
          <cell r="O160">
            <v>8</v>
          </cell>
          <cell r="P160" t="str">
            <v>A3</v>
          </cell>
          <cell r="Q160">
            <v>8</v>
          </cell>
          <cell r="R160">
            <v>8.1999999999999993</v>
          </cell>
          <cell r="S160">
            <v>0</v>
          </cell>
          <cell r="T160" t="str">
            <v>Xuất sắc</v>
          </cell>
          <cell r="V160" t="str">
            <v>A4</v>
          </cell>
          <cell r="W160">
            <v>7</v>
          </cell>
          <cell r="X160" t="str">
            <v>A4</v>
          </cell>
          <cell r="Y160">
            <v>7</v>
          </cell>
          <cell r="Z160" t="str">
            <v>A3</v>
          </cell>
          <cell r="AA160">
            <v>8</v>
          </cell>
          <cell r="AB160" t="str">
            <v>A3</v>
          </cell>
          <cell r="AC160">
            <v>8</v>
          </cell>
          <cell r="AD160" t="str">
            <v>A3</v>
          </cell>
          <cell r="AE160">
            <v>8</v>
          </cell>
          <cell r="AF160">
            <v>7.5</v>
          </cell>
          <cell r="AG160">
            <v>0</v>
          </cell>
          <cell r="AH160" t="str">
            <v>Tốt</v>
          </cell>
          <cell r="AI160">
            <v>7.6</v>
          </cell>
          <cell r="AJ160">
            <v>0</v>
          </cell>
          <cell r="AK160" t="str">
            <v>Tốt</v>
          </cell>
          <cell r="AM160">
            <v>7.9</v>
          </cell>
          <cell r="AN160" t="str">
            <v/>
          </cell>
          <cell r="AO160" t="str">
            <v>Tốt</v>
          </cell>
          <cell r="AP160" t="str">
            <v xml:space="preserve"> Đạt LĐTT</v>
          </cell>
          <cell r="AQ160">
            <v>7.9</v>
          </cell>
          <cell r="AR160" t="str">
            <v/>
          </cell>
          <cell r="AS160" t="str">
            <v>Tốt</v>
          </cell>
          <cell r="AT160" t="str">
            <v>Đạt LĐTT</v>
          </cell>
          <cell r="AU160" t="str">
            <v>Tốt</v>
          </cell>
          <cell r="AV160" t="str">
            <v>A3</v>
          </cell>
          <cell r="AW160">
            <v>8</v>
          </cell>
          <cell r="AX160" t="str">
            <v>A3</v>
          </cell>
          <cell r="AY160">
            <v>8</v>
          </cell>
          <cell r="AZ160">
            <v>7.9</v>
          </cell>
          <cell r="BA160">
            <v>7.9</v>
          </cell>
          <cell r="BB160" t="str">
            <v>12A* + 0B* + 0C* +  0D</v>
          </cell>
          <cell r="BC160" t="str">
            <v>12A*</v>
          </cell>
          <cell r="BD160" t="str">
            <v>HTT NV</v>
          </cell>
          <cell r="BE160" t="str">
            <v>HTT NV</v>
          </cell>
        </row>
        <row r="161">
          <cell r="E161" t="str">
            <v>01011009</v>
          </cell>
          <cell r="F161" t="str">
            <v>Khoa Lý luận Chính trị</v>
          </cell>
          <cell r="G161" t="str">
            <v>VC</v>
          </cell>
          <cell r="H161" t="str">
            <v>A3</v>
          </cell>
          <cell r="I161">
            <v>8</v>
          </cell>
          <cell r="J161" t="str">
            <v>A4</v>
          </cell>
          <cell r="K161">
            <v>7</v>
          </cell>
          <cell r="L161" t="str">
            <v>A3</v>
          </cell>
          <cell r="M161">
            <v>8</v>
          </cell>
          <cell r="N161" t="str">
            <v>A2</v>
          </cell>
          <cell r="O161">
            <v>9</v>
          </cell>
          <cell r="P161" t="str">
            <v>A3</v>
          </cell>
          <cell r="Q161">
            <v>8</v>
          </cell>
          <cell r="R161">
            <v>8</v>
          </cell>
          <cell r="S161">
            <v>0</v>
          </cell>
          <cell r="T161" t="str">
            <v>Xuất sắc</v>
          </cell>
          <cell r="V161" t="str">
            <v>A4</v>
          </cell>
          <cell r="W161">
            <v>7</v>
          </cell>
          <cell r="X161" t="str">
            <v>A4</v>
          </cell>
          <cell r="Y161">
            <v>7</v>
          </cell>
          <cell r="Z161" t="str">
            <v>A4</v>
          </cell>
          <cell r="AA161">
            <v>7</v>
          </cell>
          <cell r="AB161" t="str">
            <v>A3</v>
          </cell>
          <cell r="AC161">
            <v>8</v>
          </cell>
          <cell r="AD161" t="str">
            <v>A3</v>
          </cell>
          <cell r="AE161">
            <v>8</v>
          </cell>
          <cell r="AF161">
            <v>7.3</v>
          </cell>
          <cell r="AG161">
            <v>0</v>
          </cell>
          <cell r="AH161" t="str">
            <v>Tốt</v>
          </cell>
          <cell r="AI161">
            <v>7.4</v>
          </cell>
          <cell r="AJ161">
            <v>0</v>
          </cell>
          <cell r="AK161" t="str">
            <v>Tốt</v>
          </cell>
          <cell r="AM161">
            <v>7.7</v>
          </cell>
          <cell r="AN161" t="str">
            <v/>
          </cell>
          <cell r="AO161" t="str">
            <v>Tốt</v>
          </cell>
          <cell r="AP161" t="str">
            <v xml:space="preserve"> Đạt LĐTT</v>
          </cell>
          <cell r="AQ161">
            <v>7.7</v>
          </cell>
          <cell r="AR161" t="str">
            <v/>
          </cell>
          <cell r="AS161" t="str">
            <v>Tốt</v>
          </cell>
          <cell r="AT161" t="str">
            <v>Đạt LĐTT</v>
          </cell>
          <cell r="AU161" t="str">
            <v>Tốt</v>
          </cell>
          <cell r="AV161" t="str">
            <v>A3</v>
          </cell>
          <cell r="AW161">
            <v>8</v>
          </cell>
          <cell r="AX161" t="str">
            <v>A4</v>
          </cell>
          <cell r="AY161">
            <v>7</v>
          </cell>
          <cell r="AZ161">
            <v>7.6</v>
          </cell>
          <cell r="BA161">
            <v>7.7</v>
          </cell>
          <cell r="BB161" t="str">
            <v>12A* + 0B* + 0C* +  0D</v>
          </cell>
          <cell r="BC161" t="str">
            <v>12A*</v>
          </cell>
          <cell r="BD161" t="str">
            <v>HTT NV</v>
          </cell>
          <cell r="BE161" t="str">
            <v>HTT NV</v>
          </cell>
        </row>
        <row r="162">
          <cell r="E162" t="str">
            <v>01011001</v>
          </cell>
          <cell r="F162" t="str">
            <v>Khoa Lý luận Chính trị</v>
          </cell>
          <cell r="G162" t="str">
            <v>VC</v>
          </cell>
          <cell r="H162" t="str">
            <v>A4</v>
          </cell>
          <cell r="I162">
            <v>7</v>
          </cell>
          <cell r="J162" t="str">
            <v>A4</v>
          </cell>
          <cell r="K162">
            <v>7</v>
          </cell>
          <cell r="L162" t="str">
            <v>A4</v>
          </cell>
          <cell r="M162">
            <v>7</v>
          </cell>
          <cell r="N162" t="str">
            <v>A4</v>
          </cell>
          <cell r="O162">
            <v>7</v>
          </cell>
          <cell r="P162" t="str">
            <v>A4</v>
          </cell>
          <cell r="Q162">
            <v>7</v>
          </cell>
          <cell r="R162">
            <v>7</v>
          </cell>
          <cell r="S162">
            <v>0</v>
          </cell>
          <cell r="T162" t="str">
            <v>Tốt</v>
          </cell>
          <cell r="V162" t="str">
            <v>A4</v>
          </cell>
          <cell r="W162">
            <v>7</v>
          </cell>
          <cell r="X162" t="str">
            <v>A4</v>
          </cell>
          <cell r="Y162">
            <v>7</v>
          </cell>
          <cell r="Z162" t="str">
            <v>A4</v>
          </cell>
          <cell r="AA162">
            <v>7</v>
          </cell>
          <cell r="AB162" t="str">
            <v>A4</v>
          </cell>
          <cell r="AC162">
            <v>7</v>
          </cell>
          <cell r="AD162" t="str">
            <v>A4</v>
          </cell>
          <cell r="AE162">
            <v>7</v>
          </cell>
          <cell r="AF162">
            <v>7</v>
          </cell>
          <cell r="AG162">
            <v>0</v>
          </cell>
          <cell r="AH162" t="str">
            <v>Tốt</v>
          </cell>
          <cell r="AI162">
            <v>7</v>
          </cell>
          <cell r="AJ162">
            <v>0</v>
          </cell>
          <cell r="AK162" t="str">
            <v>Tốt</v>
          </cell>
          <cell r="AM162">
            <v>7</v>
          </cell>
          <cell r="AN162" t="str">
            <v/>
          </cell>
          <cell r="AO162" t="str">
            <v>Tốt</v>
          </cell>
          <cell r="AP162" t="str">
            <v xml:space="preserve"> Đạt LĐTT</v>
          </cell>
          <cell r="AQ162">
            <v>7</v>
          </cell>
          <cell r="AR162" t="str">
            <v/>
          </cell>
          <cell r="AS162" t="str">
            <v>Tốt</v>
          </cell>
          <cell r="AT162" t="str">
            <v>Đạt LĐTT</v>
          </cell>
          <cell r="AV162" t="str">
            <v>A4</v>
          </cell>
          <cell r="AW162">
            <v>7</v>
          </cell>
          <cell r="AX162" t="str">
            <v>A4</v>
          </cell>
          <cell r="AY162">
            <v>7</v>
          </cell>
          <cell r="AZ162">
            <v>7</v>
          </cell>
          <cell r="BA162">
            <v>7</v>
          </cell>
          <cell r="BB162" t="str">
            <v>12A* + 0B* + 0C* +  0D</v>
          </cell>
          <cell r="BC162" t="str">
            <v>12A*</v>
          </cell>
          <cell r="BD162" t="str">
            <v>HTT NV</v>
          </cell>
          <cell r="BE162" t="str">
            <v>HTT NV</v>
          </cell>
        </row>
        <row r="163">
          <cell r="E163" t="str">
            <v>01011014</v>
          </cell>
          <cell r="F163" t="str">
            <v>Khoa Lý luận Chính trị</v>
          </cell>
          <cell r="G163" t="str">
            <v>VC</v>
          </cell>
          <cell r="H163" t="str">
            <v>A4</v>
          </cell>
          <cell r="I163">
            <v>7</v>
          </cell>
          <cell r="J163" t="str">
            <v>A4</v>
          </cell>
          <cell r="K163">
            <v>7</v>
          </cell>
          <cell r="L163" t="str">
            <v>A4</v>
          </cell>
          <cell r="M163">
            <v>7</v>
          </cell>
          <cell r="N163" t="str">
            <v>A4</v>
          </cell>
          <cell r="O163">
            <v>7</v>
          </cell>
          <cell r="P163" t="str">
            <v>A4</v>
          </cell>
          <cell r="Q163">
            <v>7</v>
          </cell>
          <cell r="R163">
            <v>7</v>
          </cell>
          <cell r="S163">
            <v>0</v>
          </cell>
          <cell r="T163" t="str">
            <v>Tốt</v>
          </cell>
          <cell r="V163" t="str">
            <v>A4</v>
          </cell>
          <cell r="W163">
            <v>7</v>
          </cell>
          <cell r="X163" t="str">
            <v>B1</v>
          </cell>
          <cell r="Y163">
            <v>6</v>
          </cell>
          <cell r="Z163" t="str">
            <v>A4</v>
          </cell>
          <cell r="AA163">
            <v>7</v>
          </cell>
          <cell r="AB163" t="str">
            <v>A4</v>
          </cell>
          <cell r="AC163">
            <v>7</v>
          </cell>
          <cell r="AD163" t="str">
            <v>A4</v>
          </cell>
          <cell r="AE163">
            <v>7</v>
          </cell>
          <cell r="AF163">
            <v>6.8</v>
          </cell>
          <cell r="AG163">
            <v>0</v>
          </cell>
          <cell r="AH163" t="str">
            <v>Tốt</v>
          </cell>
          <cell r="AI163">
            <v>6.8</v>
          </cell>
          <cell r="AJ163">
            <v>0</v>
          </cell>
          <cell r="AK163" t="str">
            <v>Tốt</v>
          </cell>
          <cell r="AM163">
            <v>6.9</v>
          </cell>
          <cell r="AN163" t="str">
            <v/>
          </cell>
          <cell r="AO163" t="str">
            <v>Tốt</v>
          </cell>
          <cell r="AP163" t="str">
            <v xml:space="preserve"> Đạt LĐTT</v>
          </cell>
          <cell r="AQ163">
            <v>6.9</v>
          </cell>
          <cell r="AR163" t="str">
            <v/>
          </cell>
          <cell r="AS163" t="str">
            <v>Tốt</v>
          </cell>
          <cell r="AT163" t="str">
            <v>Đạt LĐTT</v>
          </cell>
          <cell r="AU163" t="str">
            <v>Đạt yêu cầu</v>
          </cell>
          <cell r="AV163" t="str">
            <v>A4</v>
          </cell>
          <cell r="AW163">
            <v>7</v>
          </cell>
          <cell r="AX163" t="str">
            <v>A4</v>
          </cell>
          <cell r="AY163">
            <v>7</v>
          </cell>
          <cell r="AZ163">
            <v>6.9</v>
          </cell>
          <cell r="BA163">
            <v>6.9</v>
          </cell>
          <cell r="BB163" t="str">
            <v>11A* + 1B* + 0C* +  0D</v>
          </cell>
          <cell r="BC163" t="str">
            <v>11A*</v>
          </cell>
          <cell r="BD163" t="str">
            <v>HTT NV</v>
          </cell>
          <cell r="BE163" t="str">
            <v>HTT NV</v>
          </cell>
        </row>
        <row r="164">
          <cell r="E164" t="str">
            <v>01010005</v>
          </cell>
          <cell r="F164" t="str">
            <v>Khoa Lý luận Chính trị</v>
          </cell>
          <cell r="G164" t="str">
            <v>VC</v>
          </cell>
          <cell r="H164" t="str">
            <v>A3</v>
          </cell>
          <cell r="I164">
            <v>8</v>
          </cell>
          <cell r="J164" t="str">
            <v>A3</v>
          </cell>
          <cell r="K164">
            <v>8</v>
          </cell>
          <cell r="L164" t="str">
            <v>A3</v>
          </cell>
          <cell r="M164">
            <v>8</v>
          </cell>
          <cell r="N164" t="str">
            <v>A2</v>
          </cell>
          <cell r="O164">
            <v>9</v>
          </cell>
          <cell r="P164" t="str">
            <v>A3</v>
          </cell>
          <cell r="Q164">
            <v>8</v>
          </cell>
          <cell r="R164">
            <v>8.1999999999999993</v>
          </cell>
          <cell r="S164">
            <v>0</v>
          </cell>
          <cell r="T164" t="str">
            <v>Xuất sắc</v>
          </cell>
          <cell r="V164" t="str">
            <v>A4</v>
          </cell>
          <cell r="W164">
            <v>7</v>
          </cell>
          <cell r="X164" t="str">
            <v>A4</v>
          </cell>
          <cell r="Y164">
            <v>7</v>
          </cell>
          <cell r="Z164" t="str">
            <v>A3</v>
          </cell>
          <cell r="AA164">
            <v>8</v>
          </cell>
          <cell r="AB164" t="str">
            <v>A4</v>
          </cell>
          <cell r="AC164">
            <v>7</v>
          </cell>
          <cell r="AD164" t="str">
            <v>A2</v>
          </cell>
          <cell r="AE164">
            <v>9</v>
          </cell>
          <cell r="AF164">
            <v>7.3</v>
          </cell>
          <cell r="AG164">
            <v>0</v>
          </cell>
          <cell r="AH164" t="str">
            <v>Tốt</v>
          </cell>
          <cell r="AI164">
            <v>7.6</v>
          </cell>
          <cell r="AJ164">
            <v>0</v>
          </cell>
          <cell r="AK164" t="str">
            <v>Tốt</v>
          </cell>
          <cell r="AM164">
            <v>7.8</v>
          </cell>
          <cell r="AN164" t="str">
            <v/>
          </cell>
          <cell r="AO164" t="str">
            <v>Tốt</v>
          </cell>
          <cell r="AP164" t="str">
            <v xml:space="preserve"> Đạt LĐTT</v>
          </cell>
          <cell r="AQ164">
            <v>7.9</v>
          </cell>
          <cell r="AR164" t="str">
            <v/>
          </cell>
          <cell r="AS164" t="str">
            <v>Tốt</v>
          </cell>
          <cell r="AT164" t="str">
            <v>Đạt LĐTT</v>
          </cell>
          <cell r="AU164" t="str">
            <v>Tốt</v>
          </cell>
          <cell r="AV164" t="str">
            <v>A3</v>
          </cell>
          <cell r="AW164">
            <v>8</v>
          </cell>
          <cell r="AX164" t="str">
            <v>A4</v>
          </cell>
          <cell r="AY164">
            <v>7</v>
          </cell>
          <cell r="AZ164">
            <v>7.7</v>
          </cell>
          <cell r="BA164">
            <v>7.8</v>
          </cell>
          <cell r="BB164" t="str">
            <v>12A* + 0B* + 0C* +  0D</v>
          </cell>
          <cell r="BC164" t="str">
            <v>12A*</v>
          </cell>
          <cell r="BD164" t="str">
            <v>HTXS NV</v>
          </cell>
          <cell r="BE164" t="str">
            <v>HTXS NV</v>
          </cell>
        </row>
        <row r="165">
          <cell r="E165" t="str">
            <v>01011016</v>
          </cell>
          <cell r="F165" t="str">
            <v>Khoa Lý luận Chính trị</v>
          </cell>
          <cell r="G165" t="str">
            <v>VC</v>
          </cell>
          <cell r="H165" t="str">
            <v>A3</v>
          </cell>
          <cell r="I165">
            <v>8</v>
          </cell>
          <cell r="J165" t="str">
            <v>A4</v>
          </cell>
          <cell r="K165">
            <v>7</v>
          </cell>
          <cell r="L165" t="str">
            <v>A4</v>
          </cell>
          <cell r="M165">
            <v>7</v>
          </cell>
          <cell r="N165" t="str">
            <v>A3</v>
          </cell>
          <cell r="O165">
            <v>8</v>
          </cell>
          <cell r="P165" t="str">
            <v>A3</v>
          </cell>
          <cell r="Q165">
            <v>8</v>
          </cell>
          <cell r="R165">
            <v>7.6</v>
          </cell>
          <cell r="S165">
            <v>0</v>
          </cell>
          <cell r="T165" t="str">
            <v>Tốt</v>
          </cell>
          <cell r="V165" t="str">
            <v>A3</v>
          </cell>
          <cell r="W165">
            <v>8</v>
          </cell>
          <cell r="X165" t="str">
            <v>A4</v>
          </cell>
          <cell r="Y165">
            <v>7</v>
          </cell>
          <cell r="Z165" t="str">
            <v>A4</v>
          </cell>
          <cell r="AA165">
            <v>7</v>
          </cell>
          <cell r="AB165" t="str">
            <v>A4</v>
          </cell>
          <cell r="AC165">
            <v>7</v>
          </cell>
          <cell r="AD165" t="str">
            <v>A3</v>
          </cell>
          <cell r="AE165">
            <v>8</v>
          </cell>
          <cell r="AF165">
            <v>7.3</v>
          </cell>
          <cell r="AG165">
            <v>0</v>
          </cell>
          <cell r="AH165" t="str">
            <v>Tốt</v>
          </cell>
          <cell r="AI165">
            <v>7.4</v>
          </cell>
          <cell r="AJ165">
            <v>0</v>
          </cell>
          <cell r="AK165" t="str">
            <v>Tốt</v>
          </cell>
          <cell r="AM165">
            <v>7.5</v>
          </cell>
          <cell r="AN165" t="str">
            <v/>
          </cell>
          <cell r="AO165" t="str">
            <v>Tốt</v>
          </cell>
          <cell r="AP165" t="str">
            <v xml:space="preserve"> Đạt LĐTT</v>
          </cell>
          <cell r="AQ165">
            <v>7.5</v>
          </cell>
          <cell r="AR165" t="str">
            <v/>
          </cell>
          <cell r="AS165" t="str">
            <v>Tốt</v>
          </cell>
          <cell r="AT165" t="str">
            <v>Đạt LĐTT</v>
          </cell>
          <cell r="AU165" t="str">
            <v>Đạt yêu cầu</v>
          </cell>
          <cell r="AV165" t="str">
            <v>A3</v>
          </cell>
          <cell r="AW165">
            <v>8</v>
          </cell>
          <cell r="AX165" t="str">
            <v>A4</v>
          </cell>
          <cell r="AY165">
            <v>7</v>
          </cell>
          <cell r="AZ165">
            <v>7.5</v>
          </cell>
          <cell r="BA165">
            <v>7.5</v>
          </cell>
          <cell r="BB165" t="str">
            <v>12A* + 0B* + 0C* +  0D</v>
          </cell>
          <cell r="BC165" t="str">
            <v>12A*</v>
          </cell>
          <cell r="BD165" t="str">
            <v>HTT NV</v>
          </cell>
          <cell r="BE165" t="str">
            <v>HTT NV</v>
          </cell>
        </row>
        <row r="166">
          <cell r="E166" t="str">
            <v>01011007</v>
          </cell>
          <cell r="F166" t="str">
            <v>Khoa Lý luận Chính trị</v>
          </cell>
          <cell r="G166" t="str">
            <v>VC</v>
          </cell>
          <cell r="H166" t="str">
            <v>A3</v>
          </cell>
          <cell r="I166">
            <v>8</v>
          </cell>
          <cell r="J166" t="str">
            <v>A3</v>
          </cell>
          <cell r="K166">
            <v>8</v>
          </cell>
          <cell r="L166" t="str">
            <v>A3</v>
          </cell>
          <cell r="M166">
            <v>8</v>
          </cell>
          <cell r="N166" t="str">
            <v>A3</v>
          </cell>
          <cell r="O166">
            <v>8</v>
          </cell>
          <cell r="P166" t="str">
            <v>A3</v>
          </cell>
          <cell r="Q166">
            <v>8</v>
          </cell>
          <cell r="R166">
            <v>8</v>
          </cell>
          <cell r="S166">
            <v>0</v>
          </cell>
          <cell r="T166" t="str">
            <v>Xuất sắc</v>
          </cell>
          <cell r="V166" t="str">
            <v>A3</v>
          </cell>
          <cell r="W166">
            <v>8</v>
          </cell>
          <cell r="X166" t="str">
            <v>A4</v>
          </cell>
          <cell r="Y166">
            <v>7</v>
          </cell>
          <cell r="Z166" t="str">
            <v>A4</v>
          </cell>
          <cell r="AA166">
            <v>7</v>
          </cell>
          <cell r="AB166" t="str">
            <v>A4</v>
          </cell>
          <cell r="AC166">
            <v>7</v>
          </cell>
          <cell r="AD166" t="str">
            <v>A3</v>
          </cell>
          <cell r="AE166">
            <v>8</v>
          </cell>
          <cell r="AF166">
            <v>7.3</v>
          </cell>
          <cell r="AG166">
            <v>0</v>
          </cell>
          <cell r="AH166" t="str">
            <v>Tốt</v>
          </cell>
          <cell r="AI166">
            <v>7.4</v>
          </cell>
          <cell r="AJ166">
            <v>0</v>
          </cell>
          <cell r="AK166" t="str">
            <v>Tốt</v>
          </cell>
          <cell r="AM166">
            <v>7.7</v>
          </cell>
          <cell r="AN166" t="str">
            <v/>
          </cell>
          <cell r="AO166" t="str">
            <v>Tốt</v>
          </cell>
          <cell r="AP166" t="str">
            <v xml:space="preserve"> Đạt LĐTT</v>
          </cell>
          <cell r="AQ166">
            <v>7.7</v>
          </cell>
          <cell r="AR166" t="str">
            <v/>
          </cell>
          <cell r="AS166" t="str">
            <v>Tốt</v>
          </cell>
          <cell r="AT166" t="str">
            <v>Đạt LĐTT</v>
          </cell>
          <cell r="AU166" t="str">
            <v>Tốt</v>
          </cell>
          <cell r="AV166" t="str">
            <v>A3</v>
          </cell>
          <cell r="AW166">
            <v>8</v>
          </cell>
          <cell r="AX166" t="str">
            <v>A4</v>
          </cell>
          <cell r="AY166">
            <v>7</v>
          </cell>
          <cell r="AZ166">
            <v>7.6</v>
          </cell>
          <cell r="BA166">
            <v>7.7</v>
          </cell>
          <cell r="BB166" t="str">
            <v>12A* + 0B* + 0C* +  0D</v>
          </cell>
          <cell r="BC166" t="str">
            <v>12A*</v>
          </cell>
          <cell r="BD166" t="str">
            <v>HTT NV</v>
          </cell>
          <cell r="BE166" t="str">
            <v>HTT NV</v>
          </cell>
        </row>
        <row r="167">
          <cell r="E167" t="str">
            <v>01011008</v>
          </cell>
          <cell r="F167" t="str">
            <v>Khoa Lý luận Chính trị</v>
          </cell>
          <cell r="G167" t="str">
            <v>VC</v>
          </cell>
          <cell r="H167" t="str">
            <v>A3</v>
          </cell>
          <cell r="I167">
            <v>8</v>
          </cell>
          <cell r="J167" t="str">
            <v>A3</v>
          </cell>
          <cell r="K167">
            <v>8</v>
          </cell>
          <cell r="L167" t="str">
            <v>A2</v>
          </cell>
          <cell r="M167">
            <v>9</v>
          </cell>
          <cell r="N167" t="str">
            <v>A2</v>
          </cell>
          <cell r="O167">
            <v>9</v>
          </cell>
          <cell r="P167" t="str">
            <v>A4</v>
          </cell>
          <cell r="Q167">
            <v>7</v>
          </cell>
          <cell r="R167">
            <v>8.1999999999999993</v>
          </cell>
          <cell r="S167">
            <v>0</v>
          </cell>
          <cell r="T167" t="str">
            <v>Xuất sắc</v>
          </cell>
          <cell r="V167" t="str">
            <v>A3</v>
          </cell>
          <cell r="W167">
            <v>8</v>
          </cell>
          <cell r="X167" t="str">
            <v>A4</v>
          </cell>
          <cell r="Y167">
            <v>7</v>
          </cell>
          <cell r="Z167" t="str">
            <v>A4</v>
          </cell>
          <cell r="AA167">
            <v>7</v>
          </cell>
          <cell r="AB167" t="str">
            <v>A3</v>
          </cell>
          <cell r="AC167">
            <v>8</v>
          </cell>
          <cell r="AD167" t="str">
            <v>A3</v>
          </cell>
          <cell r="AE167">
            <v>8</v>
          </cell>
          <cell r="AF167">
            <v>7.5</v>
          </cell>
          <cell r="AG167">
            <v>0</v>
          </cell>
          <cell r="AH167" t="str">
            <v>Tốt</v>
          </cell>
          <cell r="AI167">
            <v>7.6</v>
          </cell>
          <cell r="AJ167">
            <v>0</v>
          </cell>
          <cell r="AK167" t="str">
            <v>Tốt</v>
          </cell>
          <cell r="AM167">
            <v>7.9</v>
          </cell>
          <cell r="AN167" t="str">
            <v/>
          </cell>
          <cell r="AO167" t="str">
            <v>Tốt</v>
          </cell>
          <cell r="AP167" t="str">
            <v xml:space="preserve"> Đạt LĐTT</v>
          </cell>
          <cell r="AQ167">
            <v>7.9</v>
          </cell>
          <cell r="AR167" t="str">
            <v/>
          </cell>
          <cell r="AS167" t="str">
            <v>Tốt</v>
          </cell>
          <cell r="AT167" t="str">
            <v>Đạt LĐTT</v>
          </cell>
          <cell r="AU167" t="str">
            <v>Khá</v>
          </cell>
          <cell r="AV167" t="str">
            <v>A3</v>
          </cell>
          <cell r="AW167">
            <v>8</v>
          </cell>
          <cell r="AX167" t="str">
            <v>A4</v>
          </cell>
          <cell r="AY167">
            <v>7</v>
          </cell>
          <cell r="AZ167">
            <v>7.8</v>
          </cell>
          <cell r="BA167">
            <v>7.8</v>
          </cell>
          <cell r="BB167" t="str">
            <v>12A* + 0B* + 0C* +  0D</v>
          </cell>
          <cell r="BC167" t="str">
            <v>12A*</v>
          </cell>
          <cell r="BD167" t="str">
            <v>HTT NV</v>
          </cell>
          <cell r="BE167" t="str">
            <v>HTT NV</v>
          </cell>
        </row>
        <row r="168">
          <cell r="E168" t="str">
            <v>01011015</v>
          </cell>
          <cell r="F168" t="str">
            <v>Khoa Lý luận Chính trị</v>
          </cell>
          <cell r="G168" t="str">
            <v>VC</v>
          </cell>
          <cell r="H168" t="str">
            <v>A3</v>
          </cell>
          <cell r="I168">
            <v>8</v>
          </cell>
          <cell r="J168" t="str">
            <v>A4</v>
          </cell>
          <cell r="K168">
            <v>7</v>
          </cell>
          <cell r="L168" t="str">
            <v>A4</v>
          </cell>
          <cell r="M168">
            <v>7</v>
          </cell>
          <cell r="N168" t="str">
            <v>A3</v>
          </cell>
          <cell r="O168">
            <v>8</v>
          </cell>
          <cell r="P168" t="str">
            <v>A4</v>
          </cell>
          <cell r="Q168">
            <v>7</v>
          </cell>
          <cell r="R168">
            <v>7.4</v>
          </cell>
          <cell r="S168">
            <v>0</v>
          </cell>
          <cell r="T168" t="str">
            <v>Tốt</v>
          </cell>
          <cell r="V168" t="str">
            <v>A3</v>
          </cell>
          <cell r="W168">
            <v>8</v>
          </cell>
          <cell r="X168" t="str">
            <v>A4</v>
          </cell>
          <cell r="Y168">
            <v>7</v>
          </cell>
          <cell r="Z168" t="str">
            <v>A2</v>
          </cell>
          <cell r="AA168">
            <v>9</v>
          </cell>
          <cell r="AB168" t="str">
            <v>A1</v>
          </cell>
          <cell r="AC168">
            <v>10</v>
          </cell>
          <cell r="AD168" t="str">
            <v>A1</v>
          </cell>
          <cell r="AE168">
            <v>10</v>
          </cell>
          <cell r="AF168">
            <v>8.5</v>
          </cell>
          <cell r="AG168">
            <v>0</v>
          </cell>
          <cell r="AH168" t="str">
            <v>Xuất sắc</v>
          </cell>
          <cell r="AI168">
            <v>8.8000000000000007</v>
          </cell>
          <cell r="AJ168">
            <v>0</v>
          </cell>
          <cell r="AK168" t="str">
            <v>Xuất sắc</v>
          </cell>
          <cell r="AM168">
            <v>8</v>
          </cell>
          <cell r="AN168" t="str">
            <v/>
          </cell>
          <cell r="AO168" t="str">
            <v>Xuất sắc</v>
          </cell>
          <cell r="AP168" t="str">
            <v xml:space="preserve"> Đạt LĐTT</v>
          </cell>
          <cell r="AQ168">
            <v>8.1</v>
          </cell>
          <cell r="AR168" t="str">
            <v/>
          </cell>
          <cell r="AS168" t="str">
            <v>Xuất sắc</v>
          </cell>
          <cell r="AT168" t="str">
            <v>Đạt LĐTT</v>
          </cell>
          <cell r="AU168" t="str">
            <v>Khá</v>
          </cell>
          <cell r="AV168" t="str">
            <v>A3</v>
          </cell>
          <cell r="AW168">
            <v>8</v>
          </cell>
          <cell r="AX168" t="str">
            <v>A4</v>
          </cell>
          <cell r="AY168">
            <v>7</v>
          </cell>
          <cell r="AZ168">
            <v>7.8</v>
          </cell>
          <cell r="BA168">
            <v>8</v>
          </cell>
          <cell r="BB168" t="str">
            <v>12A* + 0B* + 0C* +  0D</v>
          </cell>
          <cell r="BC168" t="str">
            <v>12A*</v>
          </cell>
          <cell r="BD168" t="str">
            <v>HTT NV</v>
          </cell>
          <cell r="BE168" t="str">
            <v>HTXS NV</v>
          </cell>
        </row>
        <row r="169">
          <cell r="E169" t="str">
            <v>01011010</v>
          </cell>
          <cell r="F169" t="str">
            <v>Khoa Lý luận Chính trị</v>
          </cell>
          <cell r="G169" t="str">
            <v>VC</v>
          </cell>
          <cell r="H169" t="str">
            <v>A3</v>
          </cell>
          <cell r="I169">
            <v>8</v>
          </cell>
          <cell r="J169" t="str">
            <v>A4</v>
          </cell>
          <cell r="K169">
            <v>7</v>
          </cell>
          <cell r="L169" t="str">
            <v>A3</v>
          </cell>
          <cell r="M169">
            <v>8</v>
          </cell>
          <cell r="N169" t="str">
            <v>A3</v>
          </cell>
          <cell r="O169">
            <v>8</v>
          </cell>
          <cell r="P169" t="str">
            <v>A3</v>
          </cell>
          <cell r="Q169">
            <v>8</v>
          </cell>
          <cell r="R169">
            <v>7.8</v>
          </cell>
          <cell r="S169">
            <v>0</v>
          </cell>
          <cell r="T169" t="str">
            <v>Tốt</v>
          </cell>
          <cell r="V169" t="str">
            <v>A3</v>
          </cell>
          <cell r="W169">
            <v>8</v>
          </cell>
          <cell r="X169" t="str">
            <v>A4</v>
          </cell>
          <cell r="Y169">
            <v>7</v>
          </cell>
          <cell r="Z169" t="str">
            <v>A4</v>
          </cell>
          <cell r="AA169">
            <v>7</v>
          </cell>
          <cell r="AB169" t="str">
            <v>A3</v>
          </cell>
          <cell r="AC169">
            <v>8</v>
          </cell>
          <cell r="AD169" t="str">
            <v>A3</v>
          </cell>
          <cell r="AE169">
            <v>8</v>
          </cell>
          <cell r="AF169">
            <v>7.5</v>
          </cell>
          <cell r="AG169">
            <v>0</v>
          </cell>
          <cell r="AH169" t="str">
            <v>Tốt</v>
          </cell>
          <cell r="AI169">
            <v>7.6</v>
          </cell>
          <cell r="AJ169">
            <v>0</v>
          </cell>
          <cell r="AK169" t="str">
            <v>Tốt</v>
          </cell>
          <cell r="AM169">
            <v>7.7</v>
          </cell>
          <cell r="AN169" t="str">
            <v/>
          </cell>
          <cell r="AO169" t="str">
            <v>Tốt</v>
          </cell>
          <cell r="AP169" t="str">
            <v xml:space="preserve"> Đạt LĐTT</v>
          </cell>
          <cell r="AQ169">
            <v>7.7</v>
          </cell>
          <cell r="AR169" t="str">
            <v/>
          </cell>
          <cell r="AS169" t="str">
            <v>Tốt</v>
          </cell>
          <cell r="AT169" t="str">
            <v>Đạt LĐTT</v>
          </cell>
          <cell r="AU169" t="str">
            <v>Khá</v>
          </cell>
          <cell r="AV169" t="str">
            <v>A3</v>
          </cell>
          <cell r="AW169">
            <v>8</v>
          </cell>
          <cell r="AX169" t="str">
            <v>A4</v>
          </cell>
          <cell r="AY169">
            <v>7</v>
          </cell>
          <cell r="AZ169">
            <v>7.6</v>
          </cell>
          <cell r="BA169">
            <v>7.7</v>
          </cell>
          <cell r="BB169" t="str">
            <v>12A* + 0B* + 0C* +  0D</v>
          </cell>
          <cell r="BC169" t="str">
            <v>12A*</v>
          </cell>
          <cell r="BD169" t="str">
            <v>HTT NV</v>
          </cell>
          <cell r="BE169" t="str">
            <v>HTT NV</v>
          </cell>
        </row>
        <row r="170">
          <cell r="E170" t="str">
            <v>01011018</v>
          </cell>
          <cell r="F170" t="str">
            <v>Khoa Lý luận Chính trị</v>
          </cell>
          <cell r="G170" t="str">
            <v>VC</v>
          </cell>
          <cell r="H170" t="str">
            <v>A4</v>
          </cell>
          <cell r="I170">
            <v>7</v>
          </cell>
          <cell r="J170" t="str">
            <v>A3</v>
          </cell>
          <cell r="K170">
            <v>8</v>
          </cell>
          <cell r="L170" t="str">
            <v>A3</v>
          </cell>
          <cell r="M170">
            <v>8</v>
          </cell>
          <cell r="N170" t="str">
            <v>A3</v>
          </cell>
          <cell r="O170">
            <v>8</v>
          </cell>
          <cell r="P170" t="str">
            <v>A4</v>
          </cell>
          <cell r="Q170">
            <v>7</v>
          </cell>
          <cell r="R170">
            <v>7.6</v>
          </cell>
          <cell r="S170">
            <v>0</v>
          </cell>
          <cell r="T170" t="str">
            <v>Tốt</v>
          </cell>
          <cell r="V170" t="str">
            <v>A3</v>
          </cell>
          <cell r="W170">
            <v>8</v>
          </cell>
          <cell r="X170" t="str">
            <v>A4</v>
          </cell>
          <cell r="Y170">
            <v>7</v>
          </cell>
          <cell r="Z170" t="str">
            <v>A3</v>
          </cell>
          <cell r="AA170">
            <v>8</v>
          </cell>
          <cell r="AB170" t="str">
            <v>A3</v>
          </cell>
          <cell r="AC170">
            <v>8</v>
          </cell>
          <cell r="AD170" t="str">
            <v>A3</v>
          </cell>
          <cell r="AE170">
            <v>8</v>
          </cell>
          <cell r="AF170">
            <v>7.8</v>
          </cell>
          <cell r="AG170">
            <v>0</v>
          </cell>
          <cell r="AH170" t="str">
            <v>Tốt</v>
          </cell>
          <cell r="AI170">
            <v>7.8</v>
          </cell>
          <cell r="AJ170">
            <v>0</v>
          </cell>
          <cell r="AK170" t="str">
            <v>Tốt</v>
          </cell>
          <cell r="AM170">
            <v>7.7</v>
          </cell>
          <cell r="AN170" t="str">
            <v/>
          </cell>
          <cell r="AO170" t="str">
            <v>Tốt</v>
          </cell>
          <cell r="AP170" t="str">
            <v xml:space="preserve"> Đạt LĐTT</v>
          </cell>
          <cell r="AQ170">
            <v>7.7</v>
          </cell>
          <cell r="AR170" t="str">
            <v/>
          </cell>
          <cell r="AS170" t="str">
            <v>Tốt</v>
          </cell>
          <cell r="AT170" t="str">
            <v>Đạt LĐTT</v>
          </cell>
          <cell r="AU170" t="str">
            <v>Khá</v>
          </cell>
          <cell r="AV170" t="str">
            <v>A DN</v>
          </cell>
          <cell r="AX170" t="str">
            <v>A DN</v>
          </cell>
          <cell r="AZ170">
            <v>7.7</v>
          </cell>
          <cell r="BA170">
            <v>7.7</v>
          </cell>
          <cell r="BB170" t="str">
            <v>12A* + 0B* + 0C* +  0D</v>
          </cell>
          <cell r="BC170" t="str">
            <v>12A*</v>
          </cell>
          <cell r="BD170" t="str">
            <v>HTT NV</v>
          </cell>
          <cell r="BE170" t="str">
            <v>HTT NV</v>
          </cell>
        </row>
        <row r="171">
          <cell r="E171" t="str">
            <v>01011006</v>
          </cell>
          <cell r="F171" t="str">
            <v>Khoa Lý luận Chính trị</v>
          </cell>
          <cell r="G171" t="str">
            <v>VC</v>
          </cell>
          <cell r="H171" t="str">
            <v>A3</v>
          </cell>
          <cell r="I171">
            <v>8</v>
          </cell>
          <cell r="J171" t="str">
            <v>A4</v>
          </cell>
          <cell r="K171">
            <v>7</v>
          </cell>
          <cell r="L171" t="str">
            <v>A3</v>
          </cell>
          <cell r="M171">
            <v>8</v>
          </cell>
          <cell r="N171" t="str">
            <v>A4</v>
          </cell>
          <cell r="O171">
            <v>7</v>
          </cell>
          <cell r="P171" t="str">
            <v>A4</v>
          </cell>
          <cell r="Q171">
            <v>7</v>
          </cell>
          <cell r="R171">
            <v>7.4</v>
          </cell>
          <cell r="S171">
            <v>0</v>
          </cell>
          <cell r="T171" t="str">
            <v>Tốt</v>
          </cell>
          <cell r="V171" t="str">
            <v>A4</v>
          </cell>
          <cell r="W171">
            <v>7</v>
          </cell>
          <cell r="X171" t="str">
            <v>A4</v>
          </cell>
          <cell r="Y171">
            <v>7</v>
          </cell>
          <cell r="Z171" t="str">
            <v>A4</v>
          </cell>
          <cell r="AA171">
            <v>7</v>
          </cell>
          <cell r="AB171" t="str">
            <v>A3</v>
          </cell>
          <cell r="AC171">
            <v>8</v>
          </cell>
          <cell r="AD171" t="str">
            <v>A3</v>
          </cell>
          <cell r="AE171">
            <v>8</v>
          </cell>
          <cell r="AF171">
            <v>7.3</v>
          </cell>
          <cell r="AG171">
            <v>0</v>
          </cell>
          <cell r="AH171" t="str">
            <v>Tốt</v>
          </cell>
          <cell r="AI171">
            <v>7.4</v>
          </cell>
          <cell r="AJ171">
            <v>0</v>
          </cell>
          <cell r="AK171" t="str">
            <v>Tốt</v>
          </cell>
          <cell r="AM171">
            <v>7.4</v>
          </cell>
          <cell r="AN171" t="str">
            <v/>
          </cell>
          <cell r="AO171" t="str">
            <v>Tốt</v>
          </cell>
          <cell r="AP171" t="str">
            <v xml:space="preserve"> Đạt LĐTT</v>
          </cell>
          <cell r="AQ171">
            <v>7.4</v>
          </cell>
          <cell r="AR171" t="str">
            <v/>
          </cell>
          <cell r="AS171" t="str">
            <v>Tốt</v>
          </cell>
          <cell r="AT171" t="str">
            <v>Đạt LĐTT</v>
          </cell>
          <cell r="AU171" t="str">
            <v>Khá</v>
          </cell>
          <cell r="AV171" t="str">
            <v>A3</v>
          </cell>
          <cell r="AW171">
            <v>8</v>
          </cell>
          <cell r="AX171" t="str">
            <v>A4</v>
          </cell>
          <cell r="AY171">
            <v>7</v>
          </cell>
          <cell r="AZ171">
            <v>7.4</v>
          </cell>
          <cell r="BA171">
            <v>7.4</v>
          </cell>
          <cell r="BB171" t="str">
            <v>12A* + 0B* + 0C* +  0D</v>
          </cell>
          <cell r="BC171" t="str">
            <v>12A*</v>
          </cell>
          <cell r="BD171" t="str">
            <v>HTT NV</v>
          </cell>
          <cell r="BE171" t="str">
            <v>HTT NV</v>
          </cell>
        </row>
        <row r="172">
          <cell r="E172" t="str">
            <v>01012003</v>
          </cell>
          <cell r="F172" t="str">
            <v>Khoa Cơ khí</v>
          </cell>
          <cell r="G172" t="str">
            <v>VC</v>
          </cell>
          <cell r="H172" t="str">
            <v>A1</v>
          </cell>
          <cell r="I172">
            <v>10</v>
          </cell>
          <cell r="J172" t="str">
            <v>A1</v>
          </cell>
          <cell r="K172">
            <v>10</v>
          </cell>
          <cell r="L172" t="str">
            <v>A1</v>
          </cell>
          <cell r="M172">
            <v>10</v>
          </cell>
          <cell r="N172" t="str">
            <v>A1</v>
          </cell>
          <cell r="O172">
            <v>10</v>
          </cell>
          <cell r="P172" t="str">
            <v>A1</v>
          </cell>
          <cell r="Q172">
            <v>10</v>
          </cell>
          <cell r="R172">
            <v>10</v>
          </cell>
          <cell r="S172">
            <v>0</v>
          </cell>
          <cell r="T172" t="str">
            <v>Xuất sắc</v>
          </cell>
          <cell r="V172" t="str">
            <v>A1</v>
          </cell>
          <cell r="W172">
            <v>10</v>
          </cell>
          <cell r="X172" t="str">
            <v>A1</v>
          </cell>
          <cell r="Y172">
            <v>10</v>
          </cell>
          <cell r="Z172" t="str">
            <v>A1</v>
          </cell>
          <cell r="AA172">
            <v>10</v>
          </cell>
          <cell r="AB172" t="str">
            <v>A1</v>
          </cell>
          <cell r="AC172">
            <v>10</v>
          </cell>
          <cell r="AD172" t="str">
            <v>A1</v>
          </cell>
          <cell r="AE172">
            <v>10</v>
          </cell>
          <cell r="AF172">
            <v>10</v>
          </cell>
          <cell r="AG172">
            <v>0</v>
          </cell>
          <cell r="AH172" t="str">
            <v>Xuất sắc</v>
          </cell>
          <cell r="AI172">
            <v>10</v>
          </cell>
          <cell r="AJ172">
            <v>0</v>
          </cell>
          <cell r="AK172" t="str">
            <v>Xuất sắc</v>
          </cell>
          <cell r="AM172">
            <v>10</v>
          </cell>
          <cell r="AN172" t="str">
            <v/>
          </cell>
          <cell r="AO172" t="str">
            <v>Xuất sắc</v>
          </cell>
          <cell r="AP172" t="str">
            <v xml:space="preserve"> Đạt LĐTT</v>
          </cell>
          <cell r="AQ172">
            <v>10</v>
          </cell>
          <cell r="AR172" t="str">
            <v/>
          </cell>
          <cell r="AS172" t="str">
            <v>Xuất sắc</v>
          </cell>
          <cell r="AT172" t="str">
            <v>Đạt LĐTT</v>
          </cell>
          <cell r="AU172" t="str">
            <v>Tốt</v>
          </cell>
          <cell r="AV172" t="str">
            <v>A1</v>
          </cell>
          <cell r="AW172">
            <v>10</v>
          </cell>
          <cell r="AX172" t="str">
            <v>A1</v>
          </cell>
          <cell r="AY172">
            <v>10</v>
          </cell>
          <cell r="AZ172">
            <v>10</v>
          </cell>
          <cell r="BA172">
            <v>10</v>
          </cell>
          <cell r="BB172" t="str">
            <v>12A* + 0B* + 0C* +  0D</v>
          </cell>
          <cell r="BC172" t="str">
            <v>12A*</v>
          </cell>
          <cell r="BD172" t="str">
            <v>HTXS NV</v>
          </cell>
          <cell r="BE172" t="str">
            <v>HTXS NV</v>
          </cell>
        </row>
        <row r="173">
          <cell r="E173" t="str">
            <v>01012008</v>
          </cell>
          <cell r="F173" t="str">
            <v>Khoa Cơ khí</v>
          </cell>
          <cell r="G173" t="str">
            <v>VC</v>
          </cell>
          <cell r="H173" t="str">
            <v>A2</v>
          </cell>
          <cell r="I173">
            <v>9</v>
          </cell>
          <cell r="J173" t="str">
            <v>A4</v>
          </cell>
          <cell r="K173">
            <v>7</v>
          </cell>
          <cell r="L173" t="str">
            <v>A3</v>
          </cell>
          <cell r="M173">
            <v>8</v>
          </cell>
          <cell r="N173" t="str">
            <v>A3</v>
          </cell>
          <cell r="O173">
            <v>8</v>
          </cell>
          <cell r="P173" t="str">
            <v>A4</v>
          </cell>
          <cell r="Q173">
            <v>7</v>
          </cell>
          <cell r="R173">
            <v>7.8</v>
          </cell>
          <cell r="S173">
            <v>0</v>
          </cell>
          <cell r="T173" t="str">
            <v>Tốt</v>
          </cell>
          <cell r="V173" t="str">
            <v>A3</v>
          </cell>
          <cell r="W173">
            <v>8</v>
          </cell>
          <cell r="X173" t="str">
            <v>A2</v>
          </cell>
          <cell r="Y173">
            <v>9</v>
          </cell>
          <cell r="Z173" t="str">
            <v>A4</v>
          </cell>
          <cell r="AA173">
            <v>7</v>
          </cell>
          <cell r="AB173" t="str">
            <v>A3</v>
          </cell>
          <cell r="AC173">
            <v>8</v>
          </cell>
          <cell r="AD173" t="str">
            <v>A4</v>
          </cell>
          <cell r="AE173">
            <v>7</v>
          </cell>
          <cell r="AF173">
            <v>8</v>
          </cell>
          <cell r="AG173">
            <v>0</v>
          </cell>
          <cell r="AH173" t="str">
            <v>Xuất sắc</v>
          </cell>
          <cell r="AI173">
            <v>7.8</v>
          </cell>
          <cell r="AJ173">
            <v>0</v>
          </cell>
          <cell r="AK173" t="str">
            <v>Tốt</v>
          </cell>
          <cell r="AM173">
            <v>7.9</v>
          </cell>
          <cell r="AN173" t="str">
            <v/>
          </cell>
          <cell r="AO173" t="str">
            <v>Tốt</v>
          </cell>
          <cell r="AP173" t="str">
            <v xml:space="preserve"> Đạt LĐTT</v>
          </cell>
          <cell r="AQ173">
            <v>7.8</v>
          </cell>
          <cell r="AR173" t="str">
            <v/>
          </cell>
          <cell r="AS173" t="str">
            <v>Tốt</v>
          </cell>
          <cell r="AT173" t="str">
            <v>Đạt LĐTT</v>
          </cell>
          <cell r="AU173" t="str">
            <v>Tốt</v>
          </cell>
          <cell r="AV173" t="str">
            <v>A3</v>
          </cell>
          <cell r="AW173">
            <v>8</v>
          </cell>
          <cell r="AX173" t="str">
            <v>A3</v>
          </cell>
          <cell r="AY173">
            <v>8</v>
          </cell>
          <cell r="AZ173">
            <v>7.9</v>
          </cell>
          <cell r="BA173">
            <v>7.8</v>
          </cell>
          <cell r="BB173" t="str">
            <v>12A* + 0B* + 0C* +  0D</v>
          </cell>
          <cell r="BC173" t="str">
            <v>12A*</v>
          </cell>
          <cell r="BD173" t="str">
            <v>HTT NV</v>
          </cell>
          <cell r="BE173" t="str">
            <v>HTT NV</v>
          </cell>
        </row>
        <row r="174">
          <cell r="E174" t="str">
            <v>01012007</v>
          </cell>
          <cell r="F174" t="str">
            <v>Khoa Cơ khí</v>
          </cell>
          <cell r="G174" t="str">
            <v>VC</v>
          </cell>
          <cell r="H174" t="str">
            <v>A3</v>
          </cell>
          <cell r="I174">
            <v>8</v>
          </cell>
          <cell r="J174" t="str">
            <v>A4</v>
          </cell>
          <cell r="K174">
            <v>7</v>
          </cell>
          <cell r="L174" t="str">
            <v>A4</v>
          </cell>
          <cell r="M174">
            <v>7</v>
          </cell>
          <cell r="N174" t="str">
            <v>A3</v>
          </cell>
          <cell r="O174">
            <v>8</v>
          </cell>
          <cell r="P174" t="str">
            <v>A4</v>
          </cell>
          <cell r="Q174">
            <v>7</v>
          </cell>
          <cell r="R174">
            <v>7.4</v>
          </cell>
          <cell r="S174">
            <v>0</v>
          </cell>
          <cell r="T174" t="str">
            <v>Tốt</v>
          </cell>
          <cell r="V174" t="str">
            <v>A4</v>
          </cell>
          <cell r="W174">
            <v>7</v>
          </cell>
          <cell r="X174" t="str">
            <v>A3</v>
          </cell>
          <cell r="Y174">
            <v>8</v>
          </cell>
          <cell r="Z174" t="str">
            <v>A3</v>
          </cell>
          <cell r="AA174">
            <v>8</v>
          </cell>
          <cell r="AB174" t="str">
            <v>A4</v>
          </cell>
          <cell r="AC174">
            <v>7</v>
          </cell>
          <cell r="AD174" t="str">
            <v>A3</v>
          </cell>
          <cell r="AE174">
            <v>8</v>
          </cell>
          <cell r="AF174">
            <v>7.5</v>
          </cell>
          <cell r="AG174">
            <v>0</v>
          </cell>
          <cell r="AH174" t="str">
            <v>Tốt</v>
          </cell>
          <cell r="AI174">
            <v>7.6</v>
          </cell>
          <cell r="AJ174">
            <v>0</v>
          </cell>
          <cell r="AK174" t="str">
            <v>Tốt</v>
          </cell>
          <cell r="AM174">
            <v>7.5</v>
          </cell>
          <cell r="AN174" t="str">
            <v/>
          </cell>
          <cell r="AO174" t="str">
            <v>Tốt</v>
          </cell>
          <cell r="AP174" t="str">
            <v xml:space="preserve"> Đạt LĐTT</v>
          </cell>
          <cell r="AQ174">
            <v>7.5</v>
          </cell>
          <cell r="AR174" t="str">
            <v/>
          </cell>
          <cell r="AS174" t="str">
            <v>Tốt</v>
          </cell>
          <cell r="AT174" t="str">
            <v>Đạt LĐTT</v>
          </cell>
          <cell r="AV174" t="str">
            <v>A4</v>
          </cell>
          <cell r="AW174">
            <v>7</v>
          </cell>
          <cell r="AX174" t="str">
            <v>A3</v>
          </cell>
          <cell r="AY174">
            <v>8</v>
          </cell>
          <cell r="AZ174">
            <v>7.5</v>
          </cell>
          <cell r="BA174">
            <v>7.5</v>
          </cell>
          <cell r="BB174" t="str">
            <v>12A* + 0B* + 0C* +  0D</v>
          </cell>
          <cell r="BC174" t="str">
            <v>12A*</v>
          </cell>
          <cell r="BD174" t="str">
            <v>HTT NV</v>
          </cell>
          <cell r="BE174" t="str">
            <v>HTT NV</v>
          </cell>
        </row>
        <row r="175">
          <cell r="E175" t="str">
            <v>01012013</v>
          </cell>
          <cell r="F175" t="str">
            <v>Khoa Cơ khí</v>
          </cell>
          <cell r="G175" t="str">
            <v>VC</v>
          </cell>
          <cell r="H175" t="str">
            <v>A2</v>
          </cell>
          <cell r="I175">
            <v>9</v>
          </cell>
          <cell r="J175" t="str">
            <v>A2</v>
          </cell>
          <cell r="K175">
            <v>9</v>
          </cell>
          <cell r="L175" t="str">
            <v>A3</v>
          </cell>
          <cell r="M175">
            <v>8</v>
          </cell>
          <cell r="N175" t="str">
            <v>A3</v>
          </cell>
          <cell r="O175">
            <v>8</v>
          </cell>
          <cell r="P175" t="str">
            <v>A3</v>
          </cell>
          <cell r="Q175">
            <v>8</v>
          </cell>
          <cell r="R175">
            <v>8.4</v>
          </cell>
          <cell r="S175">
            <v>0</v>
          </cell>
          <cell r="T175" t="str">
            <v>Xuất sắc</v>
          </cell>
          <cell r="V175" t="str">
            <v>A3</v>
          </cell>
          <cell r="W175">
            <v>8</v>
          </cell>
          <cell r="X175" t="str">
            <v>A2</v>
          </cell>
          <cell r="Y175">
            <v>9</v>
          </cell>
          <cell r="Z175" t="str">
            <v>A2</v>
          </cell>
          <cell r="AA175">
            <v>9</v>
          </cell>
          <cell r="AB175" t="str">
            <v>A3</v>
          </cell>
          <cell r="AC175">
            <v>8</v>
          </cell>
          <cell r="AD175" t="str">
            <v>A2</v>
          </cell>
          <cell r="AE175">
            <v>9</v>
          </cell>
          <cell r="AF175">
            <v>8.5</v>
          </cell>
          <cell r="AG175">
            <v>0</v>
          </cell>
          <cell r="AH175" t="str">
            <v>Xuất sắc</v>
          </cell>
          <cell r="AI175">
            <v>8.6</v>
          </cell>
          <cell r="AJ175">
            <v>0</v>
          </cell>
          <cell r="AK175" t="str">
            <v>Xuất sắc</v>
          </cell>
          <cell r="AM175">
            <v>8.5</v>
          </cell>
          <cell r="AN175" t="str">
            <v/>
          </cell>
          <cell r="AO175" t="str">
            <v>Xuất sắc</v>
          </cell>
          <cell r="AP175" t="str">
            <v xml:space="preserve"> Đạt LĐTT</v>
          </cell>
          <cell r="AQ175">
            <v>8.5</v>
          </cell>
          <cell r="AR175" t="str">
            <v/>
          </cell>
          <cell r="AS175" t="str">
            <v>Xuất sắc</v>
          </cell>
          <cell r="AT175" t="str">
            <v>Đạt LĐTT</v>
          </cell>
          <cell r="AU175" t="str">
            <v>Khá</v>
          </cell>
          <cell r="AV175" t="str">
            <v>A3</v>
          </cell>
          <cell r="AW175">
            <v>8</v>
          </cell>
          <cell r="AX175" t="str">
            <v>A3</v>
          </cell>
          <cell r="AY175">
            <v>8</v>
          </cell>
          <cell r="AZ175">
            <v>8.4</v>
          </cell>
          <cell r="BA175">
            <v>8.4</v>
          </cell>
          <cell r="BB175" t="str">
            <v>12A* + 0B* + 0C* +  0D</v>
          </cell>
          <cell r="BC175" t="str">
            <v>12A*</v>
          </cell>
          <cell r="BD175" t="str">
            <v>HTXS NV</v>
          </cell>
          <cell r="BE175" t="str">
            <v>HTXS NV</v>
          </cell>
        </row>
        <row r="176">
          <cell r="E176" t="str">
            <v>01012023</v>
          </cell>
          <cell r="F176" t="str">
            <v>Khoa Cơ khí</v>
          </cell>
          <cell r="G176" t="str">
            <v>VC</v>
          </cell>
          <cell r="H176" t="str">
            <v>A1</v>
          </cell>
          <cell r="I176">
            <v>10</v>
          </cell>
          <cell r="J176" t="str">
            <v>A1</v>
          </cell>
          <cell r="K176">
            <v>10</v>
          </cell>
          <cell r="L176" t="str">
            <v>A1</v>
          </cell>
          <cell r="M176">
            <v>10</v>
          </cell>
          <cell r="N176" t="str">
            <v>A1</v>
          </cell>
          <cell r="O176">
            <v>10</v>
          </cell>
          <cell r="P176" t="str">
            <v>A1</v>
          </cell>
          <cell r="Q176">
            <v>10</v>
          </cell>
          <cell r="R176">
            <v>10</v>
          </cell>
          <cell r="S176">
            <v>0</v>
          </cell>
          <cell r="T176" t="str">
            <v>Xuất sắc</v>
          </cell>
          <cell r="V176" t="str">
            <v>A2</v>
          </cell>
          <cell r="W176">
            <v>9</v>
          </cell>
          <cell r="X176" t="str">
            <v>A1</v>
          </cell>
          <cell r="Y176">
            <v>10</v>
          </cell>
          <cell r="Z176" t="str">
            <v>A1</v>
          </cell>
          <cell r="AA176">
            <v>10</v>
          </cell>
          <cell r="AB176" t="str">
            <v>A1</v>
          </cell>
          <cell r="AC176">
            <v>10</v>
          </cell>
          <cell r="AD176" t="str">
            <v>A1</v>
          </cell>
          <cell r="AE176">
            <v>10</v>
          </cell>
          <cell r="AF176">
            <v>9.8000000000000007</v>
          </cell>
          <cell r="AG176">
            <v>0</v>
          </cell>
          <cell r="AH176" t="str">
            <v>Xuất sắc</v>
          </cell>
          <cell r="AI176">
            <v>9.8000000000000007</v>
          </cell>
          <cell r="AJ176">
            <v>0</v>
          </cell>
          <cell r="AK176" t="str">
            <v>Xuất sắc</v>
          </cell>
          <cell r="AM176">
            <v>9.9</v>
          </cell>
          <cell r="AN176" t="str">
            <v/>
          </cell>
          <cell r="AO176" t="str">
            <v>Xuất sắc</v>
          </cell>
          <cell r="AP176" t="str">
            <v xml:space="preserve"> Đạt LĐTT</v>
          </cell>
          <cell r="AQ176">
            <v>9.9</v>
          </cell>
          <cell r="AR176" t="str">
            <v/>
          </cell>
          <cell r="AS176" t="str">
            <v>Xuất sắc</v>
          </cell>
          <cell r="AT176" t="str">
            <v>Đạt LĐTT</v>
          </cell>
          <cell r="AU176" t="str">
            <v>Tốt</v>
          </cell>
          <cell r="AV176" t="str">
            <v>A1</v>
          </cell>
          <cell r="AW176">
            <v>10</v>
          </cell>
          <cell r="AX176" t="str">
            <v>A3</v>
          </cell>
          <cell r="AY176">
            <v>8</v>
          </cell>
          <cell r="AZ176">
            <v>9.6999999999999993</v>
          </cell>
          <cell r="BA176">
            <v>9.8000000000000007</v>
          </cell>
          <cell r="BB176" t="str">
            <v>12A* + 0B* + 0C* +  0D</v>
          </cell>
          <cell r="BC176" t="str">
            <v>12A*</v>
          </cell>
          <cell r="BD176" t="str">
            <v>HTXS NV</v>
          </cell>
          <cell r="BE176" t="str">
            <v>HTXS NV</v>
          </cell>
        </row>
        <row r="177">
          <cell r="E177" t="str">
            <v>01012014</v>
          </cell>
          <cell r="F177" t="str">
            <v>Khoa Cơ khí</v>
          </cell>
          <cell r="G177" t="str">
            <v>VC</v>
          </cell>
          <cell r="H177" t="str">
            <v>A3</v>
          </cell>
          <cell r="I177">
            <v>8</v>
          </cell>
          <cell r="J177" t="str">
            <v>A3</v>
          </cell>
          <cell r="K177">
            <v>8</v>
          </cell>
          <cell r="L177" t="str">
            <v>A4</v>
          </cell>
          <cell r="M177">
            <v>7</v>
          </cell>
          <cell r="N177" t="str">
            <v>A3</v>
          </cell>
          <cell r="O177">
            <v>8</v>
          </cell>
          <cell r="P177" t="str">
            <v>A4</v>
          </cell>
          <cell r="Q177">
            <v>7</v>
          </cell>
          <cell r="R177">
            <v>7.6</v>
          </cell>
          <cell r="S177">
            <v>0</v>
          </cell>
          <cell r="T177" t="str">
            <v>Tốt</v>
          </cell>
          <cell r="V177" t="str">
            <v>A4</v>
          </cell>
          <cell r="W177">
            <v>7</v>
          </cell>
          <cell r="X177" t="str">
            <v>A4</v>
          </cell>
          <cell r="Y177">
            <v>7</v>
          </cell>
          <cell r="Z177" t="str">
            <v>A4</v>
          </cell>
          <cell r="AA177">
            <v>7</v>
          </cell>
          <cell r="AB177" t="str">
            <v>A4</v>
          </cell>
          <cell r="AC177">
            <v>7</v>
          </cell>
          <cell r="AD177" t="str">
            <v>A3</v>
          </cell>
          <cell r="AE177">
            <v>8</v>
          </cell>
          <cell r="AF177">
            <v>7</v>
          </cell>
          <cell r="AG177">
            <v>0</v>
          </cell>
          <cell r="AH177" t="str">
            <v>Tốt</v>
          </cell>
          <cell r="AI177">
            <v>7.2</v>
          </cell>
          <cell r="AJ177">
            <v>0</v>
          </cell>
          <cell r="AK177" t="str">
            <v>Tốt</v>
          </cell>
          <cell r="AM177">
            <v>7.3</v>
          </cell>
          <cell r="AN177" t="str">
            <v/>
          </cell>
          <cell r="AO177" t="str">
            <v>Tốt</v>
          </cell>
          <cell r="AP177" t="str">
            <v xml:space="preserve"> Đạt LĐTT</v>
          </cell>
          <cell r="AQ177">
            <v>7.4</v>
          </cell>
          <cell r="AR177" t="str">
            <v/>
          </cell>
          <cell r="AS177" t="str">
            <v>Tốt</v>
          </cell>
          <cell r="AT177" t="str">
            <v>Đạt LĐTT</v>
          </cell>
          <cell r="AV177" t="str">
            <v>A3</v>
          </cell>
          <cell r="AW177">
            <v>8</v>
          </cell>
          <cell r="AX177" t="str">
            <v>A4</v>
          </cell>
          <cell r="AY177">
            <v>7</v>
          </cell>
          <cell r="AZ177">
            <v>7.4</v>
          </cell>
          <cell r="BA177">
            <v>7.4</v>
          </cell>
          <cell r="BB177" t="str">
            <v>12A* + 0B* + 0C* +  0D</v>
          </cell>
          <cell r="BC177" t="str">
            <v>12A*</v>
          </cell>
          <cell r="BD177" t="str">
            <v>HTT NV</v>
          </cell>
          <cell r="BE177" t="str">
            <v>HTT NV</v>
          </cell>
        </row>
        <row r="178">
          <cell r="E178" t="str">
            <v>01012005</v>
          </cell>
          <cell r="F178" t="str">
            <v>Khoa Cơ khí</v>
          </cell>
          <cell r="G178" t="str">
            <v>VC</v>
          </cell>
          <cell r="H178" t="str">
            <v>A3</v>
          </cell>
          <cell r="I178">
            <v>8</v>
          </cell>
          <cell r="J178" t="str">
            <v>A3</v>
          </cell>
          <cell r="K178">
            <v>8</v>
          </cell>
          <cell r="L178" t="str">
            <v>A4</v>
          </cell>
          <cell r="M178">
            <v>7</v>
          </cell>
          <cell r="N178" t="str">
            <v>A4</v>
          </cell>
          <cell r="O178">
            <v>7</v>
          </cell>
          <cell r="P178" t="str">
            <v>A4</v>
          </cell>
          <cell r="Q178">
            <v>7</v>
          </cell>
          <cell r="R178">
            <v>7.4</v>
          </cell>
          <cell r="S178">
            <v>0</v>
          </cell>
          <cell r="T178" t="str">
            <v>Tốt</v>
          </cell>
          <cell r="V178" t="str">
            <v>A3</v>
          </cell>
          <cell r="W178">
            <v>8</v>
          </cell>
          <cell r="X178" t="str">
            <v>A4</v>
          </cell>
          <cell r="Y178">
            <v>7</v>
          </cell>
          <cell r="Z178" t="str">
            <v>A4</v>
          </cell>
          <cell r="AA178">
            <v>7</v>
          </cell>
          <cell r="AB178" t="str">
            <v>A4</v>
          </cell>
          <cell r="AC178">
            <v>7</v>
          </cell>
          <cell r="AD178" t="str">
            <v>A3</v>
          </cell>
          <cell r="AE178">
            <v>8</v>
          </cell>
          <cell r="AF178">
            <v>7.3</v>
          </cell>
          <cell r="AG178">
            <v>0</v>
          </cell>
          <cell r="AH178" t="str">
            <v>Tốt</v>
          </cell>
          <cell r="AI178">
            <v>7.4</v>
          </cell>
          <cell r="AJ178">
            <v>0</v>
          </cell>
          <cell r="AK178" t="str">
            <v>Tốt</v>
          </cell>
          <cell r="AM178">
            <v>7.4</v>
          </cell>
          <cell r="AN178" t="str">
            <v/>
          </cell>
          <cell r="AO178" t="str">
            <v>Tốt</v>
          </cell>
          <cell r="AP178" t="str">
            <v xml:space="preserve"> Đạt LĐTT</v>
          </cell>
          <cell r="AQ178">
            <v>7.4</v>
          </cell>
          <cell r="AR178" t="str">
            <v/>
          </cell>
          <cell r="AS178" t="str">
            <v>Tốt</v>
          </cell>
          <cell r="AT178" t="str">
            <v>Đạt LĐTT</v>
          </cell>
          <cell r="AU178" t="str">
            <v>Khá</v>
          </cell>
          <cell r="AV178" t="str">
            <v>A3</v>
          </cell>
          <cell r="AW178">
            <v>8</v>
          </cell>
          <cell r="AX178" t="str">
            <v>A3</v>
          </cell>
          <cell r="AY178">
            <v>8</v>
          </cell>
          <cell r="AZ178">
            <v>7.5</v>
          </cell>
          <cell r="BA178">
            <v>7.5</v>
          </cell>
          <cell r="BB178" t="str">
            <v>12A* + 0B* + 0C* +  0D</v>
          </cell>
          <cell r="BC178" t="str">
            <v>12A*</v>
          </cell>
          <cell r="BD178" t="str">
            <v>HTT NV</v>
          </cell>
          <cell r="BE178" t="str">
            <v>HTT NV</v>
          </cell>
        </row>
        <row r="179">
          <cell r="E179" t="str">
            <v>01012006</v>
          </cell>
          <cell r="F179" t="str">
            <v>Khoa Cơ khí</v>
          </cell>
          <cell r="G179" t="str">
            <v>VC</v>
          </cell>
          <cell r="H179" t="str">
            <v>A3</v>
          </cell>
          <cell r="I179">
            <v>8</v>
          </cell>
          <cell r="J179" t="str">
            <v>A3</v>
          </cell>
          <cell r="K179">
            <v>8</v>
          </cell>
          <cell r="L179" t="str">
            <v>A3</v>
          </cell>
          <cell r="M179">
            <v>8</v>
          </cell>
          <cell r="N179" t="str">
            <v>A3</v>
          </cell>
          <cell r="O179">
            <v>8</v>
          </cell>
          <cell r="P179" t="str">
            <v>A4</v>
          </cell>
          <cell r="Q179">
            <v>7</v>
          </cell>
          <cell r="R179">
            <v>7.8</v>
          </cell>
          <cell r="S179">
            <v>0</v>
          </cell>
          <cell r="T179" t="str">
            <v>Tốt</v>
          </cell>
          <cell r="V179" t="str">
            <v>A4</v>
          </cell>
          <cell r="W179">
            <v>7</v>
          </cell>
          <cell r="X179" t="str">
            <v>A3</v>
          </cell>
          <cell r="Y179">
            <v>8</v>
          </cell>
          <cell r="Z179" t="str">
            <v>A4</v>
          </cell>
          <cell r="AA179">
            <v>7</v>
          </cell>
          <cell r="AB179" t="str">
            <v>A4</v>
          </cell>
          <cell r="AC179">
            <v>7</v>
          </cell>
          <cell r="AD179" t="str">
            <v>A2</v>
          </cell>
          <cell r="AE179">
            <v>9</v>
          </cell>
          <cell r="AF179">
            <v>7.3</v>
          </cell>
          <cell r="AG179">
            <v>0</v>
          </cell>
          <cell r="AH179" t="str">
            <v>Tốt</v>
          </cell>
          <cell r="AI179">
            <v>7.6</v>
          </cell>
          <cell r="AJ179">
            <v>0</v>
          </cell>
          <cell r="AK179" t="str">
            <v>Tốt</v>
          </cell>
          <cell r="AM179">
            <v>7.6</v>
          </cell>
          <cell r="AN179" t="str">
            <v/>
          </cell>
          <cell r="AO179" t="str">
            <v>Tốt</v>
          </cell>
          <cell r="AP179" t="str">
            <v xml:space="preserve"> Đạt LĐTT</v>
          </cell>
          <cell r="AQ179">
            <v>7.7</v>
          </cell>
          <cell r="AR179" t="str">
            <v/>
          </cell>
          <cell r="AS179" t="str">
            <v>Tốt</v>
          </cell>
          <cell r="AT179" t="str">
            <v>Đạt LĐTT</v>
          </cell>
          <cell r="AU179" t="str">
            <v>Khá</v>
          </cell>
          <cell r="AV179" t="str">
            <v>A3</v>
          </cell>
          <cell r="AW179">
            <v>8</v>
          </cell>
          <cell r="AX179" t="str">
            <v>A4</v>
          </cell>
          <cell r="AY179">
            <v>7</v>
          </cell>
          <cell r="AZ179">
            <v>7.5</v>
          </cell>
          <cell r="BA179">
            <v>7.7</v>
          </cell>
          <cell r="BB179" t="str">
            <v>12A* + 0B* + 0C* +  0D</v>
          </cell>
          <cell r="BC179" t="str">
            <v>12A*</v>
          </cell>
          <cell r="BD179" t="str">
            <v>HTT NV</v>
          </cell>
          <cell r="BE179" t="str">
            <v>HTT NV</v>
          </cell>
        </row>
        <row r="180">
          <cell r="E180" t="str">
            <v>01012004</v>
          </cell>
          <cell r="F180" t="str">
            <v>Khoa Cơ khí</v>
          </cell>
          <cell r="G180" t="str">
            <v>VC</v>
          </cell>
          <cell r="H180" t="str">
            <v>A4</v>
          </cell>
          <cell r="I180">
            <v>7</v>
          </cell>
          <cell r="J180" t="str">
            <v>A4</v>
          </cell>
          <cell r="K180">
            <v>7</v>
          </cell>
          <cell r="L180" t="str">
            <v>A4</v>
          </cell>
          <cell r="M180">
            <v>7</v>
          </cell>
          <cell r="N180" t="str">
            <v>A3</v>
          </cell>
          <cell r="O180">
            <v>8</v>
          </cell>
          <cell r="P180" t="str">
            <v>A3</v>
          </cell>
          <cell r="Q180">
            <v>8</v>
          </cell>
          <cell r="R180">
            <v>7.4</v>
          </cell>
          <cell r="S180">
            <v>0</v>
          </cell>
          <cell r="T180" t="str">
            <v>Tốt</v>
          </cell>
          <cell r="V180" t="str">
            <v>A4</v>
          </cell>
          <cell r="W180">
            <v>7</v>
          </cell>
          <cell r="X180" t="str">
            <v>A4</v>
          </cell>
          <cell r="Y180">
            <v>7</v>
          </cell>
          <cell r="Z180" t="str">
            <v>A4</v>
          </cell>
          <cell r="AA180">
            <v>7</v>
          </cell>
          <cell r="AB180" t="str">
            <v>A3</v>
          </cell>
          <cell r="AC180">
            <v>8</v>
          </cell>
          <cell r="AD180" t="str">
            <v>A4</v>
          </cell>
          <cell r="AE180">
            <v>7</v>
          </cell>
          <cell r="AF180">
            <v>7.3</v>
          </cell>
          <cell r="AG180">
            <v>0</v>
          </cell>
          <cell r="AH180" t="str">
            <v>Tốt</v>
          </cell>
          <cell r="AI180">
            <v>7.2</v>
          </cell>
          <cell r="AJ180">
            <v>0</v>
          </cell>
          <cell r="AK180" t="str">
            <v>Tốt</v>
          </cell>
          <cell r="AM180">
            <v>7.4</v>
          </cell>
          <cell r="AN180" t="str">
            <v/>
          </cell>
          <cell r="AO180" t="str">
            <v>Tốt</v>
          </cell>
          <cell r="AP180" t="str">
            <v xml:space="preserve"> Đạt LĐTT</v>
          </cell>
          <cell r="AQ180">
            <v>7.3</v>
          </cell>
          <cell r="AR180" t="str">
            <v/>
          </cell>
          <cell r="AS180" t="str">
            <v>Tốt</v>
          </cell>
          <cell r="AT180" t="str">
            <v>Đạt LĐTT</v>
          </cell>
          <cell r="AV180" t="str">
            <v>A4</v>
          </cell>
          <cell r="AW180">
            <v>7</v>
          </cell>
          <cell r="AX180" t="str">
            <v>A4</v>
          </cell>
          <cell r="AY180">
            <v>7</v>
          </cell>
          <cell r="AZ180">
            <v>7.3</v>
          </cell>
          <cell r="BA180">
            <v>7.3</v>
          </cell>
          <cell r="BB180" t="str">
            <v>12A* + 0B* + 0C* +  0D</v>
          </cell>
          <cell r="BC180" t="str">
            <v>12A*</v>
          </cell>
          <cell r="BD180" t="str">
            <v>HTT NV</v>
          </cell>
          <cell r="BE180" t="str">
            <v>HTT NV</v>
          </cell>
        </row>
        <row r="181">
          <cell r="E181" t="str">
            <v>01012012</v>
          </cell>
          <cell r="F181" t="str">
            <v>Khoa Cơ khí</v>
          </cell>
          <cell r="G181" t="str">
            <v>VC</v>
          </cell>
          <cell r="H181" t="str">
            <v>A4</v>
          </cell>
          <cell r="I181">
            <v>7</v>
          </cell>
          <cell r="J181" t="str">
            <v>A4</v>
          </cell>
          <cell r="K181">
            <v>7</v>
          </cell>
          <cell r="L181" t="str">
            <v>A4</v>
          </cell>
          <cell r="M181">
            <v>7</v>
          </cell>
          <cell r="N181" t="str">
            <v>A4</v>
          </cell>
          <cell r="O181">
            <v>7</v>
          </cell>
          <cell r="P181" t="str">
            <v>A4</v>
          </cell>
          <cell r="Q181">
            <v>7</v>
          </cell>
          <cell r="R181">
            <v>7</v>
          </cell>
          <cell r="S181">
            <v>0</v>
          </cell>
          <cell r="T181" t="str">
            <v>Tốt</v>
          </cell>
          <cell r="V181" t="str">
            <v>A4</v>
          </cell>
          <cell r="W181">
            <v>7</v>
          </cell>
          <cell r="X181" t="str">
            <v>A4</v>
          </cell>
          <cell r="Y181">
            <v>7</v>
          </cell>
          <cell r="Z181" t="str">
            <v>A4</v>
          </cell>
          <cell r="AA181">
            <v>7</v>
          </cell>
          <cell r="AB181" t="str">
            <v>A4</v>
          </cell>
          <cell r="AC181">
            <v>7</v>
          </cell>
          <cell r="AD181" t="str">
            <v>A4</v>
          </cell>
          <cell r="AE181">
            <v>7</v>
          </cell>
          <cell r="AF181">
            <v>7</v>
          </cell>
          <cell r="AG181">
            <v>0</v>
          </cell>
          <cell r="AH181" t="str">
            <v>Tốt</v>
          </cell>
          <cell r="AI181">
            <v>7</v>
          </cell>
          <cell r="AJ181">
            <v>0</v>
          </cell>
          <cell r="AK181" t="str">
            <v>Tốt</v>
          </cell>
          <cell r="AM181">
            <v>7</v>
          </cell>
          <cell r="AN181" t="str">
            <v/>
          </cell>
          <cell r="AO181" t="str">
            <v>Tốt</v>
          </cell>
          <cell r="AP181" t="str">
            <v xml:space="preserve"> Đạt LĐTT</v>
          </cell>
          <cell r="AQ181">
            <v>7</v>
          </cell>
          <cell r="AR181" t="str">
            <v/>
          </cell>
          <cell r="AS181" t="str">
            <v>Tốt</v>
          </cell>
          <cell r="AT181" t="str">
            <v>Đạt LĐTT</v>
          </cell>
          <cell r="AV181" t="str">
            <v>A4</v>
          </cell>
          <cell r="AW181">
            <v>7</v>
          </cell>
          <cell r="AX181" t="str">
            <v>A4</v>
          </cell>
          <cell r="AY181">
            <v>7</v>
          </cell>
          <cell r="AZ181">
            <v>7</v>
          </cell>
          <cell r="BA181">
            <v>7</v>
          </cell>
          <cell r="BB181" t="str">
            <v>12A* + 0B* + 0C* +  0D</v>
          </cell>
          <cell r="BC181" t="str">
            <v>12A*</v>
          </cell>
          <cell r="BD181" t="str">
            <v>HTT NV</v>
          </cell>
          <cell r="BE181" t="str">
            <v>HTT NV</v>
          </cell>
        </row>
        <row r="182">
          <cell r="E182" t="str">
            <v>01012016</v>
          </cell>
          <cell r="F182" t="str">
            <v>Khoa Cơ khí</v>
          </cell>
          <cell r="G182" t="str">
            <v>VC</v>
          </cell>
          <cell r="H182" t="str">
            <v>C1</v>
          </cell>
          <cell r="I182">
            <v>4</v>
          </cell>
          <cell r="J182" t="str">
            <v>A4</v>
          </cell>
          <cell r="K182">
            <v>7</v>
          </cell>
          <cell r="L182" t="str">
            <v>A4</v>
          </cell>
          <cell r="M182">
            <v>7</v>
          </cell>
          <cell r="N182" t="str">
            <v>A4</v>
          </cell>
          <cell r="O182">
            <v>7</v>
          </cell>
          <cell r="P182" t="str">
            <v>A4</v>
          </cell>
          <cell r="Q182">
            <v>7</v>
          </cell>
          <cell r="R182">
            <v>6.4</v>
          </cell>
          <cell r="S182">
            <v>1</v>
          </cell>
          <cell r="T182" t="str">
            <v>Tốt</v>
          </cell>
          <cell r="U182" t="str">
            <v>Tháng 09/2021 xếp loại C1</v>
          </cell>
          <cell r="V182" t="str">
            <v>A4</v>
          </cell>
          <cell r="W182">
            <v>7</v>
          </cell>
          <cell r="X182" t="str">
            <v>A4</v>
          </cell>
          <cell r="Y182">
            <v>7</v>
          </cell>
          <cell r="Z182" t="str">
            <v>B1</v>
          </cell>
          <cell r="AA182">
            <v>6</v>
          </cell>
          <cell r="AB182" t="str">
            <v>A4</v>
          </cell>
          <cell r="AC182">
            <v>7</v>
          </cell>
          <cell r="AD182" t="str">
            <v>A4</v>
          </cell>
          <cell r="AE182">
            <v>7</v>
          </cell>
          <cell r="AF182">
            <v>6.8</v>
          </cell>
          <cell r="AG182">
            <v>0</v>
          </cell>
          <cell r="AH182" t="str">
            <v>Tốt</v>
          </cell>
          <cell r="AI182">
            <v>6.8</v>
          </cell>
          <cell r="AJ182">
            <v>0</v>
          </cell>
          <cell r="AK182" t="str">
            <v>Tốt</v>
          </cell>
          <cell r="AM182">
            <v>6.6</v>
          </cell>
          <cell r="AN182" t="str">
            <v/>
          </cell>
          <cell r="AO182" t="str">
            <v>Tốt</v>
          </cell>
          <cell r="AP182" t="str">
            <v xml:space="preserve"> Đạt LĐTT</v>
          </cell>
          <cell r="AQ182">
            <v>6.6</v>
          </cell>
          <cell r="AR182" t="str">
            <v/>
          </cell>
          <cell r="AS182" t="str">
            <v>Tốt</v>
          </cell>
          <cell r="AT182" t="str">
            <v>Đạt LĐTT</v>
          </cell>
          <cell r="AV182" t="str">
            <v>A4</v>
          </cell>
          <cell r="AW182">
            <v>7</v>
          </cell>
          <cell r="AX182" t="str">
            <v>A4</v>
          </cell>
          <cell r="AY182">
            <v>7</v>
          </cell>
          <cell r="AZ182">
            <v>6.6</v>
          </cell>
          <cell r="BA182">
            <v>6.7</v>
          </cell>
          <cell r="BB182" t="str">
            <v>10A* + 1B* + 1C* +  0D</v>
          </cell>
          <cell r="BC182" t="str">
            <v>10A*</v>
          </cell>
          <cell r="BD182" t="str">
            <v>HTT NV</v>
          </cell>
          <cell r="BE182" t="str">
            <v>HTT NV</v>
          </cell>
        </row>
        <row r="183">
          <cell r="E183" t="str">
            <v>01012015</v>
          </cell>
          <cell r="F183" t="str">
            <v>Khoa Cơ khí</v>
          </cell>
          <cell r="G183" t="str">
            <v>VC</v>
          </cell>
          <cell r="H183" t="str">
            <v>A4</v>
          </cell>
          <cell r="I183">
            <v>7</v>
          </cell>
          <cell r="J183" t="str">
            <v>A4</v>
          </cell>
          <cell r="K183">
            <v>7</v>
          </cell>
          <cell r="L183" t="str">
            <v>A4</v>
          </cell>
          <cell r="M183">
            <v>7</v>
          </cell>
          <cell r="N183" t="str">
            <v>A4</v>
          </cell>
          <cell r="O183">
            <v>7</v>
          </cell>
          <cell r="P183" t="str">
            <v>A4</v>
          </cell>
          <cell r="Q183">
            <v>7</v>
          </cell>
          <cell r="R183">
            <v>7</v>
          </cell>
          <cell r="S183">
            <v>0</v>
          </cell>
          <cell r="T183" t="str">
            <v>Tốt</v>
          </cell>
          <cell r="V183" t="str">
            <v>A4</v>
          </cell>
          <cell r="W183">
            <v>7</v>
          </cell>
          <cell r="X183" t="str">
            <v>A4</v>
          </cell>
          <cell r="Y183">
            <v>7</v>
          </cell>
          <cell r="Z183" t="str">
            <v>A4</v>
          </cell>
          <cell r="AA183">
            <v>7</v>
          </cell>
          <cell r="AB183" t="str">
            <v>A4</v>
          </cell>
          <cell r="AC183">
            <v>7</v>
          </cell>
          <cell r="AD183" t="str">
            <v>A4</v>
          </cell>
          <cell r="AE183">
            <v>7</v>
          </cell>
          <cell r="AF183">
            <v>7</v>
          </cell>
          <cell r="AG183">
            <v>0</v>
          </cell>
          <cell r="AH183" t="str">
            <v>Tốt</v>
          </cell>
          <cell r="AI183">
            <v>7</v>
          </cell>
          <cell r="AJ183">
            <v>0</v>
          </cell>
          <cell r="AK183" t="str">
            <v>Tốt</v>
          </cell>
          <cell r="AM183">
            <v>7</v>
          </cell>
          <cell r="AN183" t="str">
            <v/>
          </cell>
          <cell r="AO183" t="str">
            <v>Tốt</v>
          </cell>
          <cell r="AP183" t="str">
            <v xml:space="preserve"> Đạt LĐTT</v>
          </cell>
          <cell r="AQ183">
            <v>7</v>
          </cell>
          <cell r="AR183" t="str">
            <v/>
          </cell>
          <cell r="AS183" t="str">
            <v>Tốt</v>
          </cell>
          <cell r="AT183" t="str">
            <v>Đạt LĐTT</v>
          </cell>
          <cell r="AV183" t="str">
            <v>A4</v>
          </cell>
          <cell r="AW183">
            <v>7</v>
          </cell>
          <cell r="AX183" t="str">
            <v>A4</v>
          </cell>
          <cell r="AY183">
            <v>7</v>
          </cell>
          <cell r="AZ183">
            <v>7</v>
          </cell>
          <cell r="BA183">
            <v>7</v>
          </cell>
          <cell r="BB183" t="str">
            <v>12A* + 0B* + 0C* +  0D</v>
          </cell>
          <cell r="BC183" t="str">
            <v>12A*</v>
          </cell>
          <cell r="BD183" t="str">
            <v>HTT NV</v>
          </cell>
          <cell r="BE183" t="str">
            <v>HTT NV</v>
          </cell>
        </row>
        <row r="184">
          <cell r="E184" t="str">
            <v>01012019</v>
          </cell>
          <cell r="F184" t="str">
            <v>Khoa Cơ khí</v>
          </cell>
          <cell r="G184" t="str">
            <v>VC</v>
          </cell>
          <cell r="H184" t="str">
            <v>A4</v>
          </cell>
          <cell r="I184">
            <v>7</v>
          </cell>
          <cell r="J184" t="str">
            <v>A4</v>
          </cell>
          <cell r="K184">
            <v>7</v>
          </cell>
          <cell r="L184" t="str">
            <v>A4</v>
          </cell>
          <cell r="M184">
            <v>7</v>
          </cell>
          <cell r="N184" t="str">
            <v>A4</v>
          </cell>
          <cell r="O184">
            <v>7</v>
          </cell>
          <cell r="P184" t="str">
            <v>A3</v>
          </cell>
          <cell r="Q184">
            <v>8</v>
          </cell>
          <cell r="R184">
            <v>7.2</v>
          </cell>
          <cell r="S184">
            <v>0</v>
          </cell>
          <cell r="T184" t="str">
            <v>Tốt</v>
          </cell>
          <cell r="V184" t="str">
            <v>A4</v>
          </cell>
          <cell r="W184">
            <v>7</v>
          </cell>
          <cell r="X184" t="str">
            <v>A3</v>
          </cell>
          <cell r="Y184">
            <v>8</v>
          </cell>
          <cell r="Z184" t="str">
            <v>A4</v>
          </cell>
          <cell r="AA184">
            <v>7</v>
          </cell>
          <cell r="AB184" t="str">
            <v>A4</v>
          </cell>
          <cell r="AC184">
            <v>7</v>
          </cell>
          <cell r="AD184" t="str">
            <v>A3</v>
          </cell>
          <cell r="AE184">
            <v>8</v>
          </cell>
          <cell r="AF184">
            <v>7.3</v>
          </cell>
          <cell r="AG184">
            <v>0</v>
          </cell>
          <cell r="AH184" t="str">
            <v>Tốt</v>
          </cell>
          <cell r="AI184">
            <v>7.4</v>
          </cell>
          <cell r="AJ184">
            <v>0</v>
          </cell>
          <cell r="AK184" t="str">
            <v>Tốt</v>
          </cell>
          <cell r="AM184">
            <v>7.3</v>
          </cell>
          <cell r="AN184" t="str">
            <v/>
          </cell>
          <cell r="AO184" t="str">
            <v>Tốt</v>
          </cell>
          <cell r="AP184" t="str">
            <v xml:space="preserve"> Đạt LĐTT</v>
          </cell>
          <cell r="AQ184">
            <v>7.3</v>
          </cell>
          <cell r="AR184" t="str">
            <v/>
          </cell>
          <cell r="AS184" t="str">
            <v>Tốt</v>
          </cell>
          <cell r="AT184" t="str">
            <v>Đạt LĐTT</v>
          </cell>
          <cell r="AV184" t="str">
            <v>A4</v>
          </cell>
          <cell r="AW184">
            <v>7</v>
          </cell>
          <cell r="AX184" t="str">
            <v>A4</v>
          </cell>
          <cell r="AY184">
            <v>7</v>
          </cell>
          <cell r="AZ184">
            <v>7.2</v>
          </cell>
          <cell r="BA184">
            <v>7.3</v>
          </cell>
          <cell r="BB184" t="str">
            <v>12A* + 0B* + 0C* +  0D</v>
          </cell>
          <cell r="BC184" t="str">
            <v>12A*</v>
          </cell>
          <cell r="BD184" t="str">
            <v>HTT NV</v>
          </cell>
          <cell r="BE184" t="str">
            <v>HTT NV</v>
          </cell>
        </row>
        <row r="185">
          <cell r="E185" t="str">
            <v>01012018</v>
          </cell>
          <cell r="F185" t="str">
            <v>Khoa Cơ khí</v>
          </cell>
          <cell r="G185" t="str">
            <v>VC</v>
          </cell>
          <cell r="H185" t="str">
            <v>A4</v>
          </cell>
          <cell r="I185">
            <v>7</v>
          </cell>
          <cell r="J185" t="str">
            <v>A4</v>
          </cell>
          <cell r="K185">
            <v>7</v>
          </cell>
          <cell r="L185" t="str">
            <v>A4</v>
          </cell>
          <cell r="M185">
            <v>7</v>
          </cell>
          <cell r="N185" t="str">
            <v>A4</v>
          </cell>
          <cell r="O185">
            <v>7</v>
          </cell>
          <cell r="P185" t="str">
            <v>A3</v>
          </cell>
          <cell r="Q185">
            <v>8</v>
          </cell>
          <cell r="R185">
            <v>7.2</v>
          </cell>
          <cell r="S185">
            <v>0</v>
          </cell>
          <cell r="T185" t="str">
            <v>Tốt</v>
          </cell>
          <cell r="V185" t="str">
            <v>A4</v>
          </cell>
          <cell r="W185">
            <v>7</v>
          </cell>
          <cell r="X185" t="str">
            <v>A4</v>
          </cell>
          <cell r="Y185">
            <v>7</v>
          </cell>
          <cell r="Z185" t="str">
            <v>A4</v>
          </cell>
          <cell r="AA185">
            <v>7</v>
          </cell>
          <cell r="AB185" t="str">
            <v>A4</v>
          </cell>
          <cell r="AC185">
            <v>7</v>
          </cell>
          <cell r="AD185" t="str">
            <v>A4</v>
          </cell>
          <cell r="AE185">
            <v>7</v>
          </cell>
          <cell r="AF185">
            <v>7</v>
          </cell>
          <cell r="AG185">
            <v>0</v>
          </cell>
          <cell r="AH185" t="str">
            <v>Tốt</v>
          </cell>
          <cell r="AI185">
            <v>7</v>
          </cell>
          <cell r="AJ185">
            <v>0</v>
          </cell>
          <cell r="AK185" t="str">
            <v>Tốt</v>
          </cell>
          <cell r="AM185">
            <v>7.1</v>
          </cell>
          <cell r="AN185" t="str">
            <v/>
          </cell>
          <cell r="AO185" t="str">
            <v>Tốt</v>
          </cell>
          <cell r="AP185" t="str">
            <v xml:space="preserve"> Đạt LĐTT</v>
          </cell>
          <cell r="AQ185">
            <v>7.1</v>
          </cell>
          <cell r="AR185" t="str">
            <v/>
          </cell>
          <cell r="AS185" t="str">
            <v>Tốt</v>
          </cell>
          <cell r="AT185" t="str">
            <v>Đạt LĐTT</v>
          </cell>
          <cell r="AV185" t="str">
            <v>A4</v>
          </cell>
          <cell r="AW185">
            <v>7</v>
          </cell>
          <cell r="AX185" t="str">
            <v>A4</v>
          </cell>
          <cell r="AY185">
            <v>7</v>
          </cell>
          <cell r="AZ185">
            <v>7.1</v>
          </cell>
          <cell r="BA185">
            <v>7.1</v>
          </cell>
          <cell r="BB185" t="str">
            <v>12A* + 0B* + 0C* +  0D</v>
          </cell>
          <cell r="BC185" t="str">
            <v>12A*</v>
          </cell>
          <cell r="BD185" t="str">
            <v>HTT NV</v>
          </cell>
          <cell r="BE185" t="str">
            <v>HTT NV</v>
          </cell>
        </row>
        <row r="186">
          <cell r="E186" t="str">
            <v>01012017</v>
          </cell>
          <cell r="F186" t="str">
            <v>Khoa Cơ khí</v>
          </cell>
          <cell r="G186" t="str">
            <v>VC</v>
          </cell>
          <cell r="H186" t="str">
            <v>A4</v>
          </cell>
          <cell r="I186">
            <v>7</v>
          </cell>
          <cell r="J186" t="str">
            <v>A4</v>
          </cell>
          <cell r="K186">
            <v>7</v>
          </cell>
          <cell r="L186" t="str">
            <v>A4</v>
          </cell>
          <cell r="M186">
            <v>7</v>
          </cell>
          <cell r="N186" t="str">
            <v>A4</v>
          </cell>
          <cell r="O186">
            <v>7</v>
          </cell>
          <cell r="P186" t="str">
            <v>A3</v>
          </cell>
          <cell r="Q186">
            <v>8</v>
          </cell>
          <cell r="R186">
            <v>7.2</v>
          </cell>
          <cell r="S186">
            <v>0</v>
          </cell>
          <cell r="T186" t="str">
            <v>Tốt</v>
          </cell>
          <cell r="V186" t="str">
            <v>A4</v>
          </cell>
          <cell r="W186">
            <v>7</v>
          </cell>
          <cell r="X186" t="str">
            <v>A4</v>
          </cell>
          <cell r="Y186">
            <v>7</v>
          </cell>
          <cell r="Z186" t="str">
            <v>A4</v>
          </cell>
          <cell r="AA186">
            <v>7</v>
          </cell>
          <cell r="AB186" t="str">
            <v>A4</v>
          </cell>
          <cell r="AC186">
            <v>7</v>
          </cell>
          <cell r="AD186" t="str">
            <v>A4</v>
          </cell>
          <cell r="AE186">
            <v>7</v>
          </cell>
          <cell r="AF186">
            <v>7</v>
          </cell>
          <cell r="AG186">
            <v>0</v>
          </cell>
          <cell r="AH186" t="str">
            <v>Tốt</v>
          </cell>
          <cell r="AI186">
            <v>7</v>
          </cell>
          <cell r="AJ186">
            <v>0</v>
          </cell>
          <cell r="AK186" t="str">
            <v>Tốt</v>
          </cell>
          <cell r="AM186">
            <v>7.1</v>
          </cell>
          <cell r="AN186" t="str">
            <v/>
          </cell>
          <cell r="AO186" t="str">
            <v>Tốt</v>
          </cell>
          <cell r="AP186" t="str">
            <v xml:space="preserve"> Đạt LĐTT</v>
          </cell>
          <cell r="AQ186">
            <v>7.1</v>
          </cell>
          <cell r="AR186" t="str">
            <v/>
          </cell>
          <cell r="AS186" t="str">
            <v>Tốt</v>
          </cell>
          <cell r="AT186" t="str">
            <v>Đạt LĐTT</v>
          </cell>
          <cell r="AV186" t="str">
            <v>A4</v>
          </cell>
          <cell r="AW186">
            <v>7</v>
          </cell>
          <cell r="AX186" t="str">
            <v>A4</v>
          </cell>
          <cell r="AY186">
            <v>7</v>
          </cell>
          <cell r="AZ186">
            <v>7.1</v>
          </cell>
          <cell r="BA186">
            <v>7.1</v>
          </cell>
          <cell r="BB186" t="str">
            <v>12A* + 0B* + 0C* +  0D</v>
          </cell>
          <cell r="BC186" t="str">
            <v>12A*</v>
          </cell>
          <cell r="BD186" t="str">
            <v>HTT NV</v>
          </cell>
          <cell r="BE186" t="str">
            <v>HTT NV</v>
          </cell>
        </row>
        <row r="187">
          <cell r="E187" t="str">
            <v>01012022</v>
          </cell>
          <cell r="F187" t="str">
            <v>Khoa Cơ khí</v>
          </cell>
          <cell r="G187" t="str">
            <v>VC</v>
          </cell>
          <cell r="H187" t="str">
            <v>A4</v>
          </cell>
          <cell r="I187">
            <v>7</v>
          </cell>
          <cell r="J187" t="str">
            <v>A4</v>
          </cell>
          <cell r="K187">
            <v>7</v>
          </cell>
          <cell r="L187" t="str">
            <v>A4</v>
          </cell>
          <cell r="M187">
            <v>7</v>
          </cell>
          <cell r="N187" t="str">
            <v>A3</v>
          </cell>
          <cell r="O187">
            <v>8</v>
          </cell>
          <cell r="P187" t="str">
            <v>A3</v>
          </cell>
          <cell r="Q187">
            <v>8</v>
          </cell>
          <cell r="R187">
            <v>7.4</v>
          </cell>
          <cell r="S187">
            <v>0</v>
          </cell>
          <cell r="T187" t="str">
            <v>Tốt</v>
          </cell>
          <cell r="V187" t="str">
            <v>A4</v>
          </cell>
          <cell r="W187">
            <v>7</v>
          </cell>
          <cell r="X187" t="str">
            <v>A4</v>
          </cell>
          <cell r="Y187">
            <v>7</v>
          </cell>
          <cell r="Z187" t="str">
            <v>A4</v>
          </cell>
          <cell r="AA187">
            <v>7</v>
          </cell>
          <cell r="AB187" t="str">
            <v>A4</v>
          </cell>
          <cell r="AC187">
            <v>7</v>
          </cell>
          <cell r="AD187" t="str">
            <v>A4</v>
          </cell>
          <cell r="AE187">
            <v>7</v>
          </cell>
          <cell r="AF187">
            <v>7</v>
          </cell>
          <cell r="AG187">
            <v>0</v>
          </cell>
          <cell r="AH187" t="str">
            <v>Tốt</v>
          </cell>
          <cell r="AI187">
            <v>7</v>
          </cell>
          <cell r="AJ187">
            <v>0</v>
          </cell>
          <cell r="AK187" t="str">
            <v>Tốt</v>
          </cell>
          <cell r="AM187">
            <v>7.2</v>
          </cell>
          <cell r="AN187" t="str">
            <v/>
          </cell>
          <cell r="AO187" t="str">
            <v>Tốt</v>
          </cell>
          <cell r="AP187" t="str">
            <v xml:space="preserve"> Đạt LĐTT</v>
          </cell>
          <cell r="AQ187">
            <v>7.2</v>
          </cell>
          <cell r="AR187" t="str">
            <v/>
          </cell>
          <cell r="AS187" t="str">
            <v>Tốt</v>
          </cell>
          <cell r="AT187" t="str">
            <v>Đạt LĐTT</v>
          </cell>
          <cell r="AV187" t="str">
            <v>A4</v>
          </cell>
          <cell r="AW187">
            <v>7</v>
          </cell>
          <cell r="AX187" t="str">
            <v>A4</v>
          </cell>
          <cell r="AY187">
            <v>7</v>
          </cell>
          <cell r="AZ187">
            <v>7.2</v>
          </cell>
          <cell r="BA187">
            <v>7.2</v>
          </cell>
          <cell r="BB187" t="str">
            <v>12A* + 0B* + 0C* +  0D</v>
          </cell>
          <cell r="BC187" t="str">
            <v>12A*</v>
          </cell>
          <cell r="BD187" t="str">
            <v>HTT NV</v>
          </cell>
          <cell r="BE187" t="str">
            <v>HTT NV</v>
          </cell>
        </row>
        <row r="188">
          <cell r="E188" t="str">
            <v>01012020</v>
          </cell>
          <cell r="F188" t="str">
            <v>Khoa Cơ khí</v>
          </cell>
          <cell r="G188" t="str">
            <v>VC</v>
          </cell>
          <cell r="H188" t="str">
            <v>A4</v>
          </cell>
          <cell r="I188">
            <v>7</v>
          </cell>
          <cell r="J188" t="str">
            <v>A4</v>
          </cell>
          <cell r="K188">
            <v>7</v>
          </cell>
          <cell r="L188" t="str">
            <v>A4</v>
          </cell>
          <cell r="M188">
            <v>7</v>
          </cell>
          <cell r="N188" t="str">
            <v>A3</v>
          </cell>
          <cell r="O188">
            <v>8</v>
          </cell>
          <cell r="P188" t="str">
            <v>A4</v>
          </cell>
          <cell r="Q188">
            <v>7</v>
          </cell>
          <cell r="R188">
            <v>7.2</v>
          </cell>
          <cell r="S188">
            <v>0</v>
          </cell>
          <cell r="T188" t="str">
            <v>Tốt</v>
          </cell>
          <cell r="V188" t="str">
            <v>A4</v>
          </cell>
          <cell r="W188">
            <v>7</v>
          </cell>
          <cell r="X188" t="str">
            <v>A4</v>
          </cell>
          <cell r="Y188">
            <v>7</v>
          </cell>
          <cell r="Z188" t="str">
            <v>A4</v>
          </cell>
          <cell r="AA188">
            <v>7</v>
          </cell>
          <cell r="AB188" t="str">
            <v>A4</v>
          </cell>
          <cell r="AC188">
            <v>7</v>
          </cell>
          <cell r="AD188" t="str">
            <v>A3</v>
          </cell>
          <cell r="AE188">
            <v>8</v>
          </cell>
          <cell r="AF188">
            <v>7</v>
          </cell>
          <cell r="AG188">
            <v>0</v>
          </cell>
          <cell r="AH188" t="str">
            <v>Tốt</v>
          </cell>
          <cell r="AI188">
            <v>7.2</v>
          </cell>
          <cell r="AJ188">
            <v>0</v>
          </cell>
          <cell r="AK188" t="str">
            <v>Tốt</v>
          </cell>
          <cell r="AM188">
            <v>7.1</v>
          </cell>
          <cell r="AN188" t="str">
            <v/>
          </cell>
          <cell r="AO188" t="str">
            <v>Tốt</v>
          </cell>
          <cell r="AP188" t="str">
            <v xml:space="preserve"> Đạt LĐTT</v>
          </cell>
          <cell r="AQ188">
            <v>7.2</v>
          </cell>
          <cell r="AR188" t="str">
            <v/>
          </cell>
          <cell r="AS188" t="str">
            <v>Tốt</v>
          </cell>
          <cell r="AT188" t="str">
            <v>Đạt LĐTT</v>
          </cell>
          <cell r="AV188" t="str">
            <v>A4</v>
          </cell>
          <cell r="AW188">
            <v>7</v>
          </cell>
          <cell r="AX188" t="str">
            <v>A4</v>
          </cell>
          <cell r="AY188">
            <v>7</v>
          </cell>
          <cell r="AZ188">
            <v>7.1</v>
          </cell>
          <cell r="BA188">
            <v>7.2</v>
          </cell>
          <cell r="BB188" t="str">
            <v>12A* + 0B* + 0C* +  0D</v>
          </cell>
          <cell r="BC188" t="str">
            <v>12A*</v>
          </cell>
          <cell r="BD188" t="str">
            <v>HTT NV</v>
          </cell>
          <cell r="BE188" t="str">
            <v>HTT NV</v>
          </cell>
        </row>
        <row r="189">
          <cell r="E189" t="str">
            <v>01012021</v>
          </cell>
          <cell r="F189" t="str">
            <v>Khoa Cơ khí</v>
          </cell>
          <cell r="G189" t="str">
            <v>VC</v>
          </cell>
          <cell r="H189" t="str">
            <v>A4</v>
          </cell>
          <cell r="I189">
            <v>7</v>
          </cell>
          <cell r="J189" t="str">
            <v>A4</v>
          </cell>
          <cell r="K189">
            <v>7</v>
          </cell>
          <cell r="L189" t="str">
            <v>A4</v>
          </cell>
          <cell r="M189">
            <v>7</v>
          </cell>
          <cell r="N189" t="str">
            <v>A4</v>
          </cell>
          <cell r="O189">
            <v>7</v>
          </cell>
          <cell r="P189" t="str">
            <v>A4</v>
          </cell>
          <cell r="Q189">
            <v>7</v>
          </cell>
          <cell r="R189">
            <v>7</v>
          </cell>
          <cell r="S189">
            <v>0</v>
          </cell>
          <cell r="T189" t="str">
            <v>Tốt</v>
          </cell>
          <cell r="V189" t="str">
            <v>A4</v>
          </cell>
          <cell r="W189">
            <v>7</v>
          </cell>
          <cell r="X189" t="str">
            <v>A4</v>
          </cell>
          <cell r="Y189">
            <v>7</v>
          </cell>
          <cell r="Z189" t="str">
            <v>B2</v>
          </cell>
          <cell r="AA189">
            <v>5</v>
          </cell>
          <cell r="AB189" t="str">
            <v>A4</v>
          </cell>
          <cell r="AC189">
            <v>7</v>
          </cell>
          <cell r="AD189" t="str">
            <v>A4</v>
          </cell>
          <cell r="AE189">
            <v>7</v>
          </cell>
          <cell r="AF189">
            <v>6.5</v>
          </cell>
          <cell r="AG189">
            <v>0</v>
          </cell>
          <cell r="AH189" t="str">
            <v>Tốt</v>
          </cell>
          <cell r="AI189">
            <v>6.6</v>
          </cell>
          <cell r="AJ189">
            <v>0</v>
          </cell>
          <cell r="AK189" t="str">
            <v>Tốt</v>
          </cell>
          <cell r="AM189">
            <v>6.8</v>
          </cell>
          <cell r="AN189" t="str">
            <v/>
          </cell>
          <cell r="AO189" t="str">
            <v>Tốt</v>
          </cell>
          <cell r="AP189" t="str">
            <v xml:space="preserve"> Đạt LĐTT</v>
          </cell>
          <cell r="AQ189">
            <v>6.8</v>
          </cell>
          <cell r="AR189" t="str">
            <v/>
          </cell>
          <cell r="AS189" t="str">
            <v>Tốt</v>
          </cell>
          <cell r="AT189" t="str">
            <v>Đạt LĐTT</v>
          </cell>
          <cell r="AV189" t="str">
            <v>A4</v>
          </cell>
          <cell r="AW189">
            <v>7</v>
          </cell>
          <cell r="AX189" t="str">
            <v>A4</v>
          </cell>
          <cell r="AY189">
            <v>7</v>
          </cell>
          <cell r="AZ189">
            <v>6.8</v>
          </cell>
          <cell r="BA189">
            <v>6.8</v>
          </cell>
          <cell r="BB189" t="str">
            <v>11A* + 1B* + 0C* +  0D</v>
          </cell>
          <cell r="BC189" t="str">
            <v>11A*</v>
          </cell>
          <cell r="BD189" t="str">
            <v>HTT NV</v>
          </cell>
          <cell r="BE189" t="str">
            <v>HTT NV</v>
          </cell>
        </row>
        <row r="190">
          <cell r="E190" t="str">
            <v>01012011</v>
          </cell>
          <cell r="F190" t="str">
            <v>Khoa Cơ khí</v>
          </cell>
          <cell r="G190" t="str">
            <v>VC</v>
          </cell>
          <cell r="H190" t="str">
            <v>A4</v>
          </cell>
          <cell r="I190">
            <v>7</v>
          </cell>
          <cell r="J190" t="str">
            <v>A4</v>
          </cell>
          <cell r="K190">
            <v>7</v>
          </cell>
          <cell r="L190" t="str">
            <v>A4</v>
          </cell>
          <cell r="M190">
            <v>7</v>
          </cell>
          <cell r="N190" t="str">
            <v>A4</v>
          </cell>
          <cell r="O190">
            <v>7</v>
          </cell>
          <cell r="P190" t="str">
            <v>A3</v>
          </cell>
          <cell r="Q190">
            <v>8</v>
          </cell>
          <cell r="R190">
            <v>7.2</v>
          </cell>
          <cell r="S190">
            <v>0</v>
          </cell>
          <cell r="T190" t="str">
            <v>Tốt</v>
          </cell>
          <cell r="V190" t="str">
            <v>A4</v>
          </cell>
          <cell r="W190">
            <v>7</v>
          </cell>
          <cell r="X190" t="str">
            <v>A4</v>
          </cell>
          <cell r="Y190">
            <v>7</v>
          </cell>
          <cell r="Z190" t="str">
            <v>A3</v>
          </cell>
          <cell r="AA190">
            <v>8</v>
          </cell>
          <cell r="AB190" t="str">
            <v>A4</v>
          </cell>
          <cell r="AC190">
            <v>7</v>
          </cell>
          <cell r="AD190" t="str">
            <v>A4</v>
          </cell>
          <cell r="AE190">
            <v>7</v>
          </cell>
          <cell r="AF190">
            <v>7.3</v>
          </cell>
          <cell r="AG190">
            <v>0</v>
          </cell>
          <cell r="AH190" t="str">
            <v>Tốt</v>
          </cell>
          <cell r="AI190">
            <v>7.2</v>
          </cell>
          <cell r="AJ190">
            <v>0</v>
          </cell>
          <cell r="AK190" t="str">
            <v>Tốt</v>
          </cell>
          <cell r="AM190">
            <v>7.3</v>
          </cell>
          <cell r="AN190" t="str">
            <v/>
          </cell>
          <cell r="AO190" t="str">
            <v>Tốt</v>
          </cell>
          <cell r="AP190" t="str">
            <v xml:space="preserve"> Đạt LĐTT</v>
          </cell>
          <cell r="AQ190">
            <v>7.2</v>
          </cell>
          <cell r="AR190" t="str">
            <v/>
          </cell>
          <cell r="AS190" t="str">
            <v>Tốt</v>
          </cell>
          <cell r="AT190" t="str">
            <v>Đạt LĐTT</v>
          </cell>
          <cell r="AV190" t="str">
            <v>A4</v>
          </cell>
          <cell r="AW190">
            <v>7</v>
          </cell>
          <cell r="AX190" t="str">
            <v>A4</v>
          </cell>
          <cell r="AY190">
            <v>7</v>
          </cell>
          <cell r="AZ190">
            <v>7.2</v>
          </cell>
          <cell r="BA190">
            <v>7.2</v>
          </cell>
          <cell r="BB190" t="str">
            <v>12A* + 0B* + 0C* +  0D</v>
          </cell>
          <cell r="BC190" t="str">
            <v>12A*</v>
          </cell>
          <cell r="BD190" t="str">
            <v>HTT NV</v>
          </cell>
          <cell r="BE190" t="str">
            <v>HTT NV</v>
          </cell>
        </row>
        <row r="191">
          <cell r="E191" t="str">
            <v>01017002</v>
          </cell>
          <cell r="F191" t="str">
            <v>Khoa Cơ khí</v>
          </cell>
          <cell r="G191" t="str">
            <v>VC</v>
          </cell>
          <cell r="H191" t="str">
            <v>A4</v>
          </cell>
          <cell r="I191">
            <v>7</v>
          </cell>
          <cell r="J191" t="str">
            <v>A4</v>
          </cell>
          <cell r="K191">
            <v>7</v>
          </cell>
          <cell r="L191" t="str">
            <v>A4</v>
          </cell>
          <cell r="M191">
            <v>7</v>
          </cell>
          <cell r="N191" t="str">
            <v>A4</v>
          </cell>
          <cell r="O191">
            <v>7</v>
          </cell>
          <cell r="P191" t="str">
            <v>A3</v>
          </cell>
          <cell r="Q191">
            <v>8</v>
          </cell>
          <cell r="R191">
            <v>7.2</v>
          </cell>
          <cell r="S191">
            <v>0</v>
          </cell>
          <cell r="T191" t="str">
            <v>Tốt</v>
          </cell>
          <cell r="V191" t="str">
            <v>A4</v>
          </cell>
          <cell r="W191">
            <v>7</v>
          </cell>
          <cell r="X191" t="str">
            <v>A4</v>
          </cell>
          <cell r="Y191">
            <v>7</v>
          </cell>
          <cell r="Z191" t="str">
            <v>A4</v>
          </cell>
          <cell r="AA191">
            <v>7</v>
          </cell>
          <cell r="AB191" t="str">
            <v>A4</v>
          </cell>
          <cell r="AC191">
            <v>7</v>
          </cell>
          <cell r="AD191" t="str">
            <v>A4</v>
          </cell>
          <cell r="AE191">
            <v>7</v>
          </cell>
          <cell r="AF191">
            <v>7</v>
          </cell>
          <cell r="AG191">
            <v>0</v>
          </cell>
          <cell r="AH191" t="str">
            <v>Tốt</v>
          </cell>
          <cell r="AI191">
            <v>7</v>
          </cell>
          <cell r="AJ191">
            <v>0</v>
          </cell>
          <cell r="AK191" t="str">
            <v>Tốt</v>
          </cell>
          <cell r="AM191">
            <v>7.1</v>
          </cell>
          <cell r="AN191" t="str">
            <v/>
          </cell>
          <cell r="AO191" t="str">
            <v>Tốt</v>
          </cell>
          <cell r="AP191" t="str">
            <v xml:space="preserve"> Đạt LĐTT</v>
          </cell>
          <cell r="AQ191">
            <v>7.1</v>
          </cell>
          <cell r="AR191" t="str">
            <v/>
          </cell>
          <cell r="AS191" t="str">
            <v>Tốt</v>
          </cell>
          <cell r="AT191" t="str">
            <v>Đạt LĐTT</v>
          </cell>
          <cell r="AV191" t="str">
            <v>A4</v>
          </cell>
          <cell r="AW191">
            <v>7</v>
          </cell>
          <cell r="AX191" t="str">
            <v>A4</v>
          </cell>
          <cell r="AY191">
            <v>7</v>
          </cell>
          <cell r="AZ191">
            <v>7.1</v>
          </cell>
          <cell r="BA191">
            <v>7.1</v>
          </cell>
          <cell r="BB191" t="str">
            <v>12A* + 0B* + 0C* +  0D</v>
          </cell>
          <cell r="BC191" t="str">
            <v>12A*</v>
          </cell>
          <cell r="BD191" t="str">
            <v>HTT NV</v>
          </cell>
          <cell r="BE191" t="str">
            <v>HTT NV</v>
          </cell>
        </row>
        <row r="192">
          <cell r="E192" t="str">
            <v>01012028</v>
          </cell>
          <cell r="F192" t="str">
            <v>Khoa Cơ khí</v>
          </cell>
          <cell r="G192" t="str">
            <v>VC</v>
          </cell>
          <cell r="H192" t="str">
            <v>A4</v>
          </cell>
          <cell r="I192">
            <v>7</v>
          </cell>
          <cell r="J192" t="str">
            <v>A4</v>
          </cell>
          <cell r="K192">
            <v>7</v>
          </cell>
          <cell r="L192" t="str">
            <v>A4</v>
          </cell>
          <cell r="M192">
            <v>7</v>
          </cell>
          <cell r="N192" t="str">
            <v>A3</v>
          </cell>
          <cell r="O192">
            <v>8</v>
          </cell>
          <cell r="P192" t="str">
            <v>A4</v>
          </cell>
          <cell r="Q192">
            <v>7</v>
          </cell>
          <cell r="R192">
            <v>7.2</v>
          </cell>
          <cell r="S192">
            <v>0</v>
          </cell>
          <cell r="T192" t="str">
            <v>Tốt</v>
          </cell>
          <cell r="V192" t="str">
            <v>A4</v>
          </cell>
          <cell r="W192">
            <v>7</v>
          </cell>
          <cell r="X192" t="str">
            <v>A4</v>
          </cell>
          <cell r="Y192">
            <v>7</v>
          </cell>
          <cell r="Z192" t="str">
            <v>A3</v>
          </cell>
          <cell r="AA192">
            <v>8</v>
          </cell>
          <cell r="AB192" t="str">
            <v>A4</v>
          </cell>
          <cell r="AC192">
            <v>7</v>
          </cell>
          <cell r="AD192" t="str">
            <v>A3</v>
          </cell>
          <cell r="AE192">
            <v>8</v>
          </cell>
          <cell r="AF192">
            <v>7.3</v>
          </cell>
          <cell r="AG192">
            <v>0</v>
          </cell>
          <cell r="AH192" t="str">
            <v>Tốt</v>
          </cell>
          <cell r="AI192">
            <v>7.4</v>
          </cell>
          <cell r="AJ192">
            <v>0</v>
          </cell>
          <cell r="AK192" t="str">
            <v>Tốt</v>
          </cell>
          <cell r="AM192">
            <v>7.3</v>
          </cell>
          <cell r="AN192" t="str">
            <v/>
          </cell>
          <cell r="AO192" t="str">
            <v>Tốt</v>
          </cell>
          <cell r="AP192" t="str">
            <v xml:space="preserve"> Đạt LĐTT</v>
          </cell>
          <cell r="AQ192">
            <v>7.3</v>
          </cell>
          <cell r="AR192" t="str">
            <v/>
          </cell>
          <cell r="AS192" t="str">
            <v>Tốt</v>
          </cell>
          <cell r="AT192" t="str">
            <v>Đạt LĐTT</v>
          </cell>
          <cell r="AV192" t="str">
            <v>A3</v>
          </cell>
          <cell r="AW192">
            <v>8</v>
          </cell>
          <cell r="AX192" t="str">
            <v>A4</v>
          </cell>
          <cell r="AY192">
            <v>7</v>
          </cell>
          <cell r="AZ192">
            <v>7.3</v>
          </cell>
          <cell r="BA192">
            <v>7.3</v>
          </cell>
          <cell r="BB192" t="str">
            <v>12A* + 0B* + 0C* +  0D</v>
          </cell>
          <cell r="BC192" t="str">
            <v>12A*</v>
          </cell>
          <cell r="BD192" t="str">
            <v>HTT NV</v>
          </cell>
          <cell r="BE192" t="str">
            <v>HTT NV</v>
          </cell>
        </row>
        <row r="193">
          <cell r="E193" t="str">
            <v>01012032</v>
          </cell>
          <cell r="F193" t="str">
            <v>Khoa Cơ khí</v>
          </cell>
          <cell r="G193" t="str">
            <v>VC</v>
          </cell>
          <cell r="H193" t="str">
            <v>A3</v>
          </cell>
          <cell r="I193">
            <v>8</v>
          </cell>
          <cell r="J193" t="str">
            <v>A4</v>
          </cell>
          <cell r="K193">
            <v>7</v>
          </cell>
          <cell r="L193" t="str">
            <v>A4</v>
          </cell>
          <cell r="M193">
            <v>7</v>
          </cell>
          <cell r="N193" t="str">
            <v>A4</v>
          </cell>
          <cell r="O193">
            <v>7</v>
          </cell>
          <cell r="P193" t="str">
            <v>A4</v>
          </cell>
          <cell r="Q193">
            <v>7</v>
          </cell>
          <cell r="R193">
            <v>7.2</v>
          </cell>
          <cell r="S193">
            <v>0</v>
          </cell>
          <cell r="T193" t="str">
            <v>Tốt</v>
          </cell>
          <cell r="V193" t="str">
            <v>A4</v>
          </cell>
          <cell r="W193">
            <v>7</v>
          </cell>
          <cell r="X193" t="str">
            <v>A4</v>
          </cell>
          <cell r="Y193">
            <v>7</v>
          </cell>
          <cell r="Z193" t="str">
            <v>A4</v>
          </cell>
          <cell r="AA193">
            <v>7</v>
          </cell>
          <cell r="AB193" t="str">
            <v>A4</v>
          </cell>
          <cell r="AC193">
            <v>7</v>
          </cell>
          <cell r="AD193" t="str">
            <v>A4</v>
          </cell>
          <cell r="AE193">
            <v>7</v>
          </cell>
          <cell r="AF193">
            <v>7</v>
          </cell>
          <cell r="AG193">
            <v>0</v>
          </cell>
          <cell r="AH193" t="str">
            <v>Tốt</v>
          </cell>
          <cell r="AI193">
            <v>7</v>
          </cell>
          <cell r="AJ193">
            <v>0</v>
          </cell>
          <cell r="AK193" t="str">
            <v>Tốt</v>
          </cell>
          <cell r="AM193">
            <v>7.1</v>
          </cell>
          <cell r="AN193" t="str">
            <v/>
          </cell>
          <cell r="AO193" t="str">
            <v>Tốt</v>
          </cell>
          <cell r="AP193" t="str">
            <v xml:space="preserve"> Đạt LĐTT</v>
          </cell>
          <cell r="AQ193">
            <v>7.1</v>
          </cell>
          <cell r="AR193" t="str">
            <v/>
          </cell>
          <cell r="AS193" t="str">
            <v>Tốt</v>
          </cell>
          <cell r="AT193" t="str">
            <v>Đạt LĐTT</v>
          </cell>
          <cell r="AU193" t="str">
            <v>Khá</v>
          </cell>
          <cell r="AV193" t="str">
            <v>A3</v>
          </cell>
          <cell r="AW193">
            <v>8</v>
          </cell>
          <cell r="AX193" t="str">
            <v>A3</v>
          </cell>
          <cell r="AY193">
            <v>8</v>
          </cell>
          <cell r="AZ193">
            <v>7.3</v>
          </cell>
          <cell r="BA193">
            <v>7.3</v>
          </cell>
          <cell r="BB193" t="str">
            <v>12A* + 0B* + 0C* +  0D</v>
          </cell>
          <cell r="BC193" t="str">
            <v>12A*</v>
          </cell>
          <cell r="BD193" t="str">
            <v>HTT NV</v>
          </cell>
          <cell r="BE193" t="str">
            <v>HTT NV</v>
          </cell>
        </row>
        <row r="194">
          <cell r="E194" t="str">
            <v>01025017</v>
          </cell>
          <cell r="F194" t="str">
            <v>Khoa Cơ khí</v>
          </cell>
          <cell r="G194" t="str">
            <v>VC</v>
          </cell>
          <cell r="H194" t="str">
            <v>A1</v>
          </cell>
          <cell r="I194">
            <v>10</v>
          </cell>
          <cell r="J194" t="str">
            <v>A1</v>
          </cell>
          <cell r="K194">
            <v>10</v>
          </cell>
          <cell r="L194" t="str">
            <v>A1</v>
          </cell>
          <cell r="M194">
            <v>10</v>
          </cell>
          <cell r="N194" t="str">
            <v>A1</v>
          </cell>
          <cell r="O194">
            <v>10</v>
          </cell>
          <cell r="P194" t="str">
            <v>A2</v>
          </cell>
          <cell r="Q194">
            <v>9</v>
          </cell>
          <cell r="R194">
            <v>9.8000000000000007</v>
          </cell>
          <cell r="S194">
            <v>0</v>
          </cell>
          <cell r="T194" t="str">
            <v>Xuất sắc</v>
          </cell>
          <cell r="V194" t="str">
            <v>A3</v>
          </cell>
          <cell r="W194">
            <v>8</v>
          </cell>
          <cell r="X194" t="str">
            <v>A2</v>
          </cell>
          <cell r="Y194">
            <v>9</v>
          </cell>
          <cell r="Z194" t="str">
            <v>A2</v>
          </cell>
          <cell r="AA194">
            <v>9</v>
          </cell>
          <cell r="AB194" t="str">
            <v>A2</v>
          </cell>
          <cell r="AC194">
            <v>9</v>
          </cell>
          <cell r="AD194" t="str">
            <v>A2</v>
          </cell>
          <cell r="AE194">
            <v>9</v>
          </cell>
          <cell r="AF194">
            <v>8.8000000000000007</v>
          </cell>
          <cell r="AG194">
            <v>0</v>
          </cell>
          <cell r="AH194" t="str">
            <v>Xuất sắc</v>
          </cell>
          <cell r="AI194">
            <v>8.8000000000000007</v>
          </cell>
          <cell r="AJ194">
            <v>0</v>
          </cell>
          <cell r="AK194" t="str">
            <v>Xuất sắc</v>
          </cell>
          <cell r="AM194">
            <v>9.3000000000000007</v>
          </cell>
          <cell r="AN194" t="str">
            <v/>
          </cell>
          <cell r="AO194" t="str">
            <v>Xuất sắc</v>
          </cell>
          <cell r="AP194" t="str">
            <v xml:space="preserve"> Đạt LĐTT</v>
          </cell>
          <cell r="AQ194">
            <v>9.3000000000000007</v>
          </cell>
          <cell r="AR194" t="str">
            <v/>
          </cell>
          <cell r="AS194" t="str">
            <v>Xuất sắc</v>
          </cell>
          <cell r="AT194" t="str">
            <v>Đạt LĐTT</v>
          </cell>
          <cell r="AU194" t="str">
            <v>Khá</v>
          </cell>
          <cell r="AV194" t="str">
            <v>A1</v>
          </cell>
          <cell r="AW194">
            <v>10</v>
          </cell>
          <cell r="AX194" t="str">
            <v>A3</v>
          </cell>
          <cell r="AY194">
            <v>8</v>
          </cell>
          <cell r="AZ194">
            <v>9.3000000000000007</v>
          </cell>
          <cell r="BA194">
            <v>9.3000000000000007</v>
          </cell>
          <cell r="BB194" t="str">
            <v>12A* + 0B* + 0C* +  0D</v>
          </cell>
          <cell r="BC194" t="str">
            <v>12A*</v>
          </cell>
          <cell r="BD194" t="str">
            <v>HTXS NV</v>
          </cell>
          <cell r="BE194" t="str">
            <v>HTXS NV</v>
          </cell>
        </row>
        <row r="195">
          <cell r="E195" t="str">
            <v>01006004</v>
          </cell>
          <cell r="F195" t="str">
            <v>Khoa Cơ khí</v>
          </cell>
          <cell r="G195" t="str">
            <v>VC</v>
          </cell>
          <cell r="H195" t="str">
            <v>A4</v>
          </cell>
          <cell r="I195">
            <v>7</v>
          </cell>
          <cell r="J195" t="str">
            <v>A4</v>
          </cell>
          <cell r="K195">
            <v>7</v>
          </cell>
          <cell r="L195" t="str">
            <v>A4</v>
          </cell>
          <cell r="M195">
            <v>7</v>
          </cell>
          <cell r="N195" t="str">
            <v>A4</v>
          </cell>
          <cell r="O195">
            <v>7</v>
          </cell>
          <cell r="P195" t="str">
            <v>A3</v>
          </cell>
          <cell r="Q195">
            <v>8</v>
          </cell>
          <cell r="R195">
            <v>7.2</v>
          </cell>
          <cell r="S195">
            <v>0</v>
          </cell>
          <cell r="T195" t="str">
            <v>Tốt</v>
          </cell>
          <cell r="V195" t="str">
            <v>A4</v>
          </cell>
          <cell r="W195">
            <v>7</v>
          </cell>
          <cell r="X195" t="str">
            <v>A4</v>
          </cell>
          <cell r="Y195">
            <v>7</v>
          </cell>
          <cell r="Z195" t="str">
            <v>A3</v>
          </cell>
          <cell r="AA195">
            <v>8</v>
          </cell>
          <cell r="AB195" t="str">
            <v>A4</v>
          </cell>
          <cell r="AC195">
            <v>7</v>
          </cell>
          <cell r="AD195" t="str">
            <v>A4</v>
          </cell>
          <cell r="AE195">
            <v>7</v>
          </cell>
          <cell r="AF195">
            <v>7.3</v>
          </cell>
          <cell r="AG195">
            <v>0</v>
          </cell>
          <cell r="AH195" t="str">
            <v>Tốt</v>
          </cell>
          <cell r="AI195">
            <v>7.2</v>
          </cell>
          <cell r="AJ195">
            <v>0</v>
          </cell>
          <cell r="AK195" t="str">
            <v>Tốt</v>
          </cell>
          <cell r="AM195">
            <v>7.3</v>
          </cell>
          <cell r="AN195" t="str">
            <v/>
          </cell>
          <cell r="AO195" t="str">
            <v>Tốt</v>
          </cell>
          <cell r="AP195" t="str">
            <v xml:space="preserve"> Đạt LĐTT</v>
          </cell>
          <cell r="AQ195">
            <v>7.2</v>
          </cell>
          <cell r="AR195" t="str">
            <v/>
          </cell>
          <cell r="AS195" t="str">
            <v>Tốt</v>
          </cell>
          <cell r="AT195" t="str">
            <v>Đạt LĐTT</v>
          </cell>
          <cell r="AV195" t="str">
            <v>A3</v>
          </cell>
          <cell r="AW195">
            <v>8</v>
          </cell>
          <cell r="AX195" t="str">
            <v>A4</v>
          </cell>
          <cell r="AY195">
            <v>7</v>
          </cell>
          <cell r="AZ195">
            <v>7.3</v>
          </cell>
          <cell r="BA195">
            <v>7.3</v>
          </cell>
          <cell r="BB195" t="str">
            <v>12A* + 0B* + 0C* +  0D</v>
          </cell>
          <cell r="BC195" t="str">
            <v>12A*</v>
          </cell>
          <cell r="BD195" t="str">
            <v>HTT NV</v>
          </cell>
          <cell r="BE195" t="str">
            <v>HTT NV</v>
          </cell>
        </row>
        <row r="196">
          <cell r="E196" t="str">
            <v>01013068</v>
          </cell>
          <cell r="F196" t="str">
            <v>Khoa Cơ khí</v>
          </cell>
          <cell r="G196" t="str">
            <v>VC</v>
          </cell>
          <cell r="H196" t="str">
            <v>A1</v>
          </cell>
          <cell r="I196">
            <v>10</v>
          </cell>
          <cell r="J196" t="str">
            <v>A1</v>
          </cell>
          <cell r="K196">
            <v>10</v>
          </cell>
          <cell r="L196" t="str">
            <v>A1</v>
          </cell>
          <cell r="M196">
            <v>10</v>
          </cell>
          <cell r="N196" t="str">
            <v>A1</v>
          </cell>
          <cell r="O196">
            <v>10</v>
          </cell>
          <cell r="P196" t="str">
            <v>A1</v>
          </cell>
          <cell r="Q196">
            <v>10</v>
          </cell>
          <cell r="R196">
            <v>10</v>
          </cell>
          <cell r="S196">
            <v>0</v>
          </cell>
          <cell r="T196" t="str">
            <v>Xuất sắc</v>
          </cell>
          <cell r="V196" t="str">
            <v>A2</v>
          </cell>
          <cell r="W196">
            <v>9</v>
          </cell>
          <cell r="X196" t="str">
            <v>A1</v>
          </cell>
          <cell r="Y196">
            <v>10</v>
          </cell>
          <cell r="Z196" t="str">
            <v>A2</v>
          </cell>
          <cell r="AA196">
            <v>9</v>
          </cell>
          <cell r="AB196" t="str">
            <v>A1</v>
          </cell>
          <cell r="AC196">
            <v>10</v>
          </cell>
          <cell r="AD196" t="str">
            <v>A2</v>
          </cell>
          <cell r="AE196">
            <v>9</v>
          </cell>
          <cell r="AF196">
            <v>9.5</v>
          </cell>
          <cell r="AG196">
            <v>0</v>
          </cell>
          <cell r="AH196" t="str">
            <v>Xuất sắc</v>
          </cell>
          <cell r="AI196">
            <v>9.4</v>
          </cell>
          <cell r="AJ196">
            <v>0</v>
          </cell>
          <cell r="AK196" t="str">
            <v>Xuất sắc</v>
          </cell>
          <cell r="AM196">
            <v>9.8000000000000007</v>
          </cell>
          <cell r="AN196" t="str">
            <v/>
          </cell>
          <cell r="AO196" t="str">
            <v>Xuất sắc</v>
          </cell>
          <cell r="AP196" t="str">
            <v xml:space="preserve"> Đạt LĐTT</v>
          </cell>
          <cell r="AQ196">
            <v>9.6999999999999993</v>
          </cell>
          <cell r="AR196" t="str">
            <v/>
          </cell>
          <cell r="AS196" t="str">
            <v>Xuất sắc</v>
          </cell>
          <cell r="AT196" t="str">
            <v>Đạt LĐTT</v>
          </cell>
          <cell r="AU196" t="str">
            <v>Tốt</v>
          </cell>
          <cell r="AV196" t="str">
            <v>A1</v>
          </cell>
          <cell r="AW196">
            <v>10</v>
          </cell>
          <cell r="AX196" t="str">
            <v>A3</v>
          </cell>
          <cell r="AY196">
            <v>8</v>
          </cell>
          <cell r="AZ196">
            <v>9.6</v>
          </cell>
          <cell r="BA196">
            <v>9.6</v>
          </cell>
          <cell r="BB196" t="str">
            <v>12A* + 0B* + 0C* +  0D</v>
          </cell>
          <cell r="BC196" t="str">
            <v>12A*</v>
          </cell>
          <cell r="BD196" t="str">
            <v>HTXS NV</v>
          </cell>
          <cell r="BE196" t="str">
            <v>HTXS NV</v>
          </cell>
        </row>
        <row r="197">
          <cell r="E197" t="str">
            <v>01012048</v>
          </cell>
          <cell r="F197" t="str">
            <v>Khoa Cơ khí</v>
          </cell>
          <cell r="G197" t="str">
            <v>VC</v>
          </cell>
          <cell r="H197" t="str">
            <v>A3</v>
          </cell>
          <cell r="I197">
            <v>8</v>
          </cell>
          <cell r="J197" t="str">
            <v>A4</v>
          </cell>
          <cell r="K197">
            <v>7</v>
          </cell>
          <cell r="L197" t="str">
            <v>A4</v>
          </cell>
          <cell r="M197">
            <v>7</v>
          </cell>
          <cell r="N197" t="str">
            <v>A4</v>
          </cell>
          <cell r="O197">
            <v>7</v>
          </cell>
          <cell r="P197" t="str">
            <v>A3</v>
          </cell>
          <cell r="Q197">
            <v>8</v>
          </cell>
          <cell r="R197">
            <v>7.4</v>
          </cell>
          <cell r="S197">
            <v>0</v>
          </cell>
          <cell r="T197" t="str">
            <v>Tốt</v>
          </cell>
          <cell r="V197" t="str">
            <v>A3</v>
          </cell>
          <cell r="W197">
            <v>8</v>
          </cell>
          <cell r="X197" t="str">
            <v>A4</v>
          </cell>
          <cell r="Y197">
            <v>7</v>
          </cell>
          <cell r="Z197" t="str">
            <v>A3</v>
          </cell>
          <cell r="AA197">
            <v>8</v>
          </cell>
          <cell r="AB197" t="str">
            <v>A3</v>
          </cell>
          <cell r="AC197">
            <v>8</v>
          </cell>
          <cell r="AD197" t="str">
            <v>A3</v>
          </cell>
          <cell r="AE197">
            <v>8</v>
          </cell>
          <cell r="AF197">
            <v>7.8</v>
          </cell>
          <cell r="AG197">
            <v>0</v>
          </cell>
          <cell r="AH197" t="str">
            <v>Tốt</v>
          </cell>
          <cell r="AI197">
            <v>7.8</v>
          </cell>
          <cell r="AJ197">
            <v>0</v>
          </cell>
          <cell r="AK197" t="str">
            <v>Tốt</v>
          </cell>
          <cell r="AM197">
            <v>7.6</v>
          </cell>
          <cell r="AN197" t="str">
            <v/>
          </cell>
          <cell r="AO197" t="str">
            <v>Tốt</v>
          </cell>
          <cell r="AP197" t="str">
            <v xml:space="preserve"> Đạt LĐTT</v>
          </cell>
          <cell r="AQ197">
            <v>7.6</v>
          </cell>
          <cell r="AR197" t="str">
            <v/>
          </cell>
          <cell r="AS197" t="str">
            <v>Tốt</v>
          </cell>
          <cell r="AT197" t="str">
            <v>Đạt LĐTT</v>
          </cell>
          <cell r="AV197" t="str">
            <v>A3</v>
          </cell>
          <cell r="AW197">
            <v>8</v>
          </cell>
          <cell r="AX197" t="str">
            <v>A3</v>
          </cell>
          <cell r="AY197">
            <v>8</v>
          </cell>
          <cell r="AZ197">
            <v>7.6</v>
          </cell>
          <cell r="BA197">
            <v>7.7</v>
          </cell>
          <cell r="BB197" t="str">
            <v>12A* + 0B* + 0C* +  0D</v>
          </cell>
          <cell r="BC197" t="str">
            <v>12A*</v>
          </cell>
          <cell r="BD197" t="str">
            <v>HTT NV</v>
          </cell>
          <cell r="BE197" t="str">
            <v>HTT NV</v>
          </cell>
        </row>
        <row r="198">
          <cell r="E198" t="str">
            <v>01012049</v>
          </cell>
          <cell r="F198" t="str">
            <v>Khoa Cơ khí</v>
          </cell>
          <cell r="G198" t="str">
            <v>VC</v>
          </cell>
          <cell r="H198" t="str">
            <v>A4</v>
          </cell>
          <cell r="I198">
            <v>7</v>
          </cell>
          <cell r="J198" t="str">
            <v>A4</v>
          </cell>
          <cell r="K198">
            <v>7</v>
          </cell>
          <cell r="L198" t="str">
            <v>A4</v>
          </cell>
          <cell r="M198">
            <v>7</v>
          </cell>
          <cell r="N198" t="str">
            <v>A4</v>
          </cell>
          <cell r="O198">
            <v>7</v>
          </cell>
          <cell r="P198" t="str">
            <v>A4</v>
          </cell>
          <cell r="Q198">
            <v>7</v>
          </cell>
          <cell r="R198">
            <v>7</v>
          </cell>
          <cell r="S198">
            <v>0</v>
          </cell>
          <cell r="T198" t="str">
            <v>Tốt</v>
          </cell>
          <cell r="V198" t="str">
            <v>A4</v>
          </cell>
          <cell r="W198">
            <v>7</v>
          </cell>
          <cell r="X198" t="str">
            <v>A4</v>
          </cell>
          <cell r="Y198">
            <v>7</v>
          </cell>
          <cell r="Z198" t="str">
            <v>A4</v>
          </cell>
          <cell r="AA198">
            <v>7</v>
          </cell>
          <cell r="AB198" t="str">
            <v>A4</v>
          </cell>
          <cell r="AC198">
            <v>7</v>
          </cell>
          <cell r="AD198" t="str">
            <v>A4</v>
          </cell>
          <cell r="AE198">
            <v>7</v>
          </cell>
          <cell r="AF198">
            <v>7</v>
          </cell>
          <cell r="AG198">
            <v>0</v>
          </cell>
          <cell r="AH198" t="str">
            <v>Tốt</v>
          </cell>
          <cell r="AI198">
            <v>7</v>
          </cell>
          <cell r="AJ198">
            <v>0</v>
          </cell>
          <cell r="AK198" t="str">
            <v>Tốt</v>
          </cell>
          <cell r="AM198">
            <v>7</v>
          </cell>
          <cell r="AN198" t="str">
            <v/>
          </cell>
          <cell r="AO198" t="str">
            <v>Tốt</v>
          </cell>
          <cell r="AP198" t="str">
            <v xml:space="preserve"> Đạt LĐTT</v>
          </cell>
          <cell r="AQ198">
            <v>7</v>
          </cell>
          <cell r="AR198" t="str">
            <v/>
          </cell>
          <cell r="AS198" t="str">
            <v>Tốt</v>
          </cell>
          <cell r="AT198" t="str">
            <v>Đạt LĐTT</v>
          </cell>
          <cell r="AV198" t="str">
            <v>A4</v>
          </cell>
          <cell r="AW198">
            <v>7</v>
          </cell>
          <cell r="AX198" t="str">
            <v>A3</v>
          </cell>
          <cell r="AY198">
            <v>8</v>
          </cell>
          <cell r="AZ198">
            <v>7.1</v>
          </cell>
          <cell r="BA198">
            <v>7.1</v>
          </cell>
          <cell r="BB198" t="str">
            <v>12A* + 0B* + 0C* +  0D</v>
          </cell>
          <cell r="BC198" t="str">
            <v>12A*</v>
          </cell>
          <cell r="BD198" t="str">
            <v>HTT NV</v>
          </cell>
          <cell r="BE198" t="str">
            <v>HTT NV</v>
          </cell>
        </row>
        <row r="199">
          <cell r="E199" t="str">
            <v>01015042</v>
          </cell>
          <cell r="F199" t="str">
            <v>Khoa Công nghệ thông tin</v>
          </cell>
          <cell r="G199" t="str">
            <v>VC</v>
          </cell>
          <cell r="H199" t="str">
            <v>A1</v>
          </cell>
          <cell r="I199">
            <v>10</v>
          </cell>
          <cell r="J199" t="str">
            <v>A1</v>
          </cell>
          <cell r="K199">
            <v>10</v>
          </cell>
          <cell r="L199" t="str">
            <v>A1</v>
          </cell>
          <cell r="M199">
            <v>10</v>
          </cell>
          <cell r="N199" t="str">
            <v>A1</v>
          </cell>
          <cell r="O199">
            <v>10</v>
          </cell>
          <cell r="P199" t="str">
            <v>A1</v>
          </cell>
          <cell r="Q199">
            <v>10</v>
          </cell>
          <cell r="R199">
            <v>10</v>
          </cell>
          <cell r="S199">
            <v>0</v>
          </cell>
          <cell r="T199" t="str">
            <v>Xuất sắc</v>
          </cell>
          <cell r="V199" t="str">
            <v>A1</v>
          </cell>
          <cell r="W199">
            <v>10</v>
          </cell>
          <cell r="X199" t="str">
            <v>A1</v>
          </cell>
          <cell r="Y199">
            <v>10</v>
          </cell>
          <cell r="Z199" t="str">
            <v>A1</v>
          </cell>
          <cell r="AA199">
            <v>10</v>
          </cell>
          <cell r="AB199" t="str">
            <v>A3</v>
          </cell>
          <cell r="AC199">
            <v>8</v>
          </cell>
          <cell r="AD199" t="str">
            <v>A1</v>
          </cell>
          <cell r="AE199">
            <v>10</v>
          </cell>
          <cell r="AF199">
            <v>9.5</v>
          </cell>
          <cell r="AG199">
            <v>0</v>
          </cell>
          <cell r="AH199" t="str">
            <v>Xuất sắc</v>
          </cell>
          <cell r="AI199">
            <v>9.6</v>
          </cell>
          <cell r="AJ199">
            <v>0</v>
          </cell>
          <cell r="AK199" t="str">
            <v>Xuất sắc</v>
          </cell>
          <cell r="AM199">
            <v>9.8000000000000007</v>
          </cell>
          <cell r="AN199" t="str">
            <v/>
          </cell>
          <cell r="AO199" t="str">
            <v>Xuất sắc</v>
          </cell>
          <cell r="AP199" t="str">
            <v xml:space="preserve"> Đạt LĐTT</v>
          </cell>
          <cell r="AQ199">
            <v>9.8000000000000007</v>
          </cell>
          <cell r="AR199" t="str">
            <v/>
          </cell>
          <cell r="AS199" t="str">
            <v>Xuất sắc</v>
          </cell>
          <cell r="AT199" t="str">
            <v>Đạt LĐTT</v>
          </cell>
          <cell r="AU199" t="str">
            <v>Tốt</v>
          </cell>
          <cell r="AV199" t="str">
            <v>A1</v>
          </cell>
          <cell r="AW199">
            <v>10</v>
          </cell>
          <cell r="AX199" t="str">
            <v>A1</v>
          </cell>
          <cell r="AY199">
            <v>10</v>
          </cell>
          <cell r="AZ199">
            <v>9.8000000000000007</v>
          </cell>
          <cell r="BA199">
            <v>9.8000000000000007</v>
          </cell>
          <cell r="BB199" t="str">
            <v>12A* + 0B* + 0C* +  0D</v>
          </cell>
          <cell r="BC199" t="str">
            <v>12A*</v>
          </cell>
          <cell r="BD199" t="str">
            <v>HTXS NV</v>
          </cell>
          <cell r="BE199" t="str">
            <v>HTXS NV</v>
          </cell>
        </row>
        <row r="200">
          <cell r="E200" t="str">
            <v>01015005</v>
          </cell>
          <cell r="F200" t="str">
            <v>Khoa Công nghệ thông tin</v>
          </cell>
          <cell r="G200" t="str">
            <v>VC</v>
          </cell>
          <cell r="H200" t="str">
            <v>A3</v>
          </cell>
          <cell r="I200">
            <v>8</v>
          </cell>
          <cell r="J200" t="str">
            <v>A3</v>
          </cell>
          <cell r="K200">
            <v>8</v>
          </cell>
          <cell r="L200" t="str">
            <v>A4</v>
          </cell>
          <cell r="M200">
            <v>7</v>
          </cell>
          <cell r="N200" t="str">
            <v>A3</v>
          </cell>
          <cell r="O200">
            <v>8</v>
          </cell>
          <cell r="P200" t="str">
            <v>A4</v>
          </cell>
          <cell r="Q200">
            <v>7</v>
          </cell>
          <cell r="R200">
            <v>7.6</v>
          </cell>
          <cell r="S200">
            <v>0</v>
          </cell>
          <cell r="T200" t="str">
            <v>Tốt</v>
          </cell>
          <cell r="V200" t="str">
            <v>A4</v>
          </cell>
          <cell r="W200">
            <v>7</v>
          </cell>
          <cell r="X200" t="str">
            <v>A4</v>
          </cell>
          <cell r="Y200">
            <v>7</v>
          </cell>
          <cell r="Z200" t="str">
            <v>A4</v>
          </cell>
          <cell r="AA200">
            <v>7</v>
          </cell>
          <cell r="AB200" t="str">
            <v>A3</v>
          </cell>
          <cell r="AC200">
            <v>8</v>
          </cell>
          <cell r="AD200" t="str">
            <v>A3</v>
          </cell>
          <cell r="AE200">
            <v>8</v>
          </cell>
          <cell r="AF200">
            <v>7.3</v>
          </cell>
          <cell r="AG200">
            <v>0</v>
          </cell>
          <cell r="AH200" t="str">
            <v>Tốt</v>
          </cell>
          <cell r="AI200">
            <v>7.4</v>
          </cell>
          <cell r="AJ200">
            <v>0</v>
          </cell>
          <cell r="AK200" t="str">
            <v>Tốt</v>
          </cell>
          <cell r="AM200">
            <v>7.5</v>
          </cell>
          <cell r="AN200" t="str">
            <v/>
          </cell>
          <cell r="AO200" t="str">
            <v>Tốt</v>
          </cell>
          <cell r="AP200" t="str">
            <v xml:space="preserve"> Đạt LĐTT</v>
          </cell>
          <cell r="AQ200">
            <v>7.5</v>
          </cell>
          <cell r="AR200" t="str">
            <v/>
          </cell>
          <cell r="AS200" t="str">
            <v>Tốt</v>
          </cell>
          <cell r="AT200" t="str">
            <v>Đạt LĐTT</v>
          </cell>
          <cell r="AV200" t="str">
            <v>A3</v>
          </cell>
          <cell r="AW200">
            <v>8</v>
          </cell>
          <cell r="AX200" t="str">
            <v>A3</v>
          </cell>
          <cell r="AY200">
            <v>8</v>
          </cell>
          <cell r="AZ200">
            <v>7.5</v>
          </cell>
          <cell r="BA200">
            <v>7.6</v>
          </cell>
          <cell r="BB200" t="str">
            <v>12A* + 0B* + 0C* +  0D</v>
          </cell>
          <cell r="BC200" t="str">
            <v>12A*</v>
          </cell>
          <cell r="BD200" t="str">
            <v>HTT NV</v>
          </cell>
          <cell r="BE200" t="str">
            <v>HTT NV</v>
          </cell>
        </row>
        <row r="201">
          <cell r="E201" t="str">
            <v>01015022</v>
          </cell>
          <cell r="F201" t="str">
            <v>Khoa Công nghệ thông tin</v>
          </cell>
          <cell r="G201" t="str">
            <v>VC</v>
          </cell>
          <cell r="H201" t="str">
            <v>A2</v>
          </cell>
          <cell r="I201">
            <v>9</v>
          </cell>
          <cell r="J201" t="str">
            <v>A3</v>
          </cell>
          <cell r="K201">
            <v>8</v>
          </cell>
          <cell r="L201" t="str">
            <v>A2</v>
          </cell>
          <cell r="M201">
            <v>9</v>
          </cell>
          <cell r="N201" t="str">
            <v>A3</v>
          </cell>
          <cell r="O201">
            <v>8</v>
          </cell>
          <cell r="P201" t="str">
            <v>A2</v>
          </cell>
          <cell r="Q201">
            <v>9</v>
          </cell>
          <cell r="R201">
            <v>8.6</v>
          </cell>
          <cell r="S201">
            <v>0</v>
          </cell>
          <cell r="T201" t="str">
            <v>Xuất sắc</v>
          </cell>
          <cell r="V201" t="str">
            <v>A2</v>
          </cell>
          <cell r="W201">
            <v>9</v>
          </cell>
          <cell r="X201" t="str">
            <v>A3</v>
          </cell>
          <cell r="Y201">
            <v>8</v>
          </cell>
          <cell r="Z201" t="str">
            <v>A3</v>
          </cell>
          <cell r="AA201">
            <v>8</v>
          </cell>
          <cell r="AB201" t="str">
            <v>A3</v>
          </cell>
          <cell r="AC201">
            <v>8</v>
          </cell>
          <cell r="AD201" t="str">
            <v>A1</v>
          </cell>
          <cell r="AE201">
            <v>10</v>
          </cell>
          <cell r="AF201">
            <v>8.3000000000000007</v>
          </cell>
          <cell r="AG201">
            <v>0</v>
          </cell>
          <cell r="AH201" t="str">
            <v>Xuất sắc</v>
          </cell>
          <cell r="AI201">
            <v>8.6</v>
          </cell>
          <cell r="AJ201">
            <v>0</v>
          </cell>
          <cell r="AK201" t="str">
            <v>Xuất sắc</v>
          </cell>
          <cell r="AM201">
            <v>8.5</v>
          </cell>
          <cell r="AN201" t="str">
            <v/>
          </cell>
          <cell r="AO201" t="str">
            <v>Xuất sắc</v>
          </cell>
          <cell r="AP201" t="str">
            <v xml:space="preserve"> Đạt LĐTT</v>
          </cell>
          <cell r="AQ201">
            <v>8.6</v>
          </cell>
          <cell r="AR201" t="str">
            <v/>
          </cell>
          <cell r="AS201" t="str">
            <v>Xuất sắc</v>
          </cell>
          <cell r="AT201" t="str">
            <v>Đạt LĐTT</v>
          </cell>
          <cell r="AV201" t="str">
            <v>A1</v>
          </cell>
          <cell r="AW201">
            <v>10</v>
          </cell>
          <cell r="AX201" t="str">
            <v>A3</v>
          </cell>
          <cell r="AY201">
            <v>8</v>
          </cell>
          <cell r="AZ201">
            <v>8.5</v>
          </cell>
          <cell r="BA201">
            <v>8.6999999999999993</v>
          </cell>
          <cell r="BB201" t="str">
            <v>12A* + 0B* + 0C* +  0D</v>
          </cell>
          <cell r="BC201" t="str">
            <v>12A*</v>
          </cell>
          <cell r="BD201" t="str">
            <v>HTXS NV</v>
          </cell>
          <cell r="BE201" t="str">
            <v>HTXS NV</v>
          </cell>
        </row>
        <row r="202">
          <cell r="E202" t="str">
            <v>01015018</v>
          </cell>
          <cell r="F202" t="str">
            <v>Khoa Công nghệ thông tin</v>
          </cell>
          <cell r="G202" t="str">
            <v>VC</v>
          </cell>
          <cell r="H202" t="str">
            <v>A4</v>
          </cell>
          <cell r="I202">
            <v>7</v>
          </cell>
          <cell r="J202" t="str">
            <v>A3</v>
          </cell>
          <cell r="K202">
            <v>8</v>
          </cell>
          <cell r="L202" t="str">
            <v>A4</v>
          </cell>
          <cell r="M202">
            <v>7</v>
          </cell>
          <cell r="N202" t="str">
            <v>A3</v>
          </cell>
          <cell r="O202">
            <v>8</v>
          </cell>
          <cell r="P202" t="str">
            <v>A3</v>
          </cell>
          <cell r="Q202">
            <v>8</v>
          </cell>
          <cell r="R202">
            <v>7.6</v>
          </cell>
          <cell r="S202">
            <v>0</v>
          </cell>
          <cell r="T202" t="str">
            <v>Tốt</v>
          </cell>
          <cell r="V202" t="str">
            <v>A3</v>
          </cell>
          <cell r="W202">
            <v>8</v>
          </cell>
          <cell r="X202" t="str">
            <v>A4</v>
          </cell>
          <cell r="Y202">
            <v>7</v>
          </cell>
          <cell r="Z202" t="str">
            <v>A4</v>
          </cell>
          <cell r="AA202">
            <v>7</v>
          </cell>
          <cell r="AB202" t="str">
            <v>A4</v>
          </cell>
          <cell r="AC202">
            <v>7</v>
          </cell>
          <cell r="AD202" t="str">
            <v>A3</v>
          </cell>
          <cell r="AE202">
            <v>8</v>
          </cell>
          <cell r="AF202">
            <v>7.3</v>
          </cell>
          <cell r="AG202">
            <v>0</v>
          </cell>
          <cell r="AH202" t="str">
            <v>Tốt</v>
          </cell>
          <cell r="AI202">
            <v>7.4</v>
          </cell>
          <cell r="AJ202">
            <v>0</v>
          </cell>
          <cell r="AK202" t="str">
            <v>Tốt</v>
          </cell>
          <cell r="AM202">
            <v>7.5</v>
          </cell>
          <cell r="AN202" t="str">
            <v/>
          </cell>
          <cell r="AO202" t="str">
            <v>Tốt</v>
          </cell>
          <cell r="AP202" t="str">
            <v xml:space="preserve"> Đạt LĐTT</v>
          </cell>
          <cell r="AQ202">
            <v>7.5</v>
          </cell>
          <cell r="AR202" t="str">
            <v/>
          </cell>
          <cell r="AS202" t="str">
            <v>Tốt</v>
          </cell>
          <cell r="AT202" t="str">
            <v>Đạt LĐTT</v>
          </cell>
          <cell r="AV202" t="str">
            <v>A4</v>
          </cell>
          <cell r="AW202">
            <v>7</v>
          </cell>
          <cell r="AX202" t="str">
            <v>A4</v>
          </cell>
          <cell r="AY202">
            <v>7</v>
          </cell>
          <cell r="AZ202">
            <v>7.4</v>
          </cell>
          <cell r="BA202">
            <v>7.4</v>
          </cell>
          <cell r="BB202" t="str">
            <v>12A* + 0B* + 0C* +  0D</v>
          </cell>
          <cell r="BC202" t="str">
            <v>12A*</v>
          </cell>
          <cell r="BD202" t="str">
            <v>HTT NV</v>
          </cell>
          <cell r="BE202" t="str">
            <v>HTT NV</v>
          </cell>
        </row>
        <row r="203">
          <cell r="E203" t="str">
            <v>01015023</v>
          </cell>
          <cell r="F203" t="str">
            <v>Khoa Công nghệ thông tin</v>
          </cell>
          <cell r="G203" t="str">
            <v>VC</v>
          </cell>
          <cell r="H203" t="str">
            <v>A1</v>
          </cell>
          <cell r="I203">
            <v>10</v>
          </cell>
          <cell r="J203" t="str">
            <v>A3</v>
          </cell>
          <cell r="K203">
            <v>8</v>
          </cell>
          <cell r="L203" t="str">
            <v>A2</v>
          </cell>
          <cell r="M203">
            <v>9</v>
          </cell>
          <cell r="N203" t="str">
            <v>A3</v>
          </cell>
          <cell r="O203">
            <v>8</v>
          </cell>
          <cell r="P203" t="str">
            <v>A1</v>
          </cell>
          <cell r="Q203">
            <v>10</v>
          </cell>
          <cell r="R203">
            <v>9</v>
          </cell>
          <cell r="S203">
            <v>0</v>
          </cell>
          <cell r="T203" t="str">
            <v>Xuất sắc</v>
          </cell>
          <cell r="V203" t="str">
            <v>A3</v>
          </cell>
          <cell r="W203">
            <v>8</v>
          </cell>
          <cell r="X203" t="str">
            <v>A3</v>
          </cell>
          <cell r="Y203">
            <v>8</v>
          </cell>
          <cell r="Z203" t="str">
            <v>A3</v>
          </cell>
          <cell r="AA203">
            <v>8</v>
          </cell>
          <cell r="AB203" t="str">
            <v>A3</v>
          </cell>
          <cell r="AC203">
            <v>8</v>
          </cell>
          <cell r="AD203" t="str">
            <v>A3</v>
          </cell>
          <cell r="AE203">
            <v>8</v>
          </cell>
          <cell r="AF203">
            <v>8</v>
          </cell>
          <cell r="AG203">
            <v>0</v>
          </cell>
          <cell r="AH203" t="str">
            <v>Xuất sắc</v>
          </cell>
          <cell r="AI203">
            <v>8</v>
          </cell>
          <cell r="AJ203">
            <v>0</v>
          </cell>
          <cell r="AK203" t="str">
            <v>Xuất sắc</v>
          </cell>
          <cell r="AM203">
            <v>8.5</v>
          </cell>
          <cell r="AN203" t="str">
            <v/>
          </cell>
          <cell r="AO203" t="str">
            <v>Xuất sắc</v>
          </cell>
          <cell r="AP203" t="str">
            <v xml:space="preserve"> Đạt LĐTT</v>
          </cell>
          <cell r="AQ203">
            <v>8.5</v>
          </cell>
          <cell r="AR203" t="str">
            <v/>
          </cell>
          <cell r="AS203" t="str">
            <v>Xuất sắc</v>
          </cell>
          <cell r="AT203" t="str">
            <v>Đạt LĐTT</v>
          </cell>
          <cell r="AV203" t="str">
            <v>A2</v>
          </cell>
          <cell r="AW203">
            <v>9</v>
          </cell>
          <cell r="AX203" t="str">
            <v>A3</v>
          </cell>
          <cell r="AY203">
            <v>8</v>
          </cell>
          <cell r="AZ203">
            <v>8.5</v>
          </cell>
          <cell r="BA203">
            <v>8.5</v>
          </cell>
          <cell r="BB203" t="str">
            <v>12A* + 0B* + 0C* +  0D</v>
          </cell>
          <cell r="BC203" t="str">
            <v>12A*</v>
          </cell>
          <cell r="BD203" t="str">
            <v>HTXS NV</v>
          </cell>
          <cell r="BE203" t="str">
            <v>HTXS NV</v>
          </cell>
        </row>
        <row r="204">
          <cell r="E204" t="str">
            <v>01015020</v>
          </cell>
          <cell r="F204" t="str">
            <v>Khoa Công nghệ thông tin</v>
          </cell>
          <cell r="G204" t="str">
            <v>VC</v>
          </cell>
          <cell r="H204" t="str">
            <v>A4</v>
          </cell>
          <cell r="I204">
            <v>7</v>
          </cell>
          <cell r="J204" t="str">
            <v>B2</v>
          </cell>
          <cell r="K204">
            <v>5</v>
          </cell>
          <cell r="L204" t="str">
            <v>A4</v>
          </cell>
          <cell r="M204">
            <v>7</v>
          </cell>
          <cell r="N204" t="str">
            <v>B2</v>
          </cell>
          <cell r="O204">
            <v>5</v>
          </cell>
          <cell r="P204" t="str">
            <v>B1</v>
          </cell>
          <cell r="Q204">
            <v>6</v>
          </cell>
          <cell r="R204">
            <v>6</v>
          </cell>
          <cell r="S204">
            <v>0</v>
          </cell>
          <cell r="T204" t="str">
            <v>Hoàn thành</v>
          </cell>
          <cell r="U204" t="str">
            <v>Tháng 10/2021 xếp loại B2; 
Tháng 12/2021 xếp loại B2;
Tháng 01/2022 xếp loại B1;</v>
          </cell>
          <cell r="V204" t="str">
            <v>B1</v>
          </cell>
          <cell r="W204">
            <v>6</v>
          </cell>
          <cell r="X204" t="str">
            <v>A4</v>
          </cell>
          <cell r="Y204">
            <v>7</v>
          </cell>
          <cell r="Z204" t="str">
            <v>A4</v>
          </cell>
          <cell r="AA204">
            <v>7</v>
          </cell>
          <cell r="AB204" t="str">
            <v>B2</v>
          </cell>
          <cell r="AC204">
            <v>5</v>
          </cell>
          <cell r="AD204" t="str">
            <v>A4</v>
          </cell>
          <cell r="AE204">
            <v>7</v>
          </cell>
          <cell r="AF204">
            <v>6.3</v>
          </cell>
          <cell r="AG204">
            <v>0</v>
          </cell>
          <cell r="AH204" t="str">
            <v>Tốt</v>
          </cell>
          <cell r="AI204">
            <v>6.4</v>
          </cell>
          <cell r="AJ204">
            <v>0</v>
          </cell>
          <cell r="AK204" t="str">
            <v>Tốt</v>
          </cell>
          <cell r="AM204">
            <v>6.2</v>
          </cell>
          <cell r="AN204" t="str">
            <v/>
          </cell>
          <cell r="AO204" t="str">
            <v>Tốt</v>
          </cell>
          <cell r="AP204" t="str">
            <v xml:space="preserve"> Đạt LĐTT</v>
          </cell>
          <cell r="AQ204">
            <v>6.2</v>
          </cell>
          <cell r="AR204" t="str">
            <v/>
          </cell>
          <cell r="AS204" t="str">
            <v>Tốt</v>
          </cell>
          <cell r="AT204" t="str">
            <v>Đạt LĐTT</v>
          </cell>
          <cell r="AV204" t="str">
            <v>A4</v>
          </cell>
          <cell r="AW204">
            <v>7</v>
          </cell>
          <cell r="AX204" t="str">
            <v>A4</v>
          </cell>
          <cell r="AY204">
            <v>7</v>
          </cell>
          <cell r="AZ204">
            <v>6.3</v>
          </cell>
          <cell r="BA204">
            <v>6.3</v>
          </cell>
          <cell r="BB204" t="str">
            <v>7A* + 5B* + 0C* +  0D</v>
          </cell>
          <cell r="BC204" t="str">
            <v xml:space="preserve">7A* </v>
          </cell>
          <cell r="BD204" t="str">
            <v>HTT NV</v>
          </cell>
          <cell r="BE204" t="str">
            <v>HTT NV</v>
          </cell>
        </row>
        <row r="205">
          <cell r="E205" t="str">
            <v>01015041</v>
          </cell>
          <cell r="F205" t="str">
            <v>Khoa Công nghệ thông tin</v>
          </cell>
          <cell r="G205" t="str">
            <v>VC</v>
          </cell>
          <cell r="H205" t="str">
            <v>A4</v>
          </cell>
          <cell r="I205">
            <v>7</v>
          </cell>
          <cell r="J205" t="str">
            <v>A3</v>
          </cell>
          <cell r="K205">
            <v>8</v>
          </cell>
          <cell r="L205" t="str">
            <v>A4</v>
          </cell>
          <cell r="M205">
            <v>7</v>
          </cell>
          <cell r="N205" t="str">
            <v>A4</v>
          </cell>
          <cell r="O205">
            <v>7</v>
          </cell>
          <cell r="P205" t="str">
            <v>A4</v>
          </cell>
          <cell r="Q205">
            <v>7</v>
          </cell>
          <cell r="R205">
            <v>7.2</v>
          </cell>
          <cell r="S205">
            <v>0</v>
          </cell>
          <cell r="T205" t="str">
            <v>Tốt</v>
          </cell>
          <cell r="V205" t="str">
            <v>C1</v>
          </cell>
          <cell r="W205">
            <v>4</v>
          </cell>
          <cell r="X205" t="str">
            <v>A4</v>
          </cell>
          <cell r="Y205">
            <v>7</v>
          </cell>
          <cell r="Z205" t="str">
            <v>A4</v>
          </cell>
          <cell r="AA205">
            <v>7</v>
          </cell>
          <cell r="AB205" t="str">
            <v>A4</v>
          </cell>
          <cell r="AC205">
            <v>7</v>
          </cell>
          <cell r="AD205" t="str">
            <v>A3</v>
          </cell>
          <cell r="AE205">
            <v>8</v>
          </cell>
          <cell r="AF205">
            <v>6.3</v>
          </cell>
          <cell r="AG205">
            <v>1</v>
          </cell>
          <cell r="AH205" t="str">
            <v>Tốt</v>
          </cell>
          <cell r="AI205">
            <v>6.6</v>
          </cell>
          <cell r="AJ205">
            <v>1</v>
          </cell>
          <cell r="AK205" t="str">
            <v>Tốt</v>
          </cell>
          <cell r="AM205">
            <v>6.8</v>
          </cell>
          <cell r="AN205" t="str">
            <v/>
          </cell>
          <cell r="AO205" t="str">
            <v>Tốt</v>
          </cell>
          <cell r="AP205" t="str">
            <v xml:space="preserve"> Đạt LĐTT</v>
          </cell>
          <cell r="AQ205">
            <v>6.9</v>
          </cell>
          <cell r="AR205" t="str">
            <v/>
          </cell>
          <cell r="AS205" t="str">
            <v>Tốt</v>
          </cell>
          <cell r="AT205" t="str">
            <v>Đạt LĐTT</v>
          </cell>
          <cell r="AV205" t="str">
            <v>A3</v>
          </cell>
          <cell r="AW205">
            <v>8</v>
          </cell>
          <cell r="AX205" t="str">
            <v>A4</v>
          </cell>
          <cell r="AY205">
            <v>7</v>
          </cell>
          <cell r="AZ205">
            <v>6.9</v>
          </cell>
          <cell r="BA205">
            <v>7</v>
          </cell>
          <cell r="BB205" t="str">
            <v>11A* + 0B* + 1C* +  0D</v>
          </cell>
          <cell r="BC205" t="str">
            <v>11A*</v>
          </cell>
          <cell r="BD205" t="str">
            <v>HTT NV</v>
          </cell>
          <cell r="BE205" t="str">
            <v>HTT NV</v>
          </cell>
        </row>
        <row r="206">
          <cell r="E206" t="str">
            <v>01015001</v>
          </cell>
          <cell r="F206" t="str">
            <v>Khoa Công nghệ thông tin</v>
          </cell>
          <cell r="G206" t="str">
            <v>VC</v>
          </cell>
          <cell r="H206" t="str">
            <v>A3</v>
          </cell>
          <cell r="I206">
            <v>8</v>
          </cell>
          <cell r="J206" t="str">
            <v>A3</v>
          </cell>
          <cell r="K206">
            <v>8</v>
          </cell>
          <cell r="L206" t="str">
            <v>A4</v>
          </cell>
          <cell r="M206">
            <v>7</v>
          </cell>
          <cell r="N206" t="str">
            <v>A3</v>
          </cell>
          <cell r="O206">
            <v>8</v>
          </cell>
          <cell r="P206" t="str">
            <v>A3</v>
          </cell>
          <cell r="Q206">
            <v>8</v>
          </cell>
          <cell r="R206">
            <v>7.8</v>
          </cell>
          <cell r="S206">
            <v>0</v>
          </cell>
          <cell r="T206" t="str">
            <v>Tốt</v>
          </cell>
          <cell r="V206" t="str">
            <v>A4</v>
          </cell>
          <cell r="W206">
            <v>7</v>
          </cell>
          <cell r="X206" t="str">
            <v>A3</v>
          </cell>
          <cell r="Y206">
            <v>8</v>
          </cell>
          <cell r="Z206" t="str">
            <v>A3</v>
          </cell>
          <cell r="AA206">
            <v>8</v>
          </cell>
          <cell r="AB206" t="str">
            <v>A3</v>
          </cell>
          <cell r="AC206">
            <v>8</v>
          </cell>
          <cell r="AD206" t="str">
            <v>A3</v>
          </cell>
          <cell r="AE206">
            <v>8</v>
          </cell>
          <cell r="AF206">
            <v>7.8</v>
          </cell>
          <cell r="AG206">
            <v>0</v>
          </cell>
          <cell r="AH206" t="str">
            <v>Tốt</v>
          </cell>
          <cell r="AI206">
            <v>7.8</v>
          </cell>
          <cell r="AJ206">
            <v>0</v>
          </cell>
          <cell r="AK206" t="str">
            <v>Tốt</v>
          </cell>
          <cell r="AM206">
            <v>7.8</v>
          </cell>
          <cell r="AN206" t="str">
            <v/>
          </cell>
          <cell r="AO206" t="str">
            <v>Tốt</v>
          </cell>
          <cell r="AP206" t="str">
            <v xml:space="preserve"> Đạt LĐTT</v>
          </cell>
          <cell r="AQ206">
            <v>7.8</v>
          </cell>
          <cell r="AR206" t="str">
            <v/>
          </cell>
          <cell r="AS206" t="str">
            <v>Tốt</v>
          </cell>
          <cell r="AT206" t="str">
            <v>Đạt LĐTT</v>
          </cell>
          <cell r="AU206" t="str">
            <v>Khá</v>
          </cell>
          <cell r="AV206" t="str">
            <v>A3</v>
          </cell>
          <cell r="AW206">
            <v>8</v>
          </cell>
          <cell r="AX206" t="str">
            <v>A4</v>
          </cell>
          <cell r="AY206">
            <v>7</v>
          </cell>
          <cell r="AZ206">
            <v>7.7</v>
          </cell>
          <cell r="BA206">
            <v>7.8</v>
          </cell>
          <cell r="BB206" t="str">
            <v>12A* + 0B* + 0C* +  0D</v>
          </cell>
          <cell r="BC206" t="str">
            <v>12A*</v>
          </cell>
          <cell r="BD206" t="str">
            <v>HTT NV</v>
          </cell>
          <cell r="BE206" t="str">
            <v>HTT NV</v>
          </cell>
        </row>
        <row r="207">
          <cell r="E207" t="str">
            <v>01015019</v>
          </cell>
          <cell r="F207" t="str">
            <v>Khoa Công nghệ thông tin</v>
          </cell>
          <cell r="G207" t="str">
            <v>VC</v>
          </cell>
          <cell r="H207" t="str">
            <v>A1</v>
          </cell>
          <cell r="I207">
            <v>10</v>
          </cell>
          <cell r="J207" t="str">
            <v>A1</v>
          </cell>
          <cell r="K207">
            <v>10</v>
          </cell>
          <cell r="L207" t="str">
            <v>A1</v>
          </cell>
          <cell r="M207">
            <v>10</v>
          </cell>
          <cell r="N207" t="str">
            <v>A1</v>
          </cell>
          <cell r="O207">
            <v>10</v>
          </cell>
          <cell r="P207" t="str">
            <v>A1</v>
          </cell>
          <cell r="Q207">
            <v>10</v>
          </cell>
          <cell r="R207">
            <v>10</v>
          </cell>
          <cell r="S207">
            <v>0</v>
          </cell>
          <cell r="T207" t="str">
            <v>Xuất sắc</v>
          </cell>
          <cell r="V207" t="str">
            <v>A1</v>
          </cell>
          <cell r="W207">
            <v>10</v>
          </cell>
          <cell r="X207" t="str">
            <v>A1</v>
          </cell>
          <cell r="Y207">
            <v>10</v>
          </cell>
          <cell r="Z207" t="str">
            <v>A1</v>
          </cell>
          <cell r="AA207">
            <v>10</v>
          </cell>
          <cell r="AB207" t="str">
            <v>A1</v>
          </cell>
          <cell r="AC207">
            <v>10</v>
          </cell>
          <cell r="AD207" t="str">
            <v>A1</v>
          </cell>
          <cell r="AE207">
            <v>10</v>
          </cell>
          <cell r="AF207">
            <v>10</v>
          </cell>
          <cell r="AG207">
            <v>0</v>
          </cell>
          <cell r="AH207" t="str">
            <v>Xuất sắc</v>
          </cell>
          <cell r="AI207">
            <v>10</v>
          </cell>
          <cell r="AJ207">
            <v>0</v>
          </cell>
          <cell r="AK207" t="str">
            <v>Xuất sắc</v>
          </cell>
          <cell r="AM207">
            <v>10</v>
          </cell>
          <cell r="AN207" t="str">
            <v/>
          </cell>
          <cell r="AO207" t="str">
            <v>Xuất sắc</v>
          </cell>
          <cell r="AP207" t="str">
            <v xml:space="preserve"> Đạt LĐTT</v>
          </cell>
          <cell r="AQ207">
            <v>10</v>
          </cell>
          <cell r="AR207" t="str">
            <v/>
          </cell>
          <cell r="AS207" t="str">
            <v>Xuất sắc</v>
          </cell>
          <cell r="AT207" t="str">
            <v>Đạt LĐTT</v>
          </cell>
          <cell r="AU207" t="str">
            <v>Tốt</v>
          </cell>
          <cell r="AV207" t="str">
            <v>A1</v>
          </cell>
          <cell r="AW207">
            <v>10</v>
          </cell>
          <cell r="AX207" t="str">
            <v>A3</v>
          </cell>
          <cell r="AY207">
            <v>8</v>
          </cell>
          <cell r="AZ207">
            <v>9.8000000000000007</v>
          </cell>
          <cell r="BA207">
            <v>9.8000000000000007</v>
          </cell>
          <cell r="BB207" t="str">
            <v>12A* + 0B* + 0C* +  0D</v>
          </cell>
          <cell r="BC207" t="str">
            <v>12A*</v>
          </cell>
          <cell r="BD207" t="str">
            <v>HTXS NV</v>
          </cell>
          <cell r="BE207" t="str">
            <v>HTXS NV</v>
          </cell>
        </row>
        <row r="208">
          <cell r="E208" t="str">
            <v>01015013</v>
          </cell>
          <cell r="F208" t="str">
            <v>Khoa Công nghệ thông tin</v>
          </cell>
          <cell r="G208" t="str">
            <v>VC</v>
          </cell>
          <cell r="H208" t="str">
            <v>A4</v>
          </cell>
          <cell r="I208">
            <v>7</v>
          </cell>
          <cell r="J208" t="str">
            <v>A4</v>
          </cell>
          <cell r="K208">
            <v>7</v>
          </cell>
          <cell r="L208" t="str">
            <v>A DN</v>
          </cell>
          <cell r="N208" t="str">
            <v>A DN</v>
          </cell>
          <cell r="P208" t="str">
            <v>A DN</v>
          </cell>
          <cell r="R208">
            <v>7</v>
          </cell>
          <cell r="S208">
            <v>0</v>
          </cell>
          <cell r="T208" t="str">
            <v>Tốt</v>
          </cell>
          <cell r="U208" t="str">
            <v>GV nghỉ hộ sản từ 13/10/2021. Thưởng thi đua HK 2 tháng</v>
          </cell>
          <cell r="V208" t="str">
            <v>A DN</v>
          </cell>
          <cell r="X208" t="str">
            <v>A DN</v>
          </cell>
          <cell r="Z208" t="str">
            <v>A4</v>
          </cell>
          <cell r="AA208">
            <v>7</v>
          </cell>
          <cell r="AB208" t="str">
            <v>A4</v>
          </cell>
          <cell r="AC208">
            <v>7</v>
          </cell>
          <cell r="AD208" t="str">
            <v>A4</v>
          </cell>
          <cell r="AE208">
            <v>7</v>
          </cell>
          <cell r="AF208">
            <v>7</v>
          </cell>
          <cell r="AG208">
            <v>0</v>
          </cell>
          <cell r="AH208" t="str">
            <v>Tốt</v>
          </cell>
          <cell r="AI208">
            <v>7</v>
          </cell>
          <cell r="AJ208">
            <v>0</v>
          </cell>
          <cell r="AK208" t="str">
            <v>Tốt</v>
          </cell>
          <cell r="AM208">
            <v>7</v>
          </cell>
          <cell r="AN208" t="str">
            <v/>
          </cell>
          <cell r="AO208" t="str">
            <v>Tốt</v>
          </cell>
          <cell r="AP208" t="str">
            <v xml:space="preserve"> Đạt LĐTT</v>
          </cell>
          <cell r="AQ208">
            <v>7</v>
          </cell>
          <cell r="AR208" t="str">
            <v/>
          </cell>
          <cell r="AS208" t="str">
            <v>Tốt</v>
          </cell>
          <cell r="AT208" t="str">
            <v>Đạt LĐTT</v>
          </cell>
          <cell r="AU208" t="str">
            <v>Khá</v>
          </cell>
          <cell r="AV208" t="str">
            <v>A4</v>
          </cell>
          <cell r="AW208">
            <v>7</v>
          </cell>
          <cell r="AX208" t="str">
            <v>A4</v>
          </cell>
          <cell r="AY208">
            <v>7</v>
          </cell>
          <cell r="AZ208">
            <v>7</v>
          </cell>
          <cell r="BA208">
            <v>7</v>
          </cell>
          <cell r="BB208" t="str">
            <v>12A* + 0B* + 0C* +  0D</v>
          </cell>
          <cell r="BC208" t="str">
            <v>12A*</v>
          </cell>
          <cell r="BD208" t="str">
            <v>HTT NV</v>
          </cell>
          <cell r="BE208" t="str">
            <v>HTT NV</v>
          </cell>
          <cell r="BF208" t="str">
            <v>GV nghỉ hộ sản từ 13/10/2021 đến 13/4/2022</v>
          </cell>
        </row>
        <row r="209">
          <cell r="E209" t="str">
            <v>01015006</v>
          </cell>
          <cell r="F209" t="str">
            <v>Khoa Công nghệ thông tin</v>
          </cell>
          <cell r="G209" t="str">
            <v>VC</v>
          </cell>
          <cell r="H209" t="str">
            <v>A2</v>
          </cell>
          <cell r="I209">
            <v>9</v>
          </cell>
          <cell r="J209" t="str">
            <v>A3</v>
          </cell>
          <cell r="K209">
            <v>8</v>
          </cell>
          <cell r="L209" t="str">
            <v>A4</v>
          </cell>
          <cell r="M209">
            <v>7</v>
          </cell>
          <cell r="N209" t="str">
            <v>A2</v>
          </cell>
          <cell r="O209">
            <v>9</v>
          </cell>
          <cell r="P209" t="str">
            <v>A3</v>
          </cell>
          <cell r="Q209">
            <v>8</v>
          </cell>
          <cell r="R209">
            <v>8.1999999999999993</v>
          </cell>
          <cell r="S209">
            <v>0</v>
          </cell>
          <cell r="T209" t="str">
            <v>Xuất sắc</v>
          </cell>
          <cell r="V209" t="str">
            <v>A3</v>
          </cell>
          <cell r="W209">
            <v>8</v>
          </cell>
          <cell r="X209" t="str">
            <v>A4</v>
          </cell>
          <cell r="Y209">
            <v>7</v>
          </cell>
          <cell r="Z209" t="str">
            <v>A4</v>
          </cell>
          <cell r="AA209">
            <v>7</v>
          </cell>
          <cell r="AB209" t="str">
            <v>A3</v>
          </cell>
          <cell r="AC209">
            <v>8</v>
          </cell>
          <cell r="AD209" t="str">
            <v>A3</v>
          </cell>
          <cell r="AE209">
            <v>8</v>
          </cell>
          <cell r="AF209">
            <v>7.5</v>
          </cell>
          <cell r="AG209">
            <v>0</v>
          </cell>
          <cell r="AH209" t="str">
            <v>Tốt</v>
          </cell>
          <cell r="AI209">
            <v>7.6</v>
          </cell>
          <cell r="AJ209">
            <v>0</v>
          </cell>
          <cell r="AK209" t="str">
            <v>Tốt</v>
          </cell>
          <cell r="AM209">
            <v>7.9</v>
          </cell>
          <cell r="AN209" t="str">
            <v/>
          </cell>
          <cell r="AO209" t="str">
            <v>Tốt</v>
          </cell>
          <cell r="AP209" t="str">
            <v xml:space="preserve"> Đạt LĐTT</v>
          </cell>
          <cell r="AQ209">
            <v>7.9</v>
          </cell>
          <cell r="AR209" t="str">
            <v/>
          </cell>
          <cell r="AS209" t="str">
            <v>Tốt</v>
          </cell>
          <cell r="AT209" t="str">
            <v>Đạt LĐTT</v>
          </cell>
          <cell r="AU209" t="str">
            <v>Khá</v>
          </cell>
          <cell r="AV209" t="str">
            <v>A3</v>
          </cell>
          <cell r="AW209">
            <v>8</v>
          </cell>
          <cell r="AX209" t="str">
            <v>A3</v>
          </cell>
          <cell r="AY209">
            <v>8</v>
          </cell>
          <cell r="AZ209">
            <v>7.9</v>
          </cell>
          <cell r="BA209">
            <v>7.9</v>
          </cell>
          <cell r="BB209" t="str">
            <v>12A* + 0B* + 0C* +  0D</v>
          </cell>
          <cell r="BC209" t="str">
            <v>12A*</v>
          </cell>
          <cell r="BD209" t="str">
            <v>HTT NV</v>
          </cell>
          <cell r="BE209" t="str">
            <v>HTT NV</v>
          </cell>
        </row>
        <row r="210">
          <cell r="E210" t="str">
            <v>01018001</v>
          </cell>
          <cell r="F210" t="str">
            <v>Khoa Công nghệ thông tin</v>
          </cell>
          <cell r="G210" t="str">
            <v>VC</v>
          </cell>
          <cell r="H210" t="str">
            <v>A4</v>
          </cell>
          <cell r="I210">
            <v>7</v>
          </cell>
          <cell r="J210" t="str">
            <v>A3</v>
          </cell>
          <cell r="K210">
            <v>8</v>
          </cell>
          <cell r="L210" t="str">
            <v>A4</v>
          </cell>
          <cell r="M210">
            <v>7</v>
          </cell>
          <cell r="N210" t="str">
            <v>A4</v>
          </cell>
          <cell r="O210">
            <v>7</v>
          </cell>
          <cell r="P210" t="str">
            <v>A3</v>
          </cell>
          <cell r="Q210">
            <v>8</v>
          </cell>
          <cell r="R210">
            <v>7.4</v>
          </cell>
          <cell r="S210">
            <v>0</v>
          </cell>
          <cell r="T210" t="str">
            <v>Tốt</v>
          </cell>
          <cell r="V210" t="str">
            <v>A3</v>
          </cell>
          <cell r="W210">
            <v>8</v>
          </cell>
          <cell r="X210" t="str">
            <v>A4</v>
          </cell>
          <cell r="Y210">
            <v>7</v>
          </cell>
          <cell r="Z210" t="str">
            <v>A4</v>
          </cell>
          <cell r="AA210">
            <v>7</v>
          </cell>
          <cell r="AB210" t="str">
            <v>A4</v>
          </cell>
          <cell r="AC210">
            <v>7</v>
          </cell>
          <cell r="AD210" t="str">
            <v>A3</v>
          </cell>
          <cell r="AE210">
            <v>8</v>
          </cell>
          <cell r="AF210">
            <v>7.3</v>
          </cell>
          <cell r="AG210">
            <v>0</v>
          </cell>
          <cell r="AH210" t="str">
            <v>Tốt</v>
          </cell>
          <cell r="AI210">
            <v>7.4</v>
          </cell>
          <cell r="AJ210">
            <v>0</v>
          </cell>
          <cell r="AK210" t="str">
            <v>Tốt</v>
          </cell>
          <cell r="AM210">
            <v>7.4</v>
          </cell>
          <cell r="AN210" t="str">
            <v/>
          </cell>
          <cell r="AO210" t="str">
            <v>Tốt</v>
          </cell>
          <cell r="AP210" t="str">
            <v xml:space="preserve"> Đạt LĐTT</v>
          </cell>
          <cell r="AQ210">
            <v>7.4</v>
          </cell>
          <cell r="AR210" t="str">
            <v/>
          </cell>
          <cell r="AS210" t="str">
            <v>Tốt</v>
          </cell>
          <cell r="AT210" t="str">
            <v>Đạt LĐTT</v>
          </cell>
          <cell r="AU210" t="str">
            <v>Khá</v>
          </cell>
          <cell r="AV210" t="str">
            <v>A4</v>
          </cell>
          <cell r="AW210">
            <v>7</v>
          </cell>
          <cell r="AX210" t="str">
            <v>A4</v>
          </cell>
          <cell r="AY210">
            <v>7</v>
          </cell>
          <cell r="AZ210">
            <v>7.3</v>
          </cell>
          <cell r="BA210">
            <v>7.3</v>
          </cell>
          <cell r="BB210" t="str">
            <v>12A* + 0B* + 0C* +  0D</v>
          </cell>
          <cell r="BC210" t="str">
            <v>12A*</v>
          </cell>
          <cell r="BD210" t="str">
            <v>HTT NV</v>
          </cell>
          <cell r="BE210" t="str">
            <v>HTT NV</v>
          </cell>
        </row>
        <row r="211">
          <cell r="E211" t="str">
            <v>01015004</v>
          </cell>
          <cell r="F211" t="str">
            <v>Khoa Công nghệ thông tin</v>
          </cell>
          <cell r="G211" t="str">
            <v>VC</v>
          </cell>
          <cell r="H211" t="str">
            <v>A3</v>
          </cell>
          <cell r="I211">
            <v>8</v>
          </cell>
          <cell r="J211" t="str">
            <v>A3</v>
          </cell>
          <cell r="K211">
            <v>8</v>
          </cell>
          <cell r="L211" t="str">
            <v>A4</v>
          </cell>
          <cell r="M211">
            <v>7</v>
          </cell>
          <cell r="N211" t="str">
            <v>A3</v>
          </cell>
          <cell r="O211">
            <v>8</v>
          </cell>
          <cell r="P211" t="str">
            <v>A1</v>
          </cell>
          <cell r="Q211">
            <v>10</v>
          </cell>
          <cell r="R211">
            <v>8.1999999999999993</v>
          </cell>
          <cell r="S211">
            <v>0</v>
          </cell>
          <cell r="T211" t="str">
            <v>Xuất sắc</v>
          </cell>
          <cell r="V211" t="str">
            <v>A4</v>
          </cell>
          <cell r="W211">
            <v>7</v>
          </cell>
          <cell r="X211" t="str">
            <v>A3</v>
          </cell>
          <cell r="Y211">
            <v>8</v>
          </cell>
          <cell r="Z211" t="str">
            <v>A4</v>
          </cell>
          <cell r="AA211">
            <v>7</v>
          </cell>
          <cell r="AB211" t="str">
            <v>A3</v>
          </cell>
          <cell r="AC211">
            <v>8</v>
          </cell>
          <cell r="AD211" t="str">
            <v>A3</v>
          </cell>
          <cell r="AE211">
            <v>8</v>
          </cell>
          <cell r="AF211">
            <v>7.5</v>
          </cell>
          <cell r="AG211">
            <v>0</v>
          </cell>
          <cell r="AH211" t="str">
            <v>Tốt</v>
          </cell>
          <cell r="AI211">
            <v>7.6</v>
          </cell>
          <cell r="AJ211">
            <v>0</v>
          </cell>
          <cell r="AK211" t="str">
            <v>Tốt</v>
          </cell>
          <cell r="AM211">
            <v>7.9</v>
          </cell>
          <cell r="AN211" t="str">
            <v/>
          </cell>
          <cell r="AO211" t="str">
            <v>Tốt</v>
          </cell>
          <cell r="AP211" t="str">
            <v xml:space="preserve"> Đạt LĐTT</v>
          </cell>
          <cell r="AQ211">
            <v>7.9</v>
          </cell>
          <cell r="AR211" t="str">
            <v/>
          </cell>
          <cell r="AS211" t="str">
            <v>Tốt</v>
          </cell>
          <cell r="AT211" t="str">
            <v>Đạt LĐTT</v>
          </cell>
          <cell r="AU211" t="str">
            <v>Khá</v>
          </cell>
          <cell r="AV211" t="str">
            <v>A4</v>
          </cell>
          <cell r="AW211">
            <v>7</v>
          </cell>
          <cell r="AX211" t="str">
            <v>A4</v>
          </cell>
          <cell r="AY211">
            <v>7</v>
          </cell>
          <cell r="AZ211">
            <v>7.7</v>
          </cell>
          <cell r="BA211">
            <v>7.8</v>
          </cell>
          <cell r="BB211" t="str">
            <v>12A* + 0B* + 0C* +  0D</v>
          </cell>
          <cell r="BC211" t="str">
            <v>12A*</v>
          </cell>
          <cell r="BD211" t="str">
            <v>HTT NV</v>
          </cell>
          <cell r="BE211" t="str">
            <v>HTT NV</v>
          </cell>
        </row>
        <row r="212">
          <cell r="E212" t="str">
            <v>01015010</v>
          </cell>
          <cell r="F212" t="str">
            <v>Khoa Công nghệ thông tin</v>
          </cell>
          <cell r="G212" t="str">
            <v>VC</v>
          </cell>
          <cell r="H212" t="str">
            <v>A3</v>
          </cell>
          <cell r="I212">
            <v>8</v>
          </cell>
          <cell r="J212" t="str">
            <v>A3</v>
          </cell>
          <cell r="K212">
            <v>8</v>
          </cell>
          <cell r="L212" t="str">
            <v>A4</v>
          </cell>
          <cell r="M212">
            <v>7</v>
          </cell>
          <cell r="N212" t="str">
            <v>A4</v>
          </cell>
          <cell r="O212">
            <v>7</v>
          </cell>
          <cell r="P212" t="str">
            <v>A3</v>
          </cell>
          <cell r="Q212">
            <v>8</v>
          </cell>
          <cell r="R212">
            <v>7.6</v>
          </cell>
          <cell r="S212">
            <v>0</v>
          </cell>
          <cell r="T212" t="str">
            <v>Tốt</v>
          </cell>
          <cell r="V212" t="str">
            <v>A4</v>
          </cell>
          <cell r="W212">
            <v>7</v>
          </cell>
          <cell r="X212" t="str">
            <v>A4</v>
          </cell>
          <cell r="Y212">
            <v>7</v>
          </cell>
          <cell r="Z212" t="str">
            <v>A4</v>
          </cell>
          <cell r="AA212">
            <v>7</v>
          </cell>
          <cell r="AB212" t="str">
            <v>A4</v>
          </cell>
          <cell r="AC212">
            <v>7</v>
          </cell>
          <cell r="AD212" t="str">
            <v>A3</v>
          </cell>
          <cell r="AE212">
            <v>8</v>
          </cell>
          <cell r="AF212">
            <v>7</v>
          </cell>
          <cell r="AG212">
            <v>0</v>
          </cell>
          <cell r="AH212" t="str">
            <v>Tốt</v>
          </cell>
          <cell r="AI212">
            <v>7.2</v>
          </cell>
          <cell r="AJ212">
            <v>0</v>
          </cell>
          <cell r="AK212" t="str">
            <v>Tốt</v>
          </cell>
          <cell r="AM212">
            <v>7.3</v>
          </cell>
          <cell r="AN212" t="str">
            <v/>
          </cell>
          <cell r="AO212" t="str">
            <v>Tốt</v>
          </cell>
          <cell r="AP212" t="str">
            <v xml:space="preserve"> Đạt LĐTT</v>
          </cell>
          <cell r="AQ212">
            <v>7.4</v>
          </cell>
          <cell r="AR212" t="str">
            <v/>
          </cell>
          <cell r="AS212" t="str">
            <v>Tốt</v>
          </cell>
          <cell r="AT212" t="str">
            <v>Đạt LĐTT</v>
          </cell>
          <cell r="AV212" t="str">
            <v>B1</v>
          </cell>
          <cell r="AW212">
            <v>6</v>
          </cell>
          <cell r="AX212" t="str">
            <v>A4</v>
          </cell>
          <cell r="AY212">
            <v>7</v>
          </cell>
          <cell r="AZ212">
            <v>7.2</v>
          </cell>
          <cell r="BA212">
            <v>7.3</v>
          </cell>
          <cell r="BB212" t="str">
            <v>11A* + 1B* + 0C* +  0D</v>
          </cell>
          <cell r="BC212" t="str">
            <v>11A*</v>
          </cell>
          <cell r="BD212" t="str">
            <v>HTT NV</v>
          </cell>
          <cell r="BE212" t="str">
            <v>HTT NV</v>
          </cell>
        </row>
        <row r="213">
          <cell r="E213" t="str">
            <v>01015017</v>
          </cell>
          <cell r="F213" t="str">
            <v>Khoa Công nghệ thông tin</v>
          </cell>
          <cell r="G213" t="str">
            <v>VC</v>
          </cell>
          <cell r="H213" t="str">
            <v>A3</v>
          </cell>
          <cell r="I213">
            <v>8</v>
          </cell>
          <cell r="J213" t="str">
            <v>A3</v>
          </cell>
          <cell r="K213">
            <v>8</v>
          </cell>
          <cell r="L213" t="str">
            <v>A4</v>
          </cell>
          <cell r="M213">
            <v>7</v>
          </cell>
          <cell r="N213" t="str">
            <v>A3</v>
          </cell>
          <cell r="O213">
            <v>8</v>
          </cell>
          <cell r="P213" t="str">
            <v>A3</v>
          </cell>
          <cell r="Q213">
            <v>8</v>
          </cell>
          <cell r="R213">
            <v>7.8</v>
          </cell>
          <cell r="S213">
            <v>0</v>
          </cell>
          <cell r="T213" t="str">
            <v>Tốt</v>
          </cell>
          <cell r="V213" t="str">
            <v>A3</v>
          </cell>
          <cell r="W213">
            <v>8</v>
          </cell>
          <cell r="X213" t="str">
            <v>A4</v>
          </cell>
          <cell r="Y213">
            <v>7</v>
          </cell>
          <cell r="Z213" t="str">
            <v>A4</v>
          </cell>
          <cell r="AA213">
            <v>7</v>
          </cell>
          <cell r="AB213" t="str">
            <v>A4</v>
          </cell>
          <cell r="AC213">
            <v>7</v>
          </cell>
          <cell r="AD213" t="str">
            <v>A2</v>
          </cell>
          <cell r="AE213">
            <v>9</v>
          </cell>
          <cell r="AF213">
            <v>7.3</v>
          </cell>
          <cell r="AG213">
            <v>0</v>
          </cell>
          <cell r="AH213" t="str">
            <v>Tốt</v>
          </cell>
          <cell r="AI213">
            <v>7.6</v>
          </cell>
          <cell r="AJ213">
            <v>0</v>
          </cell>
          <cell r="AK213" t="str">
            <v>Tốt</v>
          </cell>
          <cell r="AM213">
            <v>7.6</v>
          </cell>
          <cell r="AN213" t="str">
            <v/>
          </cell>
          <cell r="AO213" t="str">
            <v>Tốt</v>
          </cell>
          <cell r="AP213" t="str">
            <v xml:space="preserve"> Đạt LĐTT</v>
          </cell>
          <cell r="AQ213">
            <v>7.7</v>
          </cell>
          <cell r="AR213" t="str">
            <v/>
          </cell>
          <cell r="AS213" t="str">
            <v>Tốt</v>
          </cell>
          <cell r="AT213" t="str">
            <v>Đạt LĐTT</v>
          </cell>
          <cell r="AV213" t="str">
            <v>A3</v>
          </cell>
          <cell r="AW213">
            <v>8</v>
          </cell>
          <cell r="AX213" t="str">
            <v>A4</v>
          </cell>
          <cell r="AY213">
            <v>7</v>
          </cell>
          <cell r="AZ213">
            <v>7.5</v>
          </cell>
          <cell r="BA213">
            <v>7.7</v>
          </cell>
          <cell r="BB213" t="str">
            <v>12A* + 0B* + 0C* +  0D</v>
          </cell>
          <cell r="BC213" t="str">
            <v>12A*</v>
          </cell>
          <cell r="BD213" t="str">
            <v>HTT NV</v>
          </cell>
          <cell r="BE213" t="str">
            <v>HTT NV</v>
          </cell>
        </row>
        <row r="214">
          <cell r="E214" t="str">
            <v>01015016</v>
          </cell>
          <cell r="F214" t="str">
            <v>Khoa Công nghệ thông tin</v>
          </cell>
          <cell r="G214" t="str">
            <v>VC</v>
          </cell>
          <cell r="H214" t="str">
            <v>A3</v>
          </cell>
          <cell r="I214">
            <v>8</v>
          </cell>
          <cell r="J214" t="str">
            <v>B1</v>
          </cell>
          <cell r="K214">
            <v>6</v>
          </cell>
          <cell r="L214" t="str">
            <v>A4</v>
          </cell>
          <cell r="M214">
            <v>7</v>
          </cell>
          <cell r="N214" t="str">
            <v>A4</v>
          </cell>
          <cell r="O214">
            <v>7</v>
          </cell>
          <cell r="P214" t="str">
            <v>A4</v>
          </cell>
          <cell r="Q214">
            <v>7</v>
          </cell>
          <cell r="R214">
            <v>7</v>
          </cell>
          <cell r="S214">
            <v>0</v>
          </cell>
          <cell r="T214" t="str">
            <v>Tốt</v>
          </cell>
          <cell r="U214" t="str">
            <v>Tháng 10/2021 xếp loại B1</v>
          </cell>
          <cell r="V214" t="str">
            <v>A4</v>
          </cell>
          <cell r="W214">
            <v>7</v>
          </cell>
          <cell r="X214" t="str">
            <v>A4</v>
          </cell>
          <cell r="Y214">
            <v>7</v>
          </cell>
          <cell r="Z214" t="str">
            <v>A4</v>
          </cell>
          <cell r="AA214">
            <v>7</v>
          </cell>
          <cell r="AB214" t="str">
            <v>A4</v>
          </cell>
          <cell r="AC214">
            <v>7</v>
          </cell>
          <cell r="AD214" t="str">
            <v>A4</v>
          </cell>
          <cell r="AE214">
            <v>7</v>
          </cell>
          <cell r="AF214">
            <v>7</v>
          </cell>
          <cell r="AG214">
            <v>0</v>
          </cell>
          <cell r="AH214" t="str">
            <v>Tốt</v>
          </cell>
          <cell r="AI214">
            <v>7</v>
          </cell>
          <cell r="AJ214">
            <v>0</v>
          </cell>
          <cell r="AK214" t="str">
            <v>Tốt</v>
          </cell>
          <cell r="AM214">
            <v>7</v>
          </cell>
          <cell r="AN214" t="str">
            <v/>
          </cell>
          <cell r="AO214" t="str">
            <v>Tốt</v>
          </cell>
          <cell r="AP214" t="str">
            <v xml:space="preserve"> Đạt LĐTT</v>
          </cell>
          <cell r="AQ214">
            <v>7</v>
          </cell>
          <cell r="AR214" t="str">
            <v/>
          </cell>
          <cell r="AS214" t="str">
            <v>Tốt</v>
          </cell>
          <cell r="AT214" t="str">
            <v>Đạt LĐTT</v>
          </cell>
          <cell r="AV214" t="str">
            <v>A3</v>
          </cell>
          <cell r="AW214">
            <v>8</v>
          </cell>
          <cell r="AX214" t="str">
            <v>A4</v>
          </cell>
          <cell r="AY214">
            <v>7</v>
          </cell>
          <cell r="AZ214">
            <v>7.1</v>
          </cell>
          <cell r="BA214">
            <v>7.1</v>
          </cell>
          <cell r="BB214" t="str">
            <v>11A* + 1B* + 0C* +  0D</v>
          </cell>
          <cell r="BC214" t="str">
            <v>11A*</v>
          </cell>
          <cell r="BD214" t="str">
            <v>HTT NV</v>
          </cell>
          <cell r="BE214" t="str">
            <v>HTT NV</v>
          </cell>
        </row>
        <row r="215">
          <cell r="E215" t="str">
            <v>01015031</v>
          </cell>
          <cell r="F215" t="str">
            <v>Khoa Công nghệ thông tin</v>
          </cell>
          <cell r="G215" t="str">
            <v>VC</v>
          </cell>
          <cell r="H215" t="str">
            <v>A2</v>
          </cell>
          <cell r="I215">
            <v>9</v>
          </cell>
          <cell r="J215" t="str">
            <v>A3</v>
          </cell>
          <cell r="K215">
            <v>8</v>
          </cell>
          <cell r="L215" t="str">
            <v>A3</v>
          </cell>
          <cell r="M215">
            <v>8</v>
          </cell>
          <cell r="N215" t="str">
            <v>A2</v>
          </cell>
          <cell r="O215">
            <v>9</v>
          </cell>
          <cell r="P215" t="str">
            <v>A1</v>
          </cell>
          <cell r="Q215">
            <v>10</v>
          </cell>
          <cell r="R215">
            <v>8.8000000000000007</v>
          </cell>
          <cell r="S215">
            <v>0</v>
          </cell>
          <cell r="T215" t="str">
            <v>Xuất sắc</v>
          </cell>
          <cell r="V215" t="str">
            <v>A4</v>
          </cell>
          <cell r="W215">
            <v>7</v>
          </cell>
          <cell r="X215" t="str">
            <v>A3</v>
          </cell>
          <cell r="Y215">
            <v>8</v>
          </cell>
          <cell r="Z215" t="str">
            <v>A4</v>
          </cell>
          <cell r="AA215">
            <v>7</v>
          </cell>
          <cell r="AB215" t="str">
            <v>A2</v>
          </cell>
          <cell r="AC215">
            <v>9</v>
          </cell>
          <cell r="AD215" t="str">
            <v>A3</v>
          </cell>
          <cell r="AE215">
            <v>8</v>
          </cell>
          <cell r="AF215">
            <v>7.8</v>
          </cell>
          <cell r="AG215">
            <v>0</v>
          </cell>
          <cell r="AH215" t="str">
            <v>Tốt</v>
          </cell>
          <cell r="AI215">
            <v>7.8</v>
          </cell>
          <cell r="AJ215">
            <v>0</v>
          </cell>
          <cell r="AK215" t="str">
            <v>Tốt</v>
          </cell>
          <cell r="AM215">
            <v>8.3000000000000007</v>
          </cell>
          <cell r="AN215" t="str">
            <v/>
          </cell>
          <cell r="AO215" t="str">
            <v>Xuất sắc</v>
          </cell>
          <cell r="AP215" t="str">
            <v xml:space="preserve"> Đạt LĐTT</v>
          </cell>
          <cell r="AQ215">
            <v>8.3000000000000007</v>
          </cell>
          <cell r="AR215" t="str">
            <v/>
          </cell>
          <cell r="AS215" t="str">
            <v>Xuất sắc</v>
          </cell>
          <cell r="AT215" t="str">
            <v>Đạt LĐTT</v>
          </cell>
          <cell r="AU215" t="str">
            <v>Khá</v>
          </cell>
          <cell r="AV215" t="str">
            <v>A3</v>
          </cell>
          <cell r="AW215">
            <v>8</v>
          </cell>
          <cell r="AX215" t="str">
            <v>A3</v>
          </cell>
          <cell r="AY215">
            <v>8</v>
          </cell>
          <cell r="AZ215">
            <v>8.3000000000000007</v>
          </cell>
          <cell r="BA215">
            <v>8.3000000000000007</v>
          </cell>
          <cell r="BB215" t="str">
            <v>12A* + 0B* + 0C* +  0D</v>
          </cell>
          <cell r="BC215" t="str">
            <v>12A*</v>
          </cell>
          <cell r="BD215" t="str">
            <v>HTXS NV</v>
          </cell>
          <cell r="BE215" t="str">
            <v>HTXS NV</v>
          </cell>
        </row>
        <row r="216">
          <cell r="E216" t="str">
            <v>01015025</v>
          </cell>
          <cell r="F216" t="str">
            <v>Khoa Công nghệ thông tin</v>
          </cell>
          <cell r="G216" t="str">
            <v>VC</v>
          </cell>
          <cell r="H216" t="str">
            <v>A3</v>
          </cell>
          <cell r="I216">
            <v>8</v>
          </cell>
          <cell r="J216" t="str">
            <v>A3</v>
          </cell>
          <cell r="K216">
            <v>8</v>
          </cell>
          <cell r="L216" t="str">
            <v>A3</v>
          </cell>
          <cell r="M216">
            <v>8</v>
          </cell>
          <cell r="N216" t="str">
            <v>A3</v>
          </cell>
          <cell r="O216">
            <v>8</v>
          </cell>
          <cell r="P216" t="str">
            <v>A3</v>
          </cell>
          <cell r="Q216">
            <v>8</v>
          </cell>
          <cell r="R216">
            <v>8</v>
          </cell>
          <cell r="S216">
            <v>0</v>
          </cell>
          <cell r="T216" t="str">
            <v>Xuất sắc</v>
          </cell>
          <cell r="V216" t="str">
            <v>A4</v>
          </cell>
          <cell r="W216">
            <v>7</v>
          </cell>
          <cell r="X216" t="str">
            <v>A4</v>
          </cell>
          <cell r="Y216">
            <v>7</v>
          </cell>
          <cell r="Z216" t="str">
            <v>A4</v>
          </cell>
          <cell r="AA216">
            <v>7</v>
          </cell>
          <cell r="AB216" t="str">
            <v>A3</v>
          </cell>
          <cell r="AC216">
            <v>8</v>
          </cell>
          <cell r="AD216" t="str">
            <v>A2</v>
          </cell>
          <cell r="AE216">
            <v>9</v>
          </cell>
          <cell r="AF216">
            <v>7.3</v>
          </cell>
          <cell r="AG216">
            <v>0</v>
          </cell>
          <cell r="AH216" t="str">
            <v>Tốt</v>
          </cell>
          <cell r="AI216">
            <v>7.6</v>
          </cell>
          <cell r="AJ216">
            <v>0</v>
          </cell>
          <cell r="AK216" t="str">
            <v>Tốt</v>
          </cell>
          <cell r="AM216">
            <v>7.7</v>
          </cell>
          <cell r="AN216" t="str">
            <v/>
          </cell>
          <cell r="AO216" t="str">
            <v>Tốt</v>
          </cell>
          <cell r="AP216" t="str">
            <v xml:space="preserve"> Đạt LĐTT</v>
          </cell>
          <cell r="AQ216">
            <v>7.8</v>
          </cell>
          <cell r="AR216" t="str">
            <v/>
          </cell>
          <cell r="AS216" t="str">
            <v>Tốt</v>
          </cell>
          <cell r="AT216" t="str">
            <v>Đạt LĐTT</v>
          </cell>
          <cell r="AU216" t="str">
            <v>Khá</v>
          </cell>
          <cell r="AV216" t="str">
            <v>A3</v>
          </cell>
          <cell r="AW216">
            <v>8</v>
          </cell>
          <cell r="AX216" t="str">
            <v>A3</v>
          </cell>
          <cell r="AY216">
            <v>8</v>
          </cell>
          <cell r="AZ216">
            <v>7.7</v>
          </cell>
          <cell r="BA216">
            <v>7.8</v>
          </cell>
          <cell r="BB216" t="str">
            <v>12A* + 0B* + 0C* +  0D</v>
          </cell>
          <cell r="BC216" t="str">
            <v>12A*</v>
          </cell>
          <cell r="BD216" t="str">
            <v>HTT NV</v>
          </cell>
          <cell r="BE216" t="str">
            <v>HTT NV</v>
          </cell>
        </row>
        <row r="217">
          <cell r="E217" t="str">
            <v>01017001</v>
          </cell>
          <cell r="F217" t="str">
            <v>Khoa Công nghệ thông tin</v>
          </cell>
          <cell r="G217" t="str">
            <v>VC</v>
          </cell>
          <cell r="H217" t="str">
            <v>A4</v>
          </cell>
          <cell r="I217">
            <v>7</v>
          </cell>
          <cell r="J217" t="str">
            <v>A3</v>
          </cell>
          <cell r="K217">
            <v>8</v>
          </cell>
          <cell r="L217" t="str">
            <v>A3</v>
          </cell>
          <cell r="M217">
            <v>8</v>
          </cell>
          <cell r="N217" t="str">
            <v>A3</v>
          </cell>
          <cell r="O217">
            <v>8</v>
          </cell>
          <cell r="P217" t="str">
            <v>A3</v>
          </cell>
          <cell r="Q217">
            <v>8</v>
          </cell>
          <cell r="R217">
            <v>7.8</v>
          </cell>
          <cell r="S217">
            <v>0</v>
          </cell>
          <cell r="T217" t="str">
            <v>Tốt</v>
          </cell>
          <cell r="V217" t="str">
            <v>A4</v>
          </cell>
          <cell r="W217">
            <v>7</v>
          </cell>
          <cell r="X217" t="str">
            <v>A3</v>
          </cell>
          <cell r="Y217">
            <v>8</v>
          </cell>
          <cell r="Z217" t="str">
            <v>A4</v>
          </cell>
          <cell r="AA217">
            <v>7</v>
          </cell>
          <cell r="AB217" t="str">
            <v>A3</v>
          </cell>
          <cell r="AC217">
            <v>8</v>
          </cell>
          <cell r="AD217" t="str">
            <v>A4</v>
          </cell>
          <cell r="AE217">
            <v>7</v>
          </cell>
          <cell r="AF217">
            <v>7.5</v>
          </cell>
          <cell r="AG217">
            <v>0</v>
          </cell>
          <cell r="AH217" t="str">
            <v>Tốt</v>
          </cell>
          <cell r="AI217">
            <v>7.4</v>
          </cell>
          <cell r="AJ217">
            <v>0</v>
          </cell>
          <cell r="AK217" t="str">
            <v>Tốt</v>
          </cell>
          <cell r="AM217">
            <v>7.7</v>
          </cell>
          <cell r="AN217" t="str">
            <v/>
          </cell>
          <cell r="AO217" t="str">
            <v>Tốt</v>
          </cell>
          <cell r="AP217" t="str">
            <v xml:space="preserve"> Đạt LĐTT</v>
          </cell>
          <cell r="AQ217">
            <v>7.6</v>
          </cell>
          <cell r="AR217" t="str">
            <v/>
          </cell>
          <cell r="AS217" t="str">
            <v>Tốt</v>
          </cell>
          <cell r="AT217" t="str">
            <v>Đạt LĐTT</v>
          </cell>
          <cell r="AU217" t="str">
            <v>Khá</v>
          </cell>
          <cell r="AV217" t="str">
            <v>A3</v>
          </cell>
          <cell r="AW217">
            <v>8</v>
          </cell>
          <cell r="AX217" t="str">
            <v>A4</v>
          </cell>
          <cell r="AY217">
            <v>7</v>
          </cell>
          <cell r="AZ217">
            <v>7.6</v>
          </cell>
          <cell r="BA217">
            <v>7.6</v>
          </cell>
          <cell r="BB217" t="str">
            <v>12A* + 0B* + 0C* +  0D</v>
          </cell>
          <cell r="BC217" t="str">
            <v>12A*</v>
          </cell>
          <cell r="BD217" t="str">
            <v>HTT NV</v>
          </cell>
          <cell r="BE217" t="str">
            <v>HTT NV</v>
          </cell>
        </row>
        <row r="218">
          <cell r="E218" t="str">
            <v>01015012</v>
          </cell>
          <cell r="F218" t="str">
            <v>Khoa Công nghệ thông tin</v>
          </cell>
          <cell r="G218" t="str">
            <v>VC</v>
          </cell>
          <cell r="H218" t="str">
            <v>A3</v>
          </cell>
          <cell r="I218">
            <v>8</v>
          </cell>
          <cell r="J218" t="str">
            <v>A3</v>
          </cell>
          <cell r="K218">
            <v>8</v>
          </cell>
          <cell r="L218" t="str">
            <v>A4</v>
          </cell>
          <cell r="M218">
            <v>7</v>
          </cell>
          <cell r="N218" t="str">
            <v>A3</v>
          </cell>
          <cell r="O218">
            <v>8</v>
          </cell>
          <cell r="P218" t="str">
            <v>A2</v>
          </cell>
          <cell r="Q218">
            <v>9</v>
          </cell>
          <cell r="R218">
            <v>8</v>
          </cell>
          <cell r="S218">
            <v>0</v>
          </cell>
          <cell r="T218" t="str">
            <v>Xuất sắc</v>
          </cell>
          <cell r="V218" t="str">
            <v>A4</v>
          </cell>
          <cell r="W218">
            <v>7</v>
          </cell>
          <cell r="X218" t="str">
            <v>A4</v>
          </cell>
          <cell r="Y218">
            <v>7</v>
          </cell>
          <cell r="Z218" t="str">
            <v>A3</v>
          </cell>
          <cell r="AA218">
            <v>8</v>
          </cell>
          <cell r="AB218" t="str">
            <v>A4</v>
          </cell>
          <cell r="AC218">
            <v>7</v>
          </cell>
          <cell r="AD218" t="str">
            <v>A3</v>
          </cell>
          <cell r="AE218">
            <v>8</v>
          </cell>
          <cell r="AF218">
            <v>7.3</v>
          </cell>
          <cell r="AG218">
            <v>0</v>
          </cell>
          <cell r="AH218" t="str">
            <v>Tốt</v>
          </cell>
          <cell r="AI218">
            <v>7.4</v>
          </cell>
          <cell r="AJ218">
            <v>0</v>
          </cell>
          <cell r="AK218" t="str">
            <v>Tốt</v>
          </cell>
          <cell r="AM218">
            <v>7.7</v>
          </cell>
          <cell r="AN218" t="str">
            <v/>
          </cell>
          <cell r="AO218" t="str">
            <v>Tốt</v>
          </cell>
          <cell r="AP218" t="str">
            <v xml:space="preserve"> Đạt LĐTT</v>
          </cell>
          <cell r="AQ218">
            <v>7.7</v>
          </cell>
          <cell r="AR218" t="str">
            <v/>
          </cell>
          <cell r="AS218" t="str">
            <v>Tốt</v>
          </cell>
          <cell r="AT218" t="str">
            <v>Đạt LĐTT</v>
          </cell>
          <cell r="AU218" t="str">
            <v>Đạt yêu cầu</v>
          </cell>
          <cell r="AV218" t="str">
            <v>A3</v>
          </cell>
          <cell r="AW218">
            <v>8</v>
          </cell>
          <cell r="AX218" t="str">
            <v>A4</v>
          </cell>
          <cell r="AY218">
            <v>7</v>
          </cell>
          <cell r="AZ218">
            <v>7.6</v>
          </cell>
          <cell r="BA218">
            <v>7.7</v>
          </cell>
          <cell r="BB218" t="str">
            <v>12A* + 0B* + 0C* +  0D</v>
          </cell>
          <cell r="BC218" t="str">
            <v>12A*</v>
          </cell>
          <cell r="BD218" t="str">
            <v>HTT NV</v>
          </cell>
          <cell r="BE218" t="str">
            <v>HTT NV</v>
          </cell>
        </row>
        <row r="219">
          <cell r="E219" t="str">
            <v>01015008</v>
          </cell>
          <cell r="F219" t="str">
            <v>Khoa Công nghệ thông tin</v>
          </cell>
          <cell r="G219" t="str">
            <v>VC</v>
          </cell>
          <cell r="H219" t="str">
            <v>A3</v>
          </cell>
          <cell r="I219">
            <v>8</v>
          </cell>
          <cell r="J219" t="str">
            <v>A3</v>
          </cell>
          <cell r="K219">
            <v>8</v>
          </cell>
          <cell r="L219" t="str">
            <v>A4</v>
          </cell>
          <cell r="M219">
            <v>7</v>
          </cell>
          <cell r="N219" t="str">
            <v>A3</v>
          </cell>
          <cell r="O219">
            <v>8</v>
          </cell>
          <cell r="P219" t="str">
            <v>A2</v>
          </cell>
          <cell r="Q219">
            <v>9</v>
          </cell>
          <cell r="R219">
            <v>8</v>
          </cell>
          <cell r="S219">
            <v>0</v>
          </cell>
          <cell r="T219" t="str">
            <v>Xuất sắc</v>
          </cell>
          <cell r="V219" t="str">
            <v>A3</v>
          </cell>
          <cell r="W219">
            <v>8</v>
          </cell>
          <cell r="X219" t="str">
            <v>A4</v>
          </cell>
          <cell r="Y219">
            <v>7</v>
          </cell>
          <cell r="Z219" t="str">
            <v>A4</v>
          </cell>
          <cell r="AA219">
            <v>7</v>
          </cell>
          <cell r="AB219" t="str">
            <v>A3</v>
          </cell>
          <cell r="AC219">
            <v>8</v>
          </cell>
          <cell r="AD219" t="str">
            <v>A3</v>
          </cell>
          <cell r="AE219">
            <v>8</v>
          </cell>
          <cell r="AF219">
            <v>7.5</v>
          </cell>
          <cell r="AG219">
            <v>0</v>
          </cell>
          <cell r="AH219" t="str">
            <v>Tốt</v>
          </cell>
          <cell r="AI219">
            <v>7.6</v>
          </cell>
          <cell r="AJ219">
            <v>0</v>
          </cell>
          <cell r="AK219" t="str">
            <v>Tốt</v>
          </cell>
          <cell r="AM219">
            <v>7.8</v>
          </cell>
          <cell r="AN219" t="str">
            <v/>
          </cell>
          <cell r="AO219" t="str">
            <v>Tốt</v>
          </cell>
          <cell r="AP219" t="str">
            <v xml:space="preserve"> Đạt LĐTT</v>
          </cell>
          <cell r="AQ219">
            <v>7.8</v>
          </cell>
          <cell r="AR219" t="str">
            <v/>
          </cell>
          <cell r="AS219" t="str">
            <v>Tốt</v>
          </cell>
          <cell r="AT219" t="str">
            <v>Đạt LĐTT</v>
          </cell>
          <cell r="AU219" t="str">
            <v>Khá</v>
          </cell>
          <cell r="AV219" t="str">
            <v>A3</v>
          </cell>
          <cell r="AW219">
            <v>8</v>
          </cell>
          <cell r="AX219" t="str">
            <v>A4</v>
          </cell>
          <cell r="AY219">
            <v>7</v>
          </cell>
          <cell r="AZ219">
            <v>7.7</v>
          </cell>
          <cell r="BA219">
            <v>7.8</v>
          </cell>
          <cell r="BB219" t="str">
            <v>12A* + 0B* + 0C* +  0D</v>
          </cell>
          <cell r="BC219" t="str">
            <v>12A*</v>
          </cell>
          <cell r="BD219" t="str">
            <v>HTT NV</v>
          </cell>
          <cell r="BE219" t="str">
            <v>HTT NV</v>
          </cell>
        </row>
        <row r="220">
          <cell r="E220" t="str">
            <v>01015021</v>
          </cell>
          <cell r="F220" t="str">
            <v>Khoa Công nghệ thông tin</v>
          </cell>
          <cell r="G220" t="str">
            <v>VC</v>
          </cell>
          <cell r="H220" t="str">
            <v>A4</v>
          </cell>
          <cell r="I220">
            <v>7</v>
          </cell>
          <cell r="J220" t="str">
            <v>A3</v>
          </cell>
          <cell r="K220">
            <v>8</v>
          </cell>
          <cell r="L220" t="str">
            <v>A4</v>
          </cell>
          <cell r="M220">
            <v>7</v>
          </cell>
          <cell r="N220" t="str">
            <v>B1</v>
          </cell>
          <cell r="O220">
            <v>6</v>
          </cell>
          <cell r="P220" t="str">
            <v>A3</v>
          </cell>
          <cell r="Q220">
            <v>8</v>
          </cell>
          <cell r="R220">
            <v>7.2</v>
          </cell>
          <cell r="S220">
            <v>0</v>
          </cell>
          <cell r="T220" t="str">
            <v>Tốt</v>
          </cell>
          <cell r="U220" t="str">
            <v>Tháng 12/2021 xếp loại B1</v>
          </cell>
          <cell r="V220" t="str">
            <v>B2</v>
          </cell>
          <cell r="W220">
            <v>5</v>
          </cell>
          <cell r="X220" t="str">
            <v>A4</v>
          </cell>
          <cell r="Y220">
            <v>7</v>
          </cell>
          <cell r="Z220" t="str">
            <v>B1</v>
          </cell>
          <cell r="AA220">
            <v>6</v>
          </cell>
          <cell r="AB220" t="str">
            <v>B1</v>
          </cell>
          <cell r="AC220">
            <v>6</v>
          </cell>
          <cell r="AD220" t="str">
            <v>A3</v>
          </cell>
          <cell r="AE220">
            <v>8</v>
          </cell>
          <cell r="AF220">
            <v>6</v>
          </cell>
          <cell r="AG220">
            <v>0</v>
          </cell>
          <cell r="AH220" t="str">
            <v>Hoàn thành</v>
          </cell>
          <cell r="AI220">
            <v>6.4</v>
          </cell>
          <cell r="AJ220">
            <v>0</v>
          </cell>
          <cell r="AK220" t="str">
            <v>Tốt</v>
          </cell>
          <cell r="AM220">
            <v>6.6</v>
          </cell>
          <cell r="AN220">
            <v>1</v>
          </cell>
          <cell r="AO220" t="str">
            <v>Tốt</v>
          </cell>
          <cell r="AP220" t="str">
            <v>Không đạt LĐTT</v>
          </cell>
          <cell r="AQ220">
            <v>6.8</v>
          </cell>
          <cell r="AR220" t="str">
            <v/>
          </cell>
          <cell r="AS220" t="str">
            <v>Tốt</v>
          </cell>
          <cell r="AT220" t="str">
            <v>Đạt LĐTT</v>
          </cell>
          <cell r="AV220" t="str">
            <v>B1</v>
          </cell>
          <cell r="AW220">
            <v>6</v>
          </cell>
          <cell r="AX220" t="str">
            <v>A4</v>
          </cell>
          <cell r="AY220">
            <v>7</v>
          </cell>
          <cell r="AZ220">
            <v>6.6</v>
          </cell>
          <cell r="BA220">
            <v>6.8</v>
          </cell>
          <cell r="BB220" t="str">
            <v>7A* + 5B* + 0C* +  0D</v>
          </cell>
          <cell r="BC220" t="str">
            <v xml:space="preserve">7A* </v>
          </cell>
          <cell r="BD220" t="str">
            <v>HTT NV</v>
          </cell>
          <cell r="BE220" t="str">
            <v>HTT NV</v>
          </cell>
        </row>
        <row r="221">
          <cell r="E221" t="str">
            <v>01013003</v>
          </cell>
          <cell r="F221" t="str">
            <v>Khoa Động lực</v>
          </cell>
          <cell r="G221" t="str">
            <v>VC</v>
          </cell>
          <cell r="H221" t="str">
            <v>A1</v>
          </cell>
          <cell r="I221">
            <v>10</v>
          </cell>
          <cell r="J221" t="str">
            <v>A1</v>
          </cell>
          <cell r="K221">
            <v>10</v>
          </cell>
          <cell r="L221" t="str">
            <v>A1</v>
          </cell>
          <cell r="M221">
            <v>10</v>
          </cell>
          <cell r="N221" t="str">
            <v>A1</v>
          </cell>
          <cell r="O221">
            <v>10</v>
          </cell>
          <cell r="P221" t="str">
            <v>A1</v>
          </cell>
          <cell r="Q221">
            <v>10</v>
          </cell>
          <cell r="R221">
            <v>10</v>
          </cell>
          <cell r="S221">
            <v>0</v>
          </cell>
          <cell r="T221" t="str">
            <v>Xuất sắc</v>
          </cell>
          <cell r="V221" t="str">
            <v>A1</v>
          </cell>
          <cell r="W221">
            <v>10</v>
          </cell>
          <cell r="X221" t="str">
            <v>A1</v>
          </cell>
          <cell r="Y221">
            <v>10</v>
          </cell>
          <cell r="Z221" t="str">
            <v>A1</v>
          </cell>
          <cell r="AA221">
            <v>10</v>
          </cell>
          <cell r="AB221" t="str">
            <v>A1</v>
          </cell>
          <cell r="AC221">
            <v>10</v>
          </cell>
          <cell r="AD221" t="str">
            <v>A1</v>
          </cell>
          <cell r="AE221">
            <v>10</v>
          </cell>
          <cell r="AF221">
            <v>10</v>
          </cell>
          <cell r="AG221">
            <v>0</v>
          </cell>
          <cell r="AH221" t="str">
            <v>Xuất sắc</v>
          </cell>
          <cell r="AI221">
            <v>10</v>
          </cell>
          <cell r="AJ221">
            <v>0</v>
          </cell>
          <cell r="AK221" t="str">
            <v>Xuất sắc</v>
          </cell>
          <cell r="AM221">
            <v>10</v>
          </cell>
          <cell r="AN221" t="str">
            <v/>
          </cell>
          <cell r="AO221" t="str">
            <v>Xuất sắc</v>
          </cell>
          <cell r="AP221" t="str">
            <v xml:space="preserve"> Đạt LĐTT</v>
          </cell>
          <cell r="AQ221">
            <v>10</v>
          </cell>
          <cell r="AR221" t="str">
            <v/>
          </cell>
          <cell r="AS221" t="str">
            <v>Xuất sắc</v>
          </cell>
          <cell r="AT221" t="str">
            <v>Đạt LĐTT</v>
          </cell>
          <cell r="AU221" t="str">
            <v>Tốt</v>
          </cell>
          <cell r="AV221" t="str">
            <v>A1</v>
          </cell>
          <cell r="AW221">
            <v>10</v>
          </cell>
          <cell r="AX221" t="str">
            <v>A1</v>
          </cell>
          <cell r="AY221">
            <v>10</v>
          </cell>
          <cell r="AZ221">
            <v>10</v>
          </cell>
          <cell r="BA221">
            <v>10</v>
          </cell>
          <cell r="BB221" t="str">
            <v>12A* + 0B* + 0C* +  0D</v>
          </cell>
          <cell r="BC221" t="str">
            <v>12A*</v>
          </cell>
          <cell r="BD221" t="str">
            <v>HTXS NV</v>
          </cell>
          <cell r="BE221" t="str">
            <v>HTXS NV</v>
          </cell>
        </row>
        <row r="222">
          <cell r="E222" t="str">
            <v>01013002</v>
          </cell>
          <cell r="F222" t="str">
            <v>Khoa Động lực</v>
          </cell>
          <cell r="G222" t="str">
            <v>VC</v>
          </cell>
          <cell r="H222" t="str">
            <v>A3</v>
          </cell>
          <cell r="I222">
            <v>8</v>
          </cell>
          <cell r="J222" t="str">
            <v>A2</v>
          </cell>
          <cell r="K222">
            <v>9</v>
          </cell>
          <cell r="L222" t="str">
            <v>A1</v>
          </cell>
          <cell r="M222">
            <v>10</v>
          </cell>
          <cell r="N222" t="str">
            <v>A2</v>
          </cell>
          <cell r="O222">
            <v>9</v>
          </cell>
          <cell r="P222" t="str">
            <v>A3</v>
          </cell>
          <cell r="Q222">
            <v>8</v>
          </cell>
          <cell r="R222">
            <v>8.8000000000000007</v>
          </cell>
          <cell r="S222">
            <v>0</v>
          </cell>
          <cell r="T222" t="str">
            <v>Xuất sắc</v>
          </cell>
          <cell r="V222" t="str">
            <v>A3</v>
          </cell>
          <cell r="W222">
            <v>8</v>
          </cell>
          <cell r="X222" t="str">
            <v>A3</v>
          </cell>
          <cell r="Y222">
            <v>8</v>
          </cell>
          <cell r="Z222" t="str">
            <v>A3</v>
          </cell>
          <cell r="AA222">
            <v>8</v>
          </cell>
          <cell r="AB222" t="str">
            <v>A2</v>
          </cell>
          <cell r="AC222">
            <v>9</v>
          </cell>
          <cell r="AD222" t="str">
            <v>A2</v>
          </cell>
          <cell r="AE222">
            <v>9</v>
          </cell>
          <cell r="AF222">
            <v>8.3000000000000007</v>
          </cell>
          <cell r="AG222">
            <v>0</v>
          </cell>
          <cell r="AH222" t="str">
            <v>Xuất sắc</v>
          </cell>
          <cell r="AI222">
            <v>8.4</v>
          </cell>
          <cell r="AJ222">
            <v>0</v>
          </cell>
          <cell r="AK222" t="str">
            <v>Xuất sắc</v>
          </cell>
          <cell r="AM222">
            <v>8.6</v>
          </cell>
          <cell r="AN222" t="str">
            <v/>
          </cell>
          <cell r="AO222" t="str">
            <v>Xuất sắc</v>
          </cell>
          <cell r="AP222" t="str">
            <v xml:space="preserve"> Đạt LĐTT</v>
          </cell>
          <cell r="AQ222">
            <v>8.6</v>
          </cell>
          <cell r="AR222" t="str">
            <v/>
          </cell>
          <cell r="AS222" t="str">
            <v>Xuất sắc</v>
          </cell>
          <cell r="AT222" t="str">
            <v>Đạt LĐTT</v>
          </cell>
          <cell r="AU222" t="str">
            <v>Khá</v>
          </cell>
          <cell r="AV222" t="str">
            <v>A3</v>
          </cell>
          <cell r="AW222">
            <v>8</v>
          </cell>
          <cell r="AX222" t="str">
            <v>A3</v>
          </cell>
          <cell r="AY222">
            <v>8</v>
          </cell>
          <cell r="AZ222">
            <v>8.5</v>
          </cell>
          <cell r="BA222">
            <v>8.5</v>
          </cell>
          <cell r="BB222" t="str">
            <v>12A* + 0B* + 0C* +  0D</v>
          </cell>
          <cell r="BC222" t="str">
            <v>12A*</v>
          </cell>
          <cell r="BD222" t="str">
            <v>HTXS NV</v>
          </cell>
          <cell r="BE222" t="str">
            <v>HTXS NV</v>
          </cell>
        </row>
        <row r="223">
          <cell r="E223" t="str">
            <v>01013004</v>
          </cell>
          <cell r="F223" t="str">
            <v>Khoa Động lực</v>
          </cell>
          <cell r="G223" t="str">
            <v>VC</v>
          </cell>
          <cell r="H223" t="str">
            <v>A3</v>
          </cell>
          <cell r="I223">
            <v>8</v>
          </cell>
          <cell r="J223" t="str">
            <v>A3</v>
          </cell>
          <cell r="K223">
            <v>8</v>
          </cell>
          <cell r="L223" t="str">
            <v>A1</v>
          </cell>
          <cell r="M223">
            <v>10</v>
          </cell>
          <cell r="N223" t="str">
            <v>A1</v>
          </cell>
          <cell r="O223">
            <v>10</v>
          </cell>
          <cell r="P223" t="str">
            <v>A3</v>
          </cell>
          <cell r="Q223">
            <v>8</v>
          </cell>
          <cell r="R223">
            <v>8.8000000000000007</v>
          </cell>
          <cell r="S223">
            <v>0</v>
          </cell>
          <cell r="T223" t="str">
            <v>Xuất sắc</v>
          </cell>
          <cell r="V223" t="str">
            <v>A3</v>
          </cell>
          <cell r="W223">
            <v>8</v>
          </cell>
          <cell r="X223" t="str">
            <v>A2</v>
          </cell>
          <cell r="Y223">
            <v>9</v>
          </cell>
          <cell r="Z223" t="str">
            <v>A3</v>
          </cell>
          <cell r="AA223">
            <v>8</v>
          </cell>
          <cell r="AB223" t="str">
            <v>A3</v>
          </cell>
          <cell r="AC223">
            <v>8</v>
          </cell>
          <cell r="AD223" t="str">
            <v>A2</v>
          </cell>
          <cell r="AE223">
            <v>9</v>
          </cell>
          <cell r="AF223">
            <v>8.3000000000000007</v>
          </cell>
          <cell r="AG223">
            <v>0</v>
          </cell>
          <cell r="AH223" t="str">
            <v>Xuất sắc</v>
          </cell>
          <cell r="AI223">
            <v>8.4</v>
          </cell>
          <cell r="AJ223">
            <v>0</v>
          </cell>
          <cell r="AK223" t="str">
            <v>Xuất sắc</v>
          </cell>
          <cell r="AM223">
            <v>8.6</v>
          </cell>
          <cell r="AN223" t="str">
            <v/>
          </cell>
          <cell r="AO223" t="str">
            <v>Xuất sắc</v>
          </cell>
          <cell r="AP223" t="str">
            <v xml:space="preserve"> Đạt LĐTT</v>
          </cell>
          <cell r="AQ223">
            <v>8.6</v>
          </cell>
          <cell r="AR223" t="str">
            <v/>
          </cell>
          <cell r="AS223" t="str">
            <v>Xuất sắc</v>
          </cell>
          <cell r="AT223" t="str">
            <v>Đạt LĐTT</v>
          </cell>
          <cell r="AU223" t="str">
            <v>Tốt</v>
          </cell>
          <cell r="AV223" t="str">
            <v>A3</v>
          </cell>
          <cell r="AW223">
            <v>8</v>
          </cell>
          <cell r="AX223" t="str">
            <v>A3</v>
          </cell>
          <cell r="AY223">
            <v>8</v>
          </cell>
          <cell r="AZ223">
            <v>8.5</v>
          </cell>
          <cell r="BA223">
            <v>8.5</v>
          </cell>
          <cell r="BB223" t="str">
            <v>12A* + 0B* + 0C* +  0D</v>
          </cell>
          <cell r="BC223" t="str">
            <v>12A*</v>
          </cell>
          <cell r="BD223" t="str">
            <v>HTXS NV</v>
          </cell>
          <cell r="BE223" t="str">
            <v>HTXS NV</v>
          </cell>
        </row>
        <row r="224">
          <cell r="E224" t="str">
            <v>01013021</v>
          </cell>
          <cell r="F224" t="str">
            <v>Khoa Động lực</v>
          </cell>
          <cell r="G224" t="str">
            <v>VC</v>
          </cell>
          <cell r="H224" t="str">
            <v>A3</v>
          </cell>
          <cell r="I224">
            <v>8</v>
          </cell>
          <cell r="J224" t="str">
            <v>A3</v>
          </cell>
          <cell r="K224">
            <v>8</v>
          </cell>
          <cell r="L224" t="str">
            <v>A2</v>
          </cell>
          <cell r="M224">
            <v>9</v>
          </cell>
          <cell r="N224" t="str">
            <v>A2</v>
          </cell>
          <cell r="O224">
            <v>9</v>
          </cell>
          <cell r="P224" t="str">
            <v>A3</v>
          </cell>
          <cell r="Q224">
            <v>8</v>
          </cell>
          <cell r="R224">
            <v>8.4</v>
          </cell>
          <cell r="S224">
            <v>0</v>
          </cell>
          <cell r="T224" t="str">
            <v>Xuất sắc</v>
          </cell>
          <cell r="V224" t="str">
            <v>A3</v>
          </cell>
          <cell r="W224">
            <v>8</v>
          </cell>
          <cell r="X224" t="str">
            <v>A3</v>
          </cell>
          <cell r="Y224">
            <v>8</v>
          </cell>
          <cell r="Z224" t="str">
            <v>A2</v>
          </cell>
          <cell r="AA224">
            <v>9</v>
          </cell>
          <cell r="AB224" t="str">
            <v>A2</v>
          </cell>
          <cell r="AC224">
            <v>9</v>
          </cell>
          <cell r="AD224" t="str">
            <v>A3</v>
          </cell>
          <cell r="AE224">
            <v>8</v>
          </cell>
          <cell r="AF224">
            <v>8.5</v>
          </cell>
          <cell r="AG224">
            <v>0</v>
          </cell>
          <cell r="AH224" t="str">
            <v>Xuất sắc</v>
          </cell>
          <cell r="AI224">
            <v>8.4</v>
          </cell>
          <cell r="AJ224">
            <v>0</v>
          </cell>
          <cell r="AK224" t="str">
            <v>Xuất sắc</v>
          </cell>
          <cell r="AM224">
            <v>8.5</v>
          </cell>
          <cell r="AN224" t="str">
            <v/>
          </cell>
          <cell r="AO224" t="str">
            <v>Xuất sắc</v>
          </cell>
          <cell r="AP224" t="str">
            <v xml:space="preserve"> Đạt LĐTT</v>
          </cell>
          <cell r="AQ224">
            <v>8.4</v>
          </cell>
          <cell r="AR224" t="str">
            <v/>
          </cell>
          <cell r="AS224" t="str">
            <v>Xuất sắc</v>
          </cell>
          <cell r="AT224" t="str">
            <v>Đạt LĐTT</v>
          </cell>
          <cell r="AU224" t="str">
            <v>Khá</v>
          </cell>
          <cell r="AV224" t="str">
            <v>A3</v>
          </cell>
          <cell r="AW224">
            <v>8</v>
          </cell>
          <cell r="AX224" t="str">
            <v>A3</v>
          </cell>
          <cell r="AY224">
            <v>8</v>
          </cell>
          <cell r="AZ224">
            <v>8.4</v>
          </cell>
          <cell r="BA224">
            <v>8.3000000000000007</v>
          </cell>
          <cell r="BB224" t="str">
            <v>12A* + 0B* + 0C* +  0D</v>
          </cell>
          <cell r="BC224" t="str">
            <v>12A*</v>
          </cell>
          <cell r="BD224" t="str">
            <v>HTXS NV</v>
          </cell>
          <cell r="BE224" t="str">
            <v>HTXS NV</v>
          </cell>
        </row>
        <row r="225">
          <cell r="E225" t="str">
            <v>01013006</v>
          </cell>
          <cell r="F225" t="str">
            <v>Khoa Động lực</v>
          </cell>
          <cell r="G225" t="str">
            <v>VC</v>
          </cell>
          <cell r="H225" t="str">
            <v>A3</v>
          </cell>
          <cell r="I225">
            <v>8</v>
          </cell>
          <cell r="J225" t="str">
            <v>A3</v>
          </cell>
          <cell r="K225">
            <v>8</v>
          </cell>
          <cell r="L225" t="str">
            <v>A1</v>
          </cell>
          <cell r="M225">
            <v>10</v>
          </cell>
          <cell r="N225" t="str">
            <v>A1</v>
          </cell>
          <cell r="O225">
            <v>10</v>
          </cell>
          <cell r="P225" t="str">
            <v>A3</v>
          </cell>
          <cell r="Q225">
            <v>8</v>
          </cell>
          <cell r="R225">
            <v>8.8000000000000007</v>
          </cell>
          <cell r="S225">
            <v>0</v>
          </cell>
          <cell r="T225" t="str">
            <v>Xuất sắc</v>
          </cell>
          <cell r="V225" t="str">
            <v>A3</v>
          </cell>
          <cell r="W225">
            <v>8</v>
          </cell>
          <cell r="X225" t="str">
            <v>A3</v>
          </cell>
          <cell r="Y225">
            <v>8</v>
          </cell>
          <cell r="Z225" t="str">
            <v>A2</v>
          </cell>
          <cell r="AA225">
            <v>9</v>
          </cell>
          <cell r="AB225" t="str">
            <v>A2</v>
          </cell>
          <cell r="AC225">
            <v>9</v>
          </cell>
          <cell r="AD225" t="str">
            <v>A2</v>
          </cell>
          <cell r="AE225">
            <v>9</v>
          </cell>
          <cell r="AF225">
            <v>8.5</v>
          </cell>
          <cell r="AG225">
            <v>0</v>
          </cell>
          <cell r="AH225" t="str">
            <v>Xuất sắc</v>
          </cell>
          <cell r="AI225">
            <v>8.6</v>
          </cell>
          <cell r="AJ225">
            <v>0</v>
          </cell>
          <cell r="AK225" t="str">
            <v>Xuất sắc</v>
          </cell>
          <cell r="AM225">
            <v>8.6999999999999993</v>
          </cell>
          <cell r="AN225" t="str">
            <v/>
          </cell>
          <cell r="AO225" t="str">
            <v>Xuất sắc</v>
          </cell>
          <cell r="AP225" t="str">
            <v xml:space="preserve"> Đạt LĐTT</v>
          </cell>
          <cell r="AQ225">
            <v>8.6999999999999993</v>
          </cell>
          <cell r="AR225" t="str">
            <v/>
          </cell>
          <cell r="AS225" t="str">
            <v>Xuất sắc</v>
          </cell>
          <cell r="AT225" t="str">
            <v>Đạt LĐTT</v>
          </cell>
          <cell r="AU225" t="str">
            <v>Tốt</v>
          </cell>
          <cell r="AV225" t="str">
            <v>A3</v>
          </cell>
          <cell r="AW225">
            <v>8</v>
          </cell>
          <cell r="AX225" t="str">
            <v>A3</v>
          </cell>
          <cell r="AY225">
            <v>8</v>
          </cell>
          <cell r="AZ225">
            <v>8.5</v>
          </cell>
          <cell r="BA225">
            <v>8.6</v>
          </cell>
          <cell r="BB225" t="str">
            <v>12A* + 0B* + 0C* +  0D</v>
          </cell>
          <cell r="BC225" t="str">
            <v>12A*</v>
          </cell>
          <cell r="BD225" t="str">
            <v>HTXS NV</v>
          </cell>
          <cell r="BE225" t="str">
            <v>HTXS NV</v>
          </cell>
        </row>
        <row r="226">
          <cell r="E226" t="str">
            <v>01013018</v>
          </cell>
          <cell r="F226" t="str">
            <v>Khoa Động lực</v>
          </cell>
          <cell r="G226" t="str">
            <v>VC</v>
          </cell>
          <cell r="H226" t="str">
            <v>A4</v>
          </cell>
          <cell r="I226">
            <v>7</v>
          </cell>
          <cell r="J226" t="str">
            <v>A4</v>
          </cell>
          <cell r="K226">
            <v>7</v>
          </cell>
          <cell r="L226" t="str">
            <v>A4</v>
          </cell>
          <cell r="M226">
            <v>7</v>
          </cell>
          <cell r="N226" t="str">
            <v>A4</v>
          </cell>
          <cell r="O226">
            <v>7</v>
          </cell>
          <cell r="P226" t="str">
            <v>B1</v>
          </cell>
          <cell r="Q226">
            <v>6</v>
          </cell>
          <cell r="R226">
            <v>6.8</v>
          </cell>
          <cell r="S226">
            <v>0</v>
          </cell>
          <cell r="T226" t="str">
            <v>Tốt</v>
          </cell>
          <cell r="U226" t="str">
            <v>Tháng 01/2022 xếp loại B1</v>
          </cell>
          <cell r="V226" t="str">
            <v>A4</v>
          </cell>
          <cell r="W226">
            <v>7</v>
          </cell>
          <cell r="X226" t="str">
            <v>A4</v>
          </cell>
          <cell r="Y226">
            <v>7</v>
          </cell>
          <cell r="Z226" t="str">
            <v>A4</v>
          </cell>
          <cell r="AA226">
            <v>7</v>
          </cell>
          <cell r="AB226" t="str">
            <v>A4</v>
          </cell>
          <cell r="AC226">
            <v>7</v>
          </cell>
          <cell r="AD226" t="str">
            <v>A3</v>
          </cell>
          <cell r="AE226">
            <v>8</v>
          </cell>
          <cell r="AF226">
            <v>7</v>
          </cell>
          <cell r="AG226">
            <v>0</v>
          </cell>
          <cell r="AH226" t="str">
            <v>Tốt</v>
          </cell>
          <cell r="AI226">
            <v>7.2</v>
          </cell>
          <cell r="AJ226">
            <v>0</v>
          </cell>
          <cell r="AK226" t="str">
            <v>Tốt</v>
          </cell>
          <cell r="AM226">
            <v>6.9</v>
          </cell>
          <cell r="AN226" t="str">
            <v/>
          </cell>
          <cell r="AO226" t="str">
            <v>Tốt</v>
          </cell>
          <cell r="AP226" t="str">
            <v xml:space="preserve"> Đạt LĐTT</v>
          </cell>
          <cell r="AQ226">
            <v>7</v>
          </cell>
          <cell r="AR226" t="str">
            <v/>
          </cell>
          <cell r="AS226" t="str">
            <v>Tốt</v>
          </cell>
          <cell r="AT226" t="str">
            <v>Đạt LĐTT</v>
          </cell>
          <cell r="AU226" t="str">
            <v>Khá</v>
          </cell>
          <cell r="AV226" t="str">
            <v>B2</v>
          </cell>
          <cell r="AW226">
            <v>5</v>
          </cell>
          <cell r="AX226" t="str">
            <v>A4</v>
          </cell>
          <cell r="AY226">
            <v>7</v>
          </cell>
          <cell r="AZ226">
            <v>6.7</v>
          </cell>
          <cell r="BA226">
            <v>6.8</v>
          </cell>
          <cell r="BB226" t="str">
            <v>10A* + 2B* + 0C* +  0D</v>
          </cell>
          <cell r="BC226" t="str">
            <v>10A*</v>
          </cell>
          <cell r="BD226" t="str">
            <v>HTT NV</v>
          </cell>
          <cell r="BE226" t="str">
            <v>HTT NV</v>
          </cell>
        </row>
        <row r="227">
          <cell r="E227" t="str">
            <v>01013019</v>
          </cell>
          <cell r="F227" t="str">
            <v>Khoa Động lực</v>
          </cell>
          <cell r="G227" t="str">
            <v>VC</v>
          </cell>
          <cell r="H227" t="str">
            <v>A4</v>
          </cell>
          <cell r="I227">
            <v>7</v>
          </cell>
          <cell r="J227" t="str">
            <v>A4</v>
          </cell>
          <cell r="K227">
            <v>7</v>
          </cell>
          <cell r="L227" t="str">
            <v>A3</v>
          </cell>
          <cell r="M227">
            <v>8</v>
          </cell>
          <cell r="N227" t="str">
            <v>A4</v>
          </cell>
          <cell r="O227">
            <v>7</v>
          </cell>
          <cell r="P227" t="str">
            <v>A4</v>
          </cell>
          <cell r="Q227">
            <v>7</v>
          </cell>
          <cell r="R227">
            <v>7.2</v>
          </cell>
          <cell r="S227">
            <v>0</v>
          </cell>
          <cell r="T227" t="str">
            <v>Tốt</v>
          </cell>
          <cell r="V227" t="str">
            <v>A4</v>
          </cell>
          <cell r="W227">
            <v>7</v>
          </cell>
          <cell r="X227" t="str">
            <v>A4</v>
          </cell>
          <cell r="Y227">
            <v>7</v>
          </cell>
          <cell r="Z227" t="str">
            <v>A4</v>
          </cell>
          <cell r="AA227">
            <v>7</v>
          </cell>
          <cell r="AB227" t="str">
            <v>A4</v>
          </cell>
          <cell r="AC227">
            <v>7</v>
          </cell>
          <cell r="AD227" t="str">
            <v>A4</v>
          </cell>
          <cell r="AE227">
            <v>7</v>
          </cell>
          <cell r="AF227">
            <v>7</v>
          </cell>
          <cell r="AG227">
            <v>0</v>
          </cell>
          <cell r="AH227" t="str">
            <v>Tốt</v>
          </cell>
          <cell r="AI227">
            <v>7</v>
          </cell>
          <cell r="AJ227">
            <v>0</v>
          </cell>
          <cell r="AK227" t="str">
            <v>Tốt</v>
          </cell>
          <cell r="AM227">
            <v>7.1</v>
          </cell>
          <cell r="AN227" t="str">
            <v/>
          </cell>
          <cell r="AO227" t="str">
            <v>Tốt</v>
          </cell>
          <cell r="AP227" t="str">
            <v xml:space="preserve"> Đạt LĐTT</v>
          </cell>
          <cell r="AQ227">
            <v>7.1</v>
          </cell>
          <cell r="AR227" t="str">
            <v/>
          </cell>
          <cell r="AS227" t="str">
            <v>Tốt</v>
          </cell>
          <cell r="AT227" t="str">
            <v>Đạt LĐTT</v>
          </cell>
          <cell r="AU227" t="str">
            <v>Tốt</v>
          </cell>
          <cell r="AV227" t="str">
            <v>A4</v>
          </cell>
          <cell r="AW227">
            <v>7</v>
          </cell>
          <cell r="AX227" t="str">
            <v>A4</v>
          </cell>
          <cell r="AY227">
            <v>7</v>
          </cell>
          <cell r="AZ227">
            <v>7.1</v>
          </cell>
          <cell r="BA227">
            <v>7.1</v>
          </cell>
          <cell r="BB227" t="str">
            <v>12A* + 0B* + 0C* +  0D</v>
          </cell>
          <cell r="BC227" t="str">
            <v>12A*</v>
          </cell>
          <cell r="BD227" t="str">
            <v>HTT NV</v>
          </cell>
          <cell r="BE227" t="str">
            <v>HTT NV</v>
          </cell>
        </row>
        <row r="228">
          <cell r="E228" t="str">
            <v>01013016</v>
          </cell>
          <cell r="F228" t="str">
            <v>Khoa Động lực</v>
          </cell>
          <cell r="G228" t="str">
            <v>VC</v>
          </cell>
          <cell r="H228" t="str">
            <v>A4</v>
          </cell>
          <cell r="I228">
            <v>7</v>
          </cell>
          <cell r="J228" t="str">
            <v>A4</v>
          </cell>
          <cell r="K228">
            <v>7</v>
          </cell>
          <cell r="L228" t="str">
            <v>A3</v>
          </cell>
          <cell r="M228">
            <v>8</v>
          </cell>
          <cell r="N228" t="str">
            <v>A2</v>
          </cell>
          <cell r="O228">
            <v>9</v>
          </cell>
          <cell r="P228" t="str">
            <v>A4</v>
          </cell>
          <cell r="Q228">
            <v>7</v>
          </cell>
          <cell r="R228">
            <v>7.6</v>
          </cell>
          <cell r="S228">
            <v>0</v>
          </cell>
          <cell r="T228" t="str">
            <v>Tốt</v>
          </cell>
          <cell r="V228" t="str">
            <v>A4</v>
          </cell>
          <cell r="W228">
            <v>7</v>
          </cell>
          <cell r="X228" t="str">
            <v>A4</v>
          </cell>
          <cell r="Y228">
            <v>7</v>
          </cell>
          <cell r="Z228" t="str">
            <v>A4</v>
          </cell>
          <cell r="AA228">
            <v>7</v>
          </cell>
          <cell r="AB228" t="str">
            <v>A4</v>
          </cell>
          <cell r="AC228">
            <v>7</v>
          </cell>
          <cell r="AD228" t="str">
            <v>A3</v>
          </cell>
          <cell r="AE228">
            <v>8</v>
          </cell>
          <cell r="AF228">
            <v>7</v>
          </cell>
          <cell r="AG228">
            <v>0</v>
          </cell>
          <cell r="AH228" t="str">
            <v>Tốt</v>
          </cell>
          <cell r="AI228">
            <v>7.2</v>
          </cell>
          <cell r="AJ228">
            <v>0</v>
          </cell>
          <cell r="AK228" t="str">
            <v>Tốt</v>
          </cell>
          <cell r="AM228">
            <v>7.3</v>
          </cell>
          <cell r="AN228" t="str">
            <v/>
          </cell>
          <cell r="AO228" t="str">
            <v>Tốt</v>
          </cell>
          <cell r="AP228" t="str">
            <v xml:space="preserve"> Đạt LĐTT</v>
          </cell>
          <cell r="AQ228">
            <v>7.4</v>
          </cell>
          <cell r="AR228" t="str">
            <v/>
          </cell>
          <cell r="AS228" t="str">
            <v>Tốt</v>
          </cell>
          <cell r="AT228" t="str">
            <v>Đạt LĐTT</v>
          </cell>
          <cell r="AU228" t="str">
            <v>Khá</v>
          </cell>
          <cell r="AV228" t="str">
            <v>A4</v>
          </cell>
          <cell r="AW228">
            <v>7</v>
          </cell>
          <cell r="AX228" t="str">
            <v>A4</v>
          </cell>
          <cell r="AY228">
            <v>7</v>
          </cell>
          <cell r="AZ228">
            <v>7.3</v>
          </cell>
          <cell r="BA228">
            <v>7.3</v>
          </cell>
          <cell r="BB228" t="str">
            <v>12A* + 0B* + 0C* +  0D</v>
          </cell>
          <cell r="BC228" t="str">
            <v>12A*</v>
          </cell>
          <cell r="BD228" t="str">
            <v>HTT NV</v>
          </cell>
          <cell r="BE228" t="str">
            <v>HTT NV</v>
          </cell>
        </row>
        <row r="229">
          <cell r="E229" t="str">
            <v>01013017</v>
          </cell>
          <cell r="F229" t="str">
            <v>Khoa Động lực</v>
          </cell>
          <cell r="G229" t="str">
            <v>VC</v>
          </cell>
          <cell r="H229" t="str">
            <v>A4</v>
          </cell>
          <cell r="I229">
            <v>7</v>
          </cell>
          <cell r="J229" t="str">
            <v>A4</v>
          </cell>
          <cell r="K229">
            <v>7</v>
          </cell>
          <cell r="L229" t="str">
            <v>A4</v>
          </cell>
          <cell r="M229">
            <v>7</v>
          </cell>
          <cell r="N229" t="str">
            <v>A3</v>
          </cell>
          <cell r="O229">
            <v>8</v>
          </cell>
          <cell r="P229" t="str">
            <v>A4</v>
          </cell>
          <cell r="Q229">
            <v>7</v>
          </cell>
          <cell r="R229">
            <v>7.2</v>
          </cell>
          <cell r="S229">
            <v>0</v>
          </cell>
          <cell r="T229" t="str">
            <v>Tốt</v>
          </cell>
          <cell r="V229" t="str">
            <v>A4</v>
          </cell>
          <cell r="W229">
            <v>7</v>
          </cell>
          <cell r="X229" t="str">
            <v>A4</v>
          </cell>
          <cell r="Y229">
            <v>7</v>
          </cell>
          <cell r="Z229" t="str">
            <v>A4</v>
          </cell>
          <cell r="AA229">
            <v>7</v>
          </cell>
          <cell r="AB229" t="str">
            <v>A4</v>
          </cell>
          <cell r="AC229">
            <v>7</v>
          </cell>
          <cell r="AD229" t="str">
            <v>A4</v>
          </cell>
          <cell r="AE229">
            <v>7</v>
          </cell>
          <cell r="AF229">
            <v>7</v>
          </cell>
          <cell r="AG229">
            <v>0</v>
          </cell>
          <cell r="AH229" t="str">
            <v>Tốt</v>
          </cell>
          <cell r="AI229">
            <v>7</v>
          </cell>
          <cell r="AJ229">
            <v>0</v>
          </cell>
          <cell r="AK229" t="str">
            <v>Tốt</v>
          </cell>
          <cell r="AM229">
            <v>7.1</v>
          </cell>
          <cell r="AN229" t="str">
            <v/>
          </cell>
          <cell r="AO229" t="str">
            <v>Tốt</v>
          </cell>
          <cell r="AP229" t="str">
            <v xml:space="preserve"> Đạt LĐTT</v>
          </cell>
          <cell r="AQ229">
            <v>7.1</v>
          </cell>
          <cell r="AR229" t="str">
            <v/>
          </cell>
          <cell r="AS229" t="str">
            <v>Tốt</v>
          </cell>
          <cell r="AT229" t="str">
            <v>Đạt LĐTT</v>
          </cell>
          <cell r="AU229" t="str">
            <v>Khá</v>
          </cell>
          <cell r="AV229" t="str">
            <v>A4</v>
          </cell>
          <cell r="AW229">
            <v>7</v>
          </cell>
          <cell r="AX229" t="str">
            <v>A4</v>
          </cell>
          <cell r="AY229">
            <v>7</v>
          </cell>
          <cell r="AZ229">
            <v>7.1</v>
          </cell>
          <cell r="BA229">
            <v>7.1</v>
          </cell>
          <cell r="BB229" t="str">
            <v>12A* + 0B* + 0C* +  0D</v>
          </cell>
          <cell r="BC229" t="str">
            <v>12A*</v>
          </cell>
          <cell r="BD229" t="str">
            <v>HTT NV</v>
          </cell>
          <cell r="BE229" t="str">
            <v>HTT NV</v>
          </cell>
        </row>
        <row r="230">
          <cell r="E230" t="str">
            <v>01013027</v>
          </cell>
          <cell r="F230" t="str">
            <v>Khoa Động lực</v>
          </cell>
          <cell r="G230" t="str">
            <v>VC</v>
          </cell>
          <cell r="H230" t="str">
            <v>A3</v>
          </cell>
          <cell r="I230">
            <v>8</v>
          </cell>
          <cell r="J230" t="str">
            <v>A4</v>
          </cell>
          <cell r="K230">
            <v>7</v>
          </cell>
          <cell r="L230" t="str">
            <v>A3</v>
          </cell>
          <cell r="M230">
            <v>8</v>
          </cell>
          <cell r="N230" t="str">
            <v>A3</v>
          </cell>
          <cell r="O230">
            <v>8</v>
          </cell>
          <cell r="P230" t="str">
            <v>A3</v>
          </cell>
          <cell r="Q230">
            <v>8</v>
          </cell>
          <cell r="R230">
            <v>7.8</v>
          </cell>
          <cell r="S230">
            <v>0</v>
          </cell>
          <cell r="T230" t="str">
            <v>Tốt</v>
          </cell>
          <cell r="V230" t="str">
            <v>A3</v>
          </cell>
          <cell r="W230">
            <v>8</v>
          </cell>
          <cell r="X230" t="str">
            <v>A4</v>
          </cell>
          <cell r="Y230">
            <v>7</v>
          </cell>
          <cell r="Z230" t="str">
            <v>A4</v>
          </cell>
          <cell r="AA230">
            <v>7</v>
          </cell>
          <cell r="AB230" t="str">
            <v>A4</v>
          </cell>
          <cell r="AC230">
            <v>7</v>
          </cell>
          <cell r="AD230" t="str">
            <v>A2</v>
          </cell>
          <cell r="AE230">
            <v>9</v>
          </cell>
          <cell r="AF230">
            <v>7.3</v>
          </cell>
          <cell r="AG230">
            <v>0</v>
          </cell>
          <cell r="AH230" t="str">
            <v>Tốt</v>
          </cell>
          <cell r="AI230">
            <v>7.6</v>
          </cell>
          <cell r="AJ230">
            <v>0</v>
          </cell>
          <cell r="AK230" t="str">
            <v>Tốt</v>
          </cell>
          <cell r="AM230">
            <v>7.6</v>
          </cell>
          <cell r="AN230" t="str">
            <v/>
          </cell>
          <cell r="AO230" t="str">
            <v>Tốt</v>
          </cell>
          <cell r="AP230" t="str">
            <v xml:space="preserve"> Đạt LĐTT</v>
          </cell>
          <cell r="AQ230">
            <v>7.7</v>
          </cell>
          <cell r="AR230" t="str">
            <v/>
          </cell>
          <cell r="AS230" t="str">
            <v>Tốt</v>
          </cell>
          <cell r="AT230" t="str">
            <v>Đạt LĐTT</v>
          </cell>
          <cell r="AU230" t="str">
            <v>Tốt</v>
          </cell>
          <cell r="AV230" t="str">
            <v>A4</v>
          </cell>
          <cell r="AW230">
            <v>7</v>
          </cell>
          <cell r="AX230" t="str">
            <v>A3</v>
          </cell>
          <cell r="AY230">
            <v>8</v>
          </cell>
          <cell r="AZ230">
            <v>7.5</v>
          </cell>
          <cell r="BA230">
            <v>7.7</v>
          </cell>
          <cell r="BB230" t="str">
            <v>12A* + 0B* + 0C* +  0D</v>
          </cell>
          <cell r="BC230" t="str">
            <v>12A*</v>
          </cell>
          <cell r="BD230" t="str">
            <v>HTT NV</v>
          </cell>
          <cell r="BE230" t="str">
            <v>HTT NV</v>
          </cell>
        </row>
        <row r="231">
          <cell r="E231" t="str">
            <v>01013026</v>
          </cell>
          <cell r="F231" t="str">
            <v>Khoa Động lực</v>
          </cell>
          <cell r="G231" t="str">
            <v>VC</v>
          </cell>
          <cell r="H231" t="str">
            <v>A4</v>
          </cell>
          <cell r="I231">
            <v>7</v>
          </cell>
          <cell r="J231" t="str">
            <v>A4</v>
          </cell>
          <cell r="K231">
            <v>7</v>
          </cell>
          <cell r="L231" t="str">
            <v>A4</v>
          </cell>
          <cell r="M231">
            <v>7</v>
          </cell>
          <cell r="N231" t="str">
            <v>A3</v>
          </cell>
          <cell r="O231">
            <v>8</v>
          </cell>
          <cell r="P231" t="str">
            <v>A3</v>
          </cell>
          <cell r="Q231">
            <v>8</v>
          </cell>
          <cell r="R231">
            <v>7.4</v>
          </cell>
          <cell r="S231">
            <v>0</v>
          </cell>
          <cell r="T231" t="str">
            <v>Tốt</v>
          </cell>
          <cell r="V231" t="str">
            <v>A3</v>
          </cell>
          <cell r="W231">
            <v>8</v>
          </cell>
          <cell r="X231" t="str">
            <v>A4</v>
          </cell>
          <cell r="Y231">
            <v>7</v>
          </cell>
          <cell r="Z231" t="str">
            <v>A4</v>
          </cell>
          <cell r="AA231">
            <v>7</v>
          </cell>
          <cell r="AB231" t="str">
            <v>A4</v>
          </cell>
          <cell r="AC231">
            <v>7</v>
          </cell>
          <cell r="AD231" t="str">
            <v>A4</v>
          </cell>
          <cell r="AE231">
            <v>7</v>
          </cell>
          <cell r="AF231">
            <v>7.3</v>
          </cell>
          <cell r="AG231">
            <v>0</v>
          </cell>
          <cell r="AH231" t="str">
            <v>Tốt</v>
          </cell>
          <cell r="AI231">
            <v>7.2</v>
          </cell>
          <cell r="AJ231">
            <v>0</v>
          </cell>
          <cell r="AK231" t="str">
            <v>Tốt</v>
          </cell>
          <cell r="AM231">
            <v>7.4</v>
          </cell>
          <cell r="AN231" t="str">
            <v/>
          </cell>
          <cell r="AO231" t="str">
            <v>Tốt</v>
          </cell>
          <cell r="AP231" t="str">
            <v xml:space="preserve"> Đạt LĐTT</v>
          </cell>
          <cell r="AQ231">
            <v>7.3</v>
          </cell>
          <cell r="AR231" t="str">
            <v/>
          </cell>
          <cell r="AS231" t="str">
            <v>Tốt</v>
          </cell>
          <cell r="AT231" t="str">
            <v>Đạt LĐTT</v>
          </cell>
          <cell r="AU231" t="str">
            <v>Khá</v>
          </cell>
          <cell r="AV231" t="str">
            <v>A4</v>
          </cell>
          <cell r="AW231">
            <v>7</v>
          </cell>
          <cell r="AX231" t="str">
            <v>A4</v>
          </cell>
          <cell r="AY231">
            <v>7</v>
          </cell>
          <cell r="AZ231">
            <v>7.3</v>
          </cell>
          <cell r="BA231">
            <v>7.3</v>
          </cell>
          <cell r="BB231" t="str">
            <v>12A* + 0B* + 0C* +  0D</v>
          </cell>
          <cell r="BC231" t="str">
            <v>12A*</v>
          </cell>
          <cell r="BD231" t="str">
            <v>HTT NV</v>
          </cell>
          <cell r="BE231" t="str">
            <v>HTT NV</v>
          </cell>
        </row>
        <row r="232">
          <cell r="E232" t="str">
            <v>01013029</v>
          </cell>
          <cell r="F232" t="str">
            <v>Khoa Động lực</v>
          </cell>
          <cell r="G232" t="str">
            <v>VC</v>
          </cell>
          <cell r="H232" t="str">
            <v>A4</v>
          </cell>
          <cell r="I232">
            <v>7</v>
          </cell>
          <cell r="J232" t="str">
            <v>A4</v>
          </cell>
          <cell r="K232">
            <v>7</v>
          </cell>
          <cell r="L232" t="str">
            <v>A4</v>
          </cell>
          <cell r="M232">
            <v>7</v>
          </cell>
          <cell r="N232" t="str">
            <v>A3</v>
          </cell>
          <cell r="O232">
            <v>8</v>
          </cell>
          <cell r="P232" t="str">
            <v>A4</v>
          </cell>
          <cell r="Q232">
            <v>7</v>
          </cell>
          <cell r="R232">
            <v>7.2</v>
          </cell>
          <cell r="S232">
            <v>0</v>
          </cell>
          <cell r="T232" t="str">
            <v>Tốt</v>
          </cell>
          <cell r="V232" t="str">
            <v>A4</v>
          </cell>
          <cell r="W232">
            <v>7</v>
          </cell>
          <cell r="X232" t="str">
            <v>A4</v>
          </cell>
          <cell r="Y232">
            <v>7</v>
          </cell>
          <cell r="Z232" t="str">
            <v>A4</v>
          </cell>
          <cell r="AA232">
            <v>7</v>
          </cell>
          <cell r="AB232" t="str">
            <v>A4</v>
          </cell>
          <cell r="AC232">
            <v>7</v>
          </cell>
          <cell r="AD232" t="str">
            <v>A4</v>
          </cell>
          <cell r="AE232">
            <v>7</v>
          </cell>
          <cell r="AF232">
            <v>7</v>
          </cell>
          <cell r="AG232">
            <v>0</v>
          </cell>
          <cell r="AH232" t="str">
            <v>Tốt</v>
          </cell>
          <cell r="AI232">
            <v>7</v>
          </cell>
          <cell r="AJ232">
            <v>0</v>
          </cell>
          <cell r="AK232" t="str">
            <v>Tốt</v>
          </cell>
          <cell r="AM232">
            <v>7.1</v>
          </cell>
          <cell r="AN232" t="str">
            <v/>
          </cell>
          <cell r="AO232" t="str">
            <v>Tốt</v>
          </cell>
          <cell r="AP232" t="str">
            <v xml:space="preserve"> Đạt LĐTT</v>
          </cell>
          <cell r="AQ232">
            <v>7.1</v>
          </cell>
          <cell r="AR232" t="str">
            <v/>
          </cell>
          <cell r="AS232" t="str">
            <v>Tốt</v>
          </cell>
          <cell r="AT232" t="str">
            <v>Đạt LĐTT</v>
          </cell>
          <cell r="AU232" t="str">
            <v>Khá</v>
          </cell>
          <cell r="AV232" t="str">
            <v>A4</v>
          </cell>
          <cell r="AW232">
            <v>7</v>
          </cell>
          <cell r="AX232" t="str">
            <v>A4</v>
          </cell>
          <cell r="AY232">
            <v>7</v>
          </cell>
          <cell r="AZ232">
            <v>7.1</v>
          </cell>
          <cell r="BA232">
            <v>7.1</v>
          </cell>
          <cell r="BB232" t="str">
            <v>12A* + 0B* + 0C* +  0D</v>
          </cell>
          <cell r="BC232" t="str">
            <v>12A*</v>
          </cell>
          <cell r="BD232" t="str">
            <v>HTT NV</v>
          </cell>
          <cell r="BE232" t="str">
            <v>HTT NV</v>
          </cell>
        </row>
        <row r="233">
          <cell r="E233" t="str">
            <v>01013028</v>
          </cell>
          <cell r="F233" t="str">
            <v>Khoa Động lực</v>
          </cell>
          <cell r="G233" t="str">
            <v>VC</v>
          </cell>
          <cell r="H233" t="str">
            <v>A4</v>
          </cell>
          <cell r="I233">
            <v>7</v>
          </cell>
          <cell r="J233" t="str">
            <v>A4</v>
          </cell>
          <cell r="K233">
            <v>7</v>
          </cell>
          <cell r="L233" t="str">
            <v>A3</v>
          </cell>
          <cell r="M233">
            <v>8</v>
          </cell>
          <cell r="N233" t="str">
            <v>A4</v>
          </cell>
          <cell r="O233">
            <v>7</v>
          </cell>
          <cell r="P233" t="str">
            <v>A4</v>
          </cell>
          <cell r="Q233">
            <v>7</v>
          </cell>
          <cell r="R233">
            <v>7.2</v>
          </cell>
          <cell r="S233">
            <v>0</v>
          </cell>
          <cell r="T233" t="str">
            <v>Tốt</v>
          </cell>
          <cell r="V233" t="str">
            <v>A4</v>
          </cell>
          <cell r="W233">
            <v>7</v>
          </cell>
          <cell r="X233" t="str">
            <v>A4</v>
          </cell>
          <cell r="Y233">
            <v>7</v>
          </cell>
          <cell r="Z233" t="str">
            <v>A4</v>
          </cell>
          <cell r="AA233">
            <v>7</v>
          </cell>
          <cell r="AB233" t="str">
            <v>A4</v>
          </cell>
          <cell r="AC233">
            <v>7</v>
          </cell>
          <cell r="AD233" t="str">
            <v>A3</v>
          </cell>
          <cell r="AE233">
            <v>8</v>
          </cell>
          <cell r="AF233">
            <v>7</v>
          </cell>
          <cell r="AG233">
            <v>0</v>
          </cell>
          <cell r="AH233" t="str">
            <v>Tốt</v>
          </cell>
          <cell r="AI233">
            <v>7.2</v>
          </cell>
          <cell r="AJ233">
            <v>0</v>
          </cell>
          <cell r="AK233" t="str">
            <v>Tốt</v>
          </cell>
          <cell r="AM233">
            <v>7.1</v>
          </cell>
          <cell r="AN233" t="str">
            <v/>
          </cell>
          <cell r="AO233" t="str">
            <v>Tốt</v>
          </cell>
          <cell r="AP233" t="str">
            <v xml:space="preserve"> Đạt LĐTT</v>
          </cell>
          <cell r="AQ233">
            <v>7.2</v>
          </cell>
          <cell r="AR233" t="str">
            <v/>
          </cell>
          <cell r="AS233" t="str">
            <v>Tốt</v>
          </cell>
          <cell r="AT233" t="str">
            <v>Đạt LĐTT</v>
          </cell>
          <cell r="AU233" t="str">
            <v>Khá</v>
          </cell>
          <cell r="AV233" t="str">
            <v>A4</v>
          </cell>
          <cell r="AW233">
            <v>7</v>
          </cell>
          <cell r="AX233" t="str">
            <v>A4</v>
          </cell>
          <cell r="AY233">
            <v>7</v>
          </cell>
          <cell r="AZ233">
            <v>7.1</v>
          </cell>
          <cell r="BA233">
            <v>7.2</v>
          </cell>
          <cell r="BB233" t="str">
            <v>12A* + 0B* + 0C* +  0D</v>
          </cell>
          <cell r="BC233" t="str">
            <v>12A*</v>
          </cell>
          <cell r="BD233" t="str">
            <v>HTT NV</v>
          </cell>
          <cell r="BE233" t="str">
            <v>HTT NV</v>
          </cell>
        </row>
        <row r="234">
          <cell r="E234" t="str">
            <v>01013005</v>
          </cell>
          <cell r="F234" t="str">
            <v>Khoa Động lực</v>
          </cell>
          <cell r="G234" t="str">
            <v>VC</v>
          </cell>
          <cell r="H234" t="str">
            <v>A4</v>
          </cell>
          <cell r="I234">
            <v>7</v>
          </cell>
          <cell r="J234" t="str">
            <v>A3</v>
          </cell>
          <cell r="K234">
            <v>8</v>
          </cell>
          <cell r="L234" t="str">
            <v>A3</v>
          </cell>
          <cell r="M234">
            <v>8</v>
          </cell>
          <cell r="N234" t="str">
            <v>A3</v>
          </cell>
          <cell r="O234">
            <v>8</v>
          </cell>
          <cell r="P234" t="str">
            <v>A4</v>
          </cell>
          <cell r="Q234">
            <v>7</v>
          </cell>
          <cell r="R234">
            <v>7.6</v>
          </cell>
          <cell r="S234">
            <v>0</v>
          </cell>
          <cell r="T234" t="str">
            <v>Tốt</v>
          </cell>
          <cell r="V234" t="str">
            <v>A4</v>
          </cell>
          <cell r="W234">
            <v>7</v>
          </cell>
          <cell r="X234" t="str">
            <v>A4</v>
          </cell>
          <cell r="Y234">
            <v>7</v>
          </cell>
          <cell r="Z234" t="str">
            <v>A4</v>
          </cell>
          <cell r="AA234">
            <v>7</v>
          </cell>
          <cell r="AB234" t="str">
            <v>A4</v>
          </cell>
          <cell r="AC234">
            <v>7</v>
          </cell>
          <cell r="AD234" t="str">
            <v>A2</v>
          </cell>
          <cell r="AE234">
            <v>9</v>
          </cell>
          <cell r="AF234">
            <v>7</v>
          </cell>
          <cell r="AG234">
            <v>0</v>
          </cell>
          <cell r="AH234" t="str">
            <v>Tốt</v>
          </cell>
          <cell r="AI234">
            <v>7.4</v>
          </cell>
          <cell r="AJ234">
            <v>0</v>
          </cell>
          <cell r="AK234" t="str">
            <v>Tốt</v>
          </cell>
          <cell r="AM234">
            <v>7.3</v>
          </cell>
          <cell r="AN234" t="str">
            <v/>
          </cell>
          <cell r="AO234" t="str">
            <v>Tốt</v>
          </cell>
          <cell r="AP234" t="str">
            <v xml:space="preserve"> Đạt LĐTT</v>
          </cell>
          <cell r="AQ234">
            <v>7.5</v>
          </cell>
          <cell r="AR234" t="str">
            <v/>
          </cell>
          <cell r="AS234" t="str">
            <v>Tốt</v>
          </cell>
          <cell r="AT234" t="str">
            <v>Đạt LĐTT</v>
          </cell>
          <cell r="AU234" t="str">
            <v>Tốt</v>
          </cell>
          <cell r="AV234" t="str">
            <v>A3</v>
          </cell>
          <cell r="AW234">
            <v>8</v>
          </cell>
          <cell r="AX234" t="str">
            <v>A4</v>
          </cell>
          <cell r="AY234">
            <v>7</v>
          </cell>
          <cell r="AZ234">
            <v>7.4</v>
          </cell>
          <cell r="BA234">
            <v>7.5</v>
          </cell>
          <cell r="BB234" t="str">
            <v>12A* + 0B* + 0C* +  0D</v>
          </cell>
          <cell r="BC234" t="str">
            <v>12A*</v>
          </cell>
          <cell r="BD234" t="str">
            <v>HTT NV</v>
          </cell>
          <cell r="BE234" t="str">
            <v>HTT NV</v>
          </cell>
        </row>
        <row r="235">
          <cell r="E235" t="str">
            <v>01013022</v>
          </cell>
          <cell r="F235" t="str">
            <v>Khoa Động lực</v>
          </cell>
          <cell r="G235" t="str">
            <v>VC</v>
          </cell>
          <cell r="H235" t="str">
            <v>A4</v>
          </cell>
          <cell r="I235">
            <v>7</v>
          </cell>
          <cell r="J235" t="str">
            <v>A4</v>
          </cell>
          <cell r="K235">
            <v>7</v>
          </cell>
          <cell r="L235" t="str">
            <v>A3</v>
          </cell>
          <cell r="M235">
            <v>8</v>
          </cell>
          <cell r="N235" t="str">
            <v>A4</v>
          </cell>
          <cell r="O235">
            <v>7</v>
          </cell>
          <cell r="P235" t="str">
            <v>A3</v>
          </cell>
          <cell r="Q235">
            <v>8</v>
          </cell>
          <cell r="R235">
            <v>7.4</v>
          </cell>
          <cell r="S235">
            <v>0</v>
          </cell>
          <cell r="T235" t="str">
            <v>Tốt</v>
          </cell>
          <cell r="V235" t="str">
            <v>A4</v>
          </cell>
          <cell r="W235">
            <v>7</v>
          </cell>
          <cell r="X235" t="str">
            <v>A4</v>
          </cell>
          <cell r="Y235">
            <v>7</v>
          </cell>
          <cell r="Z235" t="str">
            <v>A4</v>
          </cell>
          <cell r="AA235">
            <v>7</v>
          </cell>
          <cell r="AB235" t="str">
            <v>A4</v>
          </cell>
          <cell r="AC235">
            <v>7</v>
          </cell>
          <cell r="AD235" t="str">
            <v>A3</v>
          </cell>
          <cell r="AE235">
            <v>8</v>
          </cell>
          <cell r="AF235">
            <v>7</v>
          </cell>
          <cell r="AG235">
            <v>0</v>
          </cell>
          <cell r="AH235" t="str">
            <v>Tốt</v>
          </cell>
          <cell r="AI235">
            <v>7.2</v>
          </cell>
          <cell r="AJ235">
            <v>0</v>
          </cell>
          <cell r="AK235" t="str">
            <v>Tốt</v>
          </cell>
          <cell r="AM235">
            <v>7.2</v>
          </cell>
          <cell r="AN235" t="str">
            <v/>
          </cell>
          <cell r="AO235" t="str">
            <v>Tốt</v>
          </cell>
          <cell r="AP235" t="str">
            <v xml:space="preserve"> Đạt LĐTT</v>
          </cell>
          <cell r="AQ235">
            <v>7.3</v>
          </cell>
          <cell r="AR235" t="str">
            <v/>
          </cell>
          <cell r="AS235" t="str">
            <v>Tốt</v>
          </cell>
          <cell r="AT235" t="str">
            <v>Đạt LĐTT</v>
          </cell>
          <cell r="AU235" t="str">
            <v>Khá</v>
          </cell>
          <cell r="AV235" t="str">
            <v>A4</v>
          </cell>
          <cell r="AW235">
            <v>7</v>
          </cell>
          <cell r="AX235" t="str">
            <v>A4</v>
          </cell>
          <cell r="AY235">
            <v>7</v>
          </cell>
          <cell r="AZ235">
            <v>7.2</v>
          </cell>
          <cell r="BA235">
            <v>7.3</v>
          </cell>
          <cell r="BB235" t="str">
            <v>12A* + 0B* + 0C* +  0D</v>
          </cell>
          <cell r="BC235" t="str">
            <v>12A*</v>
          </cell>
          <cell r="BD235" t="str">
            <v>HTT NV</v>
          </cell>
          <cell r="BE235" t="str">
            <v>HTT NV</v>
          </cell>
        </row>
        <row r="236">
          <cell r="E236" t="str">
            <v>01013047</v>
          </cell>
          <cell r="F236" t="str">
            <v>Khoa Động lực</v>
          </cell>
          <cell r="G236" t="str">
            <v>VC</v>
          </cell>
          <cell r="H236" t="str">
            <v>A4</v>
          </cell>
          <cell r="I236">
            <v>7</v>
          </cell>
          <cell r="J236" t="str">
            <v>A4</v>
          </cell>
          <cell r="K236">
            <v>7</v>
          </cell>
          <cell r="L236" t="str">
            <v>A4</v>
          </cell>
          <cell r="M236">
            <v>7</v>
          </cell>
          <cell r="N236" t="str">
            <v>A4</v>
          </cell>
          <cell r="O236">
            <v>7</v>
          </cell>
          <cell r="P236" t="str">
            <v>A4</v>
          </cell>
          <cell r="Q236">
            <v>7</v>
          </cell>
          <cell r="R236">
            <v>7</v>
          </cell>
          <cell r="S236">
            <v>0</v>
          </cell>
          <cell r="T236" t="str">
            <v>Tốt</v>
          </cell>
          <cell r="V236" t="str">
            <v>A3</v>
          </cell>
          <cell r="W236">
            <v>8</v>
          </cell>
          <cell r="X236" t="str">
            <v>A4</v>
          </cell>
          <cell r="Y236">
            <v>7</v>
          </cell>
          <cell r="Z236" t="str">
            <v>A4</v>
          </cell>
          <cell r="AA236">
            <v>7</v>
          </cell>
          <cell r="AB236" t="str">
            <v>A4</v>
          </cell>
          <cell r="AC236">
            <v>7</v>
          </cell>
          <cell r="AD236" t="str">
            <v>A4</v>
          </cell>
          <cell r="AE236">
            <v>7</v>
          </cell>
          <cell r="AF236">
            <v>7.3</v>
          </cell>
          <cell r="AG236">
            <v>0</v>
          </cell>
          <cell r="AH236" t="str">
            <v>Tốt</v>
          </cell>
          <cell r="AI236">
            <v>7.2</v>
          </cell>
          <cell r="AJ236">
            <v>0</v>
          </cell>
          <cell r="AK236" t="str">
            <v>Tốt</v>
          </cell>
          <cell r="AM236">
            <v>7.2</v>
          </cell>
          <cell r="AN236" t="str">
            <v/>
          </cell>
          <cell r="AO236" t="str">
            <v>Tốt</v>
          </cell>
          <cell r="AP236" t="str">
            <v xml:space="preserve"> Đạt LĐTT</v>
          </cell>
          <cell r="AQ236">
            <v>7.1</v>
          </cell>
          <cell r="AR236" t="str">
            <v/>
          </cell>
          <cell r="AS236" t="str">
            <v>Tốt</v>
          </cell>
          <cell r="AT236" t="str">
            <v>Đạt LĐTT</v>
          </cell>
          <cell r="AU236" t="str">
            <v>Tốt</v>
          </cell>
          <cell r="AV236" t="str">
            <v>A4</v>
          </cell>
          <cell r="AW236">
            <v>7</v>
          </cell>
          <cell r="AX236" t="str">
            <v>A4</v>
          </cell>
          <cell r="AY236">
            <v>7</v>
          </cell>
          <cell r="AZ236">
            <v>7.1</v>
          </cell>
          <cell r="BA236">
            <v>7.1</v>
          </cell>
          <cell r="BB236" t="str">
            <v>12A* + 0B* + 0C* +  0D</v>
          </cell>
          <cell r="BC236" t="str">
            <v>12A*</v>
          </cell>
          <cell r="BD236" t="str">
            <v>HTT NV</v>
          </cell>
          <cell r="BE236" t="str">
            <v>HTT NV</v>
          </cell>
        </row>
        <row r="237">
          <cell r="E237" t="str">
            <v>01013070</v>
          </cell>
          <cell r="F237" t="str">
            <v>Khoa Động lực</v>
          </cell>
          <cell r="G237" t="str">
            <v>VC</v>
          </cell>
          <cell r="H237" t="str">
            <v>A3</v>
          </cell>
          <cell r="I237">
            <v>8</v>
          </cell>
          <cell r="J237" t="str">
            <v>A3</v>
          </cell>
          <cell r="K237">
            <v>8</v>
          </cell>
          <cell r="L237" t="str">
            <v>A3</v>
          </cell>
          <cell r="M237">
            <v>8</v>
          </cell>
          <cell r="N237" t="str">
            <v>A3</v>
          </cell>
          <cell r="O237">
            <v>8</v>
          </cell>
          <cell r="P237" t="str">
            <v>A4</v>
          </cell>
          <cell r="Q237">
            <v>7</v>
          </cell>
          <cell r="R237">
            <v>7.8</v>
          </cell>
          <cell r="S237">
            <v>0</v>
          </cell>
          <cell r="T237" t="str">
            <v>Tốt</v>
          </cell>
          <cell r="V237" t="str">
            <v>A4</v>
          </cell>
          <cell r="W237">
            <v>7</v>
          </cell>
          <cell r="X237" t="str">
            <v>A3</v>
          </cell>
          <cell r="Y237">
            <v>8</v>
          </cell>
          <cell r="Z237" t="str">
            <v>A4</v>
          </cell>
          <cell r="AA237">
            <v>7</v>
          </cell>
          <cell r="AB237" t="str">
            <v>A3</v>
          </cell>
          <cell r="AC237">
            <v>8</v>
          </cell>
          <cell r="AD237" t="str">
            <v>A4</v>
          </cell>
          <cell r="AE237">
            <v>7</v>
          </cell>
          <cell r="AF237">
            <v>7.5</v>
          </cell>
          <cell r="AG237">
            <v>0</v>
          </cell>
          <cell r="AH237" t="str">
            <v>Tốt</v>
          </cell>
          <cell r="AI237">
            <v>7.4</v>
          </cell>
          <cell r="AJ237">
            <v>0</v>
          </cell>
          <cell r="AK237" t="str">
            <v>Tốt</v>
          </cell>
          <cell r="AM237">
            <v>7.7</v>
          </cell>
          <cell r="AN237" t="str">
            <v/>
          </cell>
          <cell r="AO237" t="str">
            <v>Tốt</v>
          </cell>
          <cell r="AP237" t="str">
            <v xml:space="preserve"> Đạt LĐTT</v>
          </cell>
          <cell r="AQ237">
            <v>7.6</v>
          </cell>
          <cell r="AR237" t="str">
            <v/>
          </cell>
          <cell r="AS237" t="str">
            <v>Tốt</v>
          </cell>
          <cell r="AT237" t="str">
            <v>Đạt LĐTT</v>
          </cell>
          <cell r="AU237" t="str">
            <v>Khá</v>
          </cell>
          <cell r="AV237" t="str">
            <v>A4</v>
          </cell>
          <cell r="AW237">
            <v>7</v>
          </cell>
          <cell r="AX237" t="str">
            <v>A4</v>
          </cell>
          <cell r="AY237">
            <v>7</v>
          </cell>
          <cell r="AZ237">
            <v>7.5</v>
          </cell>
          <cell r="BA237">
            <v>7.5</v>
          </cell>
          <cell r="BB237" t="str">
            <v>12A* + 0B* + 0C* +  0D</v>
          </cell>
          <cell r="BC237" t="str">
            <v>12A*</v>
          </cell>
          <cell r="BD237" t="str">
            <v>HTT NV</v>
          </cell>
          <cell r="BE237" t="str">
            <v>HTT NV</v>
          </cell>
        </row>
        <row r="238">
          <cell r="E238" t="str">
            <v>01014047</v>
          </cell>
          <cell r="F238" t="str">
            <v>Khoa Động lực</v>
          </cell>
          <cell r="G238" t="str">
            <v>VC</v>
          </cell>
          <cell r="H238" t="str">
            <v>A4</v>
          </cell>
          <cell r="I238">
            <v>7</v>
          </cell>
          <cell r="J238" t="str">
            <v>A3</v>
          </cell>
          <cell r="K238">
            <v>8</v>
          </cell>
          <cell r="L238" t="str">
            <v>A3</v>
          </cell>
          <cell r="M238">
            <v>8</v>
          </cell>
          <cell r="N238" t="str">
            <v>A2</v>
          </cell>
          <cell r="O238">
            <v>9</v>
          </cell>
          <cell r="P238" t="str">
            <v>A3</v>
          </cell>
          <cell r="Q238">
            <v>8</v>
          </cell>
          <cell r="R238">
            <v>8</v>
          </cell>
          <cell r="S238">
            <v>0</v>
          </cell>
          <cell r="T238" t="str">
            <v>Xuất sắc</v>
          </cell>
          <cell r="V238" t="str">
            <v>A3</v>
          </cell>
          <cell r="W238">
            <v>8</v>
          </cell>
          <cell r="X238" t="str">
            <v>A3</v>
          </cell>
          <cell r="Y238">
            <v>8</v>
          </cell>
          <cell r="Z238" t="str">
            <v>A4</v>
          </cell>
          <cell r="AA238">
            <v>7</v>
          </cell>
          <cell r="AB238" t="str">
            <v>A2</v>
          </cell>
          <cell r="AC238">
            <v>9</v>
          </cell>
          <cell r="AD238" t="str">
            <v>A2</v>
          </cell>
          <cell r="AE238">
            <v>9</v>
          </cell>
          <cell r="AF238">
            <v>8</v>
          </cell>
          <cell r="AG238">
            <v>0</v>
          </cell>
          <cell r="AH238" t="str">
            <v>Xuất sắc</v>
          </cell>
          <cell r="AI238">
            <v>8.1999999999999993</v>
          </cell>
          <cell r="AJ238">
            <v>0</v>
          </cell>
          <cell r="AK238" t="str">
            <v>Xuất sắc</v>
          </cell>
          <cell r="AM238">
            <v>8</v>
          </cell>
          <cell r="AN238" t="str">
            <v/>
          </cell>
          <cell r="AO238" t="str">
            <v>Xuất sắc</v>
          </cell>
          <cell r="AP238" t="str">
            <v xml:space="preserve"> Đạt LĐTT</v>
          </cell>
          <cell r="AQ238">
            <v>8.1</v>
          </cell>
          <cell r="AR238" t="str">
            <v/>
          </cell>
          <cell r="AS238" t="str">
            <v>Xuất sắc</v>
          </cell>
          <cell r="AT238" t="str">
            <v>Đạt LĐTT</v>
          </cell>
          <cell r="AU238" t="str">
            <v>Tốt</v>
          </cell>
          <cell r="AV238" t="str">
            <v>A4</v>
          </cell>
          <cell r="AW238">
            <v>7</v>
          </cell>
          <cell r="AX238" t="str">
            <v>A4</v>
          </cell>
          <cell r="AY238">
            <v>7</v>
          </cell>
          <cell r="AZ238">
            <v>7.8</v>
          </cell>
          <cell r="BA238">
            <v>7.9</v>
          </cell>
          <cell r="BB238" t="str">
            <v>12A* + 0B* + 0C* +  0D</v>
          </cell>
          <cell r="BC238" t="str">
            <v>12A*</v>
          </cell>
          <cell r="BD238" t="str">
            <v>HTT NV</v>
          </cell>
          <cell r="BE238" t="str">
            <v>HTT NV</v>
          </cell>
        </row>
        <row r="239">
          <cell r="E239" t="str">
            <v>01013079</v>
          </cell>
          <cell r="F239" t="str">
            <v>Khoa Động lực</v>
          </cell>
          <cell r="G239" t="str">
            <v>VC</v>
          </cell>
          <cell r="H239" t="str">
            <v>A3</v>
          </cell>
          <cell r="I239">
            <v>8</v>
          </cell>
          <cell r="J239" t="str">
            <v>A4</v>
          </cell>
          <cell r="K239">
            <v>7</v>
          </cell>
          <cell r="L239" t="str">
            <v>A3</v>
          </cell>
          <cell r="M239">
            <v>8</v>
          </cell>
          <cell r="N239" t="str">
            <v>A3</v>
          </cell>
          <cell r="O239">
            <v>8</v>
          </cell>
          <cell r="P239" t="str">
            <v>A4</v>
          </cell>
          <cell r="Q239">
            <v>7</v>
          </cell>
          <cell r="R239">
            <v>7.6</v>
          </cell>
          <cell r="S239">
            <v>0</v>
          </cell>
          <cell r="T239" t="str">
            <v>Tốt</v>
          </cell>
          <cell r="V239" t="str">
            <v>A4</v>
          </cell>
          <cell r="W239">
            <v>7</v>
          </cell>
          <cell r="X239" t="str">
            <v>A4</v>
          </cell>
          <cell r="Y239">
            <v>7</v>
          </cell>
          <cell r="Z239" t="str">
            <v>A4</v>
          </cell>
          <cell r="AA239">
            <v>7</v>
          </cell>
          <cell r="AB239" t="str">
            <v>A3</v>
          </cell>
          <cell r="AC239">
            <v>8</v>
          </cell>
          <cell r="AD239" t="str">
            <v>A4</v>
          </cell>
          <cell r="AE239">
            <v>7</v>
          </cell>
          <cell r="AF239">
            <v>7.3</v>
          </cell>
          <cell r="AG239">
            <v>0</v>
          </cell>
          <cell r="AH239" t="str">
            <v>Tốt</v>
          </cell>
          <cell r="AI239">
            <v>7.2</v>
          </cell>
          <cell r="AJ239">
            <v>0</v>
          </cell>
          <cell r="AK239" t="str">
            <v>Tốt</v>
          </cell>
          <cell r="AM239">
            <v>7.5</v>
          </cell>
          <cell r="AN239" t="str">
            <v/>
          </cell>
          <cell r="AO239" t="str">
            <v>Tốt</v>
          </cell>
          <cell r="AP239" t="str">
            <v xml:space="preserve"> Đạt LĐTT</v>
          </cell>
          <cell r="AQ239">
            <v>7.4</v>
          </cell>
          <cell r="AR239" t="str">
            <v/>
          </cell>
          <cell r="AS239" t="str">
            <v>Tốt</v>
          </cell>
          <cell r="AT239" t="str">
            <v>Đạt LĐTT</v>
          </cell>
          <cell r="AU239" t="str">
            <v>Khá</v>
          </cell>
          <cell r="AV239" t="str">
            <v>A4</v>
          </cell>
          <cell r="AW239">
            <v>7</v>
          </cell>
          <cell r="AX239" t="str">
            <v>A4</v>
          </cell>
          <cell r="AY239">
            <v>7</v>
          </cell>
          <cell r="AZ239">
            <v>7.4</v>
          </cell>
          <cell r="BA239">
            <v>7.3</v>
          </cell>
          <cell r="BB239" t="str">
            <v>12A* + 0B* + 0C* +  0D</v>
          </cell>
          <cell r="BC239" t="str">
            <v>12A*</v>
          </cell>
          <cell r="BD239" t="str">
            <v>HTT NV</v>
          </cell>
          <cell r="BE239" t="str">
            <v>HTT NV</v>
          </cell>
        </row>
        <row r="240">
          <cell r="E240" t="str">
            <v>01013087</v>
          </cell>
          <cell r="F240" t="str">
            <v>Khoa Động lực</v>
          </cell>
          <cell r="G240" t="str">
            <v>VC</v>
          </cell>
          <cell r="H240" t="str">
            <v>A3</v>
          </cell>
          <cell r="I240">
            <v>8</v>
          </cell>
          <cell r="J240" t="str">
            <v>A4</v>
          </cell>
          <cell r="K240">
            <v>7</v>
          </cell>
          <cell r="L240" t="str">
            <v>A3</v>
          </cell>
          <cell r="M240">
            <v>8</v>
          </cell>
          <cell r="N240" t="str">
            <v>A2</v>
          </cell>
          <cell r="O240">
            <v>9</v>
          </cell>
          <cell r="P240" t="str">
            <v>A3</v>
          </cell>
          <cell r="Q240">
            <v>8</v>
          </cell>
          <cell r="R240">
            <v>8</v>
          </cell>
          <cell r="S240">
            <v>0</v>
          </cell>
          <cell r="T240" t="str">
            <v>Xuất sắc</v>
          </cell>
          <cell r="V240" t="str">
            <v>A4</v>
          </cell>
          <cell r="W240">
            <v>7</v>
          </cell>
          <cell r="X240" t="str">
            <v>A4</v>
          </cell>
          <cell r="Y240">
            <v>7</v>
          </cell>
          <cell r="Z240" t="str">
            <v>A4</v>
          </cell>
          <cell r="AA240">
            <v>7</v>
          </cell>
          <cell r="AB240" t="str">
            <v>A4</v>
          </cell>
          <cell r="AC240">
            <v>7</v>
          </cell>
          <cell r="AD240" t="str">
            <v>A1</v>
          </cell>
          <cell r="AE240">
            <v>10</v>
          </cell>
          <cell r="AF240">
            <v>7</v>
          </cell>
          <cell r="AG240">
            <v>0</v>
          </cell>
          <cell r="AH240" t="str">
            <v>Tốt</v>
          </cell>
          <cell r="AI240">
            <v>7.6</v>
          </cell>
          <cell r="AJ240">
            <v>0</v>
          </cell>
          <cell r="AK240" t="str">
            <v>Tốt</v>
          </cell>
          <cell r="AM240">
            <v>7.5</v>
          </cell>
          <cell r="AN240" t="str">
            <v/>
          </cell>
          <cell r="AO240" t="str">
            <v>Tốt</v>
          </cell>
          <cell r="AP240" t="str">
            <v xml:space="preserve"> Đạt LĐTT</v>
          </cell>
          <cell r="AQ240">
            <v>7.8</v>
          </cell>
          <cell r="AR240" t="str">
            <v/>
          </cell>
          <cell r="AS240" t="str">
            <v>Tốt</v>
          </cell>
          <cell r="AT240" t="str">
            <v>Đạt LĐTT</v>
          </cell>
          <cell r="AU240" t="str">
            <v>Tốt</v>
          </cell>
          <cell r="AV240" t="str">
            <v>A4</v>
          </cell>
          <cell r="AW240">
            <v>7</v>
          </cell>
          <cell r="AX240" t="str">
            <v>A3</v>
          </cell>
          <cell r="AY240">
            <v>8</v>
          </cell>
          <cell r="AZ240">
            <v>7.5</v>
          </cell>
          <cell r="BA240">
            <v>7.8</v>
          </cell>
          <cell r="BB240" t="str">
            <v>12A* + 0B* + 0C* +  0D</v>
          </cell>
          <cell r="BC240" t="str">
            <v>12A*</v>
          </cell>
          <cell r="BD240" t="str">
            <v>HTT NV</v>
          </cell>
          <cell r="BE240" t="str">
            <v>HTT NV</v>
          </cell>
        </row>
        <row r="241">
          <cell r="E241" t="str">
            <v>01013061</v>
          </cell>
          <cell r="F241" t="str">
            <v>Khoa Động lực</v>
          </cell>
          <cell r="G241" t="str">
            <v>VC</v>
          </cell>
          <cell r="H241" t="str">
            <v>A4</v>
          </cell>
          <cell r="I241">
            <v>7</v>
          </cell>
          <cell r="J241" t="str">
            <v>A4</v>
          </cell>
          <cell r="K241">
            <v>7</v>
          </cell>
          <cell r="L241" t="str">
            <v>A4</v>
          </cell>
          <cell r="M241">
            <v>7</v>
          </cell>
          <cell r="N241" t="str">
            <v>A3</v>
          </cell>
          <cell r="O241">
            <v>8</v>
          </cell>
          <cell r="P241" t="str">
            <v>B1</v>
          </cell>
          <cell r="Q241">
            <v>6</v>
          </cell>
          <cell r="R241">
            <v>7</v>
          </cell>
          <cell r="S241">
            <v>0</v>
          </cell>
          <cell r="T241" t="str">
            <v>Tốt</v>
          </cell>
          <cell r="U241" t="str">
            <v>Tháng 01/2022 xếp loại B1</v>
          </cell>
          <cell r="V241" t="str">
            <v>A4</v>
          </cell>
          <cell r="W241">
            <v>7</v>
          </cell>
          <cell r="X241" t="str">
            <v>A4</v>
          </cell>
          <cell r="Y241">
            <v>7</v>
          </cell>
          <cell r="Z241" t="str">
            <v>A4</v>
          </cell>
          <cell r="AA241">
            <v>7</v>
          </cell>
          <cell r="AB241" t="str">
            <v>A4</v>
          </cell>
          <cell r="AC241">
            <v>7</v>
          </cell>
          <cell r="AD241" t="str">
            <v>A3</v>
          </cell>
          <cell r="AE241">
            <v>8</v>
          </cell>
          <cell r="AF241">
            <v>7</v>
          </cell>
          <cell r="AG241">
            <v>0</v>
          </cell>
          <cell r="AH241" t="str">
            <v>Tốt</v>
          </cell>
          <cell r="AI241">
            <v>7.2</v>
          </cell>
          <cell r="AJ241">
            <v>0</v>
          </cell>
          <cell r="AK241" t="str">
            <v>Tốt</v>
          </cell>
          <cell r="AM241">
            <v>7</v>
          </cell>
          <cell r="AN241" t="str">
            <v/>
          </cell>
          <cell r="AO241" t="str">
            <v>Tốt</v>
          </cell>
          <cell r="AP241" t="str">
            <v xml:space="preserve"> Đạt LĐTT</v>
          </cell>
          <cell r="AQ241">
            <v>7.1</v>
          </cell>
          <cell r="AR241" t="str">
            <v/>
          </cell>
          <cell r="AS241" t="str">
            <v>Tốt</v>
          </cell>
          <cell r="AT241" t="str">
            <v>Đạt LĐTT</v>
          </cell>
          <cell r="AU241" t="str">
            <v>Khá</v>
          </cell>
          <cell r="AV241" t="str">
            <v>A4</v>
          </cell>
          <cell r="AW241">
            <v>7</v>
          </cell>
          <cell r="AX241" t="str">
            <v>A4</v>
          </cell>
          <cell r="AY241">
            <v>7</v>
          </cell>
          <cell r="AZ241">
            <v>7</v>
          </cell>
          <cell r="BA241">
            <v>7.1</v>
          </cell>
          <cell r="BB241" t="str">
            <v>11A* + 1B* + 0C* +  0D</v>
          </cell>
          <cell r="BC241" t="str">
            <v>11A*</v>
          </cell>
          <cell r="BD241" t="str">
            <v>HTT NV</v>
          </cell>
          <cell r="BE241" t="str">
            <v>HTT NV</v>
          </cell>
        </row>
        <row r="242">
          <cell r="E242" t="str">
            <v>01013094</v>
          </cell>
          <cell r="F242" t="str">
            <v>Khoa Động lực</v>
          </cell>
          <cell r="G242" t="str">
            <v>VC</v>
          </cell>
          <cell r="H242" t="str">
            <v>A3</v>
          </cell>
          <cell r="I242">
            <v>8</v>
          </cell>
          <cell r="J242" t="str">
            <v>A4</v>
          </cell>
          <cell r="K242">
            <v>7</v>
          </cell>
          <cell r="L242" t="str">
            <v>A4</v>
          </cell>
          <cell r="M242">
            <v>7</v>
          </cell>
          <cell r="N242" t="str">
            <v>A3</v>
          </cell>
          <cell r="O242">
            <v>8</v>
          </cell>
          <cell r="P242" t="str">
            <v>A3</v>
          </cell>
          <cell r="Q242">
            <v>8</v>
          </cell>
          <cell r="R242">
            <v>7.6</v>
          </cell>
          <cell r="S242">
            <v>0</v>
          </cell>
          <cell r="T242" t="str">
            <v>Tốt</v>
          </cell>
          <cell r="V242" t="str">
            <v>A3</v>
          </cell>
          <cell r="W242">
            <v>8</v>
          </cell>
          <cell r="X242" t="str">
            <v>A4</v>
          </cell>
          <cell r="Y242">
            <v>7</v>
          </cell>
          <cell r="Z242" t="str">
            <v>A4</v>
          </cell>
          <cell r="AA242">
            <v>7</v>
          </cell>
          <cell r="AB242" t="str">
            <v>A4</v>
          </cell>
          <cell r="AC242">
            <v>7</v>
          </cell>
          <cell r="AD242" t="str">
            <v>A2</v>
          </cell>
          <cell r="AE242">
            <v>9</v>
          </cell>
          <cell r="AF242">
            <v>7.3</v>
          </cell>
          <cell r="AG242">
            <v>0</v>
          </cell>
          <cell r="AH242" t="str">
            <v>Tốt</v>
          </cell>
          <cell r="AI242">
            <v>7.6</v>
          </cell>
          <cell r="AJ242">
            <v>0</v>
          </cell>
          <cell r="AK242" t="str">
            <v>Tốt</v>
          </cell>
          <cell r="AM242">
            <v>7.5</v>
          </cell>
          <cell r="AN242" t="str">
            <v/>
          </cell>
          <cell r="AO242" t="str">
            <v>Tốt</v>
          </cell>
          <cell r="AP242" t="str">
            <v xml:space="preserve"> Đạt LĐTT</v>
          </cell>
          <cell r="AQ242">
            <v>7.6</v>
          </cell>
          <cell r="AR242" t="str">
            <v/>
          </cell>
          <cell r="AS242" t="str">
            <v>Tốt</v>
          </cell>
          <cell r="AT242" t="str">
            <v>Đạt LĐTT</v>
          </cell>
          <cell r="AU242" t="str">
            <v>Tốt</v>
          </cell>
          <cell r="AV242" t="str">
            <v>A4</v>
          </cell>
          <cell r="AW242">
            <v>7</v>
          </cell>
          <cell r="AX242" t="str">
            <v>A3</v>
          </cell>
          <cell r="AY242">
            <v>8</v>
          </cell>
          <cell r="AZ242">
            <v>7.5</v>
          </cell>
          <cell r="BA242">
            <v>7.6</v>
          </cell>
          <cell r="BB242" t="str">
            <v>12A* + 0B* + 0C* +  0D</v>
          </cell>
          <cell r="BC242" t="str">
            <v>12A*</v>
          </cell>
          <cell r="BD242" t="str">
            <v>HTT NV</v>
          </cell>
          <cell r="BE242" t="str">
            <v>HTT NV</v>
          </cell>
        </row>
        <row r="243">
          <cell r="E243" t="str">
            <v>01013120</v>
          </cell>
          <cell r="F243" t="str">
            <v>Khoa Động lực</v>
          </cell>
          <cell r="G243" t="str">
            <v>VC</v>
          </cell>
          <cell r="H243" t="str">
            <v>A3</v>
          </cell>
          <cell r="I243">
            <v>8</v>
          </cell>
          <cell r="J243" t="str">
            <v>A4</v>
          </cell>
          <cell r="K243">
            <v>7</v>
          </cell>
          <cell r="L243" t="str">
            <v>A3</v>
          </cell>
          <cell r="M243">
            <v>8</v>
          </cell>
          <cell r="N243" t="str">
            <v>A4</v>
          </cell>
          <cell r="O243">
            <v>7</v>
          </cell>
          <cell r="P243" t="str">
            <v>A3</v>
          </cell>
          <cell r="Q243">
            <v>8</v>
          </cell>
          <cell r="R243">
            <v>7.6</v>
          </cell>
          <cell r="S243">
            <v>0</v>
          </cell>
          <cell r="T243" t="str">
            <v>Tốt</v>
          </cell>
          <cell r="V243" t="str">
            <v>A3</v>
          </cell>
          <cell r="W243">
            <v>8</v>
          </cell>
          <cell r="X243" t="str">
            <v>A4</v>
          </cell>
          <cell r="Y243">
            <v>7</v>
          </cell>
          <cell r="Z243" t="str">
            <v>A4</v>
          </cell>
          <cell r="AA243">
            <v>7</v>
          </cell>
          <cell r="AB243" t="str">
            <v>A4</v>
          </cell>
          <cell r="AC243">
            <v>7</v>
          </cell>
          <cell r="AD243" t="str">
            <v>A3</v>
          </cell>
          <cell r="AE243">
            <v>8</v>
          </cell>
          <cell r="AF243">
            <v>7.3</v>
          </cell>
          <cell r="AG243">
            <v>0</v>
          </cell>
          <cell r="AH243" t="str">
            <v>Tốt</v>
          </cell>
          <cell r="AI243">
            <v>7.4</v>
          </cell>
          <cell r="AJ243">
            <v>0</v>
          </cell>
          <cell r="AK243" t="str">
            <v>Tốt</v>
          </cell>
          <cell r="AM243">
            <v>7.5</v>
          </cell>
          <cell r="AN243" t="str">
            <v/>
          </cell>
          <cell r="AO243" t="str">
            <v>Tốt</v>
          </cell>
          <cell r="AP243" t="str">
            <v xml:space="preserve"> Đạt LĐTT</v>
          </cell>
          <cell r="AQ243">
            <v>7.5</v>
          </cell>
          <cell r="AR243" t="str">
            <v/>
          </cell>
          <cell r="AS243" t="str">
            <v>Tốt</v>
          </cell>
          <cell r="AT243" t="str">
            <v>Đạt LĐTT</v>
          </cell>
          <cell r="AU243" t="str">
            <v>Khá</v>
          </cell>
          <cell r="AV243" t="str">
            <v>A3</v>
          </cell>
          <cell r="AW243">
            <v>8</v>
          </cell>
          <cell r="AX243" t="str">
            <v>A3</v>
          </cell>
          <cell r="AY243">
            <v>8</v>
          </cell>
          <cell r="AZ243">
            <v>7.5</v>
          </cell>
          <cell r="BA243">
            <v>7.6</v>
          </cell>
          <cell r="BB243" t="str">
            <v>12A* + 0B* + 0C* +  0D</v>
          </cell>
          <cell r="BC243" t="str">
            <v>12A*</v>
          </cell>
          <cell r="BD243" t="str">
            <v>HTT NV</v>
          </cell>
          <cell r="BE243" t="str">
            <v>HTT NV</v>
          </cell>
        </row>
        <row r="244">
          <cell r="E244" t="str">
            <v>01013117</v>
          </cell>
          <cell r="F244" t="str">
            <v>Khoa Động lực</v>
          </cell>
          <cell r="G244" t="str">
            <v>VC</v>
          </cell>
          <cell r="H244" t="str">
            <v>A3</v>
          </cell>
          <cell r="I244">
            <v>8</v>
          </cell>
          <cell r="J244" t="str">
            <v>A3</v>
          </cell>
          <cell r="K244">
            <v>8</v>
          </cell>
          <cell r="L244" t="str">
            <v>A4</v>
          </cell>
          <cell r="M244">
            <v>7</v>
          </cell>
          <cell r="N244" t="str">
            <v>A4</v>
          </cell>
          <cell r="O244">
            <v>7</v>
          </cell>
          <cell r="P244" t="str">
            <v>A4</v>
          </cell>
          <cell r="Q244">
            <v>7</v>
          </cell>
          <cell r="R244">
            <v>7.4</v>
          </cell>
          <cell r="S244">
            <v>0</v>
          </cell>
          <cell r="T244" t="str">
            <v>Tốt</v>
          </cell>
          <cell r="V244" t="str">
            <v>A3</v>
          </cell>
          <cell r="W244">
            <v>8</v>
          </cell>
          <cell r="X244" t="str">
            <v>A4</v>
          </cell>
          <cell r="Y244">
            <v>7</v>
          </cell>
          <cell r="Z244" t="str">
            <v>A4</v>
          </cell>
          <cell r="AA244">
            <v>7</v>
          </cell>
          <cell r="AB244" t="str">
            <v>A4</v>
          </cell>
          <cell r="AC244">
            <v>7</v>
          </cell>
          <cell r="AD244" t="str">
            <v>A4</v>
          </cell>
          <cell r="AE244">
            <v>7</v>
          </cell>
          <cell r="AF244">
            <v>7.3</v>
          </cell>
          <cell r="AG244">
            <v>0</v>
          </cell>
          <cell r="AH244" t="str">
            <v>Tốt</v>
          </cell>
          <cell r="AI244">
            <v>7.2</v>
          </cell>
          <cell r="AJ244">
            <v>0</v>
          </cell>
          <cell r="AK244" t="str">
            <v>Tốt</v>
          </cell>
          <cell r="AM244">
            <v>7.4</v>
          </cell>
          <cell r="AN244" t="str">
            <v/>
          </cell>
          <cell r="AO244" t="str">
            <v>Tốt</v>
          </cell>
          <cell r="AP244" t="str">
            <v xml:space="preserve"> Đạt LĐTT</v>
          </cell>
          <cell r="AQ244">
            <v>7.3</v>
          </cell>
          <cell r="AR244" t="str">
            <v/>
          </cell>
          <cell r="AS244" t="str">
            <v>Tốt</v>
          </cell>
          <cell r="AT244" t="str">
            <v>Đạt LĐTT</v>
          </cell>
          <cell r="AU244" t="str">
            <v>Đạt yêu cầu</v>
          </cell>
          <cell r="AV244" t="str">
            <v>A4</v>
          </cell>
          <cell r="AW244">
            <v>7</v>
          </cell>
          <cell r="AX244" t="str">
            <v>A3</v>
          </cell>
          <cell r="AY244">
            <v>8</v>
          </cell>
          <cell r="AZ244">
            <v>7.4</v>
          </cell>
          <cell r="BA244">
            <v>7.3</v>
          </cell>
          <cell r="BB244" t="str">
            <v>12A* + 0B* + 0C* +  0D</v>
          </cell>
          <cell r="BC244" t="str">
            <v>12A*</v>
          </cell>
          <cell r="BD244" t="str">
            <v>HTT NV</v>
          </cell>
          <cell r="BE244" t="str">
            <v>HTT NV</v>
          </cell>
        </row>
        <row r="245">
          <cell r="E245" t="str">
            <v>01013096</v>
          </cell>
          <cell r="F245" t="str">
            <v>Khoa Động lực</v>
          </cell>
          <cell r="G245" t="str">
            <v>HĐT</v>
          </cell>
          <cell r="H245" t="str">
            <v>A1</v>
          </cell>
          <cell r="I245">
            <v>10</v>
          </cell>
          <cell r="J245" t="str">
            <v>A1</v>
          </cell>
          <cell r="K245">
            <v>10</v>
          </cell>
          <cell r="L245" t="str">
            <v>A1</v>
          </cell>
          <cell r="M245">
            <v>10</v>
          </cell>
          <cell r="N245" t="str">
            <v>A1</v>
          </cell>
          <cell r="O245">
            <v>10</v>
          </cell>
          <cell r="P245" t="str">
            <v>A1</v>
          </cell>
          <cell r="Q245">
            <v>10</v>
          </cell>
          <cell r="R245">
            <v>10</v>
          </cell>
          <cell r="S245">
            <v>0</v>
          </cell>
          <cell r="T245" t="str">
            <v>Xuất sắc</v>
          </cell>
          <cell r="V245" t="str">
            <v>A1</v>
          </cell>
          <cell r="W245">
            <v>10</v>
          </cell>
          <cell r="X245" t="str">
            <v>A1</v>
          </cell>
          <cell r="Y245">
            <v>10</v>
          </cell>
          <cell r="Z245" t="str">
            <v>A1</v>
          </cell>
          <cell r="AA245">
            <v>10</v>
          </cell>
          <cell r="AB245" t="str">
            <v>A1</v>
          </cell>
          <cell r="AC245">
            <v>10</v>
          </cell>
          <cell r="AD245" t="str">
            <v>A1</v>
          </cell>
          <cell r="AE245">
            <v>10</v>
          </cell>
          <cell r="AF245">
            <v>10</v>
          </cell>
          <cell r="AG245">
            <v>0</v>
          </cell>
          <cell r="AH245" t="str">
            <v>Xuất sắc</v>
          </cell>
          <cell r="AI245">
            <v>10</v>
          </cell>
          <cell r="AJ245">
            <v>0</v>
          </cell>
          <cell r="AK245" t="str">
            <v>Xuất sắc</v>
          </cell>
          <cell r="AM245">
            <v>10</v>
          </cell>
          <cell r="AN245" t="str">
            <v/>
          </cell>
          <cell r="AO245" t="str">
            <v>Xuất sắc</v>
          </cell>
          <cell r="AP245" t="str">
            <v xml:space="preserve"> Đạt LĐTT</v>
          </cell>
          <cell r="AQ245">
            <v>10</v>
          </cell>
          <cell r="AR245" t="str">
            <v/>
          </cell>
          <cell r="AS245" t="str">
            <v>Xuất sắc</v>
          </cell>
          <cell r="AT245" t="str">
            <v>Đạt LĐTT</v>
          </cell>
          <cell r="AU245" t="str">
            <v>Tốt</v>
          </cell>
          <cell r="AV245" t="str">
            <v>A1</v>
          </cell>
          <cell r="AW245">
            <v>10</v>
          </cell>
          <cell r="AX245" t="str">
            <v>A1</v>
          </cell>
          <cell r="AY245">
            <v>10</v>
          </cell>
          <cell r="AZ245">
            <v>10</v>
          </cell>
          <cell r="BA245">
            <v>10</v>
          </cell>
          <cell r="BB245" t="str">
            <v>12A* + 0B* + 0C* +  0D</v>
          </cell>
          <cell r="BC245" t="str">
            <v>12A*</v>
          </cell>
          <cell r="BD245" t="str">
            <v>HTXS NV</v>
          </cell>
          <cell r="BE245" t="str">
            <v>HTXS NV</v>
          </cell>
        </row>
        <row r="246">
          <cell r="E246" t="str">
            <v>01014002</v>
          </cell>
          <cell r="F246" t="str">
            <v>K. Điện - Điện tử</v>
          </cell>
          <cell r="G246" t="str">
            <v>VC</v>
          </cell>
          <cell r="H246" t="str">
            <v>A1</v>
          </cell>
          <cell r="I246">
            <v>10</v>
          </cell>
          <cell r="J246" t="str">
            <v>A1</v>
          </cell>
          <cell r="K246">
            <v>10</v>
          </cell>
          <cell r="L246" t="str">
            <v>A1</v>
          </cell>
          <cell r="M246">
            <v>10</v>
          </cell>
          <cell r="N246" t="str">
            <v>A1</v>
          </cell>
          <cell r="O246">
            <v>10</v>
          </cell>
          <cell r="P246" t="str">
            <v>A1</v>
          </cell>
          <cell r="Q246">
            <v>10</v>
          </cell>
          <cell r="R246">
            <v>10</v>
          </cell>
          <cell r="S246">
            <v>0</v>
          </cell>
          <cell r="T246" t="str">
            <v>Xuất sắc</v>
          </cell>
          <cell r="V246" t="str">
            <v>A1</v>
          </cell>
          <cell r="W246">
            <v>10</v>
          </cell>
          <cell r="X246" t="str">
            <v>A1</v>
          </cell>
          <cell r="Y246">
            <v>10</v>
          </cell>
          <cell r="Z246" t="str">
            <v>A1</v>
          </cell>
          <cell r="AA246">
            <v>10</v>
          </cell>
          <cell r="AB246" t="str">
            <v>A1</v>
          </cell>
          <cell r="AC246">
            <v>10</v>
          </cell>
          <cell r="AD246" t="str">
            <v>A1</v>
          </cell>
          <cell r="AE246">
            <v>10</v>
          </cell>
          <cell r="AF246">
            <v>10</v>
          </cell>
          <cell r="AG246">
            <v>0</v>
          </cell>
          <cell r="AH246" t="str">
            <v>Xuất sắc</v>
          </cell>
          <cell r="AI246">
            <v>10</v>
          </cell>
          <cell r="AJ246">
            <v>0</v>
          </cell>
          <cell r="AK246" t="str">
            <v>Xuất sắc</v>
          </cell>
          <cell r="AM246">
            <v>10</v>
          </cell>
          <cell r="AN246" t="str">
            <v/>
          </cell>
          <cell r="AO246" t="str">
            <v>Xuất sắc</v>
          </cell>
          <cell r="AP246" t="str">
            <v xml:space="preserve"> Đạt LĐTT</v>
          </cell>
          <cell r="AQ246">
            <v>10</v>
          </cell>
          <cell r="AR246" t="str">
            <v/>
          </cell>
          <cell r="AS246" t="str">
            <v>Xuất sắc</v>
          </cell>
          <cell r="AT246" t="str">
            <v>Đạt LĐTT</v>
          </cell>
          <cell r="AU246" t="str">
            <v>Tốt</v>
          </cell>
          <cell r="AV246" t="str">
            <v>A1</v>
          </cell>
          <cell r="AW246">
            <v>10</v>
          </cell>
          <cell r="AX246" t="str">
            <v>A1</v>
          </cell>
          <cell r="AY246">
            <v>10</v>
          </cell>
          <cell r="AZ246">
            <v>10</v>
          </cell>
          <cell r="BA246">
            <v>10</v>
          </cell>
          <cell r="BB246" t="str">
            <v>12A* + 0B* + 0C* +  0D</v>
          </cell>
          <cell r="BC246" t="str">
            <v>12A*</v>
          </cell>
          <cell r="BD246" t="str">
            <v>HTXS NV</v>
          </cell>
          <cell r="BE246" t="str">
            <v>HTXS NV</v>
          </cell>
        </row>
        <row r="247">
          <cell r="E247" t="str">
            <v>01014004</v>
          </cell>
          <cell r="F247" t="str">
            <v>K. Điện - Điện tử</v>
          </cell>
          <cell r="G247" t="str">
            <v>VC</v>
          </cell>
          <cell r="H247" t="str">
            <v>A1</v>
          </cell>
          <cell r="I247">
            <v>10</v>
          </cell>
          <cell r="J247" t="str">
            <v>A2</v>
          </cell>
          <cell r="K247">
            <v>9</v>
          </cell>
          <cell r="L247" t="str">
            <v>A1</v>
          </cell>
          <cell r="M247">
            <v>10</v>
          </cell>
          <cell r="N247" t="str">
            <v>A1</v>
          </cell>
          <cell r="O247">
            <v>10</v>
          </cell>
          <cell r="P247" t="str">
            <v>A3</v>
          </cell>
          <cell r="Q247">
            <v>8</v>
          </cell>
          <cell r="R247">
            <v>9.4</v>
          </cell>
          <cell r="S247">
            <v>0</v>
          </cell>
          <cell r="T247" t="str">
            <v>Xuất sắc</v>
          </cell>
          <cell r="V247" t="str">
            <v>A3</v>
          </cell>
          <cell r="W247">
            <v>8</v>
          </cell>
          <cell r="X247" t="str">
            <v>A1</v>
          </cell>
          <cell r="Y247">
            <v>10</v>
          </cell>
          <cell r="Z247" t="str">
            <v>A2</v>
          </cell>
          <cell r="AA247">
            <v>9</v>
          </cell>
          <cell r="AB247" t="str">
            <v>A1</v>
          </cell>
          <cell r="AC247">
            <v>10</v>
          </cell>
          <cell r="AD247" t="str">
            <v>A1</v>
          </cell>
          <cell r="AE247">
            <v>10</v>
          </cell>
          <cell r="AF247">
            <v>9.3000000000000007</v>
          </cell>
          <cell r="AG247">
            <v>0</v>
          </cell>
          <cell r="AH247" t="str">
            <v>Xuất sắc</v>
          </cell>
          <cell r="AI247">
            <v>9.4</v>
          </cell>
          <cell r="AJ247">
            <v>0</v>
          </cell>
          <cell r="AK247" t="str">
            <v>Xuất sắc</v>
          </cell>
          <cell r="AM247">
            <v>9.4</v>
          </cell>
          <cell r="AN247" t="str">
            <v/>
          </cell>
          <cell r="AO247" t="str">
            <v>Xuất sắc</v>
          </cell>
          <cell r="AP247" t="str">
            <v xml:space="preserve"> Đạt LĐTT</v>
          </cell>
          <cell r="AQ247">
            <v>9.4</v>
          </cell>
          <cell r="AR247" t="str">
            <v/>
          </cell>
          <cell r="AS247" t="str">
            <v>Xuất sắc</v>
          </cell>
          <cell r="AT247" t="str">
            <v>Đạt LĐTT</v>
          </cell>
          <cell r="AU247" t="str">
            <v>Tốt</v>
          </cell>
          <cell r="AV247" t="str">
            <v>A1</v>
          </cell>
          <cell r="AW247">
            <v>10</v>
          </cell>
          <cell r="AX247" t="str">
            <v>A3</v>
          </cell>
          <cell r="AY247">
            <v>8</v>
          </cell>
          <cell r="AZ247">
            <v>9.3000000000000007</v>
          </cell>
          <cell r="BA247">
            <v>9.3000000000000007</v>
          </cell>
          <cell r="BB247" t="str">
            <v>12A* + 0B* + 0C* +  0D</v>
          </cell>
          <cell r="BC247" t="str">
            <v>12A*</v>
          </cell>
          <cell r="BD247" t="str">
            <v>HTXS NV</v>
          </cell>
          <cell r="BE247" t="str">
            <v>HTXS NV</v>
          </cell>
        </row>
        <row r="248">
          <cell r="E248" t="str">
            <v>01023003</v>
          </cell>
          <cell r="F248" t="str">
            <v>K. Điện - Điện tử</v>
          </cell>
          <cell r="G248" t="str">
            <v>VC</v>
          </cell>
          <cell r="H248" t="str">
            <v>A2</v>
          </cell>
          <cell r="I248">
            <v>9</v>
          </cell>
          <cell r="J248" t="str">
            <v>A3</v>
          </cell>
          <cell r="K248">
            <v>8</v>
          </cell>
          <cell r="L248" t="str">
            <v>A3</v>
          </cell>
          <cell r="M248">
            <v>8</v>
          </cell>
          <cell r="N248" t="str">
            <v>A1</v>
          </cell>
          <cell r="O248">
            <v>10</v>
          </cell>
          <cell r="P248" t="str">
            <v>A2</v>
          </cell>
          <cell r="Q248">
            <v>9</v>
          </cell>
          <cell r="R248">
            <v>8.8000000000000007</v>
          </cell>
          <cell r="S248">
            <v>0</v>
          </cell>
          <cell r="T248" t="str">
            <v>Xuất sắc</v>
          </cell>
          <cell r="V248" t="str">
            <v>A3</v>
          </cell>
          <cell r="W248">
            <v>8</v>
          </cell>
          <cell r="X248" t="str">
            <v>A2</v>
          </cell>
          <cell r="Y248">
            <v>9</v>
          </cell>
          <cell r="Z248" t="str">
            <v>A1</v>
          </cell>
          <cell r="AA248">
            <v>10</v>
          </cell>
          <cell r="AB248" t="str">
            <v>A2</v>
          </cell>
          <cell r="AC248">
            <v>9</v>
          </cell>
          <cell r="AD248" t="str">
            <v>A1</v>
          </cell>
          <cell r="AE248">
            <v>10</v>
          </cell>
          <cell r="AF248">
            <v>9</v>
          </cell>
          <cell r="AG248">
            <v>0</v>
          </cell>
          <cell r="AH248" t="str">
            <v>Xuất sắc</v>
          </cell>
          <cell r="AI248">
            <v>9.1999999999999993</v>
          </cell>
          <cell r="AJ248">
            <v>0</v>
          </cell>
          <cell r="AK248" t="str">
            <v>Xuất sắc</v>
          </cell>
          <cell r="AM248">
            <v>8.9</v>
          </cell>
          <cell r="AN248" t="str">
            <v/>
          </cell>
          <cell r="AO248" t="str">
            <v>Xuất sắc</v>
          </cell>
          <cell r="AP248" t="str">
            <v xml:space="preserve"> Đạt LĐTT</v>
          </cell>
          <cell r="AQ248">
            <v>9</v>
          </cell>
          <cell r="AR248" t="str">
            <v/>
          </cell>
          <cell r="AS248" t="str">
            <v>Xuất sắc</v>
          </cell>
          <cell r="AT248" t="str">
            <v>Đạt LĐTT</v>
          </cell>
          <cell r="AV248" t="str">
            <v>A2</v>
          </cell>
          <cell r="AW248">
            <v>9</v>
          </cell>
          <cell r="AX248" t="str">
            <v>A3</v>
          </cell>
          <cell r="AY248">
            <v>8</v>
          </cell>
          <cell r="AZ248">
            <v>8.8000000000000007</v>
          </cell>
          <cell r="BA248">
            <v>8.9</v>
          </cell>
          <cell r="BB248" t="str">
            <v>12A* + 0B* + 0C* +  0D</v>
          </cell>
          <cell r="BC248" t="str">
            <v>12A*</v>
          </cell>
          <cell r="BD248" t="str">
            <v>HTXS NV</v>
          </cell>
          <cell r="BE248" t="str">
            <v>HTXS NV</v>
          </cell>
        </row>
        <row r="249">
          <cell r="E249" t="str">
            <v>01014008</v>
          </cell>
          <cell r="F249" t="str">
            <v>K. Điện - Điện tử</v>
          </cell>
          <cell r="G249" t="str">
            <v>VC</v>
          </cell>
          <cell r="H249" t="str">
            <v>A1</v>
          </cell>
          <cell r="I249">
            <v>10</v>
          </cell>
          <cell r="J249" t="str">
            <v>A3</v>
          </cell>
          <cell r="K249">
            <v>8</v>
          </cell>
          <cell r="L249" t="str">
            <v>A3</v>
          </cell>
          <cell r="M249">
            <v>8</v>
          </cell>
          <cell r="N249" t="str">
            <v>A2</v>
          </cell>
          <cell r="O249">
            <v>9</v>
          </cell>
          <cell r="P249" t="str">
            <v>A3</v>
          </cell>
          <cell r="Q249">
            <v>8</v>
          </cell>
          <cell r="R249">
            <v>8.6</v>
          </cell>
          <cell r="S249">
            <v>0</v>
          </cell>
          <cell r="T249" t="str">
            <v>Xuất sắc</v>
          </cell>
          <cell r="V249" t="str">
            <v>A3</v>
          </cell>
          <cell r="W249">
            <v>8</v>
          </cell>
          <cell r="X249" t="str">
            <v>A3</v>
          </cell>
          <cell r="Y249">
            <v>8</v>
          </cell>
          <cell r="Z249" t="str">
            <v>A3</v>
          </cell>
          <cell r="AA249">
            <v>8</v>
          </cell>
          <cell r="AB249" t="str">
            <v>A2</v>
          </cell>
          <cell r="AC249">
            <v>9</v>
          </cell>
          <cell r="AD249" t="str">
            <v>A3</v>
          </cell>
          <cell r="AE249">
            <v>8</v>
          </cell>
          <cell r="AF249">
            <v>8.3000000000000007</v>
          </cell>
          <cell r="AG249">
            <v>0</v>
          </cell>
          <cell r="AH249" t="str">
            <v>Xuất sắc</v>
          </cell>
          <cell r="AI249">
            <v>8.1999999999999993</v>
          </cell>
          <cell r="AJ249">
            <v>0</v>
          </cell>
          <cell r="AK249" t="str">
            <v>Xuất sắc</v>
          </cell>
          <cell r="AM249">
            <v>8.5</v>
          </cell>
          <cell r="AN249" t="str">
            <v/>
          </cell>
          <cell r="AO249" t="str">
            <v>Xuất sắc</v>
          </cell>
          <cell r="AP249" t="str">
            <v xml:space="preserve"> Đạt LĐTT</v>
          </cell>
          <cell r="AQ249">
            <v>8.4</v>
          </cell>
          <cell r="AR249" t="str">
            <v/>
          </cell>
          <cell r="AS249" t="str">
            <v>Xuất sắc</v>
          </cell>
          <cell r="AT249" t="str">
            <v>Đạt LĐTT</v>
          </cell>
          <cell r="AV249" t="str">
            <v>A2</v>
          </cell>
          <cell r="AW249">
            <v>9</v>
          </cell>
          <cell r="AX249" t="str">
            <v>A3</v>
          </cell>
          <cell r="AY249">
            <v>8</v>
          </cell>
          <cell r="AZ249">
            <v>8.5</v>
          </cell>
          <cell r="BA249">
            <v>8.4</v>
          </cell>
          <cell r="BB249" t="str">
            <v>12A* + 0B* + 0C* +  0D</v>
          </cell>
          <cell r="BC249" t="str">
            <v>12A*</v>
          </cell>
          <cell r="BD249" t="str">
            <v>HTXS NV</v>
          </cell>
          <cell r="BE249" t="str">
            <v>HTXS NV</v>
          </cell>
        </row>
        <row r="250">
          <cell r="E250" t="str">
            <v>01014007</v>
          </cell>
          <cell r="F250" t="str">
            <v>K. Điện - Điện tử</v>
          </cell>
          <cell r="G250" t="str">
            <v>VC</v>
          </cell>
          <cell r="H250" t="str">
            <v>A1</v>
          </cell>
          <cell r="I250">
            <v>10</v>
          </cell>
          <cell r="J250" t="str">
            <v>A2</v>
          </cell>
          <cell r="K250">
            <v>9</v>
          </cell>
          <cell r="L250" t="str">
            <v>A1</v>
          </cell>
          <cell r="M250">
            <v>10</v>
          </cell>
          <cell r="N250" t="str">
            <v>A1</v>
          </cell>
          <cell r="O250">
            <v>10</v>
          </cell>
          <cell r="P250" t="str">
            <v>A1</v>
          </cell>
          <cell r="Q250">
            <v>10</v>
          </cell>
          <cell r="R250">
            <v>9.8000000000000007</v>
          </cell>
          <cell r="S250">
            <v>0</v>
          </cell>
          <cell r="T250" t="str">
            <v>Xuất sắc</v>
          </cell>
          <cell r="V250" t="str">
            <v>A3</v>
          </cell>
          <cell r="W250">
            <v>8</v>
          </cell>
          <cell r="X250" t="str">
            <v>A1</v>
          </cell>
          <cell r="Y250">
            <v>10</v>
          </cell>
          <cell r="Z250" t="str">
            <v>A1</v>
          </cell>
          <cell r="AA250">
            <v>10</v>
          </cell>
          <cell r="AB250" t="str">
            <v>A1</v>
          </cell>
          <cell r="AC250">
            <v>10</v>
          </cell>
          <cell r="AD250" t="str">
            <v>A1</v>
          </cell>
          <cell r="AE250">
            <v>10</v>
          </cell>
          <cell r="AF250">
            <v>9.5</v>
          </cell>
          <cell r="AG250">
            <v>0</v>
          </cell>
          <cell r="AH250" t="str">
            <v>Xuất sắc</v>
          </cell>
          <cell r="AI250">
            <v>9.6</v>
          </cell>
          <cell r="AJ250">
            <v>0</v>
          </cell>
          <cell r="AK250" t="str">
            <v>Xuất sắc</v>
          </cell>
          <cell r="AM250">
            <v>9.6999999999999993</v>
          </cell>
          <cell r="AN250" t="str">
            <v/>
          </cell>
          <cell r="AO250" t="str">
            <v>Xuất sắc</v>
          </cell>
          <cell r="AP250" t="str">
            <v xml:space="preserve"> Đạt LĐTT</v>
          </cell>
          <cell r="AQ250">
            <v>9.6999999999999993</v>
          </cell>
          <cell r="AR250" t="str">
            <v/>
          </cell>
          <cell r="AS250" t="str">
            <v>Xuất sắc</v>
          </cell>
          <cell r="AT250" t="str">
            <v>Đạt LĐTT</v>
          </cell>
          <cell r="AU250" t="str">
            <v>Tốt</v>
          </cell>
          <cell r="AV250" t="str">
            <v>A1</v>
          </cell>
          <cell r="AW250">
            <v>10</v>
          </cell>
          <cell r="AX250" t="str">
            <v>A3</v>
          </cell>
          <cell r="AY250">
            <v>8</v>
          </cell>
          <cell r="AZ250">
            <v>9.5</v>
          </cell>
          <cell r="BA250">
            <v>9.6</v>
          </cell>
          <cell r="BB250" t="str">
            <v>12A* + 0B* + 0C* +  0D</v>
          </cell>
          <cell r="BC250" t="str">
            <v>12A*</v>
          </cell>
          <cell r="BD250" t="str">
            <v>HTXS NV</v>
          </cell>
          <cell r="BE250" t="str">
            <v>HTXS NV</v>
          </cell>
        </row>
        <row r="251">
          <cell r="E251" t="str">
            <v>01014038</v>
          </cell>
          <cell r="F251" t="str">
            <v>K. Điện - Điện tử</v>
          </cell>
          <cell r="G251" t="str">
            <v>VC</v>
          </cell>
          <cell r="H251" t="str">
            <v>A1</v>
          </cell>
          <cell r="I251">
            <v>10</v>
          </cell>
          <cell r="J251" t="str">
            <v>A1</v>
          </cell>
          <cell r="K251">
            <v>10</v>
          </cell>
          <cell r="L251" t="str">
            <v>A1</v>
          </cell>
          <cell r="M251">
            <v>10</v>
          </cell>
          <cell r="N251" t="str">
            <v>A1</v>
          </cell>
          <cell r="O251">
            <v>10</v>
          </cell>
          <cell r="P251" t="str">
            <v>A1</v>
          </cell>
          <cell r="Q251">
            <v>10</v>
          </cell>
          <cell r="R251">
            <v>10</v>
          </cell>
          <cell r="S251">
            <v>0</v>
          </cell>
          <cell r="T251" t="str">
            <v>Xuất sắc</v>
          </cell>
          <cell r="V251" t="str">
            <v>A3</v>
          </cell>
          <cell r="W251">
            <v>8</v>
          </cell>
          <cell r="X251" t="str">
            <v>A1</v>
          </cell>
          <cell r="Y251">
            <v>10</v>
          </cell>
          <cell r="Z251" t="str">
            <v>A1</v>
          </cell>
          <cell r="AA251">
            <v>10</v>
          </cell>
          <cell r="AB251" t="str">
            <v>A1</v>
          </cell>
          <cell r="AC251">
            <v>10</v>
          </cell>
          <cell r="AD251" t="str">
            <v>A1</v>
          </cell>
          <cell r="AE251">
            <v>10</v>
          </cell>
          <cell r="AF251">
            <v>9.5</v>
          </cell>
          <cell r="AG251">
            <v>0</v>
          </cell>
          <cell r="AH251" t="str">
            <v>Xuất sắc</v>
          </cell>
          <cell r="AI251">
            <v>9.6</v>
          </cell>
          <cell r="AJ251">
            <v>0</v>
          </cell>
          <cell r="AK251" t="str">
            <v>Xuất sắc</v>
          </cell>
          <cell r="AM251">
            <v>9.8000000000000007</v>
          </cell>
          <cell r="AN251" t="str">
            <v/>
          </cell>
          <cell r="AO251" t="str">
            <v>Xuất sắc</v>
          </cell>
          <cell r="AP251" t="str">
            <v xml:space="preserve"> Đạt LĐTT</v>
          </cell>
          <cell r="AQ251">
            <v>9.8000000000000007</v>
          </cell>
          <cell r="AR251" t="str">
            <v/>
          </cell>
          <cell r="AS251" t="str">
            <v>Xuất sắc</v>
          </cell>
          <cell r="AT251" t="str">
            <v>Đạt LĐTT</v>
          </cell>
          <cell r="AU251" t="str">
            <v>Tốt</v>
          </cell>
          <cell r="AV251" t="str">
            <v>A1</v>
          </cell>
          <cell r="AW251">
            <v>10</v>
          </cell>
          <cell r="AX251" t="str">
            <v>A3</v>
          </cell>
          <cell r="AY251">
            <v>8</v>
          </cell>
          <cell r="AZ251">
            <v>9.6</v>
          </cell>
          <cell r="BA251">
            <v>9.6999999999999993</v>
          </cell>
          <cell r="BB251" t="str">
            <v>12A* + 0B* + 0C* +  0D</v>
          </cell>
          <cell r="BC251" t="str">
            <v>12A*</v>
          </cell>
          <cell r="BD251" t="str">
            <v>HTXS NV</v>
          </cell>
          <cell r="BE251" t="str">
            <v>HTXS NV</v>
          </cell>
        </row>
        <row r="252">
          <cell r="E252" t="str">
            <v>01014005</v>
          </cell>
          <cell r="F252" t="str">
            <v>K. Điện - Điện tử</v>
          </cell>
          <cell r="G252" t="str">
            <v>VC</v>
          </cell>
          <cell r="H252" t="str">
            <v>A4</v>
          </cell>
          <cell r="I252">
            <v>7</v>
          </cell>
          <cell r="J252" t="str">
            <v>A4</v>
          </cell>
          <cell r="K252">
            <v>7</v>
          </cell>
          <cell r="L252" t="str">
            <v>A4</v>
          </cell>
          <cell r="M252">
            <v>7</v>
          </cell>
          <cell r="N252" t="str">
            <v>A3</v>
          </cell>
          <cell r="O252">
            <v>8</v>
          </cell>
          <cell r="P252" t="str">
            <v>A3</v>
          </cell>
          <cell r="Q252">
            <v>8</v>
          </cell>
          <cell r="R252">
            <v>7.4</v>
          </cell>
          <cell r="S252">
            <v>0</v>
          </cell>
          <cell r="T252" t="str">
            <v>Tốt</v>
          </cell>
          <cell r="V252" t="str">
            <v>A4</v>
          </cell>
          <cell r="W252">
            <v>7</v>
          </cell>
          <cell r="X252" t="str">
            <v>A4</v>
          </cell>
          <cell r="Y252">
            <v>7</v>
          </cell>
          <cell r="Z252" t="str">
            <v>A4</v>
          </cell>
          <cell r="AA252">
            <v>7</v>
          </cell>
          <cell r="AB252" t="str">
            <v>A4</v>
          </cell>
          <cell r="AC252">
            <v>7</v>
          </cell>
          <cell r="AD252" t="str">
            <v>A4</v>
          </cell>
          <cell r="AE252">
            <v>7</v>
          </cell>
          <cell r="AF252">
            <v>7</v>
          </cell>
          <cell r="AG252">
            <v>0</v>
          </cell>
          <cell r="AH252" t="str">
            <v>Tốt</v>
          </cell>
          <cell r="AI252">
            <v>7</v>
          </cell>
          <cell r="AJ252">
            <v>0</v>
          </cell>
          <cell r="AK252" t="str">
            <v>Tốt</v>
          </cell>
          <cell r="AM252">
            <v>7.2</v>
          </cell>
          <cell r="AN252" t="str">
            <v/>
          </cell>
          <cell r="AO252" t="str">
            <v>Tốt</v>
          </cell>
          <cell r="AP252" t="str">
            <v xml:space="preserve"> Đạt LĐTT</v>
          </cell>
          <cell r="AQ252">
            <v>7.2</v>
          </cell>
          <cell r="AR252" t="str">
            <v/>
          </cell>
          <cell r="AS252" t="str">
            <v>Tốt</v>
          </cell>
          <cell r="AT252" t="str">
            <v>Đạt LĐTT</v>
          </cell>
          <cell r="AV252" t="str">
            <v>A3</v>
          </cell>
          <cell r="AW252">
            <v>8</v>
          </cell>
          <cell r="AX252" t="str">
            <v>A4</v>
          </cell>
          <cell r="AY252">
            <v>7</v>
          </cell>
          <cell r="AZ252">
            <v>7.3</v>
          </cell>
          <cell r="BA252">
            <v>7.3</v>
          </cell>
          <cell r="BB252" t="str">
            <v>12A* + 0B* + 0C* +  0D</v>
          </cell>
          <cell r="BC252" t="str">
            <v>12A*</v>
          </cell>
          <cell r="BD252" t="str">
            <v>HTT NV</v>
          </cell>
          <cell r="BE252" t="str">
            <v>HTT NV</v>
          </cell>
        </row>
        <row r="253">
          <cell r="E253" t="str">
            <v>01014046</v>
          </cell>
          <cell r="F253" t="str">
            <v>K. Điện - Điện tử</v>
          </cell>
          <cell r="G253" t="str">
            <v>VC</v>
          </cell>
          <cell r="H253" t="str">
            <v>A1</v>
          </cell>
          <cell r="I253">
            <v>10</v>
          </cell>
          <cell r="J253" t="str">
            <v>A3</v>
          </cell>
          <cell r="K253">
            <v>8</v>
          </cell>
          <cell r="L253" t="str">
            <v>A2</v>
          </cell>
          <cell r="M253">
            <v>9</v>
          </cell>
          <cell r="N253" t="str">
            <v>A1</v>
          </cell>
          <cell r="O253">
            <v>10</v>
          </cell>
          <cell r="P253" t="str">
            <v>A1</v>
          </cell>
          <cell r="Q253">
            <v>10</v>
          </cell>
          <cell r="R253">
            <v>9.4</v>
          </cell>
          <cell r="S253">
            <v>0</v>
          </cell>
          <cell r="T253" t="str">
            <v>Xuất sắc</v>
          </cell>
          <cell r="V253" t="str">
            <v>A2</v>
          </cell>
          <cell r="W253">
            <v>9</v>
          </cell>
          <cell r="X253" t="str">
            <v>A1</v>
          </cell>
          <cell r="Y253">
            <v>10</v>
          </cell>
          <cell r="Z253" t="str">
            <v>A1</v>
          </cell>
          <cell r="AA253">
            <v>10</v>
          </cell>
          <cell r="AB253" t="str">
            <v>A1</v>
          </cell>
          <cell r="AC253">
            <v>10</v>
          </cell>
          <cell r="AD253" t="str">
            <v>A1</v>
          </cell>
          <cell r="AE253">
            <v>10</v>
          </cell>
          <cell r="AF253">
            <v>9.8000000000000007</v>
          </cell>
          <cell r="AG253">
            <v>0</v>
          </cell>
          <cell r="AH253" t="str">
            <v>Xuất sắc</v>
          </cell>
          <cell r="AI253">
            <v>9.8000000000000007</v>
          </cell>
          <cell r="AJ253">
            <v>0</v>
          </cell>
          <cell r="AK253" t="str">
            <v>Xuất sắc</v>
          </cell>
          <cell r="AM253">
            <v>9.6</v>
          </cell>
          <cell r="AN253" t="str">
            <v/>
          </cell>
          <cell r="AO253" t="str">
            <v>Xuất sắc</v>
          </cell>
          <cell r="AP253" t="str">
            <v xml:space="preserve"> Đạt LĐTT</v>
          </cell>
          <cell r="AQ253">
            <v>9.6</v>
          </cell>
          <cell r="AR253" t="str">
            <v/>
          </cell>
          <cell r="AS253" t="str">
            <v>Xuất sắc</v>
          </cell>
          <cell r="AT253" t="str">
            <v>Đạt LĐTT</v>
          </cell>
          <cell r="AU253" t="str">
            <v>Tốt</v>
          </cell>
          <cell r="AV253" t="str">
            <v>A2</v>
          </cell>
          <cell r="AW253">
            <v>9</v>
          </cell>
          <cell r="AX253" t="str">
            <v>A3</v>
          </cell>
          <cell r="AY253">
            <v>8</v>
          </cell>
          <cell r="AZ253">
            <v>9.4</v>
          </cell>
          <cell r="BA253">
            <v>9.4</v>
          </cell>
          <cell r="BB253" t="str">
            <v>12A* + 0B* + 0C* +  0D</v>
          </cell>
          <cell r="BC253" t="str">
            <v>12A*</v>
          </cell>
          <cell r="BD253" t="str">
            <v>HTXS NV</v>
          </cell>
          <cell r="BE253" t="str">
            <v>HTXS NV</v>
          </cell>
        </row>
        <row r="254">
          <cell r="E254" t="str">
            <v>01014026</v>
          </cell>
          <cell r="F254" t="str">
            <v>K. Điện - Điện tử</v>
          </cell>
          <cell r="G254" t="str">
            <v>VC</v>
          </cell>
          <cell r="H254" t="str">
            <v>A4</v>
          </cell>
          <cell r="I254">
            <v>7</v>
          </cell>
          <cell r="J254" t="str">
            <v>A4</v>
          </cell>
          <cell r="K254">
            <v>7</v>
          </cell>
          <cell r="L254" t="str">
            <v>A4</v>
          </cell>
          <cell r="M254">
            <v>7</v>
          </cell>
          <cell r="N254" t="str">
            <v>A4</v>
          </cell>
          <cell r="O254">
            <v>7</v>
          </cell>
          <cell r="P254" t="str">
            <v>A4</v>
          </cell>
          <cell r="Q254">
            <v>7</v>
          </cell>
          <cell r="R254">
            <v>7</v>
          </cell>
          <cell r="S254">
            <v>0</v>
          </cell>
          <cell r="T254" t="str">
            <v>Tốt</v>
          </cell>
          <cell r="V254" t="str">
            <v>A4</v>
          </cell>
          <cell r="W254">
            <v>7</v>
          </cell>
          <cell r="X254" t="str">
            <v>A4</v>
          </cell>
          <cell r="Y254">
            <v>7</v>
          </cell>
          <cell r="Z254" t="str">
            <v>A4</v>
          </cell>
          <cell r="AA254">
            <v>7</v>
          </cell>
          <cell r="AB254" t="str">
            <v>A3</v>
          </cell>
          <cell r="AC254">
            <v>8</v>
          </cell>
          <cell r="AD254" t="str">
            <v>A3</v>
          </cell>
          <cell r="AE254">
            <v>8</v>
          </cell>
          <cell r="AF254">
            <v>7.3</v>
          </cell>
          <cell r="AG254">
            <v>0</v>
          </cell>
          <cell r="AH254" t="str">
            <v>Tốt</v>
          </cell>
          <cell r="AI254">
            <v>7.4</v>
          </cell>
          <cell r="AJ254">
            <v>0</v>
          </cell>
          <cell r="AK254" t="str">
            <v>Tốt</v>
          </cell>
          <cell r="AM254">
            <v>7.2</v>
          </cell>
          <cell r="AN254" t="str">
            <v/>
          </cell>
          <cell r="AO254" t="str">
            <v>Tốt</v>
          </cell>
          <cell r="AP254" t="str">
            <v xml:space="preserve"> Đạt LĐTT</v>
          </cell>
          <cell r="AQ254">
            <v>7.2</v>
          </cell>
          <cell r="AR254" t="str">
            <v/>
          </cell>
          <cell r="AS254" t="str">
            <v>Tốt</v>
          </cell>
          <cell r="AT254" t="str">
            <v>Đạt LĐTT</v>
          </cell>
          <cell r="AV254" t="str">
            <v>A3</v>
          </cell>
          <cell r="AW254">
            <v>8</v>
          </cell>
          <cell r="AX254" t="str">
            <v>A4</v>
          </cell>
          <cell r="AY254">
            <v>7</v>
          </cell>
          <cell r="AZ254">
            <v>7.2</v>
          </cell>
          <cell r="BA254">
            <v>7.3</v>
          </cell>
          <cell r="BB254" t="str">
            <v>12A* + 0B* + 0C* +  0D</v>
          </cell>
          <cell r="BC254" t="str">
            <v>12A*</v>
          </cell>
          <cell r="BD254" t="str">
            <v>HTT NV</v>
          </cell>
          <cell r="BE254" t="str">
            <v>HTT NV</v>
          </cell>
        </row>
        <row r="255">
          <cell r="E255" t="str">
            <v>01014029</v>
          </cell>
          <cell r="F255" t="str">
            <v>K. Điện - Điện tử</v>
          </cell>
          <cell r="G255" t="str">
            <v>VC</v>
          </cell>
          <cell r="H255" t="str">
            <v>A4</v>
          </cell>
          <cell r="I255">
            <v>7</v>
          </cell>
          <cell r="J255" t="str">
            <v>A4</v>
          </cell>
          <cell r="K255">
            <v>7</v>
          </cell>
          <cell r="L255" t="str">
            <v>A3</v>
          </cell>
          <cell r="M255">
            <v>8</v>
          </cell>
          <cell r="N255" t="str">
            <v>A4</v>
          </cell>
          <cell r="O255">
            <v>7</v>
          </cell>
          <cell r="P255" t="str">
            <v>A4</v>
          </cell>
          <cell r="Q255">
            <v>7</v>
          </cell>
          <cell r="R255">
            <v>7.2</v>
          </cell>
          <cell r="S255">
            <v>0</v>
          </cell>
          <cell r="T255" t="str">
            <v>Tốt</v>
          </cell>
          <cell r="V255" t="str">
            <v>A4</v>
          </cell>
          <cell r="W255">
            <v>7</v>
          </cell>
          <cell r="X255" t="str">
            <v>A4</v>
          </cell>
          <cell r="Y255">
            <v>7</v>
          </cell>
          <cell r="Z255" t="str">
            <v>A4</v>
          </cell>
          <cell r="AA255">
            <v>7</v>
          </cell>
          <cell r="AB255" t="str">
            <v>A3</v>
          </cell>
          <cell r="AC255">
            <v>8</v>
          </cell>
          <cell r="AD255" t="str">
            <v>A4</v>
          </cell>
          <cell r="AE255">
            <v>7</v>
          </cell>
          <cell r="AF255">
            <v>7.3</v>
          </cell>
          <cell r="AG255">
            <v>0</v>
          </cell>
          <cell r="AH255" t="str">
            <v>Tốt</v>
          </cell>
          <cell r="AI255">
            <v>7.2</v>
          </cell>
          <cell r="AJ255">
            <v>0</v>
          </cell>
          <cell r="AK255" t="str">
            <v>Tốt</v>
          </cell>
          <cell r="AM255">
            <v>7.3</v>
          </cell>
          <cell r="AN255" t="str">
            <v/>
          </cell>
          <cell r="AO255" t="str">
            <v>Tốt</v>
          </cell>
          <cell r="AP255" t="str">
            <v xml:space="preserve"> Đạt LĐTT</v>
          </cell>
          <cell r="AQ255">
            <v>7.2</v>
          </cell>
          <cell r="AR255" t="str">
            <v/>
          </cell>
          <cell r="AS255" t="str">
            <v>Tốt</v>
          </cell>
          <cell r="AT255" t="str">
            <v>Đạt LĐTT</v>
          </cell>
          <cell r="AV255" t="str">
            <v>A4</v>
          </cell>
          <cell r="AW255">
            <v>7</v>
          </cell>
          <cell r="AX255" t="str">
            <v>A4</v>
          </cell>
          <cell r="AY255">
            <v>7</v>
          </cell>
          <cell r="AZ255">
            <v>7.2</v>
          </cell>
          <cell r="BA255">
            <v>7.2</v>
          </cell>
          <cell r="BB255" t="str">
            <v>12A* + 0B* + 0C* +  0D</v>
          </cell>
          <cell r="BC255" t="str">
            <v>12A*</v>
          </cell>
          <cell r="BD255" t="str">
            <v>HTT NV</v>
          </cell>
          <cell r="BE255" t="str">
            <v>HTT NV</v>
          </cell>
        </row>
        <row r="256">
          <cell r="E256" t="str">
            <v>01014033</v>
          </cell>
          <cell r="F256" t="str">
            <v>K. Điện - Điện tử</v>
          </cell>
          <cell r="G256" t="str">
            <v>VC</v>
          </cell>
          <cell r="H256" t="str">
            <v>A1</v>
          </cell>
          <cell r="I256">
            <v>10</v>
          </cell>
          <cell r="J256" t="str">
            <v>A3</v>
          </cell>
          <cell r="K256">
            <v>8</v>
          </cell>
          <cell r="L256" t="str">
            <v>A1</v>
          </cell>
          <cell r="M256">
            <v>10</v>
          </cell>
          <cell r="N256" t="str">
            <v>A1</v>
          </cell>
          <cell r="O256">
            <v>10</v>
          </cell>
          <cell r="P256" t="str">
            <v>A1</v>
          </cell>
          <cell r="Q256">
            <v>10</v>
          </cell>
          <cell r="R256">
            <v>9.6</v>
          </cell>
          <cell r="S256">
            <v>0</v>
          </cell>
          <cell r="T256" t="str">
            <v>Xuất sắc</v>
          </cell>
          <cell r="V256" t="str">
            <v>A2</v>
          </cell>
          <cell r="W256">
            <v>9</v>
          </cell>
          <cell r="X256" t="str">
            <v>A1</v>
          </cell>
          <cell r="Y256">
            <v>10</v>
          </cell>
          <cell r="Z256" t="str">
            <v>A1</v>
          </cell>
          <cell r="AA256">
            <v>10</v>
          </cell>
          <cell r="AB256" t="str">
            <v>A1</v>
          </cell>
          <cell r="AC256">
            <v>10</v>
          </cell>
          <cell r="AD256" t="str">
            <v>A1</v>
          </cell>
          <cell r="AE256">
            <v>10</v>
          </cell>
          <cell r="AF256">
            <v>9.8000000000000007</v>
          </cell>
          <cell r="AG256">
            <v>0</v>
          </cell>
          <cell r="AH256" t="str">
            <v>Xuất sắc</v>
          </cell>
          <cell r="AI256">
            <v>9.8000000000000007</v>
          </cell>
          <cell r="AJ256">
            <v>0</v>
          </cell>
          <cell r="AK256" t="str">
            <v>Xuất sắc</v>
          </cell>
          <cell r="AM256">
            <v>9.6999999999999993</v>
          </cell>
          <cell r="AN256" t="str">
            <v/>
          </cell>
          <cell r="AO256" t="str">
            <v>Xuất sắc</v>
          </cell>
          <cell r="AP256" t="str">
            <v xml:space="preserve"> Đạt LĐTT</v>
          </cell>
          <cell r="AQ256">
            <v>9.6999999999999993</v>
          </cell>
          <cell r="AR256" t="str">
            <v/>
          </cell>
          <cell r="AS256" t="str">
            <v>Xuất sắc</v>
          </cell>
          <cell r="AT256" t="str">
            <v>Đạt LĐTT</v>
          </cell>
          <cell r="AU256" t="str">
            <v>Tốt</v>
          </cell>
          <cell r="AV256" t="str">
            <v>A3</v>
          </cell>
          <cell r="AW256">
            <v>8</v>
          </cell>
          <cell r="AX256" t="str">
            <v>A4</v>
          </cell>
          <cell r="AY256">
            <v>7</v>
          </cell>
          <cell r="AZ256">
            <v>9.3000000000000007</v>
          </cell>
          <cell r="BA256">
            <v>9.3000000000000007</v>
          </cell>
          <cell r="BB256" t="str">
            <v>12A* + 0B* + 0C* +  0D</v>
          </cell>
          <cell r="BC256" t="str">
            <v>12A*</v>
          </cell>
          <cell r="BD256" t="str">
            <v>HTXS NV</v>
          </cell>
          <cell r="BE256" t="str">
            <v>HTXS NV</v>
          </cell>
        </row>
        <row r="257">
          <cell r="E257" t="str">
            <v>01014023</v>
          </cell>
          <cell r="F257" t="str">
            <v>K. Điện - Điện tử</v>
          </cell>
          <cell r="G257" t="str">
            <v>VC</v>
          </cell>
          <cell r="H257" t="str">
            <v>A3</v>
          </cell>
          <cell r="I257">
            <v>8</v>
          </cell>
          <cell r="J257" t="str">
            <v>A3</v>
          </cell>
          <cell r="K257">
            <v>8</v>
          </cell>
          <cell r="L257" t="str">
            <v>A3</v>
          </cell>
          <cell r="M257">
            <v>8</v>
          </cell>
          <cell r="N257" t="str">
            <v>A3</v>
          </cell>
          <cell r="O257">
            <v>8</v>
          </cell>
          <cell r="P257" t="str">
            <v>A4</v>
          </cell>
          <cell r="Q257">
            <v>7</v>
          </cell>
          <cell r="R257">
            <v>7.8</v>
          </cell>
          <cell r="S257">
            <v>0</v>
          </cell>
          <cell r="T257" t="str">
            <v>Tốt</v>
          </cell>
          <cell r="V257" t="str">
            <v>A4</v>
          </cell>
          <cell r="W257">
            <v>7</v>
          </cell>
          <cell r="X257" t="str">
            <v>A4</v>
          </cell>
          <cell r="Y257">
            <v>7</v>
          </cell>
          <cell r="Z257" t="str">
            <v>A4</v>
          </cell>
          <cell r="AA257">
            <v>7</v>
          </cell>
          <cell r="AB257" t="str">
            <v>A4</v>
          </cell>
          <cell r="AC257">
            <v>7</v>
          </cell>
          <cell r="AD257" t="str">
            <v>A3</v>
          </cell>
          <cell r="AE257">
            <v>8</v>
          </cell>
          <cell r="AF257">
            <v>7</v>
          </cell>
          <cell r="AG257">
            <v>0</v>
          </cell>
          <cell r="AH257" t="str">
            <v>Tốt</v>
          </cell>
          <cell r="AI257">
            <v>7.2</v>
          </cell>
          <cell r="AJ257">
            <v>0</v>
          </cell>
          <cell r="AK257" t="str">
            <v>Tốt</v>
          </cell>
          <cell r="AM257">
            <v>7.4</v>
          </cell>
          <cell r="AN257" t="str">
            <v/>
          </cell>
          <cell r="AO257" t="str">
            <v>Tốt</v>
          </cell>
          <cell r="AP257" t="str">
            <v xml:space="preserve"> Đạt LĐTT</v>
          </cell>
          <cell r="AQ257">
            <v>7.5</v>
          </cell>
          <cell r="AR257" t="str">
            <v/>
          </cell>
          <cell r="AS257" t="str">
            <v>Tốt</v>
          </cell>
          <cell r="AT257" t="str">
            <v>Đạt LĐTT</v>
          </cell>
          <cell r="AU257" t="str">
            <v>Tốt</v>
          </cell>
          <cell r="AV257" t="str">
            <v>A3</v>
          </cell>
          <cell r="AW257">
            <v>8</v>
          </cell>
          <cell r="AX257" t="str">
            <v>A3</v>
          </cell>
          <cell r="AY257">
            <v>8</v>
          </cell>
          <cell r="AZ257">
            <v>7.5</v>
          </cell>
          <cell r="BA257">
            <v>7.6</v>
          </cell>
          <cell r="BB257" t="str">
            <v>12A* + 0B* + 0C* +  0D</v>
          </cell>
          <cell r="BC257" t="str">
            <v>12A*</v>
          </cell>
          <cell r="BD257" t="str">
            <v>HTT NV</v>
          </cell>
          <cell r="BE257" t="str">
            <v>HTT NV</v>
          </cell>
        </row>
        <row r="258">
          <cell r="E258" t="str">
            <v>01014013</v>
          </cell>
          <cell r="F258" t="str">
            <v>K. Điện - Điện tử</v>
          </cell>
          <cell r="G258" t="str">
            <v>VC</v>
          </cell>
          <cell r="H258" t="str">
            <v>A4</v>
          </cell>
          <cell r="I258">
            <v>7</v>
          </cell>
          <cell r="J258" t="str">
            <v>A4</v>
          </cell>
          <cell r="K258">
            <v>7</v>
          </cell>
          <cell r="L258" t="str">
            <v>A4</v>
          </cell>
          <cell r="M258">
            <v>7</v>
          </cell>
          <cell r="N258" t="str">
            <v>A4</v>
          </cell>
          <cell r="O258">
            <v>7</v>
          </cell>
          <cell r="P258" t="str">
            <v>A4</v>
          </cell>
          <cell r="Q258">
            <v>7</v>
          </cell>
          <cell r="R258">
            <v>7</v>
          </cell>
          <cell r="S258">
            <v>0</v>
          </cell>
          <cell r="T258" t="str">
            <v>Tốt</v>
          </cell>
          <cell r="V258" t="str">
            <v>A4</v>
          </cell>
          <cell r="W258">
            <v>7</v>
          </cell>
          <cell r="X258" t="str">
            <v>A4</v>
          </cell>
          <cell r="Y258">
            <v>7</v>
          </cell>
          <cell r="Z258" t="str">
            <v>A3</v>
          </cell>
          <cell r="AA258">
            <v>8</v>
          </cell>
          <cell r="AB258" t="str">
            <v>A4</v>
          </cell>
          <cell r="AC258">
            <v>7</v>
          </cell>
          <cell r="AD258" t="str">
            <v>A3</v>
          </cell>
          <cell r="AE258">
            <v>8</v>
          </cell>
          <cell r="AF258">
            <v>7.3</v>
          </cell>
          <cell r="AG258">
            <v>0</v>
          </cell>
          <cell r="AH258" t="str">
            <v>Tốt</v>
          </cell>
          <cell r="AI258">
            <v>7.4</v>
          </cell>
          <cell r="AJ258">
            <v>0</v>
          </cell>
          <cell r="AK258" t="str">
            <v>Tốt</v>
          </cell>
          <cell r="AM258">
            <v>7.2</v>
          </cell>
          <cell r="AN258" t="str">
            <v/>
          </cell>
          <cell r="AO258" t="str">
            <v>Tốt</v>
          </cell>
          <cell r="AP258" t="str">
            <v xml:space="preserve"> Đạt LĐTT</v>
          </cell>
          <cell r="AQ258">
            <v>7.2</v>
          </cell>
          <cell r="AR258" t="str">
            <v/>
          </cell>
          <cell r="AS258" t="str">
            <v>Tốt</v>
          </cell>
          <cell r="AT258" t="str">
            <v>Đạt LĐTT</v>
          </cell>
          <cell r="AV258" t="str">
            <v>A3</v>
          </cell>
          <cell r="AW258">
            <v>8</v>
          </cell>
          <cell r="AX258" t="str">
            <v>A4</v>
          </cell>
          <cell r="AY258">
            <v>7</v>
          </cell>
          <cell r="AZ258">
            <v>7.2</v>
          </cell>
          <cell r="BA258">
            <v>7.3</v>
          </cell>
          <cell r="BB258" t="str">
            <v>12A* + 0B* + 0C* +  0D</v>
          </cell>
          <cell r="BC258" t="str">
            <v>12A*</v>
          </cell>
          <cell r="BD258" t="str">
            <v>HTT NV</v>
          </cell>
          <cell r="BE258" t="str">
            <v>HTT NV</v>
          </cell>
        </row>
        <row r="259">
          <cell r="E259" t="str">
            <v>01014017</v>
          </cell>
          <cell r="F259" t="str">
            <v>K. Điện - Điện tử</v>
          </cell>
          <cell r="G259" t="str">
            <v>VC</v>
          </cell>
          <cell r="H259" t="str">
            <v>A4</v>
          </cell>
          <cell r="I259">
            <v>7</v>
          </cell>
          <cell r="J259" t="str">
            <v>A4</v>
          </cell>
          <cell r="K259">
            <v>7</v>
          </cell>
          <cell r="L259" t="str">
            <v>A4</v>
          </cell>
          <cell r="M259">
            <v>7</v>
          </cell>
          <cell r="N259" t="str">
            <v>A4</v>
          </cell>
          <cell r="O259">
            <v>7</v>
          </cell>
          <cell r="P259" t="str">
            <v>A4</v>
          </cell>
          <cell r="Q259">
            <v>7</v>
          </cell>
          <cell r="R259">
            <v>7</v>
          </cell>
          <cell r="S259">
            <v>0</v>
          </cell>
          <cell r="T259" t="str">
            <v>Tốt</v>
          </cell>
          <cell r="V259" t="str">
            <v>A4</v>
          </cell>
          <cell r="W259">
            <v>7</v>
          </cell>
          <cell r="X259" t="str">
            <v>A4</v>
          </cell>
          <cell r="Y259">
            <v>7</v>
          </cell>
          <cell r="Z259" t="str">
            <v>A4</v>
          </cell>
          <cell r="AA259">
            <v>7</v>
          </cell>
          <cell r="AB259" t="str">
            <v>A4</v>
          </cell>
          <cell r="AC259">
            <v>7</v>
          </cell>
          <cell r="AD259" t="str">
            <v>A4</v>
          </cell>
          <cell r="AE259">
            <v>7</v>
          </cell>
          <cell r="AF259">
            <v>7</v>
          </cell>
          <cell r="AG259">
            <v>0</v>
          </cell>
          <cell r="AH259" t="str">
            <v>Tốt</v>
          </cell>
          <cell r="AI259">
            <v>7</v>
          </cell>
          <cell r="AJ259">
            <v>0</v>
          </cell>
          <cell r="AK259" t="str">
            <v>Tốt</v>
          </cell>
          <cell r="AM259">
            <v>7</v>
          </cell>
          <cell r="AN259" t="str">
            <v/>
          </cell>
          <cell r="AO259" t="str">
            <v>Tốt</v>
          </cell>
          <cell r="AP259" t="str">
            <v xml:space="preserve"> Đạt LĐTT</v>
          </cell>
          <cell r="AQ259">
            <v>7</v>
          </cell>
          <cell r="AR259" t="str">
            <v/>
          </cell>
          <cell r="AS259" t="str">
            <v>Tốt</v>
          </cell>
          <cell r="AT259" t="str">
            <v>Đạt LĐTT</v>
          </cell>
          <cell r="AV259" t="str">
            <v>B1</v>
          </cell>
          <cell r="AW259">
            <v>6</v>
          </cell>
          <cell r="AX259" t="str">
            <v>A4</v>
          </cell>
          <cell r="AY259">
            <v>7</v>
          </cell>
          <cell r="AZ259">
            <v>6.9</v>
          </cell>
          <cell r="BA259">
            <v>6.9</v>
          </cell>
          <cell r="BB259" t="str">
            <v>11A* + 1B* + 0C* +  0D</v>
          </cell>
          <cell r="BC259" t="str">
            <v>11A*</v>
          </cell>
          <cell r="BD259" t="str">
            <v>HTT NV</v>
          </cell>
          <cell r="BE259" t="str">
            <v>HTT NV</v>
          </cell>
        </row>
        <row r="260">
          <cell r="E260" t="str">
            <v>01014034</v>
          </cell>
          <cell r="F260" t="str">
            <v>K. Điện - Điện tử</v>
          </cell>
          <cell r="G260" t="str">
            <v>VC</v>
          </cell>
          <cell r="H260" t="str">
            <v>A4</v>
          </cell>
          <cell r="I260">
            <v>7</v>
          </cell>
          <cell r="J260" t="str">
            <v>A4</v>
          </cell>
          <cell r="K260">
            <v>7</v>
          </cell>
          <cell r="L260" t="str">
            <v>A4</v>
          </cell>
          <cell r="M260">
            <v>7</v>
          </cell>
          <cell r="N260" t="str">
            <v>A3</v>
          </cell>
          <cell r="O260">
            <v>8</v>
          </cell>
          <cell r="P260" t="str">
            <v>A4</v>
          </cell>
          <cell r="Q260">
            <v>7</v>
          </cell>
          <cell r="R260">
            <v>7.2</v>
          </cell>
          <cell r="S260">
            <v>0</v>
          </cell>
          <cell r="T260" t="str">
            <v>Tốt</v>
          </cell>
          <cell r="V260" t="str">
            <v>A4</v>
          </cell>
          <cell r="W260">
            <v>7</v>
          </cell>
          <cell r="X260" t="str">
            <v>A4</v>
          </cell>
          <cell r="Y260">
            <v>7</v>
          </cell>
          <cell r="Z260" t="str">
            <v>A4</v>
          </cell>
          <cell r="AA260">
            <v>7</v>
          </cell>
          <cell r="AB260" t="str">
            <v>A4</v>
          </cell>
          <cell r="AC260">
            <v>7</v>
          </cell>
          <cell r="AD260" t="str">
            <v>A3</v>
          </cell>
          <cell r="AE260">
            <v>8</v>
          </cell>
          <cell r="AF260">
            <v>7</v>
          </cell>
          <cell r="AG260">
            <v>0</v>
          </cell>
          <cell r="AH260" t="str">
            <v>Tốt</v>
          </cell>
          <cell r="AI260">
            <v>7.2</v>
          </cell>
          <cell r="AJ260">
            <v>0</v>
          </cell>
          <cell r="AK260" t="str">
            <v>Tốt</v>
          </cell>
          <cell r="AM260">
            <v>7.1</v>
          </cell>
          <cell r="AN260" t="str">
            <v/>
          </cell>
          <cell r="AO260" t="str">
            <v>Tốt</v>
          </cell>
          <cell r="AP260" t="str">
            <v xml:space="preserve"> Đạt LĐTT</v>
          </cell>
          <cell r="AQ260">
            <v>7.2</v>
          </cell>
          <cell r="AR260" t="str">
            <v/>
          </cell>
          <cell r="AS260" t="str">
            <v>Tốt</v>
          </cell>
          <cell r="AT260" t="str">
            <v>Đạt LĐTT</v>
          </cell>
          <cell r="AV260" t="str">
            <v>A3</v>
          </cell>
          <cell r="AW260">
            <v>8</v>
          </cell>
          <cell r="AX260" t="str">
            <v>A4</v>
          </cell>
          <cell r="AY260">
            <v>7</v>
          </cell>
          <cell r="AZ260">
            <v>7.2</v>
          </cell>
          <cell r="BA260">
            <v>7.3</v>
          </cell>
          <cell r="BB260" t="str">
            <v>12A* + 0B* + 0C* +  0D</v>
          </cell>
          <cell r="BC260" t="str">
            <v>12A*</v>
          </cell>
          <cell r="BD260" t="str">
            <v>HTT NV</v>
          </cell>
          <cell r="BE260" t="str">
            <v>HTT NV</v>
          </cell>
        </row>
        <row r="261">
          <cell r="E261" t="str">
            <v>01014020</v>
          </cell>
          <cell r="F261" t="str">
            <v>K. Điện - Điện tử</v>
          </cell>
          <cell r="G261" t="str">
            <v>VC</v>
          </cell>
          <cell r="H261" t="str">
            <v>A3</v>
          </cell>
          <cell r="I261">
            <v>8</v>
          </cell>
          <cell r="J261" t="str">
            <v>A4</v>
          </cell>
          <cell r="K261">
            <v>7</v>
          </cell>
          <cell r="L261" t="str">
            <v>A4</v>
          </cell>
          <cell r="M261">
            <v>7</v>
          </cell>
          <cell r="N261" t="str">
            <v>A3</v>
          </cell>
          <cell r="O261">
            <v>8</v>
          </cell>
          <cell r="P261" t="str">
            <v>A4</v>
          </cell>
          <cell r="Q261">
            <v>7</v>
          </cell>
          <cell r="R261">
            <v>7.4</v>
          </cell>
          <cell r="S261">
            <v>0</v>
          </cell>
          <cell r="T261" t="str">
            <v>Tốt</v>
          </cell>
          <cell r="V261" t="str">
            <v>A4</v>
          </cell>
          <cell r="W261">
            <v>7</v>
          </cell>
          <cell r="X261" t="str">
            <v>A4</v>
          </cell>
          <cell r="Y261">
            <v>7</v>
          </cell>
          <cell r="Z261" t="str">
            <v>A4</v>
          </cell>
          <cell r="AA261">
            <v>7</v>
          </cell>
          <cell r="AB261" t="str">
            <v>A3</v>
          </cell>
          <cell r="AC261">
            <v>8</v>
          </cell>
          <cell r="AD261" t="str">
            <v>A4</v>
          </cell>
          <cell r="AE261">
            <v>7</v>
          </cell>
          <cell r="AF261">
            <v>7.3</v>
          </cell>
          <cell r="AG261">
            <v>0</v>
          </cell>
          <cell r="AH261" t="str">
            <v>Tốt</v>
          </cell>
          <cell r="AI261">
            <v>7.2</v>
          </cell>
          <cell r="AJ261">
            <v>0</v>
          </cell>
          <cell r="AK261" t="str">
            <v>Tốt</v>
          </cell>
          <cell r="AM261">
            <v>7.4</v>
          </cell>
          <cell r="AN261" t="str">
            <v/>
          </cell>
          <cell r="AO261" t="str">
            <v>Tốt</v>
          </cell>
          <cell r="AP261" t="str">
            <v xml:space="preserve"> Đạt LĐTT</v>
          </cell>
          <cell r="AQ261">
            <v>7.3</v>
          </cell>
          <cell r="AR261" t="str">
            <v/>
          </cell>
          <cell r="AS261" t="str">
            <v>Tốt</v>
          </cell>
          <cell r="AT261" t="str">
            <v>Đạt LĐTT</v>
          </cell>
          <cell r="AV261" t="str">
            <v>A3</v>
          </cell>
          <cell r="AW261">
            <v>8</v>
          </cell>
          <cell r="AX261" t="str">
            <v>A4</v>
          </cell>
          <cell r="AY261">
            <v>7</v>
          </cell>
          <cell r="AZ261">
            <v>7.4</v>
          </cell>
          <cell r="BA261">
            <v>7.3</v>
          </cell>
          <cell r="BB261" t="str">
            <v>12A* + 0B* + 0C* +  0D</v>
          </cell>
          <cell r="BC261" t="str">
            <v>12A*</v>
          </cell>
          <cell r="BD261" t="str">
            <v>HTT NV</v>
          </cell>
          <cell r="BE261" t="str">
            <v>HTT NV</v>
          </cell>
        </row>
        <row r="262">
          <cell r="E262" t="str">
            <v>01014018</v>
          </cell>
          <cell r="F262" t="str">
            <v>K. Điện - Điện tử</v>
          </cell>
          <cell r="G262" t="str">
            <v>VC</v>
          </cell>
          <cell r="H262" t="str">
            <v>A4</v>
          </cell>
          <cell r="I262">
            <v>7</v>
          </cell>
          <cell r="J262" t="str">
            <v>A4</v>
          </cell>
          <cell r="K262">
            <v>7</v>
          </cell>
          <cell r="L262" t="str">
            <v>A4</v>
          </cell>
          <cell r="M262">
            <v>7</v>
          </cell>
          <cell r="N262" t="str">
            <v>A4</v>
          </cell>
          <cell r="O262">
            <v>7</v>
          </cell>
          <cell r="P262" t="str">
            <v>A4</v>
          </cell>
          <cell r="Q262">
            <v>7</v>
          </cell>
          <cell r="R262">
            <v>7</v>
          </cell>
          <cell r="S262">
            <v>0</v>
          </cell>
          <cell r="T262" t="str">
            <v>Tốt</v>
          </cell>
          <cell r="V262" t="str">
            <v>A4</v>
          </cell>
          <cell r="W262">
            <v>7</v>
          </cell>
          <cell r="X262" t="str">
            <v>A4</v>
          </cell>
          <cell r="Y262">
            <v>7</v>
          </cell>
          <cell r="Z262" t="str">
            <v>A4</v>
          </cell>
          <cell r="AA262">
            <v>7</v>
          </cell>
          <cell r="AB262" t="str">
            <v>A4</v>
          </cell>
          <cell r="AC262">
            <v>7</v>
          </cell>
          <cell r="AD262" t="str">
            <v>A4</v>
          </cell>
          <cell r="AE262">
            <v>7</v>
          </cell>
          <cell r="AF262">
            <v>7</v>
          </cell>
          <cell r="AG262">
            <v>0</v>
          </cell>
          <cell r="AH262" t="str">
            <v>Tốt</v>
          </cell>
          <cell r="AI262">
            <v>7</v>
          </cell>
          <cell r="AJ262">
            <v>0</v>
          </cell>
          <cell r="AK262" t="str">
            <v>Tốt</v>
          </cell>
          <cell r="AM262">
            <v>7</v>
          </cell>
          <cell r="AN262" t="str">
            <v/>
          </cell>
          <cell r="AO262" t="str">
            <v>Tốt</v>
          </cell>
          <cell r="AP262" t="str">
            <v xml:space="preserve"> Đạt LĐTT</v>
          </cell>
          <cell r="AQ262">
            <v>7</v>
          </cell>
          <cell r="AR262" t="str">
            <v/>
          </cell>
          <cell r="AS262" t="str">
            <v>Tốt</v>
          </cell>
          <cell r="AT262" t="str">
            <v>Đạt LĐTT</v>
          </cell>
          <cell r="AV262" t="str">
            <v>A3</v>
          </cell>
          <cell r="AW262">
            <v>8</v>
          </cell>
          <cell r="AX262" t="str">
            <v>A4</v>
          </cell>
          <cell r="AY262">
            <v>7</v>
          </cell>
          <cell r="AZ262">
            <v>7.1</v>
          </cell>
          <cell r="BA262">
            <v>7.1</v>
          </cell>
          <cell r="BB262" t="str">
            <v>12A* + 0B* + 0C* +  0D</v>
          </cell>
          <cell r="BC262" t="str">
            <v>12A*</v>
          </cell>
          <cell r="BD262" t="str">
            <v>HTT NV</v>
          </cell>
          <cell r="BE262" t="str">
            <v>HTT NV</v>
          </cell>
        </row>
        <row r="263">
          <cell r="E263" t="str">
            <v>01014042</v>
          </cell>
          <cell r="F263" t="str">
            <v>K. Điện - Điện tử</v>
          </cell>
          <cell r="G263" t="str">
            <v>VC</v>
          </cell>
          <cell r="H263" t="str">
            <v>A3</v>
          </cell>
          <cell r="I263">
            <v>8</v>
          </cell>
          <cell r="J263" t="str">
            <v>A3</v>
          </cell>
          <cell r="K263">
            <v>8</v>
          </cell>
          <cell r="L263" t="str">
            <v>A4</v>
          </cell>
          <cell r="M263">
            <v>7</v>
          </cell>
          <cell r="N263" t="str">
            <v>A3</v>
          </cell>
          <cell r="O263">
            <v>8</v>
          </cell>
          <cell r="P263" t="str">
            <v>A3</v>
          </cell>
          <cell r="Q263">
            <v>8</v>
          </cell>
          <cell r="R263">
            <v>7.8</v>
          </cell>
          <cell r="S263">
            <v>0</v>
          </cell>
          <cell r="T263" t="str">
            <v>Tốt</v>
          </cell>
          <cell r="V263" t="str">
            <v>A4</v>
          </cell>
          <cell r="W263">
            <v>7</v>
          </cell>
          <cell r="X263" t="str">
            <v>A3</v>
          </cell>
          <cell r="Y263">
            <v>8</v>
          </cell>
          <cell r="Z263" t="str">
            <v>A4</v>
          </cell>
          <cell r="AA263">
            <v>7</v>
          </cell>
          <cell r="AB263" t="str">
            <v>A2</v>
          </cell>
          <cell r="AC263">
            <v>9</v>
          </cell>
          <cell r="AD263" t="str">
            <v>A1</v>
          </cell>
          <cell r="AE263">
            <v>10</v>
          </cell>
          <cell r="AF263">
            <v>7.8</v>
          </cell>
          <cell r="AG263">
            <v>0</v>
          </cell>
          <cell r="AH263" t="str">
            <v>Tốt</v>
          </cell>
          <cell r="AI263">
            <v>8.1999999999999993</v>
          </cell>
          <cell r="AJ263">
            <v>0</v>
          </cell>
          <cell r="AK263" t="str">
            <v>Xuất sắc</v>
          </cell>
          <cell r="AM263">
            <v>7.8</v>
          </cell>
          <cell r="AN263" t="str">
            <v/>
          </cell>
          <cell r="AO263" t="str">
            <v>Tốt</v>
          </cell>
          <cell r="AP263" t="str">
            <v xml:space="preserve"> Đạt LĐTT</v>
          </cell>
          <cell r="AQ263">
            <v>8</v>
          </cell>
          <cell r="AR263" t="str">
            <v/>
          </cell>
          <cell r="AS263" t="str">
            <v>Xuất sắc</v>
          </cell>
          <cell r="AT263" t="str">
            <v>Đạt LĐTT</v>
          </cell>
          <cell r="AU263" t="str">
            <v>Đạt yêu cầu</v>
          </cell>
          <cell r="AV263" t="str">
            <v>A4</v>
          </cell>
          <cell r="AW263">
            <v>7</v>
          </cell>
          <cell r="AX263" t="str">
            <v>A4</v>
          </cell>
          <cell r="AY263">
            <v>7</v>
          </cell>
          <cell r="AZ263">
            <v>7.6</v>
          </cell>
          <cell r="BA263">
            <v>7.8</v>
          </cell>
          <cell r="BB263" t="str">
            <v>12A* + 0B* + 0C* +  0D</v>
          </cell>
          <cell r="BC263" t="str">
            <v>12A*</v>
          </cell>
          <cell r="BD263" t="str">
            <v>HTT NV</v>
          </cell>
          <cell r="BE263" t="str">
            <v>HTT NV</v>
          </cell>
        </row>
        <row r="264">
          <cell r="E264" t="str">
            <v>01014019</v>
          </cell>
          <cell r="F264" t="str">
            <v>K. Điện - Điện tử</v>
          </cell>
          <cell r="G264" t="str">
            <v>VC</v>
          </cell>
          <cell r="H264" t="str">
            <v>A4</v>
          </cell>
          <cell r="I264">
            <v>7</v>
          </cell>
          <cell r="J264" t="str">
            <v>A4</v>
          </cell>
          <cell r="K264">
            <v>7</v>
          </cell>
          <cell r="L264" t="str">
            <v>A4</v>
          </cell>
          <cell r="M264">
            <v>7</v>
          </cell>
          <cell r="N264" t="str">
            <v>A4</v>
          </cell>
          <cell r="O264">
            <v>7</v>
          </cell>
          <cell r="P264" t="str">
            <v>A4</v>
          </cell>
          <cell r="Q264">
            <v>7</v>
          </cell>
          <cell r="R264">
            <v>7</v>
          </cell>
          <cell r="S264">
            <v>0</v>
          </cell>
          <cell r="T264" t="str">
            <v>Tốt</v>
          </cell>
          <cell r="V264" t="str">
            <v>A4</v>
          </cell>
          <cell r="W264">
            <v>7</v>
          </cell>
          <cell r="X264" t="str">
            <v>A4</v>
          </cell>
          <cell r="Y264">
            <v>7</v>
          </cell>
          <cell r="Z264" t="str">
            <v>A3</v>
          </cell>
          <cell r="AA264">
            <v>8</v>
          </cell>
          <cell r="AB264" t="str">
            <v>A4</v>
          </cell>
          <cell r="AC264">
            <v>7</v>
          </cell>
          <cell r="AD264" t="str">
            <v>A3</v>
          </cell>
          <cell r="AE264">
            <v>8</v>
          </cell>
          <cell r="AF264">
            <v>7.3</v>
          </cell>
          <cell r="AG264">
            <v>0</v>
          </cell>
          <cell r="AH264" t="str">
            <v>Tốt</v>
          </cell>
          <cell r="AI264">
            <v>7.4</v>
          </cell>
          <cell r="AJ264">
            <v>0</v>
          </cell>
          <cell r="AK264" t="str">
            <v>Tốt</v>
          </cell>
          <cell r="AM264">
            <v>7.2</v>
          </cell>
          <cell r="AN264" t="str">
            <v/>
          </cell>
          <cell r="AO264" t="str">
            <v>Tốt</v>
          </cell>
          <cell r="AP264" t="str">
            <v xml:space="preserve"> Đạt LĐTT</v>
          </cell>
          <cell r="AQ264">
            <v>7.2</v>
          </cell>
          <cell r="AR264" t="str">
            <v/>
          </cell>
          <cell r="AS264" t="str">
            <v>Tốt</v>
          </cell>
          <cell r="AT264" t="str">
            <v>Đạt LĐTT</v>
          </cell>
          <cell r="AV264" t="str">
            <v>A4</v>
          </cell>
          <cell r="AW264">
            <v>7</v>
          </cell>
          <cell r="AX264" t="str">
            <v>A4</v>
          </cell>
          <cell r="AY264">
            <v>7</v>
          </cell>
          <cell r="AZ264">
            <v>7.1</v>
          </cell>
          <cell r="BA264">
            <v>7.2</v>
          </cell>
          <cell r="BB264" t="str">
            <v>12A* + 0B* + 0C* +  0D</v>
          </cell>
          <cell r="BC264" t="str">
            <v>12A*</v>
          </cell>
          <cell r="BD264" t="str">
            <v>HTT NV</v>
          </cell>
          <cell r="BE264" t="str">
            <v>HTT NV</v>
          </cell>
        </row>
        <row r="265">
          <cell r="E265" t="str">
            <v>01014010</v>
          </cell>
          <cell r="F265" t="str">
            <v>K. Điện - Điện tử</v>
          </cell>
          <cell r="G265" t="str">
            <v>VC</v>
          </cell>
          <cell r="H265" t="str">
            <v>A4</v>
          </cell>
          <cell r="I265">
            <v>7</v>
          </cell>
          <cell r="J265" t="str">
            <v>A4</v>
          </cell>
          <cell r="K265">
            <v>7</v>
          </cell>
          <cell r="L265" t="str">
            <v>A4</v>
          </cell>
          <cell r="M265">
            <v>7</v>
          </cell>
          <cell r="N265" t="str">
            <v>A4</v>
          </cell>
          <cell r="O265">
            <v>7</v>
          </cell>
          <cell r="P265" t="str">
            <v>A4</v>
          </cell>
          <cell r="Q265">
            <v>7</v>
          </cell>
          <cell r="R265">
            <v>7</v>
          </cell>
          <cell r="S265">
            <v>0</v>
          </cell>
          <cell r="T265" t="str">
            <v>Tốt</v>
          </cell>
          <cell r="V265" t="str">
            <v>A4</v>
          </cell>
          <cell r="W265">
            <v>7</v>
          </cell>
          <cell r="X265" t="str">
            <v>A4</v>
          </cell>
          <cell r="Y265">
            <v>7</v>
          </cell>
          <cell r="Z265" t="str">
            <v>A4</v>
          </cell>
          <cell r="AA265">
            <v>7</v>
          </cell>
          <cell r="AB265" t="str">
            <v>A4</v>
          </cell>
          <cell r="AC265">
            <v>7</v>
          </cell>
          <cell r="AD265" t="str">
            <v>A3</v>
          </cell>
          <cell r="AE265">
            <v>8</v>
          </cell>
          <cell r="AF265">
            <v>7</v>
          </cell>
          <cell r="AG265">
            <v>0</v>
          </cell>
          <cell r="AH265" t="str">
            <v>Tốt</v>
          </cell>
          <cell r="AI265">
            <v>7.2</v>
          </cell>
          <cell r="AJ265">
            <v>0</v>
          </cell>
          <cell r="AK265" t="str">
            <v>Tốt</v>
          </cell>
          <cell r="AM265">
            <v>7</v>
          </cell>
          <cell r="AN265" t="str">
            <v/>
          </cell>
          <cell r="AO265" t="str">
            <v>Tốt</v>
          </cell>
          <cell r="AP265" t="str">
            <v xml:space="preserve"> Đạt LĐTT</v>
          </cell>
          <cell r="AQ265">
            <v>7.1</v>
          </cell>
          <cell r="AR265" t="str">
            <v/>
          </cell>
          <cell r="AS265" t="str">
            <v>Tốt</v>
          </cell>
          <cell r="AT265" t="str">
            <v>Đạt LĐTT</v>
          </cell>
          <cell r="AV265" t="str">
            <v>A3</v>
          </cell>
          <cell r="AW265">
            <v>8</v>
          </cell>
          <cell r="AX265" t="str">
            <v>A4</v>
          </cell>
          <cell r="AY265">
            <v>7</v>
          </cell>
          <cell r="AZ265">
            <v>7.1</v>
          </cell>
          <cell r="BA265">
            <v>7.2</v>
          </cell>
          <cell r="BB265" t="str">
            <v>12A* + 0B* + 0C* +  0D</v>
          </cell>
          <cell r="BC265" t="str">
            <v>12A*</v>
          </cell>
          <cell r="BD265" t="str">
            <v>HTT NV</v>
          </cell>
          <cell r="BE265" t="str">
            <v>HTT NV</v>
          </cell>
        </row>
        <row r="266">
          <cell r="E266" t="str">
            <v>01014030</v>
          </cell>
          <cell r="F266" t="str">
            <v>K. Điện - Điện tử</v>
          </cell>
          <cell r="G266" t="str">
            <v>VC</v>
          </cell>
          <cell r="H266" t="str">
            <v>A4</v>
          </cell>
          <cell r="I266">
            <v>7</v>
          </cell>
          <cell r="J266" t="str">
            <v>A4</v>
          </cell>
          <cell r="K266">
            <v>7</v>
          </cell>
          <cell r="L266" t="str">
            <v>A4</v>
          </cell>
          <cell r="M266">
            <v>7</v>
          </cell>
          <cell r="N266" t="str">
            <v>A3</v>
          </cell>
          <cell r="O266">
            <v>8</v>
          </cell>
          <cell r="P266" t="str">
            <v>A4</v>
          </cell>
          <cell r="Q266">
            <v>7</v>
          </cell>
          <cell r="R266">
            <v>7.2</v>
          </cell>
          <cell r="S266">
            <v>0</v>
          </cell>
          <cell r="T266" t="str">
            <v>Tốt</v>
          </cell>
          <cell r="V266" t="str">
            <v>A3</v>
          </cell>
          <cell r="W266">
            <v>8</v>
          </cell>
          <cell r="X266" t="str">
            <v>A4</v>
          </cell>
          <cell r="Y266">
            <v>7</v>
          </cell>
          <cell r="Z266" t="str">
            <v>A3</v>
          </cell>
          <cell r="AA266">
            <v>8</v>
          </cell>
          <cell r="AB266" t="str">
            <v>A4</v>
          </cell>
          <cell r="AC266">
            <v>7</v>
          </cell>
          <cell r="AD266" t="str">
            <v>A4</v>
          </cell>
          <cell r="AE266">
            <v>7</v>
          </cell>
          <cell r="AF266">
            <v>7.5</v>
          </cell>
          <cell r="AG266">
            <v>0</v>
          </cell>
          <cell r="AH266" t="str">
            <v>Tốt</v>
          </cell>
          <cell r="AI266">
            <v>7.4</v>
          </cell>
          <cell r="AJ266">
            <v>0</v>
          </cell>
          <cell r="AK266" t="str">
            <v>Tốt</v>
          </cell>
          <cell r="AM266">
            <v>7.4</v>
          </cell>
          <cell r="AN266" t="str">
            <v/>
          </cell>
          <cell r="AO266" t="str">
            <v>Tốt</v>
          </cell>
          <cell r="AP266" t="str">
            <v xml:space="preserve"> Đạt LĐTT</v>
          </cell>
          <cell r="AQ266">
            <v>7.3</v>
          </cell>
          <cell r="AR266" t="str">
            <v/>
          </cell>
          <cell r="AS266" t="str">
            <v>Tốt</v>
          </cell>
          <cell r="AT266" t="str">
            <v>Đạt LĐTT</v>
          </cell>
          <cell r="AV266" t="str">
            <v>A4</v>
          </cell>
          <cell r="AW266">
            <v>7</v>
          </cell>
          <cell r="AX266" t="str">
            <v>A3</v>
          </cell>
          <cell r="AY266">
            <v>8</v>
          </cell>
          <cell r="AZ266">
            <v>7.4</v>
          </cell>
          <cell r="BA266">
            <v>7.3</v>
          </cell>
          <cell r="BB266" t="str">
            <v>12A* + 0B* + 0C* +  0D</v>
          </cell>
          <cell r="BC266" t="str">
            <v>12A*</v>
          </cell>
          <cell r="BD266" t="str">
            <v>HTT NV</v>
          </cell>
          <cell r="BE266" t="str">
            <v>HTT NV</v>
          </cell>
        </row>
        <row r="267">
          <cell r="E267" t="str">
            <v>01014024</v>
          </cell>
          <cell r="F267" t="str">
            <v>K. Điện - Điện tử</v>
          </cell>
          <cell r="G267" t="str">
            <v>VC</v>
          </cell>
          <cell r="H267" t="str">
            <v>A3</v>
          </cell>
          <cell r="I267">
            <v>8</v>
          </cell>
          <cell r="J267" t="str">
            <v>A3</v>
          </cell>
          <cell r="K267">
            <v>8</v>
          </cell>
          <cell r="L267" t="str">
            <v>A3</v>
          </cell>
          <cell r="M267">
            <v>8</v>
          </cell>
          <cell r="N267" t="str">
            <v>A3</v>
          </cell>
          <cell r="O267">
            <v>8</v>
          </cell>
          <cell r="P267" t="str">
            <v>A3</v>
          </cell>
          <cell r="Q267">
            <v>8</v>
          </cell>
          <cell r="R267">
            <v>8</v>
          </cell>
          <cell r="S267">
            <v>0</v>
          </cell>
          <cell r="T267" t="str">
            <v>Xuất sắc</v>
          </cell>
          <cell r="V267" t="str">
            <v>A3</v>
          </cell>
          <cell r="W267">
            <v>8</v>
          </cell>
          <cell r="X267" t="str">
            <v>A3</v>
          </cell>
          <cell r="Y267">
            <v>8</v>
          </cell>
          <cell r="Z267" t="str">
            <v>A3</v>
          </cell>
          <cell r="AA267">
            <v>8</v>
          </cell>
          <cell r="AB267" t="str">
            <v>A3</v>
          </cell>
          <cell r="AC267">
            <v>8</v>
          </cell>
          <cell r="AD267" t="str">
            <v>A3</v>
          </cell>
          <cell r="AE267">
            <v>8</v>
          </cell>
          <cell r="AF267">
            <v>8</v>
          </cell>
          <cell r="AG267">
            <v>0</v>
          </cell>
          <cell r="AH267" t="str">
            <v>Xuất sắc</v>
          </cell>
          <cell r="AI267">
            <v>8</v>
          </cell>
          <cell r="AJ267">
            <v>0</v>
          </cell>
          <cell r="AK267" t="str">
            <v>Xuất sắc</v>
          </cell>
          <cell r="AM267">
            <v>8</v>
          </cell>
          <cell r="AN267" t="str">
            <v/>
          </cell>
          <cell r="AO267" t="str">
            <v>Xuất sắc</v>
          </cell>
          <cell r="AP267" t="str">
            <v xml:space="preserve"> Đạt LĐTT</v>
          </cell>
          <cell r="AQ267">
            <v>8</v>
          </cell>
          <cell r="AR267" t="str">
            <v/>
          </cell>
          <cell r="AS267" t="str">
            <v>Xuất sắc</v>
          </cell>
          <cell r="AT267" t="str">
            <v>Đạt LĐTT</v>
          </cell>
          <cell r="AU267" t="str">
            <v>Khá</v>
          </cell>
          <cell r="AV267" t="str">
            <v>A3</v>
          </cell>
          <cell r="AW267">
            <v>8</v>
          </cell>
          <cell r="AX267" t="str">
            <v>A3</v>
          </cell>
          <cell r="AY267">
            <v>8</v>
          </cell>
          <cell r="AZ267">
            <v>8</v>
          </cell>
          <cell r="BA267">
            <v>8</v>
          </cell>
          <cell r="BB267" t="str">
            <v>12A* + 0B* + 0C* +  0D</v>
          </cell>
          <cell r="BC267" t="str">
            <v>12A*</v>
          </cell>
          <cell r="BD267" t="str">
            <v>HTXS NV</v>
          </cell>
          <cell r="BE267" t="str">
            <v>HTXS NV</v>
          </cell>
        </row>
        <row r="268">
          <cell r="E268" t="str">
            <v>01014048</v>
          </cell>
          <cell r="F268" t="str">
            <v>K. Điện - Điện tử</v>
          </cell>
          <cell r="G268" t="str">
            <v>VC</v>
          </cell>
          <cell r="H268" t="str">
            <v>A2</v>
          </cell>
          <cell r="I268">
            <v>9</v>
          </cell>
          <cell r="J268" t="str">
            <v>A3</v>
          </cell>
          <cell r="K268">
            <v>8</v>
          </cell>
          <cell r="L268" t="str">
            <v>A1</v>
          </cell>
          <cell r="M268">
            <v>10</v>
          </cell>
          <cell r="N268" t="str">
            <v>A1</v>
          </cell>
          <cell r="O268">
            <v>10</v>
          </cell>
          <cell r="P268" t="str">
            <v>A3</v>
          </cell>
          <cell r="Q268">
            <v>8</v>
          </cell>
          <cell r="R268">
            <v>9</v>
          </cell>
          <cell r="S268">
            <v>0</v>
          </cell>
          <cell r="T268" t="str">
            <v>Xuất sắc</v>
          </cell>
          <cell r="V268" t="str">
            <v>A3</v>
          </cell>
          <cell r="W268">
            <v>8</v>
          </cell>
          <cell r="X268" t="str">
            <v>A1</v>
          </cell>
          <cell r="Y268">
            <v>10</v>
          </cell>
          <cell r="Z268" t="str">
            <v>A3</v>
          </cell>
          <cell r="AA268">
            <v>8</v>
          </cell>
          <cell r="AB268" t="str">
            <v>A1</v>
          </cell>
          <cell r="AC268">
            <v>10</v>
          </cell>
          <cell r="AD268" t="str">
            <v>A1</v>
          </cell>
          <cell r="AE268">
            <v>10</v>
          </cell>
          <cell r="AF268">
            <v>9</v>
          </cell>
          <cell r="AG268">
            <v>0</v>
          </cell>
          <cell r="AH268" t="str">
            <v>Xuất sắc</v>
          </cell>
          <cell r="AI268">
            <v>9.1999999999999993</v>
          </cell>
          <cell r="AJ268">
            <v>0</v>
          </cell>
          <cell r="AK268" t="str">
            <v>Xuất sắc</v>
          </cell>
          <cell r="AM268">
            <v>9</v>
          </cell>
          <cell r="AN268" t="str">
            <v/>
          </cell>
          <cell r="AO268" t="str">
            <v>Xuất sắc</v>
          </cell>
          <cell r="AP268" t="str">
            <v xml:space="preserve"> Đạt LĐTT</v>
          </cell>
          <cell r="AQ268">
            <v>9.1</v>
          </cell>
          <cell r="AR268" t="str">
            <v/>
          </cell>
          <cell r="AS268" t="str">
            <v>Xuất sắc</v>
          </cell>
          <cell r="AT268" t="str">
            <v>Đạt LĐTT</v>
          </cell>
          <cell r="AU268" t="str">
            <v>Tốt</v>
          </cell>
          <cell r="AV268" t="str">
            <v>A3</v>
          </cell>
          <cell r="AW268">
            <v>8</v>
          </cell>
          <cell r="AX268" t="str">
            <v>A2</v>
          </cell>
          <cell r="AY268">
            <v>9</v>
          </cell>
          <cell r="AZ268">
            <v>8.9</v>
          </cell>
          <cell r="BA268">
            <v>9</v>
          </cell>
          <cell r="BB268" t="str">
            <v>12A* + 0B* + 0C* +  0D</v>
          </cell>
          <cell r="BC268" t="str">
            <v>12A*</v>
          </cell>
          <cell r="BD268" t="str">
            <v>HTXS NV</v>
          </cell>
          <cell r="BE268" t="str">
            <v>HTXS NV</v>
          </cell>
        </row>
        <row r="269">
          <cell r="E269" t="str">
            <v>01014022</v>
          </cell>
          <cell r="F269" t="str">
            <v>K. Điện - Điện tử</v>
          </cell>
          <cell r="G269" t="str">
            <v>VC</v>
          </cell>
          <cell r="H269" t="str">
            <v>A4</v>
          </cell>
          <cell r="I269">
            <v>7</v>
          </cell>
          <cell r="J269" t="str">
            <v>A4</v>
          </cell>
          <cell r="K269">
            <v>7</v>
          </cell>
          <cell r="L269" t="str">
            <v>A4</v>
          </cell>
          <cell r="M269">
            <v>7</v>
          </cell>
          <cell r="N269" t="str">
            <v>A3</v>
          </cell>
          <cell r="O269">
            <v>8</v>
          </cell>
          <cell r="P269" t="str">
            <v>A4</v>
          </cell>
          <cell r="Q269">
            <v>7</v>
          </cell>
          <cell r="R269">
            <v>7.2</v>
          </cell>
          <cell r="S269">
            <v>0</v>
          </cell>
          <cell r="T269" t="str">
            <v>Tốt</v>
          </cell>
          <cell r="V269" t="str">
            <v>A4</v>
          </cell>
          <cell r="W269">
            <v>7</v>
          </cell>
          <cell r="X269" t="str">
            <v>A4</v>
          </cell>
          <cell r="Y269">
            <v>7</v>
          </cell>
          <cell r="Z269" t="str">
            <v>A4</v>
          </cell>
          <cell r="AA269">
            <v>7</v>
          </cell>
          <cell r="AB269" t="str">
            <v>A3</v>
          </cell>
          <cell r="AC269">
            <v>8</v>
          </cell>
          <cell r="AD269" t="str">
            <v>A3</v>
          </cell>
          <cell r="AE269">
            <v>8</v>
          </cell>
          <cell r="AF269">
            <v>7.3</v>
          </cell>
          <cell r="AG269">
            <v>0</v>
          </cell>
          <cell r="AH269" t="str">
            <v>Tốt</v>
          </cell>
          <cell r="AI269">
            <v>7.4</v>
          </cell>
          <cell r="AJ269">
            <v>0</v>
          </cell>
          <cell r="AK269" t="str">
            <v>Tốt</v>
          </cell>
          <cell r="AM269">
            <v>7.3</v>
          </cell>
          <cell r="AN269" t="str">
            <v/>
          </cell>
          <cell r="AO269" t="str">
            <v>Tốt</v>
          </cell>
          <cell r="AP269" t="str">
            <v xml:space="preserve"> Đạt LĐTT</v>
          </cell>
          <cell r="AQ269">
            <v>7.3</v>
          </cell>
          <cell r="AR269" t="str">
            <v/>
          </cell>
          <cell r="AS269" t="str">
            <v>Tốt</v>
          </cell>
          <cell r="AT269" t="str">
            <v>Đạt LĐTT</v>
          </cell>
          <cell r="AU269" t="str">
            <v>Khá</v>
          </cell>
          <cell r="AV269" t="str">
            <v>A3</v>
          </cell>
          <cell r="AW269">
            <v>8</v>
          </cell>
          <cell r="AX269" t="str">
            <v>A4</v>
          </cell>
          <cell r="AY269">
            <v>7</v>
          </cell>
          <cell r="AZ269">
            <v>7.3</v>
          </cell>
          <cell r="BA269">
            <v>7.3</v>
          </cell>
          <cell r="BB269" t="str">
            <v>12A* + 0B* + 0C* +  0D</v>
          </cell>
          <cell r="BC269" t="str">
            <v>12A*</v>
          </cell>
          <cell r="BD269" t="str">
            <v>HTT NV</v>
          </cell>
          <cell r="BE269" t="str">
            <v>HTT NV</v>
          </cell>
        </row>
        <row r="270">
          <cell r="E270" t="str">
            <v>01014025</v>
          </cell>
          <cell r="F270" t="str">
            <v>K. Điện - Điện tử</v>
          </cell>
          <cell r="G270" t="str">
            <v>VC</v>
          </cell>
          <cell r="H270" t="str">
            <v>A4</v>
          </cell>
          <cell r="I270">
            <v>7</v>
          </cell>
          <cell r="J270" t="str">
            <v>A4</v>
          </cell>
          <cell r="K270">
            <v>7</v>
          </cell>
          <cell r="L270" t="str">
            <v>A4</v>
          </cell>
          <cell r="M270">
            <v>7</v>
          </cell>
          <cell r="N270" t="str">
            <v>A3</v>
          </cell>
          <cell r="O270">
            <v>8</v>
          </cell>
          <cell r="P270" t="str">
            <v>A4</v>
          </cell>
          <cell r="Q270">
            <v>7</v>
          </cell>
          <cell r="R270">
            <v>7.2</v>
          </cell>
          <cell r="S270">
            <v>0</v>
          </cell>
          <cell r="T270" t="str">
            <v>Tốt</v>
          </cell>
          <cell r="V270" t="str">
            <v>A4</v>
          </cell>
          <cell r="W270">
            <v>7</v>
          </cell>
          <cell r="X270" t="str">
            <v>A4</v>
          </cell>
          <cell r="Y270">
            <v>7</v>
          </cell>
          <cell r="Z270" t="str">
            <v>A4</v>
          </cell>
          <cell r="AA270">
            <v>7</v>
          </cell>
          <cell r="AB270" t="str">
            <v>A4</v>
          </cell>
          <cell r="AC270">
            <v>7</v>
          </cell>
          <cell r="AD270" t="str">
            <v>A4</v>
          </cell>
          <cell r="AE270">
            <v>7</v>
          </cell>
          <cell r="AF270">
            <v>7</v>
          </cell>
          <cell r="AG270">
            <v>0</v>
          </cell>
          <cell r="AH270" t="str">
            <v>Tốt</v>
          </cell>
          <cell r="AI270">
            <v>7</v>
          </cell>
          <cell r="AJ270">
            <v>0</v>
          </cell>
          <cell r="AK270" t="str">
            <v>Tốt</v>
          </cell>
          <cell r="AM270">
            <v>7.1</v>
          </cell>
          <cell r="AN270" t="str">
            <v/>
          </cell>
          <cell r="AO270" t="str">
            <v>Tốt</v>
          </cell>
          <cell r="AP270" t="str">
            <v xml:space="preserve"> Đạt LĐTT</v>
          </cell>
          <cell r="AQ270">
            <v>7.1</v>
          </cell>
          <cell r="AR270" t="str">
            <v/>
          </cell>
          <cell r="AS270" t="str">
            <v>Tốt</v>
          </cell>
          <cell r="AT270" t="str">
            <v>Đạt LĐTT</v>
          </cell>
          <cell r="AV270" t="str">
            <v>A3</v>
          </cell>
          <cell r="AW270">
            <v>8</v>
          </cell>
          <cell r="AX270" t="str">
            <v>A4</v>
          </cell>
          <cell r="AY270">
            <v>7</v>
          </cell>
          <cell r="AZ270">
            <v>7.2</v>
          </cell>
          <cell r="BA270">
            <v>7.2</v>
          </cell>
          <cell r="BB270" t="str">
            <v>12A* + 0B* + 0C* +  0D</v>
          </cell>
          <cell r="BC270" t="str">
            <v>12A*</v>
          </cell>
          <cell r="BD270" t="str">
            <v>HTT NV</v>
          </cell>
          <cell r="BE270" t="str">
            <v>HTT NV</v>
          </cell>
        </row>
        <row r="271">
          <cell r="E271" t="str">
            <v>01014032</v>
          </cell>
          <cell r="F271" t="str">
            <v>K. Điện - Điện tử</v>
          </cell>
          <cell r="G271" t="str">
            <v>VC</v>
          </cell>
          <cell r="H271" t="str">
            <v>A4</v>
          </cell>
          <cell r="I271">
            <v>7</v>
          </cell>
          <cell r="J271" t="str">
            <v>A4</v>
          </cell>
          <cell r="K271">
            <v>7</v>
          </cell>
          <cell r="L271" t="str">
            <v>A4</v>
          </cell>
          <cell r="M271">
            <v>7</v>
          </cell>
          <cell r="N271" t="str">
            <v>A3</v>
          </cell>
          <cell r="O271">
            <v>8</v>
          </cell>
          <cell r="P271" t="str">
            <v>A3</v>
          </cell>
          <cell r="Q271">
            <v>8</v>
          </cell>
          <cell r="R271">
            <v>7.4</v>
          </cell>
          <cell r="S271">
            <v>0</v>
          </cell>
          <cell r="T271" t="str">
            <v>Tốt</v>
          </cell>
          <cell r="V271" t="str">
            <v>A4</v>
          </cell>
          <cell r="W271">
            <v>7</v>
          </cell>
          <cell r="X271" t="str">
            <v>A4</v>
          </cell>
          <cell r="Y271">
            <v>7</v>
          </cell>
          <cell r="Z271" t="str">
            <v>A3</v>
          </cell>
          <cell r="AA271">
            <v>8</v>
          </cell>
          <cell r="AB271" t="str">
            <v>A3</v>
          </cell>
          <cell r="AC271">
            <v>8</v>
          </cell>
          <cell r="AD271" t="str">
            <v>A4</v>
          </cell>
          <cell r="AE271">
            <v>7</v>
          </cell>
          <cell r="AF271">
            <v>7.5</v>
          </cell>
          <cell r="AG271">
            <v>0</v>
          </cell>
          <cell r="AH271" t="str">
            <v>Tốt</v>
          </cell>
          <cell r="AI271">
            <v>7.4</v>
          </cell>
          <cell r="AJ271">
            <v>0</v>
          </cell>
          <cell r="AK271" t="str">
            <v>Tốt</v>
          </cell>
          <cell r="AM271">
            <v>7.5</v>
          </cell>
          <cell r="AN271" t="str">
            <v/>
          </cell>
          <cell r="AO271" t="str">
            <v>Tốt</v>
          </cell>
          <cell r="AP271" t="str">
            <v xml:space="preserve"> Đạt LĐTT</v>
          </cell>
          <cell r="AQ271">
            <v>7.4</v>
          </cell>
          <cell r="AR271" t="str">
            <v/>
          </cell>
          <cell r="AS271" t="str">
            <v>Tốt</v>
          </cell>
          <cell r="AT271" t="str">
            <v>Đạt LĐTT</v>
          </cell>
          <cell r="AV271" t="str">
            <v>A4</v>
          </cell>
          <cell r="AW271">
            <v>7</v>
          </cell>
          <cell r="AX271" t="str">
            <v>A4</v>
          </cell>
          <cell r="AY271">
            <v>7</v>
          </cell>
          <cell r="AZ271">
            <v>7.4</v>
          </cell>
          <cell r="BA271">
            <v>7.3</v>
          </cell>
          <cell r="BB271" t="str">
            <v>12A* + 0B* + 0C* +  0D</v>
          </cell>
          <cell r="BC271" t="str">
            <v>12A*</v>
          </cell>
          <cell r="BD271" t="str">
            <v>HTT NV</v>
          </cell>
          <cell r="BE271" t="str">
            <v>HTT NV</v>
          </cell>
        </row>
        <row r="272">
          <cell r="E272" t="str">
            <v>01014006</v>
          </cell>
          <cell r="F272" t="str">
            <v>K. Điện - Điện tử</v>
          </cell>
          <cell r="G272" t="str">
            <v>VC</v>
          </cell>
          <cell r="H272" t="str">
            <v>A4</v>
          </cell>
          <cell r="I272">
            <v>7</v>
          </cell>
          <cell r="J272" t="str">
            <v>A4</v>
          </cell>
          <cell r="K272">
            <v>7</v>
          </cell>
          <cell r="L272" t="str">
            <v>A4</v>
          </cell>
          <cell r="M272">
            <v>7</v>
          </cell>
          <cell r="N272" t="str">
            <v>A4</v>
          </cell>
          <cell r="O272">
            <v>7</v>
          </cell>
          <cell r="P272" t="str">
            <v>A4</v>
          </cell>
          <cell r="Q272">
            <v>7</v>
          </cell>
          <cell r="R272">
            <v>7</v>
          </cell>
          <cell r="S272">
            <v>0</v>
          </cell>
          <cell r="T272" t="str">
            <v>Tốt</v>
          </cell>
          <cell r="V272" t="str">
            <v>A4</v>
          </cell>
          <cell r="W272">
            <v>7</v>
          </cell>
          <cell r="X272" t="str">
            <v>A4</v>
          </cell>
          <cell r="Y272">
            <v>7</v>
          </cell>
          <cell r="Z272" t="str">
            <v>A4</v>
          </cell>
          <cell r="AA272">
            <v>7</v>
          </cell>
          <cell r="AB272" t="str">
            <v>A3</v>
          </cell>
          <cell r="AC272">
            <v>8</v>
          </cell>
          <cell r="AD272" t="str">
            <v>A3</v>
          </cell>
          <cell r="AE272">
            <v>8</v>
          </cell>
          <cell r="AF272">
            <v>7.3</v>
          </cell>
          <cell r="AG272">
            <v>0</v>
          </cell>
          <cell r="AH272" t="str">
            <v>Tốt</v>
          </cell>
          <cell r="AI272">
            <v>7.4</v>
          </cell>
          <cell r="AJ272">
            <v>0</v>
          </cell>
          <cell r="AK272" t="str">
            <v>Tốt</v>
          </cell>
          <cell r="AM272">
            <v>7.2</v>
          </cell>
          <cell r="AN272" t="str">
            <v/>
          </cell>
          <cell r="AO272" t="str">
            <v>Tốt</v>
          </cell>
          <cell r="AP272" t="str">
            <v xml:space="preserve"> Đạt LĐTT</v>
          </cell>
          <cell r="AQ272">
            <v>7.2</v>
          </cell>
          <cell r="AR272" t="str">
            <v/>
          </cell>
          <cell r="AS272" t="str">
            <v>Tốt</v>
          </cell>
          <cell r="AT272" t="str">
            <v>Đạt LĐTT</v>
          </cell>
          <cell r="AV272" t="str">
            <v>A4</v>
          </cell>
          <cell r="AW272">
            <v>7</v>
          </cell>
          <cell r="AX272" t="str">
            <v>A4</v>
          </cell>
          <cell r="AY272">
            <v>7</v>
          </cell>
          <cell r="AZ272">
            <v>7.1</v>
          </cell>
          <cell r="BA272">
            <v>7.2</v>
          </cell>
          <cell r="BB272" t="str">
            <v>12A* + 0B* + 0C* +  0D</v>
          </cell>
          <cell r="BC272" t="str">
            <v>12A*</v>
          </cell>
          <cell r="BD272" t="str">
            <v>HTT NV</v>
          </cell>
          <cell r="BE272" t="str">
            <v>HTT NV</v>
          </cell>
        </row>
        <row r="273">
          <cell r="E273" t="str">
            <v>01014009</v>
          </cell>
          <cell r="F273" t="str">
            <v>K. Điện - Điện tử</v>
          </cell>
          <cell r="G273" t="str">
            <v>VC</v>
          </cell>
          <cell r="H273" t="str">
            <v>A4</v>
          </cell>
          <cell r="I273">
            <v>7</v>
          </cell>
          <cell r="J273" t="str">
            <v>A4</v>
          </cell>
          <cell r="K273">
            <v>7</v>
          </cell>
          <cell r="L273" t="str">
            <v>A4</v>
          </cell>
          <cell r="M273">
            <v>7</v>
          </cell>
          <cell r="N273" t="str">
            <v>A3</v>
          </cell>
          <cell r="O273">
            <v>8</v>
          </cell>
          <cell r="P273" t="str">
            <v>A4</v>
          </cell>
          <cell r="Q273">
            <v>7</v>
          </cell>
          <cell r="R273">
            <v>7.2</v>
          </cell>
          <cell r="S273">
            <v>0</v>
          </cell>
          <cell r="T273" t="str">
            <v>Tốt</v>
          </cell>
          <cell r="V273" t="str">
            <v>A3</v>
          </cell>
          <cell r="W273">
            <v>8</v>
          </cell>
          <cell r="X273" t="str">
            <v>A4</v>
          </cell>
          <cell r="Y273">
            <v>7</v>
          </cell>
          <cell r="Z273" t="str">
            <v>A4</v>
          </cell>
          <cell r="AA273">
            <v>7</v>
          </cell>
          <cell r="AB273" t="str">
            <v>A4</v>
          </cell>
          <cell r="AC273">
            <v>7</v>
          </cell>
          <cell r="AD273" t="str">
            <v>A3</v>
          </cell>
          <cell r="AE273">
            <v>8</v>
          </cell>
          <cell r="AF273">
            <v>7.3</v>
          </cell>
          <cell r="AG273">
            <v>0</v>
          </cell>
          <cell r="AH273" t="str">
            <v>Tốt</v>
          </cell>
          <cell r="AI273">
            <v>7.4</v>
          </cell>
          <cell r="AJ273">
            <v>0</v>
          </cell>
          <cell r="AK273" t="str">
            <v>Tốt</v>
          </cell>
          <cell r="AM273">
            <v>7.3</v>
          </cell>
          <cell r="AN273" t="str">
            <v/>
          </cell>
          <cell r="AO273" t="str">
            <v>Tốt</v>
          </cell>
          <cell r="AP273" t="str">
            <v xml:space="preserve"> Đạt LĐTT</v>
          </cell>
          <cell r="AQ273">
            <v>7.3</v>
          </cell>
          <cell r="AR273" t="str">
            <v/>
          </cell>
          <cell r="AS273" t="str">
            <v>Tốt</v>
          </cell>
          <cell r="AT273" t="str">
            <v>Đạt LĐTT</v>
          </cell>
          <cell r="AV273" t="str">
            <v>A3</v>
          </cell>
          <cell r="AW273">
            <v>8</v>
          </cell>
          <cell r="AX273" t="str">
            <v>A4</v>
          </cell>
          <cell r="AY273">
            <v>7</v>
          </cell>
          <cell r="AZ273">
            <v>7.3</v>
          </cell>
          <cell r="BA273">
            <v>7.3</v>
          </cell>
          <cell r="BB273" t="str">
            <v>12A* + 0B* + 0C* +  0D</v>
          </cell>
          <cell r="BC273" t="str">
            <v>12A*</v>
          </cell>
          <cell r="BD273" t="str">
            <v>HTT NV</v>
          </cell>
          <cell r="BE273" t="str">
            <v>HTT NV</v>
          </cell>
        </row>
        <row r="274">
          <cell r="E274" t="str">
            <v>01014045</v>
          </cell>
          <cell r="F274" t="str">
            <v>K. Điện - Điện tử</v>
          </cell>
          <cell r="G274" t="str">
            <v>VC</v>
          </cell>
          <cell r="H274" t="str">
            <v>A1</v>
          </cell>
          <cell r="I274">
            <v>10</v>
          </cell>
          <cell r="J274" t="str">
            <v>A3</v>
          </cell>
          <cell r="K274">
            <v>8</v>
          </cell>
          <cell r="L274" t="str">
            <v>A2</v>
          </cell>
          <cell r="M274">
            <v>9</v>
          </cell>
          <cell r="N274" t="str">
            <v>A1</v>
          </cell>
          <cell r="O274">
            <v>10</v>
          </cell>
          <cell r="P274" t="str">
            <v>A1</v>
          </cell>
          <cell r="Q274">
            <v>10</v>
          </cell>
          <cell r="R274">
            <v>9.4</v>
          </cell>
          <cell r="S274">
            <v>0</v>
          </cell>
          <cell r="T274" t="str">
            <v>Xuất sắc</v>
          </cell>
          <cell r="V274" t="str">
            <v>A2</v>
          </cell>
          <cell r="W274">
            <v>9</v>
          </cell>
          <cell r="X274" t="str">
            <v>A1</v>
          </cell>
          <cell r="Y274">
            <v>10</v>
          </cell>
          <cell r="Z274" t="str">
            <v>A1</v>
          </cell>
          <cell r="AA274">
            <v>10</v>
          </cell>
          <cell r="AB274" t="str">
            <v>A1</v>
          </cell>
          <cell r="AC274">
            <v>10</v>
          </cell>
          <cell r="AD274" t="str">
            <v>A1</v>
          </cell>
          <cell r="AE274">
            <v>10</v>
          </cell>
          <cell r="AF274">
            <v>9.8000000000000007</v>
          </cell>
          <cell r="AG274">
            <v>0</v>
          </cell>
          <cell r="AH274" t="str">
            <v>Xuất sắc</v>
          </cell>
          <cell r="AI274">
            <v>9.8000000000000007</v>
          </cell>
          <cell r="AJ274">
            <v>0</v>
          </cell>
          <cell r="AK274" t="str">
            <v>Xuất sắc</v>
          </cell>
          <cell r="AM274">
            <v>9.6</v>
          </cell>
          <cell r="AN274" t="str">
            <v/>
          </cell>
          <cell r="AO274" t="str">
            <v>Xuất sắc</v>
          </cell>
          <cell r="AP274" t="str">
            <v xml:space="preserve"> Đạt LĐTT</v>
          </cell>
          <cell r="AQ274">
            <v>9.6</v>
          </cell>
          <cell r="AR274" t="str">
            <v/>
          </cell>
          <cell r="AS274" t="str">
            <v>Xuất sắc</v>
          </cell>
          <cell r="AT274" t="str">
            <v>Đạt LĐTT</v>
          </cell>
          <cell r="AU274" t="str">
            <v>Xuất sắc</v>
          </cell>
          <cell r="AV274" t="str">
            <v>A2</v>
          </cell>
          <cell r="AW274">
            <v>9</v>
          </cell>
          <cell r="AX274" t="str">
            <v>A3</v>
          </cell>
          <cell r="AY274">
            <v>8</v>
          </cell>
          <cell r="AZ274">
            <v>9.4</v>
          </cell>
          <cell r="BA274">
            <v>9.4</v>
          </cell>
          <cell r="BB274" t="str">
            <v>12A* + 0B* + 0C* +  0D</v>
          </cell>
          <cell r="BC274" t="str">
            <v>12A*</v>
          </cell>
          <cell r="BD274" t="str">
            <v>HTXS NV</v>
          </cell>
          <cell r="BE274" t="str">
            <v>HTXS NV</v>
          </cell>
        </row>
        <row r="275">
          <cell r="E275" t="str">
            <v>01014021</v>
          </cell>
          <cell r="F275" t="str">
            <v>K. Điện - Điện tử</v>
          </cell>
          <cell r="G275" t="str">
            <v>VC</v>
          </cell>
          <cell r="H275" t="str">
            <v>A4</v>
          </cell>
          <cell r="I275">
            <v>7</v>
          </cell>
          <cell r="J275" t="str">
            <v>A4</v>
          </cell>
          <cell r="K275">
            <v>7</v>
          </cell>
          <cell r="L275" t="str">
            <v>A4</v>
          </cell>
          <cell r="M275">
            <v>7</v>
          </cell>
          <cell r="N275" t="str">
            <v>A4</v>
          </cell>
          <cell r="O275">
            <v>7</v>
          </cell>
          <cell r="P275" t="str">
            <v>A4</v>
          </cell>
          <cell r="Q275">
            <v>7</v>
          </cell>
          <cell r="R275">
            <v>7</v>
          </cell>
          <cell r="S275">
            <v>0</v>
          </cell>
          <cell r="T275" t="str">
            <v>Tốt</v>
          </cell>
          <cell r="V275" t="str">
            <v>A4</v>
          </cell>
          <cell r="W275">
            <v>7</v>
          </cell>
          <cell r="X275" t="str">
            <v>A4</v>
          </cell>
          <cell r="Y275">
            <v>7</v>
          </cell>
          <cell r="Z275" t="str">
            <v>A4</v>
          </cell>
          <cell r="AA275">
            <v>7</v>
          </cell>
          <cell r="AB275" t="str">
            <v>A4</v>
          </cell>
          <cell r="AC275">
            <v>7</v>
          </cell>
          <cell r="AD275" t="str">
            <v>A4</v>
          </cell>
          <cell r="AE275">
            <v>7</v>
          </cell>
          <cell r="AF275">
            <v>7</v>
          </cell>
          <cell r="AG275">
            <v>0</v>
          </cell>
          <cell r="AH275" t="str">
            <v>Tốt</v>
          </cell>
          <cell r="AI275">
            <v>7</v>
          </cell>
          <cell r="AJ275">
            <v>0</v>
          </cell>
          <cell r="AK275" t="str">
            <v>Tốt</v>
          </cell>
          <cell r="AM275">
            <v>7</v>
          </cell>
          <cell r="AN275" t="str">
            <v/>
          </cell>
          <cell r="AO275" t="str">
            <v>Tốt</v>
          </cell>
          <cell r="AP275" t="str">
            <v xml:space="preserve"> Đạt LĐTT</v>
          </cell>
          <cell r="AQ275">
            <v>7</v>
          </cell>
          <cell r="AR275" t="str">
            <v/>
          </cell>
          <cell r="AS275" t="str">
            <v>Tốt</v>
          </cell>
          <cell r="AT275" t="str">
            <v>Đạt LĐTT</v>
          </cell>
          <cell r="AV275" t="str">
            <v>A3</v>
          </cell>
          <cell r="AW275">
            <v>8</v>
          </cell>
          <cell r="AX275" t="str">
            <v>A4</v>
          </cell>
          <cell r="AY275">
            <v>7</v>
          </cell>
          <cell r="AZ275">
            <v>7.1</v>
          </cell>
          <cell r="BA275">
            <v>7.1</v>
          </cell>
          <cell r="BB275" t="str">
            <v>12A* + 0B* + 0C* +  0D</v>
          </cell>
          <cell r="BC275" t="str">
            <v>12A*</v>
          </cell>
          <cell r="BD275" t="str">
            <v>HTT NV</v>
          </cell>
          <cell r="BE275" t="str">
            <v>HTT NV</v>
          </cell>
        </row>
        <row r="276">
          <cell r="E276" t="str">
            <v>01014016</v>
          </cell>
          <cell r="F276" t="str">
            <v>K. Điện - Điện tử</v>
          </cell>
          <cell r="G276" t="str">
            <v>VC</v>
          </cell>
          <cell r="H276" t="str">
            <v>A4</v>
          </cell>
          <cell r="I276">
            <v>7</v>
          </cell>
          <cell r="J276" t="str">
            <v>A4</v>
          </cell>
          <cell r="K276">
            <v>7</v>
          </cell>
          <cell r="L276" t="str">
            <v>A4</v>
          </cell>
          <cell r="M276">
            <v>7</v>
          </cell>
          <cell r="N276" t="str">
            <v>A3</v>
          </cell>
          <cell r="O276">
            <v>8</v>
          </cell>
          <cell r="P276" t="str">
            <v>A4</v>
          </cell>
          <cell r="Q276">
            <v>7</v>
          </cell>
          <cell r="R276">
            <v>7.2</v>
          </cell>
          <cell r="S276">
            <v>0</v>
          </cell>
          <cell r="T276" t="str">
            <v>Tốt</v>
          </cell>
          <cell r="V276" t="str">
            <v>A4</v>
          </cell>
          <cell r="W276">
            <v>7</v>
          </cell>
          <cell r="X276" t="str">
            <v>A3</v>
          </cell>
          <cell r="Y276">
            <v>8</v>
          </cell>
          <cell r="Z276" t="str">
            <v>A1</v>
          </cell>
          <cell r="AA276">
            <v>10</v>
          </cell>
          <cell r="AB276" t="str">
            <v>A4</v>
          </cell>
          <cell r="AC276">
            <v>7</v>
          </cell>
          <cell r="AD276" t="str">
            <v>A4</v>
          </cell>
          <cell r="AE276">
            <v>7</v>
          </cell>
          <cell r="AF276">
            <v>8</v>
          </cell>
          <cell r="AG276">
            <v>0</v>
          </cell>
          <cell r="AH276" t="str">
            <v>Xuất sắc</v>
          </cell>
          <cell r="AI276">
            <v>7.8</v>
          </cell>
          <cell r="AJ276">
            <v>0</v>
          </cell>
          <cell r="AK276" t="str">
            <v>Tốt</v>
          </cell>
          <cell r="AM276">
            <v>7.6</v>
          </cell>
          <cell r="AN276" t="str">
            <v/>
          </cell>
          <cell r="AO276" t="str">
            <v>Tốt</v>
          </cell>
          <cell r="AP276" t="str">
            <v xml:space="preserve"> Đạt LĐTT</v>
          </cell>
          <cell r="AQ276">
            <v>7.5</v>
          </cell>
          <cell r="AR276" t="str">
            <v/>
          </cell>
          <cell r="AS276" t="str">
            <v>Tốt</v>
          </cell>
          <cell r="AT276" t="str">
            <v>Đạt LĐTT</v>
          </cell>
          <cell r="AU276" t="str">
            <v>Khá</v>
          </cell>
          <cell r="AV276" t="str">
            <v>A4</v>
          </cell>
          <cell r="AW276">
            <v>7</v>
          </cell>
          <cell r="AX276" t="str">
            <v>A4</v>
          </cell>
          <cell r="AY276">
            <v>7</v>
          </cell>
          <cell r="AZ276">
            <v>7.5</v>
          </cell>
          <cell r="BA276">
            <v>7.4</v>
          </cell>
          <cell r="BB276" t="str">
            <v>12A* + 0B* + 0C* +  0D</v>
          </cell>
          <cell r="BC276" t="str">
            <v>12A*</v>
          </cell>
          <cell r="BD276" t="str">
            <v>HTT NV</v>
          </cell>
          <cell r="BE276" t="str">
            <v>HTT NV</v>
          </cell>
        </row>
        <row r="277">
          <cell r="E277" t="str">
            <v>01016008</v>
          </cell>
          <cell r="F277" t="str">
            <v>Khoa May - TT</v>
          </cell>
          <cell r="G277" t="str">
            <v>VC</v>
          </cell>
          <cell r="H277" t="str">
            <v>A2</v>
          </cell>
          <cell r="I277">
            <v>9</v>
          </cell>
          <cell r="J277" t="str">
            <v>A1</v>
          </cell>
          <cell r="K277">
            <v>10</v>
          </cell>
          <cell r="L277" t="str">
            <v>A2</v>
          </cell>
          <cell r="M277">
            <v>9</v>
          </cell>
          <cell r="N277" t="str">
            <v>A1</v>
          </cell>
          <cell r="O277">
            <v>10</v>
          </cell>
          <cell r="P277" t="str">
            <v>A2</v>
          </cell>
          <cell r="Q277">
            <v>9</v>
          </cell>
          <cell r="R277">
            <v>9.4</v>
          </cell>
          <cell r="S277">
            <v>0</v>
          </cell>
          <cell r="T277" t="str">
            <v>Xuất sắc</v>
          </cell>
          <cell r="V277" t="str">
            <v>A3</v>
          </cell>
          <cell r="W277">
            <v>8</v>
          </cell>
          <cell r="X277" t="str">
            <v>A2</v>
          </cell>
          <cell r="Y277">
            <v>9</v>
          </cell>
          <cell r="Z277" t="str">
            <v>A2</v>
          </cell>
          <cell r="AA277">
            <v>9</v>
          </cell>
          <cell r="AB277" t="str">
            <v>A2</v>
          </cell>
          <cell r="AC277">
            <v>9</v>
          </cell>
          <cell r="AD277" t="str">
            <v>A1</v>
          </cell>
          <cell r="AE277">
            <v>10</v>
          </cell>
          <cell r="AF277">
            <v>8.8000000000000007</v>
          </cell>
          <cell r="AG277">
            <v>0</v>
          </cell>
          <cell r="AH277" t="str">
            <v>Xuất sắc</v>
          </cell>
          <cell r="AI277">
            <v>9</v>
          </cell>
          <cell r="AJ277">
            <v>0</v>
          </cell>
          <cell r="AK277" t="str">
            <v>Xuất sắc</v>
          </cell>
          <cell r="AM277">
            <v>9.1</v>
          </cell>
          <cell r="AN277" t="str">
            <v/>
          </cell>
          <cell r="AO277" t="str">
            <v>Xuất sắc</v>
          </cell>
          <cell r="AP277" t="str">
            <v xml:space="preserve"> Đạt LĐTT</v>
          </cell>
          <cell r="AQ277">
            <v>9.1999999999999993</v>
          </cell>
          <cell r="AR277" t="str">
            <v/>
          </cell>
          <cell r="AS277" t="str">
            <v>Xuất sắc</v>
          </cell>
          <cell r="AT277" t="str">
            <v>Đạt LĐTT</v>
          </cell>
          <cell r="AV277" t="str">
            <v>A2</v>
          </cell>
          <cell r="AW277">
            <v>9</v>
          </cell>
          <cell r="AX277" t="str">
            <v>A2</v>
          </cell>
          <cell r="AY277">
            <v>9</v>
          </cell>
          <cell r="AZ277">
            <v>9.1</v>
          </cell>
          <cell r="BA277">
            <v>9.1999999999999993</v>
          </cell>
          <cell r="BB277" t="str">
            <v>12A* + 0B* + 0C* +  0D</v>
          </cell>
          <cell r="BC277" t="str">
            <v>12A*</v>
          </cell>
          <cell r="BD277" t="str">
            <v>HTXS NV</v>
          </cell>
          <cell r="BE277" t="str">
            <v>HTXS NV</v>
          </cell>
        </row>
        <row r="278">
          <cell r="E278" t="str">
            <v>01016004</v>
          </cell>
          <cell r="F278" t="str">
            <v>Khoa May - TT</v>
          </cell>
          <cell r="G278" t="str">
            <v>VC</v>
          </cell>
          <cell r="H278" t="str">
            <v>A3</v>
          </cell>
          <cell r="I278">
            <v>8</v>
          </cell>
          <cell r="J278" t="str">
            <v>A3</v>
          </cell>
          <cell r="K278">
            <v>8</v>
          </cell>
          <cell r="L278" t="str">
            <v>A4</v>
          </cell>
          <cell r="M278">
            <v>7</v>
          </cell>
          <cell r="N278" t="str">
            <v>A3</v>
          </cell>
          <cell r="O278">
            <v>8</v>
          </cell>
          <cell r="P278" t="str">
            <v>A4</v>
          </cell>
          <cell r="Q278">
            <v>7</v>
          </cell>
          <cell r="R278">
            <v>7.6</v>
          </cell>
          <cell r="S278">
            <v>0</v>
          </cell>
          <cell r="T278" t="str">
            <v>Tốt</v>
          </cell>
          <cell r="V278" t="str">
            <v>A3</v>
          </cell>
          <cell r="W278">
            <v>8</v>
          </cell>
          <cell r="X278" t="str">
            <v>A3</v>
          </cell>
          <cell r="Y278">
            <v>8</v>
          </cell>
          <cell r="Z278" t="str">
            <v>A3</v>
          </cell>
          <cell r="AA278">
            <v>8</v>
          </cell>
          <cell r="AB278" t="str">
            <v>A4</v>
          </cell>
          <cell r="AC278">
            <v>7</v>
          </cell>
          <cell r="AD278" t="str">
            <v>A4</v>
          </cell>
          <cell r="AE278">
            <v>7</v>
          </cell>
          <cell r="AF278">
            <v>7.8</v>
          </cell>
          <cell r="AG278">
            <v>0</v>
          </cell>
          <cell r="AH278" t="str">
            <v>Tốt</v>
          </cell>
          <cell r="AI278">
            <v>7.6</v>
          </cell>
          <cell r="AJ278">
            <v>0</v>
          </cell>
          <cell r="AK278" t="str">
            <v>Tốt</v>
          </cell>
          <cell r="AM278">
            <v>7.7</v>
          </cell>
          <cell r="AN278" t="str">
            <v/>
          </cell>
          <cell r="AO278" t="str">
            <v>Tốt</v>
          </cell>
          <cell r="AP278" t="str">
            <v xml:space="preserve"> Đạt LĐTT</v>
          </cell>
          <cell r="AQ278">
            <v>7.6</v>
          </cell>
          <cell r="AR278" t="str">
            <v/>
          </cell>
          <cell r="AS278" t="str">
            <v>Tốt</v>
          </cell>
          <cell r="AT278" t="str">
            <v>Đạt LĐTT</v>
          </cell>
          <cell r="AU278" t="str">
            <v>Tốt</v>
          </cell>
          <cell r="AV278" t="str">
            <v>A3</v>
          </cell>
          <cell r="AW278">
            <v>8</v>
          </cell>
          <cell r="AX278" t="str">
            <v>A3</v>
          </cell>
          <cell r="AY278">
            <v>8</v>
          </cell>
          <cell r="AZ278">
            <v>7.7</v>
          </cell>
          <cell r="BA278">
            <v>7.7</v>
          </cell>
          <cell r="BB278" t="str">
            <v>12A* + 0B* + 0C* +  0D</v>
          </cell>
          <cell r="BC278" t="str">
            <v>12A*</v>
          </cell>
          <cell r="BD278" t="str">
            <v>HTT NV</v>
          </cell>
          <cell r="BE278" t="str">
            <v>HTT NV</v>
          </cell>
        </row>
        <row r="279">
          <cell r="E279" t="str">
            <v>01016002</v>
          </cell>
          <cell r="F279" t="str">
            <v>Khoa May - TT</v>
          </cell>
          <cell r="G279" t="str">
            <v>VC</v>
          </cell>
          <cell r="H279" t="str">
            <v>A3</v>
          </cell>
          <cell r="I279">
            <v>8</v>
          </cell>
          <cell r="J279" t="str">
            <v>A4</v>
          </cell>
          <cell r="K279">
            <v>7</v>
          </cell>
          <cell r="L279" t="str">
            <v>A4</v>
          </cell>
          <cell r="M279">
            <v>7</v>
          </cell>
          <cell r="N279" t="str">
            <v>A3</v>
          </cell>
          <cell r="O279">
            <v>8</v>
          </cell>
          <cell r="P279" t="str">
            <v>A4</v>
          </cell>
          <cell r="Q279">
            <v>7</v>
          </cell>
          <cell r="R279">
            <v>7.4</v>
          </cell>
          <cell r="S279">
            <v>0</v>
          </cell>
          <cell r="T279" t="str">
            <v>Tốt</v>
          </cell>
          <cell r="V279" t="str">
            <v>A3</v>
          </cell>
          <cell r="W279">
            <v>8</v>
          </cell>
          <cell r="X279" t="str">
            <v>A4</v>
          </cell>
          <cell r="Y279">
            <v>7</v>
          </cell>
          <cell r="Z279" t="str">
            <v>A4</v>
          </cell>
          <cell r="AA279">
            <v>7</v>
          </cell>
          <cell r="AB279" t="str">
            <v>A3</v>
          </cell>
          <cell r="AC279">
            <v>8</v>
          </cell>
          <cell r="AD279" t="str">
            <v>A3</v>
          </cell>
          <cell r="AE279">
            <v>8</v>
          </cell>
          <cell r="AF279">
            <v>7.5</v>
          </cell>
          <cell r="AG279">
            <v>0</v>
          </cell>
          <cell r="AH279" t="str">
            <v>Tốt</v>
          </cell>
          <cell r="AI279">
            <v>7.6</v>
          </cell>
          <cell r="AJ279">
            <v>0</v>
          </cell>
          <cell r="AK279" t="str">
            <v>Tốt</v>
          </cell>
          <cell r="AM279">
            <v>7.5</v>
          </cell>
          <cell r="AN279" t="str">
            <v/>
          </cell>
          <cell r="AO279" t="str">
            <v>Tốt</v>
          </cell>
          <cell r="AP279" t="str">
            <v xml:space="preserve"> Đạt LĐTT</v>
          </cell>
          <cell r="AQ279">
            <v>7.5</v>
          </cell>
          <cell r="AR279" t="str">
            <v/>
          </cell>
          <cell r="AS279" t="str">
            <v>Tốt</v>
          </cell>
          <cell r="AT279" t="str">
            <v>Đạt LĐTT</v>
          </cell>
          <cell r="AU279" t="str">
            <v>Tốt</v>
          </cell>
          <cell r="AV279" t="str">
            <v>A3</v>
          </cell>
          <cell r="AW279">
            <v>8</v>
          </cell>
          <cell r="AX279" t="str">
            <v>A3</v>
          </cell>
          <cell r="AY279">
            <v>8</v>
          </cell>
          <cell r="AZ279">
            <v>7.5</v>
          </cell>
          <cell r="BA279">
            <v>7.6</v>
          </cell>
          <cell r="BB279" t="str">
            <v>12A* + 0B* + 0C* +  0D</v>
          </cell>
          <cell r="BC279" t="str">
            <v>12A*</v>
          </cell>
          <cell r="BD279" t="str">
            <v>HTXS NV</v>
          </cell>
          <cell r="BE279" t="str">
            <v>HTXS NV</v>
          </cell>
        </row>
        <row r="280">
          <cell r="E280" t="str">
            <v>01016006</v>
          </cell>
          <cell r="F280" t="str">
            <v>Khoa May - TT</v>
          </cell>
          <cell r="G280" t="str">
            <v>VC</v>
          </cell>
          <cell r="H280" t="str">
            <v>A3</v>
          </cell>
          <cell r="I280">
            <v>8</v>
          </cell>
          <cell r="J280" t="str">
            <v>A4</v>
          </cell>
          <cell r="K280">
            <v>7</v>
          </cell>
          <cell r="L280" t="str">
            <v>A4</v>
          </cell>
          <cell r="M280">
            <v>7</v>
          </cell>
          <cell r="N280" t="str">
            <v>A3</v>
          </cell>
          <cell r="O280">
            <v>8</v>
          </cell>
          <cell r="P280" t="str">
            <v>A4</v>
          </cell>
          <cell r="Q280">
            <v>7</v>
          </cell>
          <cell r="R280">
            <v>7.4</v>
          </cell>
          <cell r="S280">
            <v>0</v>
          </cell>
          <cell r="T280" t="str">
            <v>Tốt</v>
          </cell>
          <cell r="V280" t="str">
            <v>A4</v>
          </cell>
          <cell r="W280">
            <v>7</v>
          </cell>
          <cell r="X280" t="str">
            <v>A4</v>
          </cell>
          <cell r="Y280">
            <v>7</v>
          </cell>
          <cell r="Z280" t="str">
            <v>A3</v>
          </cell>
          <cell r="AA280">
            <v>8</v>
          </cell>
          <cell r="AB280" t="str">
            <v>A4</v>
          </cell>
          <cell r="AC280">
            <v>7</v>
          </cell>
          <cell r="AD280" t="str">
            <v>A3</v>
          </cell>
          <cell r="AE280">
            <v>8</v>
          </cell>
          <cell r="AF280">
            <v>7.3</v>
          </cell>
          <cell r="AG280">
            <v>0</v>
          </cell>
          <cell r="AH280" t="str">
            <v>Tốt</v>
          </cell>
          <cell r="AI280">
            <v>7.4</v>
          </cell>
          <cell r="AJ280">
            <v>0</v>
          </cell>
          <cell r="AK280" t="str">
            <v>Tốt</v>
          </cell>
          <cell r="AM280">
            <v>7.4</v>
          </cell>
          <cell r="AN280" t="str">
            <v/>
          </cell>
          <cell r="AO280" t="str">
            <v>Tốt</v>
          </cell>
          <cell r="AP280" t="str">
            <v xml:space="preserve"> Đạt LĐTT</v>
          </cell>
          <cell r="AQ280">
            <v>7.4</v>
          </cell>
          <cell r="AR280" t="str">
            <v/>
          </cell>
          <cell r="AS280" t="str">
            <v>Tốt</v>
          </cell>
          <cell r="AT280" t="str">
            <v>Đạt LĐTT</v>
          </cell>
          <cell r="AV280" t="str">
            <v>A3</v>
          </cell>
          <cell r="AW280">
            <v>8</v>
          </cell>
          <cell r="AX280" t="str">
            <v>A3</v>
          </cell>
          <cell r="AY280">
            <v>8</v>
          </cell>
          <cell r="AZ280">
            <v>7.5</v>
          </cell>
          <cell r="BA280">
            <v>7.5</v>
          </cell>
          <cell r="BB280" t="str">
            <v>12A* + 0B* + 0C* +  0D</v>
          </cell>
          <cell r="BC280" t="str">
            <v>12A*</v>
          </cell>
          <cell r="BD280" t="str">
            <v>HTT NV</v>
          </cell>
          <cell r="BE280" t="str">
            <v>HTT NV</v>
          </cell>
        </row>
        <row r="281">
          <cell r="E281" t="str">
            <v>01016005</v>
          </cell>
          <cell r="F281" t="str">
            <v>Khoa May - TT</v>
          </cell>
          <cell r="G281" t="str">
            <v>VC</v>
          </cell>
          <cell r="H281" t="str">
            <v>A3</v>
          </cell>
          <cell r="I281">
            <v>8</v>
          </cell>
          <cell r="J281" t="str">
            <v>A4</v>
          </cell>
          <cell r="K281">
            <v>7</v>
          </cell>
          <cell r="L281" t="str">
            <v>A4</v>
          </cell>
          <cell r="M281">
            <v>7</v>
          </cell>
          <cell r="N281" t="str">
            <v>A3</v>
          </cell>
          <cell r="O281">
            <v>8</v>
          </cell>
          <cell r="P281" t="str">
            <v>A4</v>
          </cell>
          <cell r="Q281">
            <v>7</v>
          </cell>
          <cell r="R281">
            <v>7.4</v>
          </cell>
          <cell r="S281">
            <v>0</v>
          </cell>
          <cell r="T281" t="str">
            <v>Tốt</v>
          </cell>
          <cell r="V281" t="str">
            <v>A3</v>
          </cell>
          <cell r="W281">
            <v>8</v>
          </cell>
          <cell r="X281" t="str">
            <v>A4</v>
          </cell>
          <cell r="Y281">
            <v>7</v>
          </cell>
          <cell r="Z281" t="str">
            <v>A3</v>
          </cell>
          <cell r="AA281">
            <v>8</v>
          </cell>
          <cell r="AB281" t="str">
            <v>A4</v>
          </cell>
          <cell r="AC281">
            <v>7</v>
          </cell>
          <cell r="AD281" t="str">
            <v>A4</v>
          </cell>
          <cell r="AE281">
            <v>7</v>
          </cell>
          <cell r="AF281">
            <v>7.5</v>
          </cell>
          <cell r="AG281">
            <v>0</v>
          </cell>
          <cell r="AH281" t="str">
            <v>Tốt</v>
          </cell>
          <cell r="AI281">
            <v>7.4</v>
          </cell>
          <cell r="AJ281">
            <v>0</v>
          </cell>
          <cell r="AK281" t="str">
            <v>Tốt</v>
          </cell>
          <cell r="AM281">
            <v>7.5</v>
          </cell>
          <cell r="AN281" t="str">
            <v/>
          </cell>
          <cell r="AO281" t="str">
            <v>Tốt</v>
          </cell>
          <cell r="AP281" t="str">
            <v xml:space="preserve"> Đạt LĐTT</v>
          </cell>
          <cell r="AQ281">
            <v>7.4</v>
          </cell>
          <cell r="AR281" t="str">
            <v/>
          </cell>
          <cell r="AS281" t="str">
            <v>Tốt</v>
          </cell>
          <cell r="AT281" t="str">
            <v>Đạt LĐTT</v>
          </cell>
          <cell r="AV281" t="str">
            <v>A3</v>
          </cell>
          <cell r="AW281">
            <v>8</v>
          </cell>
          <cell r="AX281" t="str">
            <v>A3</v>
          </cell>
          <cell r="AY281">
            <v>8</v>
          </cell>
          <cell r="AZ281">
            <v>7.5</v>
          </cell>
          <cell r="BA281">
            <v>7.5</v>
          </cell>
          <cell r="BB281" t="str">
            <v>12A* + 0B* + 0C* +  0D</v>
          </cell>
          <cell r="BC281" t="str">
            <v>12A*</v>
          </cell>
          <cell r="BD281" t="str">
            <v>HTT NV</v>
          </cell>
          <cell r="BE281" t="str">
            <v>HTT NV</v>
          </cell>
        </row>
        <row r="282">
          <cell r="E282" t="str">
            <v>01016012</v>
          </cell>
          <cell r="F282" t="str">
            <v>Khoa May - TT</v>
          </cell>
          <cell r="G282" t="str">
            <v>VC</v>
          </cell>
          <cell r="H282" t="str">
            <v>A3</v>
          </cell>
          <cell r="I282">
            <v>8</v>
          </cell>
          <cell r="J282" t="str">
            <v>A4</v>
          </cell>
          <cell r="K282">
            <v>7</v>
          </cell>
          <cell r="L282" t="str">
            <v>A4</v>
          </cell>
          <cell r="M282">
            <v>7</v>
          </cell>
          <cell r="N282" t="str">
            <v>A3</v>
          </cell>
          <cell r="O282">
            <v>8</v>
          </cell>
          <cell r="P282" t="str">
            <v>A4</v>
          </cell>
          <cell r="Q282">
            <v>7</v>
          </cell>
          <cell r="R282">
            <v>7.4</v>
          </cell>
          <cell r="S282">
            <v>0</v>
          </cell>
          <cell r="T282" t="str">
            <v>Tốt</v>
          </cell>
          <cell r="V282" t="str">
            <v>A4</v>
          </cell>
          <cell r="W282">
            <v>7</v>
          </cell>
          <cell r="X282" t="str">
            <v>A4</v>
          </cell>
          <cell r="Y282">
            <v>7</v>
          </cell>
          <cell r="Z282" t="str">
            <v>A4</v>
          </cell>
          <cell r="AA282">
            <v>7</v>
          </cell>
          <cell r="AB282" t="str">
            <v>A3</v>
          </cell>
          <cell r="AC282">
            <v>8</v>
          </cell>
          <cell r="AD282" t="str">
            <v>A4</v>
          </cell>
          <cell r="AE282">
            <v>7</v>
          </cell>
          <cell r="AF282">
            <v>7.3</v>
          </cell>
          <cell r="AG282">
            <v>0</v>
          </cell>
          <cell r="AH282" t="str">
            <v>Tốt</v>
          </cell>
          <cell r="AI282">
            <v>7.2</v>
          </cell>
          <cell r="AJ282">
            <v>0</v>
          </cell>
          <cell r="AK282" t="str">
            <v>Tốt</v>
          </cell>
          <cell r="AM282">
            <v>7.4</v>
          </cell>
          <cell r="AN282" t="str">
            <v/>
          </cell>
          <cell r="AO282" t="str">
            <v>Tốt</v>
          </cell>
          <cell r="AP282" t="str">
            <v xml:space="preserve"> Đạt LĐTT</v>
          </cell>
          <cell r="AQ282">
            <v>7.3</v>
          </cell>
          <cell r="AR282" t="str">
            <v/>
          </cell>
          <cell r="AS282" t="str">
            <v>Tốt</v>
          </cell>
          <cell r="AT282" t="str">
            <v>Đạt LĐTT</v>
          </cell>
          <cell r="AV282" t="str">
            <v>A4</v>
          </cell>
          <cell r="AW282">
            <v>7</v>
          </cell>
          <cell r="AX282" t="str">
            <v>A3</v>
          </cell>
          <cell r="AY282">
            <v>8</v>
          </cell>
          <cell r="AZ282">
            <v>7.4</v>
          </cell>
          <cell r="BA282">
            <v>7.3</v>
          </cell>
          <cell r="BB282" t="str">
            <v>12A* + 0B* + 0C* +  0D</v>
          </cell>
          <cell r="BC282" t="str">
            <v>12A*</v>
          </cell>
          <cell r="BD282" t="str">
            <v>HTT NV</v>
          </cell>
          <cell r="BE282" t="str">
            <v>HTT NV</v>
          </cell>
        </row>
        <row r="283">
          <cell r="E283" t="str">
            <v>01016010</v>
          </cell>
          <cell r="F283" t="str">
            <v>Khoa May - TT</v>
          </cell>
          <cell r="G283" t="str">
            <v>VC</v>
          </cell>
          <cell r="H283" t="str">
            <v>A3</v>
          </cell>
          <cell r="I283">
            <v>8</v>
          </cell>
          <cell r="J283" t="str">
            <v>A4</v>
          </cell>
          <cell r="K283">
            <v>7</v>
          </cell>
          <cell r="L283" t="str">
            <v>A4</v>
          </cell>
          <cell r="M283">
            <v>7</v>
          </cell>
          <cell r="N283" t="str">
            <v>A3</v>
          </cell>
          <cell r="O283">
            <v>8</v>
          </cell>
          <cell r="P283" t="str">
            <v>A3</v>
          </cell>
          <cell r="Q283">
            <v>8</v>
          </cell>
          <cell r="R283">
            <v>7.6</v>
          </cell>
          <cell r="S283">
            <v>0</v>
          </cell>
          <cell r="T283" t="str">
            <v>Tốt</v>
          </cell>
          <cell r="V283" t="str">
            <v>A4</v>
          </cell>
          <cell r="W283">
            <v>7</v>
          </cell>
          <cell r="X283" t="str">
            <v>A4</v>
          </cell>
          <cell r="Y283">
            <v>7</v>
          </cell>
          <cell r="Z283" t="str">
            <v>A3</v>
          </cell>
          <cell r="AA283">
            <v>8</v>
          </cell>
          <cell r="AB283" t="str">
            <v>A4</v>
          </cell>
          <cell r="AC283">
            <v>7</v>
          </cell>
          <cell r="AD283" t="str">
            <v>A4</v>
          </cell>
          <cell r="AE283">
            <v>7</v>
          </cell>
          <cell r="AF283">
            <v>7.3</v>
          </cell>
          <cell r="AG283">
            <v>0</v>
          </cell>
          <cell r="AH283" t="str">
            <v>Tốt</v>
          </cell>
          <cell r="AI283">
            <v>7.2</v>
          </cell>
          <cell r="AJ283">
            <v>0</v>
          </cell>
          <cell r="AK283" t="str">
            <v>Tốt</v>
          </cell>
          <cell r="AM283">
            <v>7.5</v>
          </cell>
          <cell r="AN283" t="str">
            <v/>
          </cell>
          <cell r="AO283" t="str">
            <v>Tốt</v>
          </cell>
          <cell r="AP283" t="str">
            <v xml:space="preserve"> Đạt LĐTT</v>
          </cell>
          <cell r="AQ283">
            <v>7.4</v>
          </cell>
          <cell r="AR283" t="str">
            <v/>
          </cell>
          <cell r="AS283" t="str">
            <v>Tốt</v>
          </cell>
          <cell r="AT283" t="str">
            <v>Đạt LĐTT</v>
          </cell>
          <cell r="AV283" t="str">
            <v>A3</v>
          </cell>
          <cell r="AW283">
            <v>8</v>
          </cell>
          <cell r="AX283" t="str">
            <v>A3</v>
          </cell>
          <cell r="AY283">
            <v>8</v>
          </cell>
          <cell r="AZ283">
            <v>7.5</v>
          </cell>
          <cell r="BA283">
            <v>7.5</v>
          </cell>
          <cell r="BB283" t="str">
            <v>12A* + 0B* + 0C* +  0D</v>
          </cell>
          <cell r="BC283" t="str">
            <v>12A*</v>
          </cell>
          <cell r="BD283" t="str">
            <v>HTT NV</v>
          </cell>
          <cell r="BE283" t="str">
            <v>HTT NV</v>
          </cell>
        </row>
        <row r="284">
          <cell r="E284" t="str">
            <v>01016007</v>
          </cell>
          <cell r="F284" t="str">
            <v>Khoa May - TT</v>
          </cell>
          <cell r="G284" t="str">
            <v>VC</v>
          </cell>
          <cell r="H284" t="str">
            <v>A3</v>
          </cell>
          <cell r="I284">
            <v>8</v>
          </cell>
          <cell r="J284" t="str">
            <v>A4</v>
          </cell>
          <cell r="K284">
            <v>7</v>
          </cell>
          <cell r="L284" t="str">
            <v>A4</v>
          </cell>
          <cell r="M284">
            <v>7</v>
          </cell>
          <cell r="N284" t="str">
            <v>A3</v>
          </cell>
          <cell r="O284">
            <v>8</v>
          </cell>
          <cell r="P284" t="str">
            <v>A4</v>
          </cell>
          <cell r="Q284">
            <v>7</v>
          </cell>
          <cell r="R284">
            <v>7.4</v>
          </cell>
          <cell r="S284">
            <v>0</v>
          </cell>
          <cell r="T284" t="str">
            <v>Tốt</v>
          </cell>
          <cell r="V284" t="str">
            <v>A3</v>
          </cell>
          <cell r="W284">
            <v>8</v>
          </cell>
          <cell r="X284" t="str">
            <v>A3</v>
          </cell>
          <cell r="Y284">
            <v>8</v>
          </cell>
          <cell r="Z284" t="str">
            <v>A3</v>
          </cell>
          <cell r="AA284">
            <v>8</v>
          </cell>
          <cell r="AB284" t="str">
            <v>A4</v>
          </cell>
          <cell r="AC284">
            <v>7</v>
          </cell>
          <cell r="AD284" t="str">
            <v>A3</v>
          </cell>
          <cell r="AE284">
            <v>8</v>
          </cell>
          <cell r="AF284">
            <v>7.8</v>
          </cell>
          <cell r="AG284">
            <v>0</v>
          </cell>
          <cell r="AH284" t="str">
            <v>Tốt</v>
          </cell>
          <cell r="AI284">
            <v>7.8</v>
          </cell>
          <cell r="AJ284">
            <v>0</v>
          </cell>
          <cell r="AK284" t="str">
            <v>Tốt</v>
          </cell>
          <cell r="AM284">
            <v>7.6</v>
          </cell>
          <cell r="AN284" t="str">
            <v/>
          </cell>
          <cell r="AO284" t="str">
            <v>Tốt</v>
          </cell>
          <cell r="AP284" t="str">
            <v xml:space="preserve"> Đạt LĐTT</v>
          </cell>
          <cell r="AQ284">
            <v>7.6</v>
          </cell>
          <cell r="AR284" t="str">
            <v/>
          </cell>
          <cell r="AS284" t="str">
            <v>Tốt</v>
          </cell>
          <cell r="AT284" t="str">
            <v>Đạt LĐTT</v>
          </cell>
          <cell r="AV284" t="str">
            <v>A3</v>
          </cell>
          <cell r="AW284">
            <v>8</v>
          </cell>
          <cell r="AX284" t="str">
            <v>A4</v>
          </cell>
          <cell r="AY284">
            <v>7</v>
          </cell>
          <cell r="AZ284">
            <v>7.5</v>
          </cell>
          <cell r="BA284">
            <v>7.6</v>
          </cell>
          <cell r="BB284" t="str">
            <v>12A* + 0B* + 0C* +  0D</v>
          </cell>
          <cell r="BC284" t="str">
            <v>12A*</v>
          </cell>
          <cell r="BD284" t="str">
            <v>HTT NV</v>
          </cell>
          <cell r="BE284" t="str">
            <v>HTT NV</v>
          </cell>
        </row>
        <row r="285">
          <cell r="E285" t="str">
            <v>01016003</v>
          </cell>
          <cell r="F285" t="str">
            <v>Khoa May - TT</v>
          </cell>
          <cell r="G285" t="str">
            <v>VC</v>
          </cell>
          <cell r="H285" t="str">
            <v>A3</v>
          </cell>
          <cell r="I285">
            <v>8</v>
          </cell>
          <cell r="J285" t="str">
            <v>A3</v>
          </cell>
          <cell r="K285">
            <v>8</v>
          </cell>
          <cell r="L285" t="str">
            <v>A4</v>
          </cell>
          <cell r="M285">
            <v>7</v>
          </cell>
          <cell r="N285" t="str">
            <v>A3</v>
          </cell>
          <cell r="O285">
            <v>8</v>
          </cell>
          <cell r="P285" t="str">
            <v>A4</v>
          </cell>
          <cell r="Q285">
            <v>7</v>
          </cell>
          <cell r="R285">
            <v>7.6</v>
          </cell>
          <cell r="S285">
            <v>0</v>
          </cell>
          <cell r="T285" t="str">
            <v>Tốt</v>
          </cell>
          <cell r="V285" t="str">
            <v>A3</v>
          </cell>
          <cell r="W285">
            <v>8</v>
          </cell>
          <cell r="X285" t="str">
            <v>A4</v>
          </cell>
          <cell r="Y285">
            <v>7</v>
          </cell>
          <cell r="Z285" t="str">
            <v>A3</v>
          </cell>
          <cell r="AA285">
            <v>8</v>
          </cell>
          <cell r="AB285" t="str">
            <v>A4</v>
          </cell>
          <cell r="AC285">
            <v>7</v>
          </cell>
          <cell r="AD285" t="str">
            <v>A3</v>
          </cell>
          <cell r="AE285">
            <v>8</v>
          </cell>
          <cell r="AF285">
            <v>7.5</v>
          </cell>
          <cell r="AG285">
            <v>0</v>
          </cell>
          <cell r="AH285" t="str">
            <v>Tốt</v>
          </cell>
          <cell r="AI285">
            <v>7.6</v>
          </cell>
          <cell r="AJ285">
            <v>0</v>
          </cell>
          <cell r="AK285" t="str">
            <v>Tốt</v>
          </cell>
          <cell r="AM285">
            <v>7.6</v>
          </cell>
          <cell r="AN285" t="str">
            <v/>
          </cell>
          <cell r="AO285" t="str">
            <v>Tốt</v>
          </cell>
          <cell r="AP285" t="str">
            <v xml:space="preserve"> Đạt LĐTT</v>
          </cell>
          <cell r="AQ285">
            <v>7.6</v>
          </cell>
          <cell r="AR285" t="str">
            <v/>
          </cell>
          <cell r="AS285" t="str">
            <v>Tốt</v>
          </cell>
          <cell r="AT285" t="str">
            <v>Đạt LĐTT</v>
          </cell>
          <cell r="AV285" t="str">
            <v>A3</v>
          </cell>
          <cell r="AW285">
            <v>8</v>
          </cell>
          <cell r="AX285" t="str">
            <v>A4</v>
          </cell>
          <cell r="AY285">
            <v>7</v>
          </cell>
          <cell r="AZ285">
            <v>7.5</v>
          </cell>
          <cell r="BA285">
            <v>7.6</v>
          </cell>
          <cell r="BB285" t="str">
            <v>12A* + 0B* + 0C* +  0D</v>
          </cell>
          <cell r="BC285" t="str">
            <v>12A*</v>
          </cell>
          <cell r="BD285" t="str">
            <v>HTT NV</v>
          </cell>
          <cell r="BE285" t="str">
            <v>HTT NV</v>
          </cell>
        </row>
        <row r="286">
          <cell r="E286" t="str">
            <v>01013020</v>
          </cell>
          <cell r="F286" t="str">
            <v>Khoa Nhiệt - Lạnh</v>
          </cell>
          <cell r="G286" t="str">
            <v>VC</v>
          </cell>
          <cell r="H286" t="str">
            <v>A3</v>
          </cell>
          <cell r="I286">
            <v>8</v>
          </cell>
          <cell r="J286" t="str">
            <v>A1</v>
          </cell>
          <cell r="K286">
            <v>10</v>
          </cell>
          <cell r="L286" t="str">
            <v>A1</v>
          </cell>
          <cell r="M286">
            <v>10</v>
          </cell>
          <cell r="N286" t="str">
            <v>A1</v>
          </cell>
          <cell r="O286">
            <v>10</v>
          </cell>
          <cell r="P286" t="str">
            <v>A2</v>
          </cell>
          <cell r="Q286">
            <v>9</v>
          </cell>
          <cell r="R286">
            <v>9.4</v>
          </cell>
          <cell r="S286">
            <v>0</v>
          </cell>
          <cell r="T286" t="str">
            <v>Xuất sắc</v>
          </cell>
          <cell r="V286" t="str">
            <v>A3</v>
          </cell>
          <cell r="W286">
            <v>8</v>
          </cell>
          <cell r="X286" t="str">
            <v>A3</v>
          </cell>
          <cell r="Y286">
            <v>8</v>
          </cell>
          <cell r="Z286" t="str">
            <v>A2</v>
          </cell>
          <cell r="AA286">
            <v>9</v>
          </cell>
          <cell r="AB286" t="str">
            <v>A2</v>
          </cell>
          <cell r="AC286">
            <v>9</v>
          </cell>
          <cell r="AD286" t="str">
            <v>A1</v>
          </cell>
          <cell r="AE286">
            <v>10</v>
          </cell>
          <cell r="AF286">
            <v>8.5</v>
          </cell>
          <cell r="AG286">
            <v>0</v>
          </cell>
          <cell r="AH286" t="str">
            <v>Xuất sắc</v>
          </cell>
          <cell r="AI286">
            <v>8.8000000000000007</v>
          </cell>
          <cell r="AJ286">
            <v>0</v>
          </cell>
          <cell r="AK286" t="str">
            <v>Xuất sắc</v>
          </cell>
          <cell r="AM286">
            <v>9</v>
          </cell>
          <cell r="AN286" t="str">
            <v/>
          </cell>
          <cell r="AO286" t="str">
            <v>Xuất sắc</v>
          </cell>
          <cell r="AP286" t="str">
            <v xml:space="preserve"> Đạt LĐTT</v>
          </cell>
          <cell r="AQ286">
            <v>9.1</v>
          </cell>
          <cell r="AR286" t="str">
            <v/>
          </cell>
          <cell r="AS286" t="str">
            <v>Xuất sắc</v>
          </cell>
          <cell r="AT286" t="str">
            <v>Đạt LĐTT</v>
          </cell>
          <cell r="AV286" t="str">
            <v>A3</v>
          </cell>
          <cell r="AW286">
            <v>8</v>
          </cell>
          <cell r="AX286" t="str">
            <v>A3</v>
          </cell>
          <cell r="AY286">
            <v>8</v>
          </cell>
          <cell r="AZ286">
            <v>8.8000000000000007</v>
          </cell>
          <cell r="BA286">
            <v>8.9</v>
          </cell>
          <cell r="BB286" t="str">
            <v>12A* + 0B* + 0C* +  0D</v>
          </cell>
          <cell r="BC286" t="str">
            <v>12A*</v>
          </cell>
          <cell r="BD286" t="str">
            <v>HTXS NV</v>
          </cell>
          <cell r="BE286" t="str">
            <v>HTXS NV</v>
          </cell>
        </row>
        <row r="287">
          <cell r="E287" t="str">
            <v>01029001</v>
          </cell>
          <cell r="F287" t="str">
            <v>Khoa Nhiệt - Lạnh</v>
          </cell>
          <cell r="G287" t="str">
            <v>VC</v>
          </cell>
          <cell r="H287" t="str">
            <v>A3</v>
          </cell>
          <cell r="I287">
            <v>8</v>
          </cell>
          <cell r="J287" t="str">
            <v>A2</v>
          </cell>
          <cell r="K287">
            <v>9</v>
          </cell>
          <cell r="L287" t="str">
            <v>A1</v>
          </cell>
          <cell r="M287">
            <v>10</v>
          </cell>
          <cell r="N287" t="str">
            <v>A1</v>
          </cell>
          <cell r="O287">
            <v>10</v>
          </cell>
          <cell r="P287" t="str">
            <v>A2</v>
          </cell>
          <cell r="Q287">
            <v>9</v>
          </cell>
          <cell r="R287">
            <v>9.1999999999999993</v>
          </cell>
          <cell r="S287">
            <v>0</v>
          </cell>
          <cell r="T287" t="str">
            <v>Xuất sắc</v>
          </cell>
          <cell r="V287" t="str">
            <v>A3</v>
          </cell>
          <cell r="W287">
            <v>8</v>
          </cell>
          <cell r="X287" t="str">
            <v>A1</v>
          </cell>
          <cell r="Y287">
            <v>10</v>
          </cell>
          <cell r="Z287" t="str">
            <v>A2</v>
          </cell>
          <cell r="AA287">
            <v>9</v>
          </cell>
          <cell r="AB287" t="str">
            <v>A2</v>
          </cell>
          <cell r="AC287">
            <v>9</v>
          </cell>
          <cell r="AD287" t="str">
            <v>A1</v>
          </cell>
          <cell r="AE287">
            <v>10</v>
          </cell>
          <cell r="AF287">
            <v>9</v>
          </cell>
          <cell r="AG287">
            <v>0</v>
          </cell>
          <cell r="AH287" t="str">
            <v>Xuất sắc</v>
          </cell>
          <cell r="AI287">
            <v>9.1999999999999993</v>
          </cell>
          <cell r="AJ287">
            <v>0</v>
          </cell>
          <cell r="AK287" t="str">
            <v>Xuất sắc</v>
          </cell>
          <cell r="AM287">
            <v>9.1</v>
          </cell>
          <cell r="AN287" t="str">
            <v/>
          </cell>
          <cell r="AO287" t="str">
            <v>Xuất sắc</v>
          </cell>
          <cell r="AP287" t="str">
            <v xml:space="preserve"> Đạt LĐTT</v>
          </cell>
          <cell r="AQ287">
            <v>9.1999999999999993</v>
          </cell>
          <cell r="AR287" t="str">
            <v/>
          </cell>
          <cell r="AS287" t="str">
            <v>Xuất sắc</v>
          </cell>
          <cell r="AT287" t="str">
            <v>Đạt LĐTT</v>
          </cell>
          <cell r="AV287" t="str">
            <v>A2</v>
          </cell>
          <cell r="AW287">
            <v>9</v>
          </cell>
          <cell r="AX287" t="str">
            <v>A3</v>
          </cell>
          <cell r="AY287">
            <v>8</v>
          </cell>
          <cell r="AZ287">
            <v>9</v>
          </cell>
          <cell r="BA287">
            <v>9.1</v>
          </cell>
          <cell r="BB287" t="str">
            <v>12A* + 0B* + 0C* +  0D</v>
          </cell>
          <cell r="BC287" t="str">
            <v>12A*</v>
          </cell>
          <cell r="BD287" t="str">
            <v>HTXS NV</v>
          </cell>
          <cell r="BE287" t="str">
            <v>HTXS NV</v>
          </cell>
        </row>
        <row r="288">
          <cell r="E288" t="str">
            <v>01013010</v>
          </cell>
          <cell r="F288" t="str">
            <v>Khoa Nhiệt - Lạnh</v>
          </cell>
          <cell r="G288" t="str">
            <v>VC</v>
          </cell>
          <cell r="H288" t="str">
            <v>A3</v>
          </cell>
          <cell r="I288">
            <v>8</v>
          </cell>
          <cell r="J288" t="str">
            <v>A4</v>
          </cell>
          <cell r="K288">
            <v>7</v>
          </cell>
          <cell r="L288" t="str">
            <v>A4</v>
          </cell>
          <cell r="M288">
            <v>7</v>
          </cell>
          <cell r="N288" t="str">
            <v>A4</v>
          </cell>
          <cell r="O288">
            <v>7</v>
          </cell>
          <cell r="P288" t="str">
            <v>A4</v>
          </cell>
          <cell r="Q288">
            <v>7</v>
          </cell>
          <cell r="R288">
            <v>7.2</v>
          </cell>
          <cell r="S288">
            <v>0</v>
          </cell>
          <cell r="T288" t="str">
            <v>Tốt</v>
          </cell>
          <cell r="V288" t="str">
            <v>A4</v>
          </cell>
          <cell r="W288">
            <v>7</v>
          </cell>
          <cell r="X288" t="str">
            <v>A4</v>
          </cell>
          <cell r="Y288">
            <v>7</v>
          </cell>
          <cell r="Z288" t="str">
            <v>A3</v>
          </cell>
          <cell r="AA288">
            <v>8</v>
          </cell>
          <cell r="AB288" t="str">
            <v>A3</v>
          </cell>
          <cell r="AC288">
            <v>8</v>
          </cell>
          <cell r="AD288" t="str">
            <v>A4</v>
          </cell>
          <cell r="AE288">
            <v>7</v>
          </cell>
          <cell r="AF288">
            <v>7.5</v>
          </cell>
          <cell r="AG288">
            <v>0</v>
          </cell>
          <cell r="AH288" t="str">
            <v>Tốt</v>
          </cell>
          <cell r="AI288">
            <v>7.4</v>
          </cell>
          <cell r="AJ288">
            <v>0</v>
          </cell>
          <cell r="AK288" t="str">
            <v>Tốt</v>
          </cell>
          <cell r="AM288">
            <v>7.4</v>
          </cell>
          <cell r="AN288" t="str">
            <v/>
          </cell>
          <cell r="AO288" t="str">
            <v>Tốt</v>
          </cell>
          <cell r="AP288" t="str">
            <v xml:space="preserve"> Đạt LĐTT</v>
          </cell>
          <cell r="AQ288">
            <v>7.3</v>
          </cell>
          <cell r="AR288" t="str">
            <v/>
          </cell>
          <cell r="AS288" t="str">
            <v>Tốt</v>
          </cell>
          <cell r="AT288" t="str">
            <v>Đạt LĐTT</v>
          </cell>
          <cell r="AV288" t="str">
            <v>A3</v>
          </cell>
          <cell r="AW288">
            <v>8</v>
          </cell>
          <cell r="AX288" t="str">
            <v>A3</v>
          </cell>
          <cell r="AY288">
            <v>8</v>
          </cell>
          <cell r="AZ288">
            <v>7.5</v>
          </cell>
          <cell r="BA288">
            <v>7.4</v>
          </cell>
          <cell r="BB288" t="str">
            <v>12A* + 0B* + 0C* +  0D</v>
          </cell>
          <cell r="BC288" t="str">
            <v>12A*</v>
          </cell>
          <cell r="BD288" t="str">
            <v>HTT NV</v>
          </cell>
          <cell r="BE288" t="str">
            <v>HTT NV</v>
          </cell>
        </row>
        <row r="289">
          <cell r="E289" t="str">
            <v>01013011</v>
          </cell>
          <cell r="F289" t="str">
            <v>Khoa Nhiệt - Lạnh</v>
          </cell>
          <cell r="G289" t="str">
            <v>VC</v>
          </cell>
          <cell r="H289" t="str">
            <v>A3</v>
          </cell>
          <cell r="I289">
            <v>8</v>
          </cell>
          <cell r="J289" t="str">
            <v>A4</v>
          </cell>
          <cell r="K289">
            <v>7</v>
          </cell>
          <cell r="L289" t="str">
            <v>A4</v>
          </cell>
          <cell r="M289">
            <v>7</v>
          </cell>
          <cell r="N289" t="str">
            <v>A4</v>
          </cell>
          <cell r="O289">
            <v>7</v>
          </cell>
          <cell r="P289" t="str">
            <v>A3</v>
          </cell>
          <cell r="Q289">
            <v>8</v>
          </cell>
          <cell r="R289">
            <v>7.4</v>
          </cell>
          <cell r="S289">
            <v>0</v>
          </cell>
          <cell r="T289" t="str">
            <v>Tốt</v>
          </cell>
          <cell r="V289" t="str">
            <v>A4</v>
          </cell>
          <cell r="W289">
            <v>7</v>
          </cell>
          <cell r="X289" t="str">
            <v>A4</v>
          </cell>
          <cell r="Y289">
            <v>7</v>
          </cell>
          <cell r="Z289" t="str">
            <v>A4</v>
          </cell>
          <cell r="AA289">
            <v>7</v>
          </cell>
          <cell r="AB289" t="str">
            <v>A4</v>
          </cell>
          <cell r="AC289">
            <v>7</v>
          </cell>
          <cell r="AD289" t="str">
            <v>A3</v>
          </cell>
          <cell r="AE289">
            <v>8</v>
          </cell>
          <cell r="AF289">
            <v>7</v>
          </cell>
          <cell r="AG289">
            <v>0</v>
          </cell>
          <cell r="AH289" t="str">
            <v>Tốt</v>
          </cell>
          <cell r="AI289">
            <v>7.2</v>
          </cell>
          <cell r="AJ289">
            <v>0</v>
          </cell>
          <cell r="AK289" t="str">
            <v>Tốt</v>
          </cell>
          <cell r="AM289">
            <v>7.2</v>
          </cell>
          <cell r="AN289" t="str">
            <v/>
          </cell>
          <cell r="AO289" t="str">
            <v>Tốt</v>
          </cell>
          <cell r="AP289" t="str">
            <v xml:space="preserve"> Đạt LĐTT</v>
          </cell>
          <cell r="AQ289">
            <v>7.3</v>
          </cell>
          <cell r="AR289" t="str">
            <v/>
          </cell>
          <cell r="AS289" t="str">
            <v>Tốt</v>
          </cell>
          <cell r="AT289" t="str">
            <v>Đạt LĐTT</v>
          </cell>
          <cell r="AV289" t="str">
            <v>A3</v>
          </cell>
          <cell r="AW289">
            <v>8</v>
          </cell>
          <cell r="AX289" t="str">
            <v>A3</v>
          </cell>
          <cell r="AY289">
            <v>8</v>
          </cell>
          <cell r="AZ289">
            <v>7.4</v>
          </cell>
          <cell r="BA289">
            <v>7.4</v>
          </cell>
          <cell r="BB289" t="str">
            <v>12A* + 0B* + 0C* +  0D</v>
          </cell>
          <cell r="BC289" t="str">
            <v>12A*</v>
          </cell>
          <cell r="BD289" t="str">
            <v>HTT NV</v>
          </cell>
          <cell r="BE289" t="str">
            <v>HTT NV</v>
          </cell>
        </row>
        <row r="290">
          <cell r="E290" t="str">
            <v>01013023</v>
          </cell>
          <cell r="F290" t="str">
            <v>Khoa Nhiệt - Lạnh</v>
          </cell>
          <cell r="G290" t="str">
            <v>VC</v>
          </cell>
          <cell r="H290" t="str">
            <v>A3</v>
          </cell>
          <cell r="I290">
            <v>8</v>
          </cell>
          <cell r="J290" t="str">
            <v>A4</v>
          </cell>
          <cell r="K290">
            <v>7</v>
          </cell>
          <cell r="L290" t="str">
            <v>A4</v>
          </cell>
          <cell r="M290">
            <v>7</v>
          </cell>
          <cell r="N290" t="str">
            <v>A4</v>
          </cell>
          <cell r="O290">
            <v>7</v>
          </cell>
          <cell r="P290" t="str">
            <v>A3</v>
          </cell>
          <cell r="Q290">
            <v>8</v>
          </cell>
          <cell r="R290">
            <v>7.4</v>
          </cell>
          <cell r="S290">
            <v>0</v>
          </cell>
          <cell r="T290" t="str">
            <v>Tốt</v>
          </cell>
          <cell r="V290" t="str">
            <v>A4</v>
          </cell>
          <cell r="W290">
            <v>7</v>
          </cell>
          <cell r="X290" t="str">
            <v>A4</v>
          </cell>
          <cell r="Y290">
            <v>7</v>
          </cell>
          <cell r="Z290" t="str">
            <v>A4</v>
          </cell>
          <cell r="AA290">
            <v>7</v>
          </cell>
          <cell r="AB290" t="str">
            <v>A4</v>
          </cell>
          <cell r="AC290">
            <v>7</v>
          </cell>
          <cell r="AD290" t="str">
            <v>A3</v>
          </cell>
          <cell r="AE290">
            <v>8</v>
          </cell>
          <cell r="AF290">
            <v>7</v>
          </cell>
          <cell r="AG290">
            <v>0</v>
          </cell>
          <cell r="AH290" t="str">
            <v>Tốt</v>
          </cell>
          <cell r="AI290">
            <v>7.2</v>
          </cell>
          <cell r="AJ290">
            <v>0</v>
          </cell>
          <cell r="AK290" t="str">
            <v>Tốt</v>
          </cell>
          <cell r="AM290">
            <v>7.2</v>
          </cell>
          <cell r="AN290" t="str">
            <v/>
          </cell>
          <cell r="AO290" t="str">
            <v>Tốt</v>
          </cell>
          <cell r="AP290" t="str">
            <v xml:space="preserve"> Đạt LĐTT</v>
          </cell>
          <cell r="AQ290">
            <v>7.3</v>
          </cell>
          <cell r="AR290" t="str">
            <v/>
          </cell>
          <cell r="AS290" t="str">
            <v>Tốt</v>
          </cell>
          <cell r="AT290" t="str">
            <v>Đạt LĐTT</v>
          </cell>
          <cell r="AV290" t="str">
            <v>A3</v>
          </cell>
          <cell r="AW290">
            <v>8</v>
          </cell>
          <cell r="AX290" t="str">
            <v>A3</v>
          </cell>
          <cell r="AY290">
            <v>8</v>
          </cell>
          <cell r="AZ290">
            <v>7.4</v>
          </cell>
          <cell r="BA290">
            <v>7.4</v>
          </cell>
          <cell r="BB290" t="str">
            <v>12A* + 0B* + 0C* +  0D</v>
          </cell>
          <cell r="BC290" t="str">
            <v>12A*</v>
          </cell>
          <cell r="BD290" t="str">
            <v>HTT NV</v>
          </cell>
          <cell r="BE290" t="str">
            <v>HTT NV</v>
          </cell>
        </row>
        <row r="291">
          <cell r="E291" t="str">
            <v>01013009</v>
          </cell>
          <cell r="F291" t="str">
            <v>Khoa Nhiệt - Lạnh</v>
          </cell>
          <cell r="G291" t="str">
            <v>VC</v>
          </cell>
          <cell r="H291" t="str">
            <v>A3</v>
          </cell>
          <cell r="I291">
            <v>8</v>
          </cell>
          <cell r="J291" t="str">
            <v>A4</v>
          </cell>
          <cell r="K291">
            <v>7</v>
          </cell>
          <cell r="L291" t="str">
            <v>A4</v>
          </cell>
          <cell r="M291">
            <v>7</v>
          </cell>
          <cell r="N291" t="str">
            <v>A3</v>
          </cell>
          <cell r="O291">
            <v>8</v>
          </cell>
          <cell r="P291" t="str">
            <v>A4</v>
          </cell>
          <cell r="Q291">
            <v>7</v>
          </cell>
          <cell r="R291">
            <v>7.4</v>
          </cell>
          <cell r="S291">
            <v>0</v>
          </cell>
          <cell r="T291" t="str">
            <v>Tốt</v>
          </cell>
          <cell r="V291" t="str">
            <v>A4</v>
          </cell>
          <cell r="W291">
            <v>7</v>
          </cell>
          <cell r="X291" t="str">
            <v>A3</v>
          </cell>
          <cell r="Y291">
            <v>8</v>
          </cell>
          <cell r="Z291" t="str">
            <v>A3</v>
          </cell>
          <cell r="AA291">
            <v>8</v>
          </cell>
          <cell r="AB291" t="str">
            <v>A3</v>
          </cell>
          <cell r="AC291">
            <v>8</v>
          </cell>
          <cell r="AD291" t="str">
            <v>A2</v>
          </cell>
          <cell r="AE291">
            <v>9</v>
          </cell>
          <cell r="AF291">
            <v>7.8</v>
          </cell>
          <cell r="AG291">
            <v>0</v>
          </cell>
          <cell r="AH291" t="str">
            <v>Tốt</v>
          </cell>
          <cell r="AI291">
            <v>8</v>
          </cell>
          <cell r="AJ291">
            <v>0</v>
          </cell>
          <cell r="AK291" t="str">
            <v>Xuất sắc</v>
          </cell>
          <cell r="AM291">
            <v>7.6</v>
          </cell>
          <cell r="AN291" t="str">
            <v/>
          </cell>
          <cell r="AO291" t="str">
            <v>Tốt</v>
          </cell>
          <cell r="AP291" t="str">
            <v xml:space="preserve"> Đạt LĐTT</v>
          </cell>
          <cell r="AQ291">
            <v>7.7</v>
          </cell>
          <cell r="AR291" t="str">
            <v/>
          </cell>
          <cell r="AS291" t="str">
            <v>Tốt</v>
          </cell>
          <cell r="AT291" t="str">
            <v>Đạt LĐTT</v>
          </cell>
          <cell r="AV291" t="str">
            <v>A3</v>
          </cell>
          <cell r="AW291">
            <v>8</v>
          </cell>
          <cell r="AX291" t="str">
            <v>A3</v>
          </cell>
          <cell r="AY291">
            <v>8</v>
          </cell>
          <cell r="AZ291">
            <v>7.6</v>
          </cell>
          <cell r="BA291">
            <v>7.8</v>
          </cell>
          <cell r="BB291" t="str">
            <v>12A* + 0B* + 0C* +  0D</v>
          </cell>
          <cell r="BC291" t="str">
            <v>12A*</v>
          </cell>
          <cell r="BD291" t="str">
            <v>HTT NV</v>
          </cell>
          <cell r="BE291" t="str">
            <v>HTT NV</v>
          </cell>
        </row>
        <row r="292">
          <cell r="E292" t="str">
            <v>01013008</v>
          </cell>
          <cell r="F292" t="str">
            <v>Khoa Nhiệt - Lạnh</v>
          </cell>
          <cell r="G292" t="str">
            <v>VC</v>
          </cell>
          <cell r="H292" t="str">
            <v>A3</v>
          </cell>
          <cell r="I292">
            <v>8</v>
          </cell>
          <cell r="J292" t="str">
            <v>A4</v>
          </cell>
          <cell r="K292">
            <v>7</v>
          </cell>
          <cell r="L292" t="str">
            <v>A4</v>
          </cell>
          <cell r="M292">
            <v>7</v>
          </cell>
          <cell r="N292" t="str">
            <v>A4</v>
          </cell>
          <cell r="O292">
            <v>7</v>
          </cell>
          <cell r="P292" t="str">
            <v>A4</v>
          </cell>
          <cell r="Q292">
            <v>7</v>
          </cell>
          <cell r="R292">
            <v>7.2</v>
          </cell>
          <cell r="S292">
            <v>0</v>
          </cell>
          <cell r="T292" t="str">
            <v>Tốt</v>
          </cell>
          <cell r="V292" t="str">
            <v>A4</v>
          </cell>
          <cell r="W292">
            <v>7</v>
          </cell>
          <cell r="X292" t="str">
            <v>A4</v>
          </cell>
          <cell r="Y292">
            <v>7</v>
          </cell>
          <cell r="Z292" t="str">
            <v>A4</v>
          </cell>
          <cell r="AA292">
            <v>7</v>
          </cell>
          <cell r="AB292" t="str">
            <v>A3</v>
          </cell>
          <cell r="AC292">
            <v>8</v>
          </cell>
          <cell r="AD292" t="str">
            <v>A2</v>
          </cell>
          <cell r="AE292">
            <v>9</v>
          </cell>
          <cell r="AF292">
            <v>7.3</v>
          </cell>
          <cell r="AG292">
            <v>0</v>
          </cell>
          <cell r="AH292" t="str">
            <v>Tốt</v>
          </cell>
          <cell r="AI292">
            <v>7.6</v>
          </cell>
          <cell r="AJ292">
            <v>0</v>
          </cell>
          <cell r="AK292" t="str">
            <v>Tốt</v>
          </cell>
          <cell r="AM292">
            <v>7.3</v>
          </cell>
          <cell r="AN292" t="str">
            <v/>
          </cell>
          <cell r="AO292" t="str">
            <v>Tốt</v>
          </cell>
          <cell r="AP292" t="str">
            <v xml:space="preserve"> Đạt LĐTT</v>
          </cell>
          <cell r="AQ292">
            <v>7.4</v>
          </cell>
          <cell r="AR292" t="str">
            <v/>
          </cell>
          <cell r="AS292" t="str">
            <v>Tốt</v>
          </cell>
          <cell r="AT292" t="str">
            <v>Đạt LĐTT</v>
          </cell>
          <cell r="AV292" t="str">
            <v>A3</v>
          </cell>
          <cell r="AW292">
            <v>8</v>
          </cell>
          <cell r="AX292" t="str">
            <v>A4</v>
          </cell>
          <cell r="AY292">
            <v>7</v>
          </cell>
          <cell r="AZ292">
            <v>7.3</v>
          </cell>
          <cell r="BA292">
            <v>7.4</v>
          </cell>
          <cell r="BB292" t="str">
            <v>12A* + 0B* + 0C* +  0D</v>
          </cell>
          <cell r="BC292" t="str">
            <v>12A*</v>
          </cell>
          <cell r="BD292" t="str">
            <v>HTT NV</v>
          </cell>
          <cell r="BE292" t="str">
            <v>HTT NV</v>
          </cell>
        </row>
        <row r="293">
          <cell r="E293" t="str">
            <v>01013015</v>
          </cell>
          <cell r="F293" t="str">
            <v>Khoa Nhiệt - Lạnh</v>
          </cell>
          <cell r="G293" t="str">
            <v>VC</v>
          </cell>
          <cell r="H293" t="str">
            <v>A3</v>
          </cell>
          <cell r="I293">
            <v>8</v>
          </cell>
          <cell r="J293" t="str">
            <v>A4</v>
          </cell>
          <cell r="K293">
            <v>7</v>
          </cell>
          <cell r="L293" t="str">
            <v>A3</v>
          </cell>
          <cell r="M293">
            <v>8</v>
          </cell>
          <cell r="N293" t="str">
            <v>A4</v>
          </cell>
          <cell r="O293">
            <v>7</v>
          </cell>
          <cell r="P293" t="str">
            <v>A3</v>
          </cell>
          <cell r="Q293">
            <v>8</v>
          </cell>
          <cell r="R293">
            <v>7.6</v>
          </cell>
          <cell r="S293">
            <v>0</v>
          </cell>
          <cell r="T293" t="str">
            <v>Tốt</v>
          </cell>
          <cell r="V293" t="str">
            <v>A4</v>
          </cell>
          <cell r="W293">
            <v>7</v>
          </cell>
          <cell r="X293" t="str">
            <v>A3</v>
          </cell>
          <cell r="Y293">
            <v>8</v>
          </cell>
          <cell r="Z293" t="str">
            <v>A4</v>
          </cell>
          <cell r="AA293">
            <v>7</v>
          </cell>
          <cell r="AB293" t="str">
            <v>A4</v>
          </cell>
          <cell r="AC293">
            <v>7</v>
          </cell>
          <cell r="AD293" t="str">
            <v>A2</v>
          </cell>
          <cell r="AE293">
            <v>9</v>
          </cell>
          <cell r="AF293">
            <v>7.3</v>
          </cell>
          <cell r="AG293">
            <v>0</v>
          </cell>
          <cell r="AH293" t="str">
            <v>Tốt</v>
          </cell>
          <cell r="AI293">
            <v>7.6</v>
          </cell>
          <cell r="AJ293">
            <v>0</v>
          </cell>
          <cell r="AK293" t="str">
            <v>Tốt</v>
          </cell>
          <cell r="AM293">
            <v>7.5</v>
          </cell>
          <cell r="AN293" t="str">
            <v/>
          </cell>
          <cell r="AO293" t="str">
            <v>Tốt</v>
          </cell>
          <cell r="AP293" t="str">
            <v xml:space="preserve"> Đạt LĐTT</v>
          </cell>
          <cell r="AQ293">
            <v>7.6</v>
          </cell>
          <cell r="AR293" t="str">
            <v/>
          </cell>
          <cell r="AS293" t="str">
            <v>Tốt</v>
          </cell>
          <cell r="AT293" t="str">
            <v>Đạt LĐTT</v>
          </cell>
          <cell r="AV293" t="str">
            <v>A4</v>
          </cell>
          <cell r="AW293">
            <v>7</v>
          </cell>
          <cell r="AX293" t="str">
            <v>A3</v>
          </cell>
          <cell r="AY293">
            <v>8</v>
          </cell>
          <cell r="AZ293">
            <v>7.5</v>
          </cell>
          <cell r="BA293">
            <v>7.6</v>
          </cell>
          <cell r="BB293" t="str">
            <v>12A* + 0B* + 0C* +  0D</v>
          </cell>
          <cell r="BC293" t="str">
            <v>12A*</v>
          </cell>
          <cell r="BD293" t="str">
            <v>HTT NV</v>
          </cell>
          <cell r="BE293" t="str">
            <v>HTT NV</v>
          </cell>
        </row>
        <row r="294">
          <cell r="E294" t="str">
            <v>01029016</v>
          </cell>
          <cell r="F294" t="str">
            <v>Khoa Nhiệt - Lạnh</v>
          </cell>
          <cell r="G294" t="str">
            <v>VC</v>
          </cell>
          <cell r="H294" t="str">
            <v>A3</v>
          </cell>
          <cell r="I294">
            <v>8</v>
          </cell>
          <cell r="J294" t="str">
            <v>A3</v>
          </cell>
          <cell r="K294">
            <v>8</v>
          </cell>
          <cell r="L294" t="str">
            <v>A2</v>
          </cell>
          <cell r="M294">
            <v>9</v>
          </cell>
          <cell r="N294" t="str">
            <v>A4</v>
          </cell>
          <cell r="O294">
            <v>7</v>
          </cell>
          <cell r="P294" t="str">
            <v>A4</v>
          </cell>
          <cell r="Q294">
            <v>7</v>
          </cell>
          <cell r="R294">
            <v>7.8</v>
          </cell>
          <cell r="S294">
            <v>0</v>
          </cell>
          <cell r="T294" t="str">
            <v>Tốt</v>
          </cell>
          <cell r="V294" t="str">
            <v>A4</v>
          </cell>
          <cell r="W294">
            <v>7</v>
          </cell>
          <cell r="X294" t="str">
            <v>A4</v>
          </cell>
          <cell r="Y294">
            <v>7</v>
          </cell>
          <cell r="Z294" t="str">
            <v>A4</v>
          </cell>
          <cell r="AA294">
            <v>7</v>
          </cell>
          <cell r="AB294" t="str">
            <v>A4</v>
          </cell>
          <cell r="AC294">
            <v>7</v>
          </cell>
          <cell r="AD294" t="str">
            <v>A3</v>
          </cell>
          <cell r="AE294">
            <v>8</v>
          </cell>
          <cell r="AF294">
            <v>7</v>
          </cell>
          <cell r="AG294">
            <v>0</v>
          </cell>
          <cell r="AH294" t="str">
            <v>Tốt</v>
          </cell>
          <cell r="AI294">
            <v>7.2</v>
          </cell>
          <cell r="AJ294">
            <v>0</v>
          </cell>
          <cell r="AK294" t="str">
            <v>Tốt</v>
          </cell>
          <cell r="AM294">
            <v>7.4</v>
          </cell>
          <cell r="AN294" t="str">
            <v/>
          </cell>
          <cell r="AO294" t="str">
            <v>Tốt</v>
          </cell>
          <cell r="AP294" t="str">
            <v xml:space="preserve"> Đạt LĐTT</v>
          </cell>
          <cell r="AQ294">
            <v>7.5</v>
          </cell>
          <cell r="AR294" t="str">
            <v/>
          </cell>
          <cell r="AS294" t="str">
            <v>Tốt</v>
          </cell>
          <cell r="AT294" t="str">
            <v>Đạt LĐTT</v>
          </cell>
          <cell r="AU294" t="str">
            <v>Xuất sắc</v>
          </cell>
          <cell r="AV294" t="str">
            <v>A3</v>
          </cell>
          <cell r="AW294">
            <v>8</v>
          </cell>
          <cell r="AX294" t="str">
            <v>A3</v>
          </cell>
          <cell r="AY294">
            <v>8</v>
          </cell>
          <cell r="AZ294">
            <v>7.5</v>
          </cell>
          <cell r="BA294">
            <v>7.6</v>
          </cell>
          <cell r="BB294" t="str">
            <v>12A* + 0B* + 0C* +  0D</v>
          </cell>
          <cell r="BC294" t="str">
            <v>12A*</v>
          </cell>
          <cell r="BD294" t="str">
            <v>HTXS NV</v>
          </cell>
          <cell r="BE294" t="str">
            <v>HTXS NV</v>
          </cell>
        </row>
        <row r="295">
          <cell r="E295" t="str">
            <v>01025001</v>
          </cell>
          <cell r="F295" t="str">
            <v>Khoa Kinh tế</v>
          </cell>
          <cell r="G295" t="str">
            <v>VC</v>
          </cell>
          <cell r="H295" t="str">
            <v>A2</v>
          </cell>
          <cell r="I295">
            <v>9</v>
          </cell>
          <cell r="J295" t="str">
            <v>A1</v>
          </cell>
          <cell r="K295">
            <v>10</v>
          </cell>
          <cell r="L295" t="str">
            <v>A2</v>
          </cell>
          <cell r="M295">
            <v>9</v>
          </cell>
          <cell r="N295" t="str">
            <v>A1</v>
          </cell>
          <cell r="O295">
            <v>10</v>
          </cell>
          <cell r="P295" t="str">
            <v>A2</v>
          </cell>
          <cell r="Q295">
            <v>9</v>
          </cell>
          <cell r="R295">
            <v>9.4</v>
          </cell>
          <cell r="S295">
            <v>0</v>
          </cell>
          <cell r="T295" t="str">
            <v>Xuất sắc</v>
          </cell>
          <cell r="V295" t="str">
            <v>A3</v>
          </cell>
          <cell r="W295">
            <v>8</v>
          </cell>
          <cell r="X295" t="str">
            <v>A3</v>
          </cell>
          <cell r="Y295">
            <v>8</v>
          </cell>
          <cell r="Z295" t="str">
            <v>A1</v>
          </cell>
          <cell r="AA295">
            <v>10</v>
          </cell>
          <cell r="AB295" t="str">
            <v>A1</v>
          </cell>
          <cell r="AC295">
            <v>10</v>
          </cell>
          <cell r="AD295" t="str">
            <v>A3</v>
          </cell>
          <cell r="AE295">
            <v>8</v>
          </cell>
          <cell r="AF295">
            <v>9</v>
          </cell>
          <cell r="AG295">
            <v>0</v>
          </cell>
          <cell r="AH295" t="str">
            <v>Xuất sắc</v>
          </cell>
          <cell r="AI295">
            <v>8.8000000000000007</v>
          </cell>
          <cell r="AJ295">
            <v>0</v>
          </cell>
          <cell r="AK295" t="str">
            <v>Xuất sắc</v>
          </cell>
          <cell r="AM295">
            <v>9.1999999999999993</v>
          </cell>
          <cell r="AN295" t="str">
            <v/>
          </cell>
          <cell r="AO295" t="str">
            <v>Xuất sắc</v>
          </cell>
          <cell r="AP295" t="str">
            <v xml:space="preserve"> Đạt LĐTT</v>
          </cell>
          <cell r="AQ295">
            <v>9.1</v>
          </cell>
          <cell r="AR295" t="str">
            <v/>
          </cell>
          <cell r="AS295" t="str">
            <v>Xuất sắc</v>
          </cell>
          <cell r="AT295" t="str">
            <v>Đạt LĐTT</v>
          </cell>
          <cell r="AU295" t="str">
            <v>Xuất sắc</v>
          </cell>
          <cell r="AV295" t="str">
            <v>A1</v>
          </cell>
          <cell r="AW295">
            <v>10</v>
          </cell>
          <cell r="AX295" t="str">
            <v>A2</v>
          </cell>
          <cell r="AY295">
            <v>9</v>
          </cell>
          <cell r="AZ295">
            <v>9.3000000000000007</v>
          </cell>
          <cell r="BA295">
            <v>9.1999999999999993</v>
          </cell>
          <cell r="BB295" t="str">
            <v>12A* + 0B* + 0C* +  0D</v>
          </cell>
          <cell r="BC295" t="str">
            <v>12A*</v>
          </cell>
          <cell r="BD295" t="str">
            <v>HTXS NV</v>
          </cell>
          <cell r="BE295" t="str">
            <v>HTXS NV</v>
          </cell>
        </row>
        <row r="296">
          <cell r="E296" t="str">
            <v>01025029</v>
          </cell>
          <cell r="F296" t="str">
            <v>Khoa Kinh tế</v>
          </cell>
          <cell r="G296" t="str">
            <v>VC</v>
          </cell>
          <cell r="H296" t="str">
            <v>A2</v>
          </cell>
          <cell r="I296">
            <v>9</v>
          </cell>
          <cell r="J296" t="str">
            <v>A2</v>
          </cell>
          <cell r="K296">
            <v>9</v>
          </cell>
          <cell r="L296" t="str">
            <v>A2</v>
          </cell>
          <cell r="M296">
            <v>9</v>
          </cell>
          <cell r="N296" t="str">
            <v>A3</v>
          </cell>
          <cell r="O296">
            <v>8</v>
          </cell>
          <cell r="P296" t="str">
            <v>A2</v>
          </cell>
          <cell r="Q296">
            <v>9</v>
          </cell>
          <cell r="R296">
            <v>8.8000000000000007</v>
          </cell>
          <cell r="S296">
            <v>0</v>
          </cell>
          <cell r="T296" t="str">
            <v>Xuất sắc</v>
          </cell>
          <cell r="V296" t="str">
            <v>A3</v>
          </cell>
          <cell r="W296">
            <v>8</v>
          </cell>
          <cell r="X296" t="str">
            <v>A4</v>
          </cell>
          <cell r="Y296">
            <v>7</v>
          </cell>
          <cell r="Z296" t="str">
            <v>A2</v>
          </cell>
          <cell r="AA296">
            <v>9</v>
          </cell>
          <cell r="AB296" t="str">
            <v>A1</v>
          </cell>
          <cell r="AC296">
            <v>10</v>
          </cell>
          <cell r="AD296" t="str">
            <v>A2</v>
          </cell>
          <cell r="AE296">
            <v>9</v>
          </cell>
          <cell r="AF296">
            <v>8.5</v>
          </cell>
          <cell r="AG296">
            <v>0</v>
          </cell>
          <cell r="AH296" t="str">
            <v>Xuất sắc</v>
          </cell>
          <cell r="AI296">
            <v>8.6</v>
          </cell>
          <cell r="AJ296">
            <v>0</v>
          </cell>
          <cell r="AK296" t="str">
            <v>Xuất sắc</v>
          </cell>
          <cell r="AM296">
            <v>8.6999999999999993</v>
          </cell>
          <cell r="AN296" t="str">
            <v/>
          </cell>
          <cell r="AO296" t="str">
            <v>Xuất sắc</v>
          </cell>
          <cell r="AP296" t="str">
            <v xml:space="preserve"> Đạt LĐTT</v>
          </cell>
          <cell r="AQ296">
            <v>8.6999999999999993</v>
          </cell>
          <cell r="AR296" t="str">
            <v/>
          </cell>
          <cell r="AS296" t="str">
            <v>Xuất sắc</v>
          </cell>
          <cell r="AT296" t="str">
            <v>Đạt LĐTT</v>
          </cell>
          <cell r="AU296" t="str">
            <v>Tốt</v>
          </cell>
          <cell r="AV296" t="str">
            <v>A2</v>
          </cell>
          <cell r="AW296">
            <v>9</v>
          </cell>
          <cell r="AX296" t="str">
            <v>A3</v>
          </cell>
          <cell r="AY296">
            <v>8</v>
          </cell>
          <cell r="AZ296">
            <v>8.6</v>
          </cell>
          <cell r="BA296">
            <v>8.6999999999999993</v>
          </cell>
          <cell r="BB296" t="str">
            <v>12A* + 0B* + 0C* +  0D</v>
          </cell>
          <cell r="BC296" t="str">
            <v>12A*</v>
          </cell>
          <cell r="BD296" t="str">
            <v>HTXS NV</v>
          </cell>
          <cell r="BE296" t="str">
            <v>HTXS NV</v>
          </cell>
        </row>
        <row r="297">
          <cell r="E297" t="str">
            <v>01025016</v>
          </cell>
          <cell r="F297" t="str">
            <v>Khoa Kinh tế</v>
          </cell>
          <cell r="G297" t="str">
            <v>VC</v>
          </cell>
          <cell r="H297" t="str">
            <v>A3</v>
          </cell>
          <cell r="I297">
            <v>8</v>
          </cell>
          <cell r="J297" t="str">
            <v>A4</v>
          </cell>
          <cell r="K297">
            <v>7</v>
          </cell>
          <cell r="L297" t="str">
            <v>A4</v>
          </cell>
          <cell r="M297">
            <v>7</v>
          </cell>
          <cell r="N297" t="str">
            <v>A4</v>
          </cell>
          <cell r="O297">
            <v>7</v>
          </cell>
          <cell r="P297" t="str">
            <v>A4</v>
          </cell>
          <cell r="Q297">
            <v>7</v>
          </cell>
          <cell r="R297">
            <v>7.2</v>
          </cell>
          <cell r="S297">
            <v>0</v>
          </cell>
          <cell r="T297" t="str">
            <v>Tốt</v>
          </cell>
          <cell r="V297" t="str">
            <v>A4</v>
          </cell>
          <cell r="W297">
            <v>7</v>
          </cell>
          <cell r="X297" t="str">
            <v>B1</v>
          </cell>
          <cell r="Y297">
            <v>6</v>
          </cell>
          <cell r="Z297" t="str">
            <v>A4</v>
          </cell>
          <cell r="AA297">
            <v>7</v>
          </cell>
          <cell r="AB297" t="str">
            <v>A4</v>
          </cell>
          <cell r="AC297">
            <v>7</v>
          </cell>
          <cell r="AD297" t="str">
            <v>A4</v>
          </cell>
          <cell r="AE297">
            <v>7</v>
          </cell>
          <cell r="AF297">
            <v>6.8</v>
          </cell>
          <cell r="AG297">
            <v>0</v>
          </cell>
          <cell r="AH297" t="str">
            <v>Tốt</v>
          </cell>
          <cell r="AI297">
            <v>6.8</v>
          </cell>
          <cell r="AJ297">
            <v>0</v>
          </cell>
          <cell r="AK297" t="str">
            <v>Tốt</v>
          </cell>
          <cell r="AM297">
            <v>7</v>
          </cell>
          <cell r="AN297" t="str">
            <v/>
          </cell>
          <cell r="AO297" t="str">
            <v>Tốt</v>
          </cell>
          <cell r="AP297" t="str">
            <v xml:space="preserve"> Đạt LĐTT</v>
          </cell>
          <cell r="AQ297">
            <v>7</v>
          </cell>
          <cell r="AR297" t="str">
            <v/>
          </cell>
          <cell r="AS297" t="str">
            <v>Tốt</v>
          </cell>
          <cell r="AT297" t="str">
            <v>Đạt LĐTT</v>
          </cell>
          <cell r="AV297" t="str">
            <v>A3</v>
          </cell>
          <cell r="AW297">
            <v>8</v>
          </cell>
          <cell r="AX297" t="str">
            <v>A3</v>
          </cell>
          <cell r="AY297">
            <v>8</v>
          </cell>
          <cell r="AZ297">
            <v>7.2</v>
          </cell>
          <cell r="BA297">
            <v>7.2</v>
          </cell>
          <cell r="BB297" t="str">
            <v>11A* + 1B* + 0C* +  0D</v>
          </cell>
          <cell r="BC297" t="str">
            <v>11A*</v>
          </cell>
          <cell r="BD297" t="str">
            <v>HTT NV</v>
          </cell>
          <cell r="BE297" t="str">
            <v>HTT NV</v>
          </cell>
        </row>
        <row r="298">
          <cell r="E298" t="str">
            <v>01025018</v>
          </cell>
          <cell r="F298" t="str">
            <v>Khoa Kinh tế</v>
          </cell>
          <cell r="G298" t="str">
            <v>VC</v>
          </cell>
          <cell r="H298" t="str">
            <v>A4</v>
          </cell>
          <cell r="I298">
            <v>7</v>
          </cell>
          <cell r="J298" t="str">
            <v>A4</v>
          </cell>
          <cell r="K298">
            <v>7</v>
          </cell>
          <cell r="L298" t="str">
            <v>A4</v>
          </cell>
          <cell r="M298">
            <v>7</v>
          </cell>
          <cell r="N298" t="str">
            <v>A4</v>
          </cell>
          <cell r="O298">
            <v>7</v>
          </cell>
          <cell r="P298" t="str">
            <v>A4</v>
          </cell>
          <cell r="Q298">
            <v>7</v>
          </cell>
          <cell r="R298">
            <v>7</v>
          </cell>
          <cell r="S298">
            <v>0</v>
          </cell>
          <cell r="T298" t="str">
            <v>Tốt</v>
          </cell>
          <cell r="V298" t="str">
            <v>A4</v>
          </cell>
          <cell r="W298">
            <v>7</v>
          </cell>
          <cell r="X298" t="str">
            <v>A4</v>
          </cell>
          <cell r="Y298">
            <v>7</v>
          </cell>
          <cell r="Z298" t="str">
            <v>A4</v>
          </cell>
          <cell r="AA298">
            <v>7</v>
          </cell>
          <cell r="AB298" t="str">
            <v>A4</v>
          </cell>
          <cell r="AC298">
            <v>7</v>
          </cell>
          <cell r="AD298" t="str">
            <v>A4</v>
          </cell>
          <cell r="AE298">
            <v>7</v>
          </cell>
          <cell r="AF298">
            <v>7</v>
          </cell>
          <cell r="AG298">
            <v>0</v>
          </cell>
          <cell r="AH298" t="str">
            <v>Tốt</v>
          </cell>
          <cell r="AI298">
            <v>7</v>
          </cell>
          <cell r="AJ298">
            <v>0</v>
          </cell>
          <cell r="AK298" t="str">
            <v>Tốt</v>
          </cell>
          <cell r="AM298">
            <v>7</v>
          </cell>
          <cell r="AN298" t="str">
            <v/>
          </cell>
          <cell r="AO298" t="str">
            <v>Tốt</v>
          </cell>
          <cell r="AP298" t="str">
            <v xml:space="preserve"> Đạt LĐTT</v>
          </cell>
          <cell r="AQ298">
            <v>7</v>
          </cell>
          <cell r="AR298" t="str">
            <v/>
          </cell>
          <cell r="AS298" t="str">
            <v>Tốt</v>
          </cell>
          <cell r="AT298" t="str">
            <v>Đạt LĐTT</v>
          </cell>
          <cell r="AV298" t="str">
            <v>A4</v>
          </cell>
          <cell r="AW298">
            <v>7</v>
          </cell>
          <cell r="AX298" t="str">
            <v>A4</v>
          </cell>
          <cell r="AY298">
            <v>7</v>
          </cell>
          <cell r="AZ298">
            <v>7</v>
          </cell>
          <cell r="BA298">
            <v>7</v>
          </cell>
          <cell r="BB298" t="str">
            <v>12A* + 0B* + 0C* +  0D</v>
          </cell>
          <cell r="BC298" t="str">
            <v>12A*</v>
          </cell>
          <cell r="BD298" t="str">
            <v>HTT NV</v>
          </cell>
          <cell r="BE298" t="str">
            <v>HTT NV</v>
          </cell>
        </row>
        <row r="299">
          <cell r="E299" t="str">
            <v>01025027</v>
          </cell>
          <cell r="F299" t="str">
            <v>Khoa Kinh tế</v>
          </cell>
          <cell r="G299" t="str">
            <v>VC</v>
          </cell>
          <cell r="H299" t="str">
            <v>A4</v>
          </cell>
          <cell r="I299">
            <v>7</v>
          </cell>
          <cell r="J299" t="str">
            <v>A4</v>
          </cell>
          <cell r="K299">
            <v>7</v>
          </cell>
          <cell r="L299" t="str">
            <v>A4</v>
          </cell>
          <cell r="M299">
            <v>7</v>
          </cell>
          <cell r="N299" t="str">
            <v>A4</v>
          </cell>
          <cell r="O299">
            <v>7</v>
          </cell>
          <cell r="P299" t="str">
            <v>A3</v>
          </cell>
          <cell r="Q299">
            <v>8</v>
          </cell>
          <cell r="R299">
            <v>7.2</v>
          </cell>
          <cell r="S299">
            <v>0</v>
          </cell>
          <cell r="T299" t="str">
            <v>Tốt</v>
          </cell>
          <cell r="V299" t="str">
            <v>A4</v>
          </cell>
          <cell r="W299">
            <v>7</v>
          </cell>
          <cell r="X299" t="str">
            <v>A4</v>
          </cell>
          <cell r="Y299">
            <v>7</v>
          </cell>
          <cell r="Z299" t="str">
            <v>A3</v>
          </cell>
          <cell r="AA299">
            <v>8</v>
          </cell>
          <cell r="AB299" t="str">
            <v>A4</v>
          </cell>
          <cell r="AC299">
            <v>7</v>
          </cell>
          <cell r="AD299" t="str">
            <v>A2</v>
          </cell>
          <cell r="AE299">
            <v>9</v>
          </cell>
          <cell r="AF299">
            <v>7.3</v>
          </cell>
          <cell r="AG299">
            <v>0</v>
          </cell>
          <cell r="AH299" t="str">
            <v>Tốt</v>
          </cell>
          <cell r="AI299">
            <v>7.6</v>
          </cell>
          <cell r="AJ299">
            <v>0</v>
          </cell>
          <cell r="AK299" t="str">
            <v>Tốt</v>
          </cell>
          <cell r="AM299">
            <v>7.3</v>
          </cell>
          <cell r="AN299" t="str">
            <v/>
          </cell>
          <cell r="AO299" t="str">
            <v>Tốt</v>
          </cell>
          <cell r="AP299" t="str">
            <v xml:space="preserve"> Đạt LĐTT</v>
          </cell>
          <cell r="AQ299">
            <v>7.4</v>
          </cell>
          <cell r="AR299" t="str">
            <v/>
          </cell>
          <cell r="AS299" t="str">
            <v>Tốt</v>
          </cell>
          <cell r="AT299" t="str">
            <v>Đạt LĐTT</v>
          </cell>
          <cell r="AU299" t="str">
            <v>Khá</v>
          </cell>
          <cell r="AV299" t="str">
            <v>A4</v>
          </cell>
          <cell r="AW299">
            <v>7</v>
          </cell>
          <cell r="AX299" t="str">
            <v>A3</v>
          </cell>
          <cell r="AY299">
            <v>8</v>
          </cell>
          <cell r="AZ299">
            <v>7.3</v>
          </cell>
          <cell r="BA299">
            <v>7.4</v>
          </cell>
          <cell r="BB299" t="str">
            <v>12A* + 0B* + 0C* +  0D</v>
          </cell>
          <cell r="BC299" t="str">
            <v>12A*</v>
          </cell>
          <cell r="BD299" t="str">
            <v>HTT NV</v>
          </cell>
          <cell r="BE299" t="str">
            <v>HTT NV</v>
          </cell>
        </row>
        <row r="300">
          <cell r="E300" t="str">
            <v>01025004</v>
          </cell>
          <cell r="F300" t="str">
            <v>Khoa Kinh tế</v>
          </cell>
          <cell r="G300" t="str">
            <v>VC</v>
          </cell>
          <cell r="H300" t="str">
            <v>A3</v>
          </cell>
          <cell r="I300">
            <v>8</v>
          </cell>
          <cell r="J300" t="str">
            <v>A1</v>
          </cell>
          <cell r="K300">
            <v>10</v>
          </cell>
          <cell r="L300" t="str">
            <v>A1</v>
          </cell>
          <cell r="M300">
            <v>10</v>
          </cell>
          <cell r="N300" t="str">
            <v>A2</v>
          </cell>
          <cell r="O300">
            <v>9</v>
          </cell>
          <cell r="P300" t="str">
            <v>A4</v>
          </cell>
          <cell r="Q300">
            <v>7</v>
          </cell>
          <cell r="R300">
            <v>8.8000000000000007</v>
          </cell>
          <cell r="S300">
            <v>0</v>
          </cell>
          <cell r="T300" t="str">
            <v>Xuất sắc</v>
          </cell>
          <cell r="V300" t="str">
            <v>A4</v>
          </cell>
          <cell r="W300">
            <v>7</v>
          </cell>
          <cell r="X300" t="str">
            <v>A4</v>
          </cell>
          <cell r="Y300">
            <v>7</v>
          </cell>
          <cell r="Z300" t="str">
            <v>A4</v>
          </cell>
          <cell r="AA300">
            <v>7</v>
          </cell>
          <cell r="AB300" t="str">
            <v>A4</v>
          </cell>
          <cell r="AC300">
            <v>7</v>
          </cell>
          <cell r="AD300" t="str">
            <v>A3</v>
          </cell>
          <cell r="AE300">
            <v>8</v>
          </cell>
          <cell r="AF300">
            <v>7</v>
          </cell>
          <cell r="AG300">
            <v>0</v>
          </cell>
          <cell r="AH300" t="str">
            <v>Tốt</v>
          </cell>
          <cell r="AI300">
            <v>7.2</v>
          </cell>
          <cell r="AJ300">
            <v>0</v>
          </cell>
          <cell r="AK300" t="str">
            <v>Tốt</v>
          </cell>
          <cell r="AM300">
            <v>7.9</v>
          </cell>
          <cell r="AN300" t="str">
            <v/>
          </cell>
          <cell r="AO300" t="str">
            <v>Tốt</v>
          </cell>
          <cell r="AP300" t="str">
            <v xml:space="preserve"> Đạt LĐTT</v>
          </cell>
          <cell r="AQ300">
            <v>8</v>
          </cell>
          <cell r="AR300" t="str">
            <v/>
          </cell>
          <cell r="AS300" t="str">
            <v>Xuất sắc</v>
          </cell>
          <cell r="AT300" t="str">
            <v>Đạt LĐTT</v>
          </cell>
          <cell r="AU300" t="str">
            <v>Xuất sắc</v>
          </cell>
          <cell r="AV300" t="str">
            <v>A2</v>
          </cell>
          <cell r="AW300">
            <v>9</v>
          </cell>
          <cell r="AX300" t="str">
            <v>A4</v>
          </cell>
          <cell r="AY300">
            <v>7</v>
          </cell>
          <cell r="AZ300">
            <v>8</v>
          </cell>
          <cell r="BA300">
            <v>8</v>
          </cell>
          <cell r="BB300" t="str">
            <v>12A* + 0B* + 0C* +  0D</v>
          </cell>
          <cell r="BC300" t="str">
            <v>12A*</v>
          </cell>
          <cell r="BD300" t="str">
            <v>HTXS NV</v>
          </cell>
          <cell r="BE300" t="str">
            <v>HTXS NV</v>
          </cell>
        </row>
        <row r="301">
          <cell r="E301" t="str">
            <v>01025020</v>
          </cell>
          <cell r="F301" t="str">
            <v>Khoa Kinh tế</v>
          </cell>
          <cell r="G301" t="str">
            <v>VC</v>
          </cell>
          <cell r="H301" t="str">
            <v>A DN</v>
          </cell>
          <cell r="I301">
            <v>7</v>
          </cell>
          <cell r="J301" t="str">
            <v>A DN</v>
          </cell>
          <cell r="K301">
            <v>7</v>
          </cell>
          <cell r="L301" t="str">
            <v>A DN</v>
          </cell>
          <cell r="M301">
            <v>7</v>
          </cell>
          <cell r="N301" t="str">
            <v>A4</v>
          </cell>
          <cell r="O301">
            <v>7</v>
          </cell>
          <cell r="P301" t="str">
            <v>A3</v>
          </cell>
          <cell r="Q301">
            <v>8</v>
          </cell>
          <cell r="R301">
            <v>7.5</v>
          </cell>
          <cell r="S301">
            <v>0</v>
          </cell>
          <cell r="T301" t="str">
            <v>Tốt</v>
          </cell>
          <cell r="U301" t="str">
            <v>GV nghỉ hộ sản từ 31/5/2021 đến 01/12/2021. Thưởng thi đua HK 2 tháng</v>
          </cell>
          <cell r="V301" t="str">
            <v>A4</v>
          </cell>
          <cell r="W301">
            <v>7</v>
          </cell>
          <cell r="X301" t="str">
            <v>A4</v>
          </cell>
          <cell r="Y301">
            <v>7</v>
          </cell>
          <cell r="Z301" t="str">
            <v>B2</v>
          </cell>
          <cell r="AA301">
            <v>5</v>
          </cell>
          <cell r="AB301" t="str">
            <v>A3</v>
          </cell>
          <cell r="AC301">
            <v>8</v>
          </cell>
          <cell r="AD301" t="str">
            <v>A3</v>
          </cell>
          <cell r="AE301">
            <v>8</v>
          </cell>
          <cell r="AF301">
            <v>6.8</v>
          </cell>
          <cell r="AG301">
            <v>0</v>
          </cell>
          <cell r="AH301" t="str">
            <v>Tốt</v>
          </cell>
          <cell r="AI301">
            <v>7</v>
          </cell>
          <cell r="AJ301">
            <v>0</v>
          </cell>
          <cell r="AK301" t="str">
            <v>Tốt</v>
          </cell>
          <cell r="AM301">
            <v>7.2</v>
          </cell>
          <cell r="AN301" t="str">
            <v/>
          </cell>
          <cell r="AO301" t="str">
            <v>Tốt</v>
          </cell>
          <cell r="AP301" t="str">
            <v xml:space="preserve"> Đạt LĐTT</v>
          </cell>
          <cell r="AQ301">
            <v>7.3</v>
          </cell>
          <cell r="AR301" t="str">
            <v/>
          </cell>
          <cell r="AS301" t="str">
            <v>Tốt</v>
          </cell>
          <cell r="AT301" t="str">
            <v>Đạt LĐTT</v>
          </cell>
          <cell r="AV301" t="str">
            <v>A DN</v>
          </cell>
          <cell r="AX301" t="str">
            <v>A DN</v>
          </cell>
          <cell r="AZ301">
            <v>7</v>
          </cell>
          <cell r="BA301">
            <v>7.1</v>
          </cell>
          <cell r="BB301" t="str">
            <v>11A* + 1B* + 0C* +  0D</v>
          </cell>
          <cell r="BC301" t="str">
            <v>11A*</v>
          </cell>
          <cell r="BD301" t="str">
            <v>HTT NV</v>
          </cell>
          <cell r="BE301" t="str">
            <v>HTT NV</v>
          </cell>
          <cell r="BF301" t="str">
            <v>GV nghỉ hộ sản từ 31/5/2021 đến 30/11/2021</v>
          </cell>
        </row>
        <row r="302">
          <cell r="E302" t="str">
            <v>01025008</v>
          </cell>
          <cell r="F302" t="str">
            <v>Khoa Kinh tế</v>
          </cell>
          <cell r="G302" t="str">
            <v>VC</v>
          </cell>
          <cell r="H302" t="str">
            <v>A3</v>
          </cell>
          <cell r="I302">
            <v>8</v>
          </cell>
          <cell r="J302" t="str">
            <v>A3</v>
          </cell>
          <cell r="K302">
            <v>8</v>
          </cell>
          <cell r="L302" t="str">
            <v>A4</v>
          </cell>
          <cell r="M302">
            <v>7</v>
          </cell>
          <cell r="N302" t="str">
            <v>A3</v>
          </cell>
          <cell r="O302">
            <v>8</v>
          </cell>
          <cell r="P302" t="str">
            <v>A3</v>
          </cell>
          <cell r="Q302">
            <v>8</v>
          </cell>
          <cell r="R302">
            <v>7.8</v>
          </cell>
          <cell r="S302">
            <v>0</v>
          </cell>
          <cell r="T302" t="str">
            <v>Tốt</v>
          </cell>
          <cell r="V302" t="str">
            <v>A4</v>
          </cell>
          <cell r="W302">
            <v>7</v>
          </cell>
          <cell r="X302" t="str">
            <v>A4</v>
          </cell>
          <cell r="Y302">
            <v>7</v>
          </cell>
          <cell r="Z302" t="str">
            <v>A4</v>
          </cell>
          <cell r="AA302">
            <v>7</v>
          </cell>
          <cell r="AB302" t="str">
            <v>A4</v>
          </cell>
          <cell r="AC302">
            <v>7</v>
          </cell>
          <cell r="AD302" t="str">
            <v>A4</v>
          </cell>
          <cell r="AE302">
            <v>7</v>
          </cell>
          <cell r="AF302">
            <v>7</v>
          </cell>
          <cell r="AG302">
            <v>0</v>
          </cell>
          <cell r="AH302" t="str">
            <v>Tốt</v>
          </cell>
          <cell r="AI302">
            <v>7</v>
          </cell>
          <cell r="AJ302">
            <v>0</v>
          </cell>
          <cell r="AK302" t="str">
            <v>Tốt</v>
          </cell>
          <cell r="AM302">
            <v>7.4</v>
          </cell>
          <cell r="AN302" t="str">
            <v/>
          </cell>
          <cell r="AO302" t="str">
            <v>Tốt</v>
          </cell>
          <cell r="AP302" t="str">
            <v xml:space="preserve"> Đạt LĐTT</v>
          </cell>
          <cell r="AQ302">
            <v>7.4</v>
          </cell>
          <cell r="AR302" t="str">
            <v/>
          </cell>
          <cell r="AS302" t="str">
            <v>Tốt</v>
          </cell>
          <cell r="AT302" t="str">
            <v>Đạt LĐTT</v>
          </cell>
          <cell r="AV302" t="str">
            <v>A3</v>
          </cell>
          <cell r="AW302">
            <v>8</v>
          </cell>
          <cell r="AX302" t="str">
            <v>A3</v>
          </cell>
          <cell r="AY302">
            <v>8</v>
          </cell>
          <cell r="AZ302">
            <v>7.5</v>
          </cell>
          <cell r="BA302">
            <v>7.5</v>
          </cell>
          <cell r="BB302" t="str">
            <v>12A* + 0B* + 0C* +  0D</v>
          </cell>
          <cell r="BC302" t="str">
            <v>12A*</v>
          </cell>
          <cell r="BD302" t="str">
            <v>HTT NV</v>
          </cell>
          <cell r="BE302" t="str">
            <v>HTT NV</v>
          </cell>
        </row>
        <row r="303">
          <cell r="E303" t="str">
            <v>01025012</v>
          </cell>
          <cell r="F303" t="str">
            <v>Khoa Kinh tế</v>
          </cell>
          <cell r="G303" t="str">
            <v>VC</v>
          </cell>
          <cell r="H303" t="str">
            <v>A3</v>
          </cell>
          <cell r="I303">
            <v>8</v>
          </cell>
          <cell r="J303" t="str">
            <v>A2</v>
          </cell>
          <cell r="K303">
            <v>9</v>
          </cell>
          <cell r="L303" t="str">
            <v>A3</v>
          </cell>
          <cell r="M303">
            <v>8</v>
          </cell>
          <cell r="N303" t="str">
            <v>A3</v>
          </cell>
          <cell r="O303">
            <v>8</v>
          </cell>
          <cell r="P303" t="str">
            <v>A3</v>
          </cell>
          <cell r="Q303">
            <v>8</v>
          </cell>
          <cell r="R303">
            <v>8.1999999999999993</v>
          </cell>
          <cell r="S303">
            <v>0</v>
          </cell>
          <cell r="T303" t="str">
            <v>Xuất sắc</v>
          </cell>
          <cell r="V303" t="str">
            <v>A3</v>
          </cell>
          <cell r="W303">
            <v>8</v>
          </cell>
          <cell r="X303" t="str">
            <v>A4</v>
          </cell>
          <cell r="Y303">
            <v>7</v>
          </cell>
          <cell r="Z303" t="str">
            <v>A3</v>
          </cell>
          <cell r="AA303">
            <v>8</v>
          </cell>
          <cell r="AB303" t="str">
            <v>A3</v>
          </cell>
          <cell r="AC303">
            <v>8</v>
          </cell>
          <cell r="AD303" t="str">
            <v>A3</v>
          </cell>
          <cell r="AE303">
            <v>8</v>
          </cell>
          <cell r="AF303">
            <v>7.8</v>
          </cell>
          <cell r="AG303">
            <v>0</v>
          </cell>
          <cell r="AH303" t="str">
            <v>Tốt</v>
          </cell>
          <cell r="AI303">
            <v>7.8</v>
          </cell>
          <cell r="AJ303">
            <v>0</v>
          </cell>
          <cell r="AK303" t="str">
            <v>Tốt</v>
          </cell>
          <cell r="AM303">
            <v>8</v>
          </cell>
          <cell r="AN303" t="str">
            <v/>
          </cell>
          <cell r="AO303" t="str">
            <v>Xuất sắc</v>
          </cell>
          <cell r="AP303" t="str">
            <v xml:space="preserve"> Đạt LĐTT</v>
          </cell>
          <cell r="AQ303">
            <v>8</v>
          </cell>
          <cell r="AR303" t="str">
            <v/>
          </cell>
          <cell r="AS303" t="str">
            <v>Xuất sắc</v>
          </cell>
          <cell r="AT303" t="str">
            <v>Đạt LĐTT</v>
          </cell>
          <cell r="AU303" t="str">
            <v>Tốt</v>
          </cell>
          <cell r="AV303" t="str">
            <v>A3</v>
          </cell>
          <cell r="AW303">
            <v>8</v>
          </cell>
          <cell r="AX303" t="str">
            <v>A3</v>
          </cell>
          <cell r="AY303">
            <v>8</v>
          </cell>
          <cell r="AZ303">
            <v>8</v>
          </cell>
          <cell r="BA303">
            <v>8</v>
          </cell>
          <cell r="BB303" t="str">
            <v>12A* + 0B* + 0C* +  0D</v>
          </cell>
          <cell r="BC303" t="str">
            <v>12A*</v>
          </cell>
          <cell r="BD303" t="str">
            <v>HTXS NV</v>
          </cell>
          <cell r="BE303" t="str">
            <v>HTXS NV</v>
          </cell>
        </row>
        <row r="304">
          <cell r="E304" t="str">
            <v>01025002</v>
          </cell>
          <cell r="F304" t="str">
            <v>Khoa Kinh tế</v>
          </cell>
          <cell r="G304" t="str">
            <v>VC</v>
          </cell>
          <cell r="H304" t="str">
            <v>A3</v>
          </cell>
          <cell r="I304">
            <v>8</v>
          </cell>
          <cell r="J304" t="str">
            <v>A4</v>
          </cell>
          <cell r="K304">
            <v>7</v>
          </cell>
          <cell r="L304" t="str">
            <v>B2</v>
          </cell>
          <cell r="M304">
            <v>5</v>
          </cell>
          <cell r="N304" t="str">
            <v>B2</v>
          </cell>
          <cell r="O304">
            <v>5</v>
          </cell>
          <cell r="P304" t="str">
            <v>A4</v>
          </cell>
          <cell r="Q304">
            <v>7</v>
          </cell>
          <cell r="R304">
            <v>6.4</v>
          </cell>
          <cell r="S304">
            <v>0</v>
          </cell>
          <cell r="T304" t="str">
            <v>Tốt</v>
          </cell>
          <cell r="U304" t="str">
            <v>Tháng 11/2021 và tháng 12/2021 xếp loại B2</v>
          </cell>
          <cell r="V304" t="str">
            <v>A4</v>
          </cell>
          <cell r="W304">
            <v>7</v>
          </cell>
          <cell r="X304" t="str">
            <v>A4</v>
          </cell>
          <cell r="Y304">
            <v>7</v>
          </cell>
          <cell r="Z304" t="str">
            <v>A3</v>
          </cell>
          <cell r="AA304">
            <v>8</v>
          </cell>
          <cell r="AB304" t="str">
            <v>A4</v>
          </cell>
          <cell r="AC304">
            <v>7</v>
          </cell>
          <cell r="AD304" t="str">
            <v>A4</v>
          </cell>
          <cell r="AE304">
            <v>7</v>
          </cell>
          <cell r="AF304">
            <v>7.3</v>
          </cell>
          <cell r="AG304">
            <v>0</v>
          </cell>
          <cell r="AH304" t="str">
            <v>Tốt</v>
          </cell>
          <cell r="AI304">
            <v>7.2</v>
          </cell>
          <cell r="AJ304">
            <v>0</v>
          </cell>
          <cell r="AK304" t="str">
            <v>Tốt</v>
          </cell>
          <cell r="AM304">
            <v>6.9</v>
          </cell>
          <cell r="AN304" t="str">
            <v/>
          </cell>
          <cell r="AO304" t="str">
            <v>Tốt</v>
          </cell>
          <cell r="AP304" t="str">
            <v xml:space="preserve"> Đạt LĐTT</v>
          </cell>
          <cell r="AQ304">
            <v>6.8</v>
          </cell>
          <cell r="AR304" t="str">
            <v/>
          </cell>
          <cell r="AS304" t="str">
            <v>Tốt</v>
          </cell>
          <cell r="AT304" t="str">
            <v>Đạt LĐTT</v>
          </cell>
          <cell r="AU304" t="str">
            <v>Tốt</v>
          </cell>
          <cell r="AV304" t="str">
            <v>A3</v>
          </cell>
          <cell r="AW304">
            <v>8</v>
          </cell>
          <cell r="AX304" t="str">
            <v>A3</v>
          </cell>
          <cell r="AY304">
            <v>8</v>
          </cell>
          <cell r="AZ304">
            <v>7</v>
          </cell>
          <cell r="BA304">
            <v>7</v>
          </cell>
          <cell r="BB304" t="str">
            <v>10A* + 2B* + 0C* +  0D</v>
          </cell>
          <cell r="BC304" t="str">
            <v>10A*</v>
          </cell>
          <cell r="BD304" t="str">
            <v>HTT NV</v>
          </cell>
          <cell r="BE304" t="str">
            <v>HTT NV</v>
          </cell>
        </row>
        <row r="305">
          <cell r="E305" t="str">
            <v>01003013</v>
          </cell>
          <cell r="F305" t="str">
            <v>Khoa Kinh tế</v>
          </cell>
          <cell r="G305" t="str">
            <v>VC</v>
          </cell>
          <cell r="H305" t="str">
            <v>A3</v>
          </cell>
          <cell r="I305">
            <v>8</v>
          </cell>
          <cell r="J305" t="str">
            <v>A2</v>
          </cell>
          <cell r="K305">
            <v>9</v>
          </cell>
          <cell r="L305" t="str">
            <v>A2</v>
          </cell>
          <cell r="M305">
            <v>9</v>
          </cell>
          <cell r="N305" t="str">
            <v>A2</v>
          </cell>
          <cell r="O305">
            <v>9</v>
          </cell>
          <cell r="P305" t="str">
            <v>A2</v>
          </cell>
          <cell r="Q305">
            <v>9</v>
          </cell>
          <cell r="R305">
            <v>8.8000000000000007</v>
          </cell>
          <cell r="S305">
            <v>0</v>
          </cell>
          <cell r="T305" t="str">
            <v>Xuất sắc</v>
          </cell>
          <cell r="V305" t="str">
            <v>A3</v>
          </cell>
          <cell r="W305">
            <v>8</v>
          </cell>
          <cell r="X305" t="str">
            <v>A2</v>
          </cell>
          <cell r="Y305">
            <v>9</v>
          </cell>
          <cell r="Z305" t="str">
            <v>A2</v>
          </cell>
          <cell r="AA305">
            <v>9</v>
          </cell>
          <cell r="AB305" t="str">
            <v>A2</v>
          </cell>
          <cell r="AC305">
            <v>9</v>
          </cell>
          <cell r="AD305" t="str">
            <v>A2</v>
          </cell>
          <cell r="AE305">
            <v>9</v>
          </cell>
          <cell r="AF305">
            <v>8.8000000000000007</v>
          </cell>
          <cell r="AG305">
            <v>0</v>
          </cell>
          <cell r="AH305" t="str">
            <v>Xuất sắc</v>
          </cell>
          <cell r="AI305">
            <v>8.8000000000000007</v>
          </cell>
          <cell r="AJ305">
            <v>0</v>
          </cell>
          <cell r="AK305" t="str">
            <v>Xuất sắc</v>
          </cell>
          <cell r="AM305">
            <v>8.8000000000000007</v>
          </cell>
          <cell r="AN305" t="str">
            <v/>
          </cell>
          <cell r="AO305" t="str">
            <v>Xuất sắc</v>
          </cell>
          <cell r="AP305" t="str">
            <v xml:space="preserve"> Đạt LĐTT</v>
          </cell>
          <cell r="AQ305">
            <v>8.8000000000000007</v>
          </cell>
          <cell r="AR305" t="str">
            <v/>
          </cell>
          <cell r="AS305" t="str">
            <v>Xuất sắc</v>
          </cell>
          <cell r="AT305" t="str">
            <v>Đạt LĐTT</v>
          </cell>
          <cell r="AU305" t="str">
            <v>Tốt</v>
          </cell>
          <cell r="AV305" t="str">
            <v>A2</v>
          </cell>
          <cell r="AW305">
            <v>9</v>
          </cell>
          <cell r="AX305" t="str">
            <v>A3</v>
          </cell>
          <cell r="AY305">
            <v>8</v>
          </cell>
          <cell r="AZ305">
            <v>8.6999999999999993</v>
          </cell>
          <cell r="BA305">
            <v>8.8000000000000007</v>
          </cell>
          <cell r="BB305" t="str">
            <v>12A* + 0B* + 0C* +  0D</v>
          </cell>
          <cell r="BC305" t="str">
            <v>12A*</v>
          </cell>
          <cell r="BD305" t="str">
            <v>HTXS NV</v>
          </cell>
          <cell r="BE305" t="str">
            <v>HTXS NV</v>
          </cell>
        </row>
        <row r="306">
          <cell r="E306" t="str">
            <v>01025015</v>
          </cell>
          <cell r="F306" t="str">
            <v>Khoa Kinh tế</v>
          </cell>
          <cell r="G306" t="str">
            <v>VC</v>
          </cell>
          <cell r="H306" t="str">
            <v>A3</v>
          </cell>
          <cell r="I306">
            <v>8</v>
          </cell>
          <cell r="J306" t="str">
            <v>A4</v>
          </cell>
          <cell r="K306">
            <v>7</v>
          </cell>
          <cell r="L306" t="str">
            <v>A4</v>
          </cell>
          <cell r="M306">
            <v>7</v>
          </cell>
          <cell r="N306" t="str">
            <v>A4</v>
          </cell>
          <cell r="O306">
            <v>7</v>
          </cell>
          <cell r="P306" t="str">
            <v>A4</v>
          </cell>
          <cell r="Q306">
            <v>7</v>
          </cell>
          <cell r="R306">
            <v>7.2</v>
          </cell>
          <cell r="S306">
            <v>0</v>
          </cell>
          <cell r="T306" t="str">
            <v>Tốt</v>
          </cell>
          <cell r="V306" t="str">
            <v>A4</v>
          </cell>
          <cell r="W306">
            <v>7</v>
          </cell>
          <cell r="X306" t="str">
            <v>A4</v>
          </cell>
          <cell r="Y306">
            <v>7</v>
          </cell>
          <cell r="Z306" t="str">
            <v>A4</v>
          </cell>
          <cell r="AA306">
            <v>7</v>
          </cell>
          <cell r="AB306" t="str">
            <v>A4</v>
          </cell>
          <cell r="AC306">
            <v>7</v>
          </cell>
          <cell r="AD306" t="str">
            <v>A4</v>
          </cell>
          <cell r="AE306">
            <v>7</v>
          </cell>
          <cell r="AF306">
            <v>7</v>
          </cell>
          <cell r="AG306">
            <v>0</v>
          </cell>
          <cell r="AH306" t="str">
            <v>Tốt</v>
          </cell>
          <cell r="AI306">
            <v>7</v>
          </cell>
          <cell r="AJ306">
            <v>0</v>
          </cell>
          <cell r="AK306" t="str">
            <v>Tốt</v>
          </cell>
          <cell r="AM306">
            <v>7.1</v>
          </cell>
          <cell r="AN306" t="str">
            <v/>
          </cell>
          <cell r="AO306" t="str">
            <v>Tốt</v>
          </cell>
          <cell r="AP306" t="str">
            <v xml:space="preserve"> Đạt LĐTT</v>
          </cell>
          <cell r="AQ306">
            <v>7.1</v>
          </cell>
          <cell r="AR306" t="str">
            <v/>
          </cell>
          <cell r="AS306" t="str">
            <v>Tốt</v>
          </cell>
          <cell r="AT306" t="str">
            <v>Đạt LĐTT</v>
          </cell>
          <cell r="AU306" t="str">
            <v>Tốt</v>
          </cell>
          <cell r="AV306" t="str">
            <v>A3</v>
          </cell>
          <cell r="AW306">
            <v>8</v>
          </cell>
          <cell r="AX306" t="str">
            <v>A4</v>
          </cell>
          <cell r="AY306">
            <v>7</v>
          </cell>
          <cell r="AZ306">
            <v>7.2</v>
          </cell>
          <cell r="BA306">
            <v>7.2</v>
          </cell>
          <cell r="BB306" t="str">
            <v>12A* + 0B* + 0C* +  0D</v>
          </cell>
          <cell r="BC306" t="str">
            <v>12A*</v>
          </cell>
          <cell r="BD306" t="str">
            <v>HTT NV</v>
          </cell>
          <cell r="BE306" t="str">
            <v>HTT NV</v>
          </cell>
        </row>
        <row r="307">
          <cell r="E307" t="str">
            <v>01005010</v>
          </cell>
          <cell r="F307" t="str">
            <v>Khoa Kinh tế</v>
          </cell>
          <cell r="G307" t="str">
            <v>VC</v>
          </cell>
          <cell r="H307" t="str">
            <v>A3</v>
          </cell>
          <cell r="I307">
            <v>8</v>
          </cell>
          <cell r="J307" t="str">
            <v>A3</v>
          </cell>
          <cell r="K307">
            <v>8</v>
          </cell>
          <cell r="L307" t="str">
            <v>A3</v>
          </cell>
          <cell r="M307">
            <v>8</v>
          </cell>
          <cell r="N307" t="str">
            <v>A3</v>
          </cell>
          <cell r="O307">
            <v>8</v>
          </cell>
          <cell r="P307" t="str">
            <v>A3</v>
          </cell>
          <cell r="Q307">
            <v>8</v>
          </cell>
          <cell r="R307">
            <v>8</v>
          </cell>
          <cell r="S307">
            <v>0</v>
          </cell>
          <cell r="T307" t="str">
            <v>Xuất sắc</v>
          </cell>
          <cell r="V307" t="str">
            <v>A3</v>
          </cell>
          <cell r="W307">
            <v>8</v>
          </cell>
          <cell r="X307" t="str">
            <v>A3</v>
          </cell>
          <cell r="Y307">
            <v>8</v>
          </cell>
          <cell r="Z307" t="str">
            <v>A3</v>
          </cell>
          <cell r="AA307">
            <v>8</v>
          </cell>
          <cell r="AB307" t="str">
            <v>A3</v>
          </cell>
          <cell r="AC307">
            <v>8</v>
          </cell>
          <cell r="AD307" t="str">
            <v>A3</v>
          </cell>
          <cell r="AE307">
            <v>8</v>
          </cell>
          <cell r="AF307">
            <v>8</v>
          </cell>
          <cell r="AG307">
            <v>0</v>
          </cell>
          <cell r="AH307" t="str">
            <v>Xuất sắc</v>
          </cell>
          <cell r="AI307">
            <v>8</v>
          </cell>
          <cell r="AJ307">
            <v>0</v>
          </cell>
          <cell r="AK307" t="str">
            <v>Xuất sắc</v>
          </cell>
          <cell r="AM307">
            <v>8</v>
          </cell>
          <cell r="AN307" t="str">
            <v/>
          </cell>
          <cell r="AO307" t="str">
            <v>Xuất sắc</v>
          </cell>
          <cell r="AP307" t="str">
            <v xml:space="preserve"> Đạt LĐTT</v>
          </cell>
          <cell r="AQ307">
            <v>8</v>
          </cell>
          <cell r="AR307" t="str">
            <v/>
          </cell>
          <cell r="AS307" t="str">
            <v>Xuất sắc</v>
          </cell>
          <cell r="AT307" t="str">
            <v>Đạt LĐTT</v>
          </cell>
          <cell r="AV307" t="str">
            <v>A3</v>
          </cell>
          <cell r="AW307">
            <v>8</v>
          </cell>
          <cell r="AX307" t="str">
            <v>A3</v>
          </cell>
          <cell r="AY307">
            <v>8</v>
          </cell>
          <cell r="AZ307">
            <v>8</v>
          </cell>
          <cell r="BA307">
            <v>8</v>
          </cell>
          <cell r="BB307" t="str">
            <v>12A* + 0B* + 0C* +  0D</v>
          </cell>
          <cell r="BC307" t="str">
            <v>12A*</v>
          </cell>
          <cell r="BD307" t="str">
            <v>HTXS NV</v>
          </cell>
          <cell r="BE307" t="str">
            <v>HTXS NV</v>
          </cell>
        </row>
        <row r="308">
          <cell r="E308" t="str">
            <v>01025009</v>
          </cell>
          <cell r="F308" t="str">
            <v>Khoa Kinh tế</v>
          </cell>
          <cell r="G308" t="str">
            <v>VC</v>
          </cell>
          <cell r="H308" t="str">
            <v>A1</v>
          </cell>
          <cell r="I308">
            <v>10</v>
          </cell>
          <cell r="J308" t="str">
            <v>A2</v>
          </cell>
          <cell r="K308">
            <v>9</v>
          </cell>
          <cell r="L308" t="str">
            <v>A2</v>
          </cell>
          <cell r="M308">
            <v>9</v>
          </cell>
          <cell r="N308" t="str">
            <v>A3</v>
          </cell>
          <cell r="O308">
            <v>8</v>
          </cell>
          <cell r="P308" t="str">
            <v>A3</v>
          </cell>
          <cell r="Q308">
            <v>8</v>
          </cell>
          <cell r="R308">
            <v>8.8000000000000007</v>
          </cell>
          <cell r="S308">
            <v>0</v>
          </cell>
          <cell r="T308" t="str">
            <v>Xuất sắc</v>
          </cell>
          <cell r="V308" t="str">
            <v>A3</v>
          </cell>
          <cell r="W308">
            <v>8</v>
          </cell>
          <cell r="X308" t="str">
            <v>A4</v>
          </cell>
          <cell r="Y308">
            <v>7</v>
          </cell>
          <cell r="Z308" t="str">
            <v>A3</v>
          </cell>
          <cell r="AA308">
            <v>8</v>
          </cell>
          <cell r="AB308" t="str">
            <v>A3</v>
          </cell>
          <cell r="AC308">
            <v>8</v>
          </cell>
          <cell r="AD308" t="str">
            <v>A3</v>
          </cell>
          <cell r="AE308">
            <v>8</v>
          </cell>
          <cell r="AF308">
            <v>7.8</v>
          </cell>
          <cell r="AG308">
            <v>0</v>
          </cell>
          <cell r="AH308" t="str">
            <v>Tốt</v>
          </cell>
          <cell r="AI308">
            <v>7.8</v>
          </cell>
          <cell r="AJ308">
            <v>0</v>
          </cell>
          <cell r="AK308" t="str">
            <v>Tốt</v>
          </cell>
          <cell r="AM308">
            <v>8.3000000000000007</v>
          </cell>
          <cell r="AN308" t="str">
            <v/>
          </cell>
          <cell r="AO308" t="str">
            <v>Xuất sắc</v>
          </cell>
          <cell r="AP308" t="str">
            <v xml:space="preserve"> Đạt LĐTT</v>
          </cell>
          <cell r="AQ308">
            <v>8.3000000000000007</v>
          </cell>
          <cell r="AR308" t="str">
            <v/>
          </cell>
          <cell r="AS308" t="str">
            <v>Xuất sắc</v>
          </cell>
          <cell r="AT308" t="str">
            <v>Đạt LĐTT</v>
          </cell>
          <cell r="AU308" t="str">
            <v>Tốt</v>
          </cell>
          <cell r="AV308" t="str">
            <v>A1</v>
          </cell>
          <cell r="AW308">
            <v>10</v>
          </cell>
          <cell r="AX308" t="str">
            <v>A3</v>
          </cell>
          <cell r="AY308">
            <v>8</v>
          </cell>
          <cell r="AZ308">
            <v>8.5</v>
          </cell>
          <cell r="BA308">
            <v>8.4</v>
          </cell>
          <cell r="BB308" t="str">
            <v>12A* + 0B* + 0C* +  0D</v>
          </cell>
          <cell r="BC308" t="str">
            <v>12A*</v>
          </cell>
          <cell r="BD308" t="str">
            <v>HTXS NV</v>
          </cell>
          <cell r="BE308" t="str">
            <v>HTXS NV</v>
          </cell>
        </row>
        <row r="309">
          <cell r="E309" t="str">
            <v>01025003</v>
          </cell>
          <cell r="F309" t="str">
            <v>Khoa Kinh tế</v>
          </cell>
          <cell r="G309" t="str">
            <v>VC</v>
          </cell>
          <cell r="H309" t="str">
            <v>A4</v>
          </cell>
          <cell r="I309">
            <v>7</v>
          </cell>
          <cell r="J309" t="str">
            <v>B1</v>
          </cell>
          <cell r="K309">
            <v>6</v>
          </cell>
          <cell r="L309" t="str">
            <v>A4</v>
          </cell>
          <cell r="M309">
            <v>7</v>
          </cell>
          <cell r="N309" t="str">
            <v>A4</v>
          </cell>
          <cell r="O309">
            <v>7</v>
          </cell>
          <cell r="P309" t="str">
            <v>A4</v>
          </cell>
          <cell r="Q309">
            <v>7</v>
          </cell>
          <cell r="R309">
            <v>6.8</v>
          </cell>
          <cell r="S309">
            <v>0</v>
          </cell>
          <cell r="T309" t="str">
            <v>Tốt</v>
          </cell>
          <cell r="U309" t="str">
            <v>Tháng 10/2021 xếp loại B1</v>
          </cell>
          <cell r="V309" t="str">
            <v>A4</v>
          </cell>
          <cell r="W309">
            <v>7</v>
          </cell>
          <cell r="X309" t="str">
            <v>A4</v>
          </cell>
          <cell r="Y309">
            <v>7</v>
          </cell>
          <cell r="Z309" t="str">
            <v>A4</v>
          </cell>
          <cell r="AA309">
            <v>7</v>
          </cell>
          <cell r="AB309" t="str">
            <v>A4</v>
          </cell>
          <cell r="AC309">
            <v>7</v>
          </cell>
          <cell r="AD309" t="str">
            <v>A4</v>
          </cell>
          <cell r="AE309">
            <v>7</v>
          </cell>
          <cell r="AF309">
            <v>7</v>
          </cell>
          <cell r="AG309">
            <v>0</v>
          </cell>
          <cell r="AH309" t="str">
            <v>Tốt</v>
          </cell>
          <cell r="AI309">
            <v>7</v>
          </cell>
          <cell r="AJ309">
            <v>0</v>
          </cell>
          <cell r="AK309" t="str">
            <v>Tốt</v>
          </cell>
          <cell r="AM309">
            <v>6.9</v>
          </cell>
          <cell r="AN309" t="str">
            <v/>
          </cell>
          <cell r="AO309" t="str">
            <v>Tốt</v>
          </cell>
          <cell r="AP309" t="str">
            <v xml:space="preserve"> Đạt LĐTT</v>
          </cell>
          <cell r="AQ309">
            <v>6.9</v>
          </cell>
          <cell r="AR309" t="str">
            <v/>
          </cell>
          <cell r="AS309" t="str">
            <v>Tốt</v>
          </cell>
          <cell r="AT309" t="str">
            <v>Đạt LĐTT</v>
          </cell>
          <cell r="AV309" t="str">
            <v>A3</v>
          </cell>
          <cell r="AW309">
            <v>8</v>
          </cell>
          <cell r="AX309" t="str">
            <v>A4</v>
          </cell>
          <cell r="AY309">
            <v>7</v>
          </cell>
          <cell r="AZ309">
            <v>7</v>
          </cell>
          <cell r="BA309">
            <v>7</v>
          </cell>
          <cell r="BB309" t="str">
            <v>11A* + 1B* + 0C* +  0D</v>
          </cell>
          <cell r="BC309" t="str">
            <v>11A*</v>
          </cell>
          <cell r="BD309" t="str">
            <v>HTT NV</v>
          </cell>
          <cell r="BE309" t="str">
            <v>HTT NV</v>
          </cell>
        </row>
        <row r="310">
          <cell r="E310" t="str">
            <v>01004014</v>
          </cell>
          <cell r="F310" t="str">
            <v>Khoa Xây dựng</v>
          </cell>
          <cell r="G310" t="str">
            <v>VC</v>
          </cell>
          <cell r="H310" t="str">
            <v>A1</v>
          </cell>
          <cell r="I310">
            <v>10</v>
          </cell>
          <cell r="J310" t="str">
            <v>A1</v>
          </cell>
          <cell r="K310">
            <v>10</v>
          </cell>
          <cell r="L310" t="str">
            <v>A1</v>
          </cell>
          <cell r="M310">
            <v>10</v>
          </cell>
          <cell r="N310" t="str">
            <v>A1</v>
          </cell>
          <cell r="O310">
            <v>10</v>
          </cell>
          <cell r="P310" t="str">
            <v>A1</v>
          </cell>
          <cell r="Q310">
            <v>10</v>
          </cell>
          <cell r="R310">
            <v>10</v>
          </cell>
          <cell r="S310">
            <v>0</v>
          </cell>
          <cell r="T310" t="str">
            <v>Xuất sắc</v>
          </cell>
          <cell r="V310" t="str">
            <v>A1</v>
          </cell>
          <cell r="W310">
            <v>10</v>
          </cell>
          <cell r="X310" t="str">
            <v>A1</v>
          </cell>
          <cell r="Y310">
            <v>10</v>
          </cell>
          <cell r="Z310" t="str">
            <v>A1</v>
          </cell>
          <cell r="AA310">
            <v>10</v>
          </cell>
          <cell r="AB310" t="str">
            <v>A1</v>
          </cell>
          <cell r="AC310">
            <v>10</v>
          </cell>
          <cell r="AD310" t="str">
            <v>A1</v>
          </cell>
          <cell r="AE310">
            <v>10</v>
          </cell>
          <cell r="AF310">
            <v>10</v>
          </cell>
          <cell r="AG310">
            <v>0</v>
          </cell>
          <cell r="AH310" t="str">
            <v>Xuất sắc</v>
          </cell>
          <cell r="AI310">
            <v>10</v>
          </cell>
          <cell r="AJ310">
            <v>0</v>
          </cell>
          <cell r="AK310" t="str">
            <v>Xuất sắc</v>
          </cell>
          <cell r="AM310">
            <v>10</v>
          </cell>
          <cell r="AN310" t="str">
            <v/>
          </cell>
          <cell r="AO310" t="str">
            <v>Xuất sắc</v>
          </cell>
          <cell r="AP310" t="str">
            <v xml:space="preserve"> Đạt LĐTT</v>
          </cell>
          <cell r="AQ310">
            <v>10</v>
          </cell>
          <cell r="AR310" t="str">
            <v/>
          </cell>
          <cell r="AS310" t="str">
            <v>Xuất sắc</v>
          </cell>
          <cell r="AT310" t="str">
            <v>Đạt LĐTT</v>
          </cell>
          <cell r="AU310" t="str">
            <v>Tốt</v>
          </cell>
          <cell r="AV310" t="str">
            <v>A1</v>
          </cell>
          <cell r="AW310">
            <v>10</v>
          </cell>
          <cell r="AX310" t="str">
            <v>A2</v>
          </cell>
          <cell r="AY310">
            <v>9</v>
          </cell>
          <cell r="AZ310">
            <v>9.9</v>
          </cell>
          <cell r="BA310">
            <v>9.9</v>
          </cell>
          <cell r="BB310" t="str">
            <v>12A* + 0B* + 0C* +  0D</v>
          </cell>
          <cell r="BC310" t="str">
            <v>12A*</v>
          </cell>
          <cell r="BD310" t="str">
            <v>HTXS NV</v>
          </cell>
          <cell r="BE310" t="str">
            <v>HTXS NV</v>
          </cell>
        </row>
        <row r="311">
          <cell r="E311" t="str">
            <v>01028013</v>
          </cell>
          <cell r="F311" t="str">
            <v>Khoa Xây dựng</v>
          </cell>
          <cell r="G311" t="str">
            <v>VC</v>
          </cell>
          <cell r="H311" t="str">
            <v>A4</v>
          </cell>
          <cell r="I311">
            <v>7</v>
          </cell>
          <cell r="J311" t="str">
            <v>A4</v>
          </cell>
          <cell r="K311">
            <v>7</v>
          </cell>
          <cell r="L311" t="str">
            <v>A4</v>
          </cell>
          <cell r="M311">
            <v>7</v>
          </cell>
          <cell r="N311" t="str">
            <v>A4</v>
          </cell>
          <cell r="O311">
            <v>7</v>
          </cell>
          <cell r="P311" t="str">
            <v>A4</v>
          </cell>
          <cell r="Q311">
            <v>7</v>
          </cell>
          <cell r="R311">
            <v>7</v>
          </cell>
          <cell r="S311">
            <v>0</v>
          </cell>
          <cell r="T311" t="str">
            <v>Tốt</v>
          </cell>
          <cell r="V311" t="str">
            <v>A4</v>
          </cell>
          <cell r="W311">
            <v>7</v>
          </cell>
          <cell r="X311" t="str">
            <v>A4</v>
          </cell>
          <cell r="Y311">
            <v>7</v>
          </cell>
          <cell r="Z311" t="str">
            <v>A4</v>
          </cell>
          <cell r="AA311">
            <v>7</v>
          </cell>
          <cell r="AB311" t="str">
            <v>A4</v>
          </cell>
          <cell r="AC311">
            <v>7</v>
          </cell>
          <cell r="AD311" t="str">
            <v>A4</v>
          </cell>
          <cell r="AE311">
            <v>7</v>
          </cell>
          <cell r="AF311">
            <v>7</v>
          </cell>
          <cell r="AG311">
            <v>0</v>
          </cell>
          <cell r="AH311" t="str">
            <v>Tốt</v>
          </cell>
          <cell r="AI311">
            <v>7</v>
          </cell>
          <cell r="AJ311">
            <v>0</v>
          </cell>
          <cell r="AK311" t="str">
            <v>Tốt</v>
          </cell>
          <cell r="AM311">
            <v>7</v>
          </cell>
          <cell r="AN311" t="str">
            <v/>
          </cell>
          <cell r="AO311" t="str">
            <v>Tốt</v>
          </cell>
          <cell r="AP311" t="str">
            <v xml:space="preserve"> Đạt LĐTT</v>
          </cell>
          <cell r="AQ311">
            <v>7</v>
          </cell>
          <cell r="AR311" t="str">
            <v/>
          </cell>
          <cell r="AS311" t="str">
            <v>Tốt</v>
          </cell>
          <cell r="AT311" t="str">
            <v>Đạt LĐTT</v>
          </cell>
          <cell r="AU311" t="str">
            <v>Khá</v>
          </cell>
          <cell r="AV311" t="str">
            <v>A4</v>
          </cell>
          <cell r="AW311">
            <v>7</v>
          </cell>
          <cell r="AX311" t="str">
            <v>A3</v>
          </cell>
          <cell r="AY311">
            <v>8</v>
          </cell>
          <cell r="AZ311">
            <v>7.1</v>
          </cell>
          <cell r="BA311">
            <v>7.1</v>
          </cell>
          <cell r="BB311" t="str">
            <v>12A* + 0B* + 0C* +  0D</v>
          </cell>
          <cell r="BC311" t="str">
            <v>12A*</v>
          </cell>
          <cell r="BD311" t="str">
            <v>HTT NV</v>
          </cell>
          <cell r="BE311" t="str">
            <v>HTT NV</v>
          </cell>
        </row>
        <row r="312">
          <cell r="E312" t="str">
            <v>01028017</v>
          </cell>
          <cell r="F312" t="str">
            <v>Khoa Xây dựng</v>
          </cell>
          <cell r="G312" t="str">
            <v>VC</v>
          </cell>
          <cell r="H312" t="str">
            <v>A3</v>
          </cell>
          <cell r="I312">
            <v>8</v>
          </cell>
          <cell r="J312" t="str">
            <v>A3</v>
          </cell>
          <cell r="K312">
            <v>8</v>
          </cell>
          <cell r="L312" t="str">
            <v>A3</v>
          </cell>
          <cell r="M312">
            <v>8</v>
          </cell>
          <cell r="N312" t="str">
            <v>A3</v>
          </cell>
          <cell r="O312">
            <v>8</v>
          </cell>
          <cell r="P312" t="str">
            <v>A3</v>
          </cell>
          <cell r="Q312">
            <v>8</v>
          </cell>
          <cell r="R312">
            <v>8</v>
          </cell>
          <cell r="S312">
            <v>0</v>
          </cell>
          <cell r="T312" t="str">
            <v>Xuất sắc</v>
          </cell>
          <cell r="V312" t="str">
            <v>A3</v>
          </cell>
          <cell r="W312">
            <v>8</v>
          </cell>
          <cell r="X312" t="str">
            <v>A3</v>
          </cell>
          <cell r="Y312">
            <v>8</v>
          </cell>
          <cell r="Z312" t="str">
            <v>A3</v>
          </cell>
          <cell r="AA312">
            <v>8</v>
          </cell>
          <cell r="AB312" t="str">
            <v>A3</v>
          </cell>
          <cell r="AC312">
            <v>8</v>
          </cell>
          <cell r="AD312" t="str">
            <v>A3</v>
          </cell>
          <cell r="AE312">
            <v>8</v>
          </cell>
          <cell r="AF312">
            <v>8</v>
          </cell>
          <cell r="AG312">
            <v>0</v>
          </cell>
          <cell r="AH312" t="str">
            <v>Xuất sắc</v>
          </cell>
          <cell r="AI312">
            <v>8</v>
          </cell>
          <cell r="AJ312">
            <v>0</v>
          </cell>
          <cell r="AK312" t="str">
            <v>Xuất sắc</v>
          </cell>
          <cell r="AM312">
            <v>8</v>
          </cell>
          <cell r="AN312" t="str">
            <v/>
          </cell>
          <cell r="AO312" t="str">
            <v>Xuất sắc</v>
          </cell>
          <cell r="AP312" t="str">
            <v xml:space="preserve"> Đạt LĐTT</v>
          </cell>
          <cell r="AQ312">
            <v>8</v>
          </cell>
          <cell r="AR312" t="str">
            <v/>
          </cell>
          <cell r="AS312" t="str">
            <v>Xuất sắc</v>
          </cell>
          <cell r="AT312" t="str">
            <v>Đạt LĐTT</v>
          </cell>
          <cell r="AU312" t="str">
            <v>Khá</v>
          </cell>
          <cell r="AV312" t="str">
            <v>A3</v>
          </cell>
          <cell r="AW312">
            <v>8</v>
          </cell>
          <cell r="AX312" t="str">
            <v>A3</v>
          </cell>
          <cell r="AY312">
            <v>8</v>
          </cell>
          <cell r="AZ312">
            <v>8</v>
          </cell>
          <cell r="BA312">
            <v>8</v>
          </cell>
          <cell r="BB312" t="str">
            <v>12A* + 0B* + 0C* +  0D</v>
          </cell>
          <cell r="BC312" t="str">
            <v>12A*</v>
          </cell>
          <cell r="BD312" t="str">
            <v>HTXS NV</v>
          </cell>
          <cell r="BE312" t="str">
            <v>HTXS NV</v>
          </cell>
        </row>
        <row r="313">
          <cell r="E313" t="str">
            <v>01025007</v>
          </cell>
          <cell r="F313" t="str">
            <v>TT Thư viện</v>
          </cell>
          <cell r="G313" t="str">
            <v>VC</v>
          </cell>
          <cell r="H313" t="str">
            <v>A4</v>
          </cell>
          <cell r="I313">
            <v>7</v>
          </cell>
          <cell r="J313" t="str">
            <v>A2</v>
          </cell>
          <cell r="K313">
            <v>9</v>
          </cell>
          <cell r="L313" t="str">
            <v>A1</v>
          </cell>
          <cell r="M313">
            <v>10</v>
          </cell>
          <cell r="N313" t="str">
            <v>A1</v>
          </cell>
          <cell r="O313">
            <v>10</v>
          </cell>
          <cell r="P313" t="str">
            <v>A2</v>
          </cell>
          <cell r="Q313">
            <v>9</v>
          </cell>
          <cell r="R313">
            <v>9</v>
          </cell>
          <cell r="S313">
            <v>0</v>
          </cell>
          <cell r="T313" t="str">
            <v>Xuất sắc</v>
          </cell>
          <cell r="V313" t="str">
            <v>A2</v>
          </cell>
          <cell r="W313">
            <v>9</v>
          </cell>
          <cell r="X313" t="str">
            <v>A3</v>
          </cell>
          <cell r="Y313">
            <v>8</v>
          </cell>
          <cell r="Z313" t="str">
            <v>A2</v>
          </cell>
          <cell r="AA313">
            <v>9</v>
          </cell>
          <cell r="AB313" t="str">
            <v>A2</v>
          </cell>
          <cell r="AC313">
            <v>9</v>
          </cell>
          <cell r="AD313" t="str">
            <v>A2</v>
          </cell>
          <cell r="AE313">
            <v>9</v>
          </cell>
          <cell r="AF313">
            <v>8.8000000000000007</v>
          </cell>
          <cell r="AG313">
            <v>0</v>
          </cell>
          <cell r="AH313" t="str">
            <v>Xuất sắc</v>
          </cell>
          <cell r="AI313">
            <v>8.8000000000000007</v>
          </cell>
          <cell r="AJ313">
            <v>0</v>
          </cell>
          <cell r="AK313" t="str">
            <v>Xuất sắc</v>
          </cell>
          <cell r="AM313">
            <v>8.9</v>
          </cell>
          <cell r="AN313" t="str">
            <v/>
          </cell>
          <cell r="AO313" t="str">
            <v>Xuất sắc</v>
          </cell>
          <cell r="AP313" t="str">
            <v xml:space="preserve"> Đạt LĐTT</v>
          </cell>
          <cell r="AQ313">
            <v>8.9</v>
          </cell>
          <cell r="AR313" t="str">
            <v/>
          </cell>
          <cell r="AS313" t="str">
            <v>Xuất sắc</v>
          </cell>
          <cell r="AT313" t="str">
            <v>Đạt LĐTT</v>
          </cell>
          <cell r="AU313" t="str">
            <v>Tốt</v>
          </cell>
          <cell r="AV313" t="str">
            <v>A3</v>
          </cell>
          <cell r="AW313">
            <v>8</v>
          </cell>
          <cell r="AX313" t="str">
            <v>A3</v>
          </cell>
          <cell r="AY313">
            <v>8</v>
          </cell>
          <cell r="AZ313">
            <v>8.6999999999999993</v>
          </cell>
          <cell r="BA313">
            <v>8.8000000000000007</v>
          </cell>
          <cell r="BB313" t="str">
            <v>12A* + 0B* + 0C* +  0D</v>
          </cell>
          <cell r="BC313" t="str">
            <v>12A*</v>
          </cell>
          <cell r="BD313" t="str">
            <v>HTXS NV</v>
          </cell>
          <cell r="BE313" t="str">
            <v>HTXS NV</v>
          </cell>
        </row>
        <row r="314">
          <cell r="E314" t="str">
            <v>01018003</v>
          </cell>
          <cell r="F314" t="str">
            <v>TT Thư viện</v>
          </cell>
          <cell r="G314" t="str">
            <v>VC</v>
          </cell>
          <cell r="H314" t="str">
            <v>A4</v>
          </cell>
          <cell r="I314">
            <v>7</v>
          </cell>
          <cell r="J314" t="str">
            <v>A4</v>
          </cell>
          <cell r="K314">
            <v>7</v>
          </cell>
          <cell r="L314" t="str">
            <v>A4</v>
          </cell>
          <cell r="M314">
            <v>7</v>
          </cell>
          <cell r="N314" t="str">
            <v>A3</v>
          </cell>
          <cell r="O314">
            <v>8</v>
          </cell>
          <cell r="P314" t="str">
            <v>A3</v>
          </cell>
          <cell r="Q314">
            <v>8</v>
          </cell>
          <cell r="R314">
            <v>7.4</v>
          </cell>
          <cell r="S314">
            <v>0</v>
          </cell>
          <cell r="T314" t="str">
            <v>Tốt</v>
          </cell>
          <cell r="V314" t="str">
            <v>A3</v>
          </cell>
          <cell r="W314">
            <v>8</v>
          </cell>
          <cell r="X314" t="str">
            <v>A4</v>
          </cell>
          <cell r="Y314">
            <v>7</v>
          </cell>
          <cell r="Z314" t="str">
            <v>A4</v>
          </cell>
          <cell r="AA314">
            <v>7</v>
          </cell>
          <cell r="AB314" t="str">
            <v>A4</v>
          </cell>
          <cell r="AC314">
            <v>7</v>
          </cell>
          <cell r="AD314" t="str">
            <v>A4</v>
          </cell>
          <cell r="AE314">
            <v>7</v>
          </cell>
          <cell r="AF314">
            <v>7.3</v>
          </cell>
          <cell r="AG314">
            <v>0</v>
          </cell>
          <cell r="AH314" t="str">
            <v>Tốt</v>
          </cell>
          <cell r="AI314">
            <v>7.2</v>
          </cell>
          <cell r="AJ314">
            <v>0</v>
          </cell>
          <cell r="AK314" t="str">
            <v>Tốt</v>
          </cell>
          <cell r="AM314">
            <v>7.4</v>
          </cell>
          <cell r="AN314" t="str">
            <v/>
          </cell>
          <cell r="AO314" t="str">
            <v>Tốt</v>
          </cell>
          <cell r="AP314" t="str">
            <v xml:space="preserve"> Đạt LĐTT</v>
          </cell>
          <cell r="AQ314">
            <v>7.3</v>
          </cell>
          <cell r="AR314" t="str">
            <v/>
          </cell>
          <cell r="AS314" t="str">
            <v>Tốt</v>
          </cell>
          <cell r="AT314" t="str">
            <v>Đạt LĐTT</v>
          </cell>
          <cell r="AU314" t="str">
            <v>Đạt yêu cầu</v>
          </cell>
          <cell r="AV314" t="str">
            <v>A4</v>
          </cell>
          <cell r="AW314">
            <v>7</v>
          </cell>
          <cell r="AX314" t="str">
            <v>A4</v>
          </cell>
          <cell r="AY314">
            <v>7</v>
          </cell>
          <cell r="AZ314">
            <v>7.3</v>
          </cell>
          <cell r="BA314">
            <v>7.3</v>
          </cell>
          <cell r="BB314" t="str">
            <v>12A* + 0B* + 0C* +  0D</v>
          </cell>
          <cell r="BC314" t="str">
            <v>12A*</v>
          </cell>
          <cell r="BD314" t="str">
            <v>HTT NV</v>
          </cell>
          <cell r="BE314" t="str">
            <v>HTT NV</v>
          </cell>
        </row>
        <row r="315">
          <cell r="E315" t="str">
            <v>01018002</v>
          </cell>
          <cell r="F315" t="str">
            <v>TT Thư viện</v>
          </cell>
          <cell r="G315" t="str">
            <v>VC</v>
          </cell>
          <cell r="H315" t="str">
            <v>A4</v>
          </cell>
          <cell r="I315">
            <v>7</v>
          </cell>
          <cell r="J315" t="str">
            <v>A3</v>
          </cell>
          <cell r="K315">
            <v>8</v>
          </cell>
          <cell r="L315" t="str">
            <v>A3</v>
          </cell>
          <cell r="M315">
            <v>8</v>
          </cell>
          <cell r="N315" t="str">
            <v>A2</v>
          </cell>
          <cell r="O315">
            <v>9</v>
          </cell>
          <cell r="P315" t="str">
            <v>A3</v>
          </cell>
          <cell r="Q315">
            <v>8</v>
          </cell>
          <cell r="R315">
            <v>8</v>
          </cell>
          <cell r="S315">
            <v>0</v>
          </cell>
          <cell r="T315" t="str">
            <v>Xuất sắc</v>
          </cell>
          <cell r="V315" t="str">
            <v>A3</v>
          </cell>
          <cell r="W315">
            <v>8</v>
          </cell>
          <cell r="X315" t="str">
            <v>A3</v>
          </cell>
          <cell r="Y315">
            <v>8</v>
          </cell>
          <cell r="Z315" t="str">
            <v>A1</v>
          </cell>
          <cell r="AA315">
            <v>10</v>
          </cell>
          <cell r="AB315" t="str">
            <v>A2</v>
          </cell>
          <cell r="AC315">
            <v>9</v>
          </cell>
          <cell r="AD315" t="str">
            <v>A3</v>
          </cell>
          <cell r="AE315">
            <v>8</v>
          </cell>
          <cell r="AF315">
            <v>8.8000000000000007</v>
          </cell>
          <cell r="AG315">
            <v>0</v>
          </cell>
          <cell r="AH315" t="str">
            <v>Xuất sắc</v>
          </cell>
          <cell r="AI315">
            <v>8.6</v>
          </cell>
          <cell r="AJ315">
            <v>0</v>
          </cell>
          <cell r="AK315" t="str">
            <v>Xuất sắc</v>
          </cell>
          <cell r="AM315">
            <v>8.4</v>
          </cell>
          <cell r="AN315" t="str">
            <v/>
          </cell>
          <cell r="AO315" t="str">
            <v>Xuất sắc</v>
          </cell>
          <cell r="AP315" t="str">
            <v xml:space="preserve"> Đạt LĐTT</v>
          </cell>
          <cell r="AQ315">
            <v>8.3000000000000007</v>
          </cell>
          <cell r="AR315" t="str">
            <v/>
          </cell>
          <cell r="AS315" t="str">
            <v>Xuất sắc</v>
          </cell>
          <cell r="AT315" t="str">
            <v>Đạt LĐTT</v>
          </cell>
          <cell r="AU315" t="str">
            <v>Tốt</v>
          </cell>
          <cell r="AV315" t="str">
            <v>A4</v>
          </cell>
          <cell r="AW315">
            <v>7</v>
          </cell>
          <cell r="AX315" t="str">
            <v>A4</v>
          </cell>
          <cell r="AY315">
            <v>7</v>
          </cell>
          <cell r="AZ315">
            <v>8.1</v>
          </cell>
          <cell r="BA315">
            <v>8.1</v>
          </cell>
          <cell r="BB315" t="str">
            <v>12A* + 0B* + 0C* +  0D</v>
          </cell>
          <cell r="BC315" t="str">
            <v>12A*</v>
          </cell>
          <cell r="BD315" t="str">
            <v>HTXS NV</v>
          </cell>
          <cell r="BE315" t="str">
            <v>HTXS NV</v>
          </cell>
        </row>
        <row r="316">
          <cell r="E316" t="str">
            <v>01018005</v>
          </cell>
          <cell r="F316" t="str">
            <v>TT Thư viện</v>
          </cell>
          <cell r="G316" t="str">
            <v>VC</v>
          </cell>
          <cell r="H316" t="str">
            <v>A4</v>
          </cell>
          <cell r="I316">
            <v>7</v>
          </cell>
          <cell r="J316" t="str">
            <v>A3</v>
          </cell>
          <cell r="K316">
            <v>8</v>
          </cell>
          <cell r="L316" t="str">
            <v>A2</v>
          </cell>
          <cell r="M316">
            <v>9</v>
          </cell>
          <cell r="N316" t="str">
            <v>A2</v>
          </cell>
          <cell r="O316">
            <v>9</v>
          </cell>
          <cell r="P316" t="str">
            <v>A2</v>
          </cell>
          <cell r="Q316">
            <v>9</v>
          </cell>
          <cell r="R316">
            <v>8.4</v>
          </cell>
          <cell r="S316">
            <v>0</v>
          </cell>
          <cell r="T316" t="str">
            <v>Xuất sắc</v>
          </cell>
          <cell r="V316" t="str">
            <v>A3</v>
          </cell>
          <cell r="W316">
            <v>8</v>
          </cell>
          <cell r="X316" t="str">
            <v>A3</v>
          </cell>
          <cell r="Y316">
            <v>8</v>
          </cell>
          <cell r="Z316" t="str">
            <v>A3</v>
          </cell>
          <cell r="AA316">
            <v>8</v>
          </cell>
          <cell r="AB316" t="str">
            <v>A2</v>
          </cell>
          <cell r="AC316">
            <v>9</v>
          </cell>
          <cell r="AD316" t="str">
            <v>A2</v>
          </cell>
          <cell r="AE316">
            <v>9</v>
          </cell>
          <cell r="AF316">
            <v>8.3000000000000007</v>
          </cell>
          <cell r="AG316">
            <v>0</v>
          </cell>
          <cell r="AH316" t="str">
            <v>Xuất sắc</v>
          </cell>
          <cell r="AI316">
            <v>8.4</v>
          </cell>
          <cell r="AJ316">
            <v>0</v>
          </cell>
          <cell r="AK316" t="str">
            <v>Xuất sắc</v>
          </cell>
          <cell r="AM316">
            <v>8.4</v>
          </cell>
          <cell r="AN316" t="str">
            <v/>
          </cell>
          <cell r="AO316" t="str">
            <v>Xuất sắc</v>
          </cell>
          <cell r="AP316" t="str">
            <v xml:space="preserve"> Đạt LĐTT</v>
          </cell>
          <cell r="AQ316">
            <v>8.4</v>
          </cell>
          <cell r="AR316" t="str">
            <v/>
          </cell>
          <cell r="AS316" t="str">
            <v>Xuất sắc</v>
          </cell>
          <cell r="AT316" t="str">
            <v>Đạt LĐTT</v>
          </cell>
          <cell r="AU316" t="str">
            <v>Tốt</v>
          </cell>
          <cell r="AV316" t="str">
            <v>A4</v>
          </cell>
          <cell r="AW316">
            <v>7</v>
          </cell>
          <cell r="AX316" t="str">
            <v>A4</v>
          </cell>
          <cell r="AY316">
            <v>7</v>
          </cell>
          <cell r="AZ316">
            <v>8.1</v>
          </cell>
          <cell r="BA316">
            <v>8.1999999999999993</v>
          </cell>
          <cell r="BB316" t="str">
            <v>12A* + 0B* + 0C* +  0D</v>
          </cell>
          <cell r="BC316" t="str">
            <v>12A*</v>
          </cell>
          <cell r="BD316" t="str">
            <v>HTXS NV</v>
          </cell>
          <cell r="BE316" t="str">
            <v>HTXS NV</v>
          </cell>
        </row>
        <row r="317">
          <cell r="E317" t="str">
            <v>01018008</v>
          </cell>
          <cell r="F317" t="str">
            <v>TT Thư viện</v>
          </cell>
          <cell r="G317" t="str">
            <v>HĐT</v>
          </cell>
          <cell r="H317" t="str">
            <v>A4</v>
          </cell>
          <cell r="I317">
            <v>7</v>
          </cell>
          <cell r="J317" t="str">
            <v>A2</v>
          </cell>
          <cell r="K317">
            <v>9</v>
          </cell>
          <cell r="L317" t="str">
            <v>A2</v>
          </cell>
          <cell r="M317">
            <v>9</v>
          </cell>
          <cell r="N317" t="str">
            <v>A2</v>
          </cell>
          <cell r="O317">
            <v>9</v>
          </cell>
          <cell r="P317" t="str">
            <v>A3</v>
          </cell>
          <cell r="Q317">
            <v>8</v>
          </cell>
          <cell r="R317">
            <v>8.4</v>
          </cell>
          <cell r="S317">
            <v>0</v>
          </cell>
          <cell r="T317" t="str">
            <v>Xuất sắc</v>
          </cell>
          <cell r="V317" t="str">
            <v>A3</v>
          </cell>
          <cell r="W317">
            <v>8</v>
          </cell>
          <cell r="X317" t="str">
            <v>A3</v>
          </cell>
          <cell r="Y317">
            <v>8</v>
          </cell>
          <cell r="Z317" t="str">
            <v>A3</v>
          </cell>
          <cell r="AA317">
            <v>8</v>
          </cell>
          <cell r="AB317" t="str">
            <v>A3</v>
          </cell>
          <cell r="AC317">
            <v>8</v>
          </cell>
          <cell r="AD317" t="str">
            <v>A2</v>
          </cell>
          <cell r="AE317">
            <v>9</v>
          </cell>
          <cell r="AF317">
            <v>8</v>
          </cell>
          <cell r="AG317">
            <v>0</v>
          </cell>
          <cell r="AH317" t="str">
            <v>Xuất sắc</v>
          </cell>
          <cell r="AI317">
            <v>8.1999999999999993</v>
          </cell>
          <cell r="AJ317">
            <v>0</v>
          </cell>
          <cell r="AK317" t="str">
            <v>Xuất sắc</v>
          </cell>
          <cell r="AM317">
            <v>8.1999999999999993</v>
          </cell>
          <cell r="AN317" t="str">
            <v/>
          </cell>
          <cell r="AO317" t="str">
            <v>Xuất sắc</v>
          </cell>
          <cell r="AP317" t="str">
            <v xml:space="preserve"> Đạt LĐTT</v>
          </cell>
          <cell r="AQ317">
            <v>8.3000000000000007</v>
          </cell>
          <cell r="AR317" t="str">
            <v/>
          </cell>
          <cell r="AS317" t="str">
            <v>Xuất sắc</v>
          </cell>
          <cell r="AT317" t="str">
            <v>Đạt LĐTT</v>
          </cell>
          <cell r="AU317" t="str">
            <v>Khá</v>
          </cell>
          <cell r="AV317" t="str">
            <v>A4</v>
          </cell>
          <cell r="AW317">
            <v>7</v>
          </cell>
          <cell r="AX317" t="str">
            <v>A4</v>
          </cell>
          <cell r="AY317">
            <v>7</v>
          </cell>
          <cell r="AZ317">
            <v>8</v>
          </cell>
          <cell r="BA317">
            <v>8.1</v>
          </cell>
          <cell r="BB317" t="str">
            <v>12A* + 0B* + 0C* +  0D</v>
          </cell>
          <cell r="BC317" t="str">
            <v>12A*</v>
          </cell>
          <cell r="BD317" t="str">
            <v>HTXS NV</v>
          </cell>
          <cell r="BE317" t="str">
            <v>HTXS NV</v>
          </cell>
        </row>
        <row r="318">
          <cell r="E318" t="str">
            <v>01018007</v>
          </cell>
          <cell r="F318" t="str">
            <v>TT Thư viện</v>
          </cell>
          <cell r="G318" t="str">
            <v>HĐT</v>
          </cell>
          <cell r="H318" t="str">
            <v>A4</v>
          </cell>
          <cell r="I318">
            <v>7</v>
          </cell>
          <cell r="J318" t="str">
            <v>A3</v>
          </cell>
          <cell r="K318">
            <v>8</v>
          </cell>
          <cell r="L318" t="str">
            <v>A3</v>
          </cell>
          <cell r="M318">
            <v>8</v>
          </cell>
          <cell r="N318" t="str">
            <v>A2</v>
          </cell>
          <cell r="O318">
            <v>9</v>
          </cell>
          <cell r="P318" t="str">
            <v>A3</v>
          </cell>
          <cell r="Q318">
            <v>8</v>
          </cell>
          <cell r="R318">
            <v>8</v>
          </cell>
          <cell r="S318">
            <v>0</v>
          </cell>
          <cell r="T318" t="str">
            <v>Xuất sắc</v>
          </cell>
          <cell r="V318" t="str">
            <v>A3</v>
          </cell>
          <cell r="W318">
            <v>8</v>
          </cell>
          <cell r="X318" t="str">
            <v>A4</v>
          </cell>
          <cell r="Y318">
            <v>7</v>
          </cell>
          <cell r="Z318" t="str">
            <v>A3</v>
          </cell>
          <cell r="AA318">
            <v>8</v>
          </cell>
          <cell r="AB318" t="str">
            <v>A3</v>
          </cell>
          <cell r="AC318">
            <v>8</v>
          </cell>
          <cell r="AD318" t="str">
            <v>A3</v>
          </cell>
          <cell r="AE318">
            <v>8</v>
          </cell>
          <cell r="AF318">
            <v>7.8</v>
          </cell>
          <cell r="AG318">
            <v>0</v>
          </cell>
          <cell r="AH318" t="str">
            <v>Tốt</v>
          </cell>
          <cell r="AI318">
            <v>7.8</v>
          </cell>
          <cell r="AJ318">
            <v>0</v>
          </cell>
          <cell r="AK318" t="str">
            <v>Tốt</v>
          </cell>
          <cell r="AM318">
            <v>7.9</v>
          </cell>
          <cell r="AN318" t="str">
            <v/>
          </cell>
          <cell r="AO318" t="str">
            <v>Tốt</v>
          </cell>
          <cell r="AP318" t="str">
            <v xml:space="preserve"> Đạt LĐTT</v>
          </cell>
          <cell r="AQ318">
            <v>7.9</v>
          </cell>
          <cell r="AR318" t="str">
            <v/>
          </cell>
          <cell r="AS318" t="str">
            <v>Tốt</v>
          </cell>
          <cell r="AT318" t="str">
            <v>Đạt LĐTT</v>
          </cell>
          <cell r="AU318" t="str">
            <v>Tốt</v>
          </cell>
          <cell r="AV318" t="str">
            <v>A4</v>
          </cell>
          <cell r="AW318">
            <v>7</v>
          </cell>
          <cell r="AX318" t="str">
            <v>A4</v>
          </cell>
          <cell r="AY318">
            <v>7</v>
          </cell>
          <cell r="AZ318">
            <v>7.7</v>
          </cell>
          <cell r="BA318">
            <v>7.8</v>
          </cell>
          <cell r="BB318" t="str">
            <v>12A* + 0B* + 0C* +  0D</v>
          </cell>
          <cell r="BC318" t="str">
            <v>12A*</v>
          </cell>
          <cell r="BD318" t="str">
            <v>HTT NV</v>
          </cell>
          <cell r="BE318" t="str">
            <v>HTT NV</v>
          </cell>
        </row>
        <row r="319">
          <cell r="E319" t="str">
            <v>01018009</v>
          </cell>
          <cell r="F319" t="str">
            <v>TT Thư viện</v>
          </cell>
          <cell r="G319" t="str">
            <v>HĐT</v>
          </cell>
          <cell r="H319" t="str">
            <v>A4</v>
          </cell>
          <cell r="I319">
            <v>7</v>
          </cell>
          <cell r="J319" t="str">
            <v>A3</v>
          </cell>
          <cell r="K319">
            <v>8</v>
          </cell>
          <cell r="L319" t="str">
            <v>A3</v>
          </cell>
          <cell r="M319">
            <v>8</v>
          </cell>
          <cell r="N319" t="str">
            <v>A3</v>
          </cell>
          <cell r="O319">
            <v>8</v>
          </cell>
          <cell r="P319" t="str">
            <v>A4</v>
          </cell>
          <cell r="Q319">
            <v>7</v>
          </cell>
          <cell r="R319">
            <v>7.6</v>
          </cell>
          <cell r="S319">
            <v>0</v>
          </cell>
          <cell r="T319" t="str">
            <v>Tốt</v>
          </cell>
          <cell r="V319" t="str">
            <v>A4</v>
          </cell>
          <cell r="W319">
            <v>7</v>
          </cell>
          <cell r="X319" t="str">
            <v>A4</v>
          </cell>
          <cell r="Y319">
            <v>7</v>
          </cell>
          <cell r="Z319" t="str">
            <v>A4</v>
          </cell>
          <cell r="AA319">
            <v>7</v>
          </cell>
          <cell r="AB319" t="str">
            <v>A4</v>
          </cell>
          <cell r="AC319">
            <v>7</v>
          </cell>
          <cell r="AD319" t="str">
            <v>A3</v>
          </cell>
          <cell r="AE319">
            <v>8</v>
          </cell>
          <cell r="AF319">
            <v>7</v>
          </cell>
          <cell r="AG319">
            <v>0</v>
          </cell>
          <cell r="AH319" t="str">
            <v>Tốt</v>
          </cell>
          <cell r="AI319">
            <v>7.2</v>
          </cell>
          <cell r="AJ319">
            <v>0</v>
          </cell>
          <cell r="AK319" t="str">
            <v>Tốt</v>
          </cell>
          <cell r="AM319">
            <v>7.3</v>
          </cell>
          <cell r="AN319" t="str">
            <v/>
          </cell>
          <cell r="AO319" t="str">
            <v>Tốt</v>
          </cell>
          <cell r="AP319" t="str">
            <v xml:space="preserve"> Đạt LĐTT</v>
          </cell>
          <cell r="AQ319">
            <v>7.4</v>
          </cell>
          <cell r="AR319" t="str">
            <v/>
          </cell>
          <cell r="AS319" t="str">
            <v>Tốt</v>
          </cell>
          <cell r="AT319" t="str">
            <v>Đạt LĐTT</v>
          </cell>
          <cell r="AU319" t="str">
            <v>Tốt</v>
          </cell>
          <cell r="AV319" t="str">
            <v>A4</v>
          </cell>
          <cell r="AW319">
            <v>7</v>
          </cell>
          <cell r="AX319" t="str">
            <v>A4</v>
          </cell>
          <cell r="AY319">
            <v>7</v>
          </cell>
          <cell r="AZ319">
            <v>7.3</v>
          </cell>
          <cell r="BA319">
            <v>7.3</v>
          </cell>
          <cell r="BB319" t="str">
            <v>12A* + 0B* + 0C* +  0D</v>
          </cell>
          <cell r="BC319" t="str">
            <v>12A*</v>
          </cell>
          <cell r="BD319" t="str">
            <v>HTT NV</v>
          </cell>
          <cell r="BE319" t="str">
            <v>HTT NV</v>
          </cell>
        </row>
        <row r="320">
          <cell r="E320" t="str">
            <v>01019002</v>
          </cell>
          <cell r="F320" t="str">
            <v>TT Đào tạo LTT</v>
          </cell>
          <cell r="G320" t="str">
            <v>VC</v>
          </cell>
          <cell r="H320" t="str">
            <v>A4</v>
          </cell>
          <cell r="I320">
            <v>7</v>
          </cell>
          <cell r="J320" t="str">
            <v>A4</v>
          </cell>
          <cell r="K320">
            <v>7</v>
          </cell>
          <cell r="L320" t="str">
            <v>A4</v>
          </cell>
          <cell r="M320">
            <v>7</v>
          </cell>
          <cell r="N320" t="str">
            <v>A3</v>
          </cell>
          <cell r="O320">
            <v>8</v>
          </cell>
          <cell r="P320" t="str">
            <v>A3</v>
          </cell>
          <cell r="Q320">
            <v>8</v>
          </cell>
          <cell r="R320">
            <v>7.4</v>
          </cell>
          <cell r="S320">
            <v>0</v>
          </cell>
          <cell r="T320" t="str">
            <v>Tốt</v>
          </cell>
          <cell r="V320" t="str">
            <v>A4</v>
          </cell>
          <cell r="W320">
            <v>7</v>
          </cell>
          <cell r="X320" t="str">
            <v>A3</v>
          </cell>
          <cell r="Y320">
            <v>8</v>
          </cell>
          <cell r="Z320" t="str">
            <v>A4</v>
          </cell>
          <cell r="AA320">
            <v>7</v>
          </cell>
          <cell r="AB320" t="str">
            <v>A4</v>
          </cell>
          <cell r="AC320">
            <v>7</v>
          </cell>
          <cell r="AD320" t="str">
            <v>A4</v>
          </cell>
          <cell r="AE320">
            <v>7</v>
          </cell>
          <cell r="AF320">
            <v>7.3</v>
          </cell>
          <cell r="AG320">
            <v>0</v>
          </cell>
          <cell r="AH320" t="str">
            <v>Tốt</v>
          </cell>
          <cell r="AI320">
            <v>7.2</v>
          </cell>
          <cell r="AJ320">
            <v>0</v>
          </cell>
          <cell r="AK320" t="str">
            <v>Tốt</v>
          </cell>
          <cell r="AM320">
            <v>7.4</v>
          </cell>
          <cell r="AN320" t="str">
            <v/>
          </cell>
          <cell r="AO320" t="str">
            <v>Tốt</v>
          </cell>
          <cell r="AP320" t="str">
            <v xml:space="preserve"> Đạt LĐTT</v>
          </cell>
          <cell r="AQ320">
            <v>7.3</v>
          </cell>
          <cell r="AR320" t="str">
            <v/>
          </cell>
          <cell r="AS320" t="str">
            <v>Tốt</v>
          </cell>
          <cell r="AT320" t="str">
            <v>Đạt LĐTT</v>
          </cell>
          <cell r="AU320" t="str">
            <v>Khá</v>
          </cell>
          <cell r="AV320" t="str">
            <v>A4</v>
          </cell>
          <cell r="AW320">
            <v>7</v>
          </cell>
          <cell r="AX320" t="str">
            <v>A4</v>
          </cell>
          <cell r="AY320">
            <v>7</v>
          </cell>
          <cell r="AZ320">
            <v>7.3</v>
          </cell>
          <cell r="BA320">
            <v>7.3</v>
          </cell>
          <cell r="BB320" t="str">
            <v>12A* + 0B* + 0C* +  0D</v>
          </cell>
          <cell r="BC320" t="str">
            <v>12A*</v>
          </cell>
          <cell r="BD320" t="str">
            <v>HTT NV</v>
          </cell>
          <cell r="BE320" t="str">
            <v>HTT NV</v>
          </cell>
        </row>
        <row r="321">
          <cell r="E321" t="str">
            <v>01019001</v>
          </cell>
          <cell r="F321" t="str">
            <v>TT Đào tạo LTT</v>
          </cell>
          <cell r="G321" t="str">
            <v>HĐT</v>
          </cell>
          <cell r="H321" t="str">
            <v>A4</v>
          </cell>
          <cell r="I321">
            <v>7</v>
          </cell>
          <cell r="J321" t="str">
            <v>A4</v>
          </cell>
          <cell r="K321">
            <v>7</v>
          </cell>
          <cell r="L321" t="str">
            <v>A4</v>
          </cell>
          <cell r="M321">
            <v>7</v>
          </cell>
          <cell r="N321" t="str">
            <v>A3</v>
          </cell>
          <cell r="O321">
            <v>8</v>
          </cell>
          <cell r="P321" t="str">
            <v>A3</v>
          </cell>
          <cell r="Q321">
            <v>8</v>
          </cell>
          <cell r="R321">
            <v>7.4</v>
          </cell>
          <cell r="S321">
            <v>0</v>
          </cell>
          <cell r="T321" t="str">
            <v>Tốt</v>
          </cell>
          <cell r="V321" t="str">
            <v>A4</v>
          </cell>
          <cell r="W321">
            <v>7</v>
          </cell>
          <cell r="X321" t="str">
            <v>A3</v>
          </cell>
          <cell r="Y321">
            <v>8</v>
          </cell>
          <cell r="Z321" t="str">
            <v>A4</v>
          </cell>
          <cell r="AA321">
            <v>7</v>
          </cell>
          <cell r="AB321" t="str">
            <v>A4</v>
          </cell>
          <cell r="AC321">
            <v>7</v>
          </cell>
          <cell r="AD321" t="str">
            <v>A4</v>
          </cell>
          <cell r="AE321">
            <v>7</v>
          </cell>
          <cell r="AF321">
            <v>7.3</v>
          </cell>
          <cell r="AG321">
            <v>0</v>
          </cell>
          <cell r="AH321" t="str">
            <v>Tốt</v>
          </cell>
          <cell r="AI321">
            <v>7.2</v>
          </cell>
          <cell r="AJ321">
            <v>0</v>
          </cell>
          <cell r="AK321" t="str">
            <v>Tốt</v>
          </cell>
          <cell r="AM321">
            <v>7.4</v>
          </cell>
          <cell r="AN321" t="str">
            <v/>
          </cell>
          <cell r="AO321" t="str">
            <v>Tốt</v>
          </cell>
          <cell r="AP321" t="str">
            <v xml:space="preserve"> Đạt LĐTT</v>
          </cell>
          <cell r="AQ321">
            <v>7.3</v>
          </cell>
          <cell r="AR321" t="str">
            <v/>
          </cell>
          <cell r="AS321" t="str">
            <v>Tốt</v>
          </cell>
          <cell r="AT321" t="str">
            <v>Đạt LĐTT</v>
          </cell>
          <cell r="AU321" t="str">
            <v>Khá</v>
          </cell>
          <cell r="AV321" t="str">
            <v>A4</v>
          </cell>
          <cell r="AW321">
            <v>7</v>
          </cell>
          <cell r="AX321" t="str">
            <v>A4</v>
          </cell>
          <cell r="AY321">
            <v>7</v>
          </cell>
          <cell r="AZ321">
            <v>7.3</v>
          </cell>
          <cell r="BA321">
            <v>7.3</v>
          </cell>
          <cell r="BB321" t="str">
            <v>12A* + 0B* + 0C* +  0D</v>
          </cell>
          <cell r="BC321" t="str">
            <v>12A*</v>
          </cell>
          <cell r="BD321" t="str">
            <v>HTT NV</v>
          </cell>
          <cell r="BE321" t="str">
            <v>HTT NV</v>
          </cell>
        </row>
        <row r="322">
          <cell r="E322" t="str">
            <v>01005005</v>
          </cell>
          <cell r="F322" t="str">
            <v>TT Đào tạo LTT</v>
          </cell>
          <cell r="G322" t="str">
            <v>HĐT</v>
          </cell>
          <cell r="H322" t="str">
            <v>A2</v>
          </cell>
          <cell r="I322">
            <v>9</v>
          </cell>
          <cell r="J322" t="str">
            <v>A2</v>
          </cell>
          <cell r="K322">
            <v>9</v>
          </cell>
          <cell r="L322" t="str">
            <v>A2</v>
          </cell>
          <cell r="M322">
            <v>9</v>
          </cell>
          <cell r="N322" t="str">
            <v>A2</v>
          </cell>
          <cell r="O322">
            <v>9</v>
          </cell>
          <cell r="P322" t="str">
            <v>A2</v>
          </cell>
          <cell r="Q322">
            <v>9</v>
          </cell>
          <cell r="R322">
            <v>9</v>
          </cell>
          <cell r="S322">
            <v>0</v>
          </cell>
          <cell r="T322" t="str">
            <v>Xuất sắc</v>
          </cell>
          <cell r="V322" t="str">
            <v>A2</v>
          </cell>
          <cell r="W322">
            <v>9</v>
          </cell>
          <cell r="X322" t="str">
            <v>A2</v>
          </cell>
          <cell r="Y322">
            <v>9</v>
          </cell>
          <cell r="Z322" t="str">
            <v>A3</v>
          </cell>
          <cell r="AA322">
            <v>8</v>
          </cell>
          <cell r="AB322" t="str">
            <v>A2</v>
          </cell>
          <cell r="AC322">
            <v>9</v>
          </cell>
          <cell r="AD322" t="str">
            <v>A2</v>
          </cell>
          <cell r="AE322">
            <v>9</v>
          </cell>
          <cell r="AF322">
            <v>8.8000000000000007</v>
          </cell>
          <cell r="AG322">
            <v>0</v>
          </cell>
          <cell r="AH322" t="str">
            <v>Xuất sắc</v>
          </cell>
          <cell r="AI322">
            <v>8.8000000000000007</v>
          </cell>
          <cell r="AJ322">
            <v>0</v>
          </cell>
          <cell r="AK322" t="str">
            <v>Xuất sắc</v>
          </cell>
          <cell r="AM322">
            <v>8.9</v>
          </cell>
          <cell r="AN322" t="str">
            <v/>
          </cell>
          <cell r="AO322" t="str">
            <v>Xuất sắc</v>
          </cell>
          <cell r="AP322" t="str">
            <v xml:space="preserve"> Đạt LĐTT</v>
          </cell>
          <cell r="AQ322">
            <v>8.9</v>
          </cell>
          <cell r="AR322" t="str">
            <v/>
          </cell>
          <cell r="AS322" t="str">
            <v>Xuất sắc</v>
          </cell>
          <cell r="AT322" t="str">
            <v>Đạt LĐTT</v>
          </cell>
          <cell r="AV322" t="str">
            <v>A2</v>
          </cell>
          <cell r="AW322">
            <v>9</v>
          </cell>
          <cell r="AX322" t="str">
            <v>A2</v>
          </cell>
          <cell r="AY322">
            <v>9</v>
          </cell>
          <cell r="AZ322">
            <v>8.9</v>
          </cell>
          <cell r="BA322">
            <v>8.9</v>
          </cell>
          <cell r="BB322" t="str">
            <v>12A* + 0B* + 0C* +  0D</v>
          </cell>
          <cell r="BC322" t="str">
            <v>12A*</v>
          </cell>
          <cell r="BD322" t="str">
            <v>HTXS NV</v>
          </cell>
          <cell r="BE322" t="str">
            <v>HTXS NV</v>
          </cell>
        </row>
        <row r="323">
          <cell r="E323" t="str">
            <v>01021001</v>
          </cell>
          <cell r="F323" t="str">
            <v>TT Y tế</v>
          </cell>
          <cell r="G323" t="str">
            <v>VC</v>
          </cell>
          <cell r="H323" t="str">
            <v>A2</v>
          </cell>
          <cell r="I323">
            <v>9</v>
          </cell>
          <cell r="J323" t="str">
            <v>A1</v>
          </cell>
          <cell r="K323">
            <v>10</v>
          </cell>
          <cell r="L323" t="str">
            <v>A1</v>
          </cell>
          <cell r="M323">
            <v>10</v>
          </cell>
          <cell r="N323" t="str">
            <v>A1</v>
          </cell>
          <cell r="O323">
            <v>10</v>
          </cell>
          <cell r="P323" t="str">
            <v>A1</v>
          </cell>
          <cell r="Q323">
            <v>10</v>
          </cell>
          <cell r="R323">
            <v>9.8000000000000007</v>
          </cell>
          <cell r="S323">
            <v>0</v>
          </cell>
          <cell r="T323" t="str">
            <v>Xuất sắc</v>
          </cell>
          <cell r="V323" t="str">
            <v>A1</v>
          </cell>
          <cell r="W323">
            <v>10</v>
          </cell>
          <cell r="X323" t="str">
            <v>A1</v>
          </cell>
          <cell r="Y323">
            <v>10</v>
          </cell>
          <cell r="Z323" t="str">
            <v>A1</v>
          </cell>
          <cell r="AA323">
            <v>10</v>
          </cell>
          <cell r="AB323" t="str">
            <v>A1</v>
          </cell>
          <cell r="AC323">
            <v>10</v>
          </cell>
          <cell r="AD323" t="str">
            <v>A1</v>
          </cell>
          <cell r="AE323">
            <v>10</v>
          </cell>
          <cell r="AF323">
            <v>10</v>
          </cell>
          <cell r="AG323">
            <v>0</v>
          </cell>
          <cell r="AH323" t="str">
            <v>Xuất sắc</v>
          </cell>
          <cell r="AI323">
            <v>10</v>
          </cell>
          <cell r="AJ323">
            <v>0</v>
          </cell>
          <cell r="AK323" t="str">
            <v>Xuất sắc</v>
          </cell>
          <cell r="AM323">
            <v>9.9</v>
          </cell>
          <cell r="AN323" t="str">
            <v/>
          </cell>
          <cell r="AO323" t="str">
            <v>Xuất sắc</v>
          </cell>
          <cell r="AP323" t="str">
            <v xml:space="preserve"> Đạt LĐTT</v>
          </cell>
          <cell r="AQ323">
            <v>9.9</v>
          </cell>
          <cell r="AR323" t="str">
            <v/>
          </cell>
          <cell r="AS323" t="str">
            <v>Xuất sắc</v>
          </cell>
          <cell r="AT323" t="str">
            <v>Đạt LĐTT</v>
          </cell>
          <cell r="AU323" t="str">
            <v>Tốt</v>
          </cell>
          <cell r="AV323" t="str">
            <v>A1</v>
          </cell>
          <cell r="AW323">
            <v>10</v>
          </cell>
          <cell r="AX323" t="str">
            <v>A2</v>
          </cell>
          <cell r="AY323">
            <v>9</v>
          </cell>
          <cell r="AZ323">
            <v>9.8000000000000007</v>
          </cell>
          <cell r="BA323">
            <v>9.8000000000000007</v>
          </cell>
          <cell r="BB323" t="str">
            <v>12A* + 0B* + 0C* +  0D</v>
          </cell>
          <cell r="BC323" t="str">
            <v>12A*</v>
          </cell>
          <cell r="BD323" t="str">
            <v>HTXS NV</v>
          </cell>
          <cell r="BE323" t="str">
            <v>HTXS NV</v>
          </cell>
        </row>
        <row r="324">
          <cell r="E324" t="str">
            <v>01021003</v>
          </cell>
          <cell r="F324" t="str">
            <v>TT Y tế</v>
          </cell>
          <cell r="G324" t="str">
            <v>VC</v>
          </cell>
          <cell r="H324" t="str">
            <v>A3</v>
          </cell>
          <cell r="I324">
            <v>8</v>
          </cell>
          <cell r="J324" t="str">
            <v>A2</v>
          </cell>
          <cell r="K324">
            <v>9</v>
          </cell>
          <cell r="L324" t="str">
            <v>A2</v>
          </cell>
          <cell r="M324">
            <v>9</v>
          </cell>
          <cell r="N324" t="str">
            <v>A2</v>
          </cell>
          <cell r="O324">
            <v>9</v>
          </cell>
          <cell r="P324" t="str">
            <v>A3</v>
          </cell>
          <cell r="Q324">
            <v>8</v>
          </cell>
          <cell r="R324">
            <v>8.6</v>
          </cell>
          <cell r="S324">
            <v>0</v>
          </cell>
          <cell r="T324" t="str">
            <v>Xuất sắc</v>
          </cell>
          <cell r="V324" t="str">
            <v>A2</v>
          </cell>
          <cell r="W324">
            <v>9</v>
          </cell>
          <cell r="X324" t="str">
            <v>A2</v>
          </cell>
          <cell r="Y324">
            <v>9</v>
          </cell>
          <cell r="Z324" t="str">
            <v>A3</v>
          </cell>
          <cell r="AA324">
            <v>8</v>
          </cell>
          <cell r="AB324" t="str">
            <v>A2</v>
          </cell>
          <cell r="AC324">
            <v>9</v>
          </cell>
          <cell r="AD324" t="str">
            <v>A3</v>
          </cell>
          <cell r="AE324">
            <v>8</v>
          </cell>
          <cell r="AF324">
            <v>8.8000000000000007</v>
          </cell>
          <cell r="AG324">
            <v>0</v>
          </cell>
          <cell r="AH324" t="str">
            <v>Xuất sắc</v>
          </cell>
          <cell r="AI324">
            <v>8.6</v>
          </cell>
          <cell r="AJ324">
            <v>0</v>
          </cell>
          <cell r="AK324" t="str">
            <v>Xuất sắc</v>
          </cell>
          <cell r="AM324">
            <v>8.6999999999999993</v>
          </cell>
          <cell r="AN324" t="str">
            <v/>
          </cell>
          <cell r="AO324" t="str">
            <v>Xuất sắc</v>
          </cell>
          <cell r="AP324" t="str">
            <v xml:space="preserve"> Đạt LĐTT</v>
          </cell>
          <cell r="AQ324">
            <v>8.6</v>
          </cell>
          <cell r="AR324" t="str">
            <v/>
          </cell>
          <cell r="AS324" t="str">
            <v>Xuất sắc</v>
          </cell>
          <cell r="AT324" t="str">
            <v>Đạt LĐTT</v>
          </cell>
          <cell r="AU324" t="str">
            <v>Tốt</v>
          </cell>
          <cell r="AV324" t="str">
            <v>A2</v>
          </cell>
          <cell r="AW324">
            <v>9</v>
          </cell>
          <cell r="AX324" t="str">
            <v>A3</v>
          </cell>
          <cell r="AY324">
            <v>8</v>
          </cell>
          <cell r="AZ324">
            <v>8.6</v>
          </cell>
          <cell r="BA324">
            <v>8.6</v>
          </cell>
          <cell r="BB324" t="str">
            <v>12A* + 0B* + 0C* +  0D</v>
          </cell>
          <cell r="BC324" t="str">
            <v>12A*</v>
          </cell>
          <cell r="BD324" t="str">
            <v>HTXS NV</v>
          </cell>
          <cell r="BE324" t="str">
            <v>HTXS NV</v>
          </cell>
        </row>
        <row r="325">
          <cell r="E325" t="str">
            <v>01021004</v>
          </cell>
          <cell r="F325" t="str">
            <v>TT Y tế</v>
          </cell>
          <cell r="G325" t="str">
            <v>HĐT</v>
          </cell>
          <cell r="H325" t="str">
            <v>A3</v>
          </cell>
          <cell r="I325">
            <v>8</v>
          </cell>
          <cell r="J325" t="str">
            <v>A2</v>
          </cell>
          <cell r="K325">
            <v>9</v>
          </cell>
          <cell r="L325" t="str">
            <v>A2</v>
          </cell>
          <cell r="M325">
            <v>9</v>
          </cell>
          <cell r="N325" t="str">
            <v>A2</v>
          </cell>
          <cell r="O325">
            <v>9</v>
          </cell>
          <cell r="P325" t="str">
            <v>A3</v>
          </cell>
          <cell r="Q325">
            <v>8</v>
          </cell>
          <cell r="R325">
            <v>8.6</v>
          </cell>
          <cell r="S325">
            <v>0</v>
          </cell>
          <cell r="T325" t="str">
            <v>Xuất sắc</v>
          </cell>
          <cell r="V325" t="str">
            <v>A2</v>
          </cell>
          <cell r="W325">
            <v>9</v>
          </cell>
          <cell r="X325" t="str">
            <v>A2</v>
          </cell>
          <cell r="Y325">
            <v>9</v>
          </cell>
          <cell r="Z325" t="str">
            <v>A3</v>
          </cell>
          <cell r="AA325">
            <v>8</v>
          </cell>
          <cell r="AB325" t="str">
            <v>A3</v>
          </cell>
          <cell r="AC325">
            <v>8</v>
          </cell>
          <cell r="AD325" t="str">
            <v>A3</v>
          </cell>
          <cell r="AE325">
            <v>8</v>
          </cell>
          <cell r="AF325">
            <v>8.5</v>
          </cell>
          <cell r="AG325">
            <v>0</v>
          </cell>
          <cell r="AH325" t="str">
            <v>Xuất sắc</v>
          </cell>
          <cell r="AI325">
            <v>8.4</v>
          </cell>
          <cell r="AJ325">
            <v>0</v>
          </cell>
          <cell r="AK325" t="str">
            <v>Xuất sắc</v>
          </cell>
          <cell r="AM325">
            <v>8.6</v>
          </cell>
          <cell r="AN325" t="str">
            <v/>
          </cell>
          <cell r="AO325" t="str">
            <v>Xuất sắc</v>
          </cell>
          <cell r="AP325" t="str">
            <v xml:space="preserve"> Đạt LĐTT</v>
          </cell>
          <cell r="AQ325">
            <v>8.5</v>
          </cell>
          <cell r="AR325" t="str">
            <v/>
          </cell>
          <cell r="AS325" t="str">
            <v>Xuất sắc</v>
          </cell>
          <cell r="AT325" t="str">
            <v>Đạt LĐTT</v>
          </cell>
          <cell r="AU325" t="str">
            <v>Tốt</v>
          </cell>
          <cell r="AV325" t="str">
            <v>A2</v>
          </cell>
          <cell r="AW325">
            <v>9</v>
          </cell>
          <cell r="AX325" t="str">
            <v>A3</v>
          </cell>
          <cell r="AY325">
            <v>8</v>
          </cell>
          <cell r="AZ325">
            <v>8.5</v>
          </cell>
          <cell r="BA325">
            <v>8.5</v>
          </cell>
          <cell r="BB325" t="str">
            <v>12A* + 0B* + 0C* +  0D</v>
          </cell>
          <cell r="BC325" t="str">
            <v>12A*</v>
          </cell>
          <cell r="BD325" t="str">
            <v>HTXS NV</v>
          </cell>
          <cell r="BE325" t="str">
            <v>HTXS NV</v>
          </cell>
        </row>
        <row r="326">
          <cell r="E326" t="str">
            <v>01007008</v>
          </cell>
          <cell r="F326" t="str">
            <v>TT QHDN</v>
          </cell>
          <cell r="G326" t="str">
            <v>VC</v>
          </cell>
          <cell r="H326" t="str">
            <v>A3</v>
          </cell>
          <cell r="I326">
            <v>8</v>
          </cell>
          <cell r="J326" t="str">
            <v>A2</v>
          </cell>
          <cell r="K326">
            <v>9</v>
          </cell>
          <cell r="L326" t="str">
            <v>A1</v>
          </cell>
          <cell r="M326">
            <v>10</v>
          </cell>
          <cell r="N326" t="str">
            <v>A1</v>
          </cell>
          <cell r="O326">
            <v>10</v>
          </cell>
          <cell r="P326" t="str">
            <v>A1</v>
          </cell>
          <cell r="Q326">
            <v>10</v>
          </cell>
          <cell r="R326">
            <v>9.4</v>
          </cell>
          <cell r="S326">
            <v>0</v>
          </cell>
          <cell r="T326" t="str">
            <v>Xuất sắc</v>
          </cell>
          <cell r="V326" t="str">
            <v>A2</v>
          </cell>
          <cell r="W326">
            <v>9</v>
          </cell>
          <cell r="X326" t="str">
            <v>A3</v>
          </cell>
          <cell r="Y326">
            <v>8</v>
          </cell>
          <cell r="Z326" t="str">
            <v>A1</v>
          </cell>
          <cell r="AA326">
            <v>10</v>
          </cell>
          <cell r="AB326" t="str">
            <v>A1</v>
          </cell>
          <cell r="AC326">
            <v>10</v>
          </cell>
          <cell r="AD326" t="str">
            <v>A1</v>
          </cell>
          <cell r="AE326">
            <v>10</v>
          </cell>
          <cell r="AF326">
            <v>9.3000000000000007</v>
          </cell>
          <cell r="AG326">
            <v>0</v>
          </cell>
          <cell r="AH326" t="str">
            <v>Xuất sắc</v>
          </cell>
          <cell r="AI326">
            <v>9.4</v>
          </cell>
          <cell r="AJ326">
            <v>0</v>
          </cell>
          <cell r="AK326" t="str">
            <v>Xuất sắc</v>
          </cell>
          <cell r="AM326">
            <v>9.4</v>
          </cell>
          <cell r="AN326" t="str">
            <v/>
          </cell>
          <cell r="AO326" t="str">
            <v>Xuất sắc</v>
          </cell>
          <cell r="AP326" t="str">
            <v xml:space="preserve"> Đạt LĐTT</v>
          </cell>
          <cell r="AQ326">
            <v>9.4</v>
          </cell>
          <cell r="AR326" t="str">
            <v/>
          </cell>
          <cell r="AS326" t="str">
            <v>Xuất sắc</v>
          </cell>
          <cell r="AT326" t="str">
            <v>Đạt LĐTT</v>
          </cell>
          <cell r="AU326" t="str">
            <v>Tốt</v>
          </cell>
          <cell r="AV326" t="str">
            <v>A2</v>
          </cell>
          <cell r="AW326">
            <v>9</v>
          </cell>
          <cell r="AX326" t="str">
            <v>A3</v>
          </cell>
          <cell r="AY326">
            <v>8</v>
          </cell>
          <cell r="AZ326">
            <v>9.1999999999999993</v>
          </cell>
          <cell r="BA326">
            <v>9.3000000000000007</v>
          </cell>
          <cell r="BB326" t="str">
            <v>12A* + 0B* + 0C* +  0D</v>
          </cell>
          <cell r="BC326" t="str">
            <v>12A*</v>
          </cell>
          <cell r="BD326" t="str">
            <v>HTXS NV</v>
          </cell>
          <cell r="BE326" t="str">
            <v>HTXS NV</v>
          </cell>
        </row>
        <row r="327">
          <cell r="E327" t="str">
            <v>01014012</v>
          </cell>
          <cell r="F327" t="str">
            <v>TT QHDN</v>
          </cell>
          <cell r="G327" t="str">
            <v>VC</v>
          </cell>
          <cell r="H327" t="str">
            <v>A4</v>
          </cell>
          <cell r="I327">
            <v>7</v>
          </cell>
          <cell r="J327" t="str">
            <v>A4</v>
          </cell>
          <cell r="K327">
            <v>7</v>
          </cell>
          <cell r="L327" t="str">
            <v>A3</v>
          </cell>
          <cell r="M327">
            <v>8</v>
          </cell>
          <cell r="N327" t="str">
            <v>A2</v>
          </cell>
          <cell r="O327">
            <v>9</v>
          </cell>
          <cell r="P327" t="str">
            <v>A3</v>
          </cell>
          <cell r="Q327">
            <v>8</v>
          </cell>
          <cell r="R327">
            <v>7.8</v>
          </cell>
          <cell r="S327">
            <v>0</v>
          </cell>
          <cell r="T327" t="str">
            <v>Tốt</v>
          </cell>
          <cell r="V327" t="str">
            <v>A4</v>
          </cell>
          <cell r="W327">
            <v>7</v>
          </cell>
          <cell r="X327" t="str">
            <v>A4</v>
          </cell>
          <cell r="Y327">
            <v>7</v>
          </cell>
          <cell r="Z327" t="str">
            <v>A4</v>
          </cell>
          <cell r="AA327">
            <v>7</v>
          </cell>
          <cell r="AB327" t="str">
            <v>A4</v>
          </cell>
          <cell r="AC327">
            <v>7</v>
          </cell>
          <cell r="AD327" t="str">
            <v>A3</v>
          </cell>
          <cell r="AE327">
            <v>8</v>
          </cell>
          <cell r="AF327">
            <v>7</v>
          </cell>
          <cell r="AG327">
            <v>0</v>
          </cell>
          <cell r="AH327" t="str">
            <v>Tốt</v>
          </cell>
          <cell r="AI327">
            <v>7.2</v>
          </cell>
          <cell r="AJ327">
            <v>0</v>
          </cell>
          <cell r="AK327" t="str">
            <v>Tốt</v>
          </cell>
          <cell r="AM327">
            <v>7.4</v>
          </cell>
          <cell r="AN327" t="str">
            <v/>
          </cell>
          <cell r="AO327" t="str">
            <v>Tốt</v>
          </cell>
          <cell r="AP327" t="str">
            <v xml:space="preserve"> Đạt LĐTT</v>
          </cell>
          <cell r="AQ327">
            <v>7.5</v>
          </cell>
          <cell r="AR327" t="str">
            <v/>
          </cell>
          <cell r="AS327" t="str">
            <v>Tốt</v>
          </cell>
          <cell r="AT327" t="str">
            <v>Đạt LĐTT</v>
          </cell>
          <cell r="AU327" t="str">
            <v>Khá</v>
          </cell>
          <cell r="AV327" t="str">
            <v>A4</v>
          </cell>
          <cell r="AW327">
            <v>7</v>
          </cell>
          <cell r="AX327" t="str">
            <v>A4</v>
          </cell>
          <cell r="AY327">
            <v>7</v>
          </cell>
          <cell r="AZ327">
            <v>7.4</v>
          </cell>
          <cell r="BA327">
            <v>7.4</v>
          </cell>
          <cell r="BB327" t="str">
            <v>12A* + 0B* + 0C* +  0D</v>
          </cell>
          <cell r="BC327" t="str">
            <v>12A*</v>
          </cell>
          <cell r="BD327" t="str">
            <v>HTT NV</v>
          </cell>
          <cell r="BE327" t="str">
            <v>HTT NV</v>
          </cell>
        </row>
        <row r="328">
          <cell r="E328" t="str">
            <v>01017003</v>
          </cell>
          <cell r="F328" t="str">
            <v>TT ĐH &amp; QLDL</v>
          </cell>
          <cell r="G328" t="str">
            <v>VC</v>
          </cell>
          <cell r="H328" t="str">
            <v>A1</v>
          </cell>
          <cell r="I328">
            <v>10</v>
          </cell>
          <cell r="J328" t="str">
            <v>A1</v>
          </cell>
          <cell r="K328">
            <v>10</v>
          </cell>
          <cell r="L328" t="str">
            <v>A1</v>
          </cell>
          <cell r="M328">
            <v>10</v>
          </cell>
          <cell r="N328" t="str">
            <v>A1</v>
          </cell>
          <cell r="O328">
            <v>10</v>
          </cell>
          <cell r="P328" t="str">
            <v>A1</v>
          </cell>
          <cell r="Q328">
            <v>10</v>
          </cell>
          <cell r="R328">
            <v>10</v>
          </cell>
          <cell r="S328">
            <v>0</v>
          </cell>
          <cell r="T328" t="str">
            <v>Xuất sắc</v>
          </cell>
          <cell r="V328" t="str">
            <v>A1</v>
          </cell>
          <cell r="W328">
            <v>10</v>
          </cell>
          <cell r="X328" t="str">
            <v>A1</v>
          </cell>
          <cell r="Y328">
            <v>10</v>
          </cell>
          <cell r="Z328" t="str">
            <v>A1</v>
          </cell>
          <cell r="AA328">
            <v>10</v>
          </cell>
          <cell r="AB328" t="str">
            <v>A1</v>
          </cell>
          <cell r="AC328">
            <v>10</v>
          </cell>
          <cell r="AD328" t="str">
            <v>A1</v>
          </cell>
          <cell r="AE328">
            <v>10</v>
          </cell>
          <cell r="AF328">
            <v>10</v>
          </cell>
          <cell r="AG328">
            <v>0</v>
          </cell>
          <cell r="AH328" t="str">
            <v>Xuất sắc</v>
          </cell>
          <cell r="AI328">
            <v>10</v>
          </cell>
          <cell r="AJ328">
            <v>0</v>
          </cell>
          <cell r="AK328" t="str">
            <v>Xuất sắc</v>
          </cell>
          <cell r="AM328">
            <v>10</v>
          </cell>
          <cell r="AN328" t="str">
            <v/>
          </cell>
          <cell r="AO328" t="str">
            <v>Xuất sắc</v>
          </cell>
          <cell r="AP328" t="str">
            <v xml:space="preserve"> Đạt LĐTT</v>
          </cell>
          <cell r="AQ328">
            <v>10</v>
          </cell>
          <cell r="AR328" t="str">
            <v/>
          </cell>
          <cell r="AS328" t="str">
            <v>Xuất sắc</v>
          </cell>
          <cell r="AT328" t="str">
            <v>Đạt LĐTT</v>
          </cell>
          <cell r="AU328" t="str">
            <v>Tốt</v>
          </cell>
          <cell r="AV328" t="str">
            <v>A1</v>
          </cell>
          <cell r="AW328">
            <v>10</v>
          </cell>
          <cell r="AX328" t="str">
            <v>A1</v>
          </cell>
          <cell r="AY328">
            <v>10</v>
          </cell>
          <cell r="AZ328">
            <v>10</v>
          </cell>
          <cell r="BA328">
            <v>10</v>
          </cell>
          <cell r="BB328" t="str">
            <v>12A* + 0B* + 0C* +  0D</v>
          </cell>
          <cell r="BC328" t="str">
            <v>12A*</v>
          </cell>
          <cell r="BD328" t="str">
            <v>HTXS NV</v>
          </cell>
          <cell r="BE328" t="str">
            <v>HTXS NV</v>
          </cell>
        </row>
        <row r="329">
          <cell r="E329" t="str">
            <v>01017010</v>
          </cell>
          <cell r="F329" t="str">
            <v>TT ĐH &amp; QLDL</v>
          </cell>
          <cell r="G329" t="str">
            <v>VC</v>
          </cell>
          <cell r="H329" t="str">
            <v>A3</v>
          </cell>
          <cell r="I329">
            <v>8</v>
          </cell>
          <cell r="J329" t="str">
            <v>A1</v>
          </cell>
          <cell r="K329">
            <v>10</v>
          </cell>
          <cell r="L329" t="str">
            <v>A1</v>
          </cell>
          <cell r="M329">
            <v>10</v>
          </cell>
          <cell r="N329" t="str">
            <v>A1</v>
          </cell>
          <cell r="O329">
            <v>10</v>
          </cell>
          <cell r="P329" t="str">
            <v>A3</v>
          </cell>
          <cell r="Q329">
            <v>8</v>
          </cell>
          <cell r="R329">
            <v>9.1999999999999993</v>
          </cell>
          <cell r="S329">
            <v>0</v>
          </cell>
          <cell r="T329" t="str">
            <v>Xuất sắc</v>
          </cell>
          <cell r="V329" t="str">
            <v>A3</v>
          </cell>
          <cell r="W329">
            <v>8</v>
          </cell>
          <cell r="X329" t="str">
            <v>A3</v>
          </cell>
          <cell r="Y329">
            <v>8</v>
          </cell>
          <cell r="Z329" t="str">
            <v>A2</v>
          </cell>
          <cell r="AA329">
            <v>9</v>
          </cell>
          <cell r="AB329" t="str">
            <v>A2</v>
          </cell>
          <cell r="AC329">
            <v>9</v>
          </cell>
          <cell r="AD329" t="str">
            <v>A1</v>
          </cell>
          <cell r="AE329">
            <v>10</v>
          </cell>
          <cell r="AF329">
            <v>8.5</v>
          </cell>
          <cell r="AG329">
            <v>0</v>
          </cell>
          <cell r="AH329" t="str">
            <v>Xuất sắc</v>
          </cell>
          <cell r="AI329">
            <v>8.8000000000000007</v>
          </cell>
          <cell r="AJ329">
            <v>0</v>
          </cell>
          <cell r="AK329" t="str">
            <v>Xuất sắc</v>
          </cell>
          <cell r="AM329">
            <v>8.9</v>
          </cell>
          <cell r="AN329" t="str">
            <v/>
          </cell>
          <cell r="AO329" t="str">
            <v>Xuất sắc</v>
          </cell>
          <cell r="AP329" t="str">
            <v xml:space="preserve"> Đạt LĐTT</v>
          </cell>
          <cell r="AQ329">
            <v>9</v>
          </cell>
          <cell r="AR329" t="str">
            <v/>
          </cell>
          <cell r="AS329" t="str">
            <v>Xuất sắc</v>
          </cell>
          <cell r="AT329" t="str">
            <v>Đạt LĐTT</v>
          </cell>
          <cell r="AU329" t="str">
            <v>Khá</v>
          </cell>
          <cell r="AV329" t="str">
            <v>A2</v>
          </cell>
          <cell r="AW329">
            <v>9</v>
          </cell>
          <cell r="AX329" t="str">
            <v>A3</v>
          </cell>
          <cell r="AY329">
            <v>8</v>
          </cell>
          <cell r="AZ329">
            <v>8.8000000000000007</v>
          </cell>
          <cell r="BA329">
            <v>8.9</v>
          </cell>
          <cell r="BB329" t="str">
            <v>12A* + 0B* + 0C* +  0D</v>
          </cell>
          <cell r="BC329" t="str">
            <v>12A*</v>
          </cell>
          <cell r="BD329" t="str">
            <v>HTXS NV</v>
          </cell>
          <cell r="BE329" t="str">
            <v>HTXS NV</v>
          </cell>
        </row>
        <row r="330">
          <cell r="E330" t="str">
            <v>01018004</v>
          </cell>
          <cell r="F330" t="str">
            <v>TT ĐH &amp; QLDL</v>
          </cell>
          <cell r="G330" t="str">
            <v>VC</v>
          </cell>
          <cell r="H330" t="str">
            <v>A3</v>
          </cell>
          <cell r="I330">
            <v>8</v>
          </cell>
          <cell r="J330" t="str">
            <v>A1</v>
          </cell>
          <cell r="K330">
            <v>10</v>
          </cell>
          <cell r="L330" t="str">
            <v>A1</v>
          </cell>
          <cell r="M330">
            <v>10</v>
          </cell>
          <cell r="N330" t="str">
            <v>A2</v>
          </cell>
          <cell r="O330">
            <v>9</v>
          </cell>
          <cell r="P330" t="str">
            <v>A2</v>
          </cell>
          <cell r="Q330">
            <v>9</v>
          </cell>
          <cell r="R330">
            <v>9.1999999999999993</v>
          </cell>
          <cell r="S330">
            <v>0</v>
          </cell>
          <cell r="T330" t="str">
            <v>Xuất sắc</v>
          </cell>
          <cell r="V330" t="str">
            <v>A2</v>
          </cell>
          <cell r="W330">
            <v>9</v>
          </cell>
          <cell r="X330" t="str">
            <v>A2</v>
          </cell>
          <cell r="Y330">
            <v>9</v>
          </cell>
          <cell r="Z330" t="str">
            <v>A2</v>
          </cell>
          <cell r="AA330">
            <v>9</v>
          </cell>
          <cell r="AB330" t="str">
            <v>A1</v>
          </cell>
          <cell r="AC330">
            <v>10</v>
          </cell>
          <cell r="AD330" t="str">
            <v>A2</v>
          </cell>
          <cell r="AE330">
            <v>9</v>
          </cell>
          <cell r="AF330">
            <v>9.3000000000000007</v>
          </cell>
          <cell r="AG330">
            <v>0</v>
          </cell>
          <cell r="AH330" t="str">
            <v>Xuất sắc</v>
          </cell>
          <cell r="AI330">
            <v>9.1999999999999993</v>
          </cell>
          <cell r="AJ330">
            <v>0</v>
          </cell>
          <cell r="AK330" t="str">
            <v>Xuất sắc</v>
          </cell>
          <cell r="AM330">
            <v>9.3000000000000007</v>
          </cell>
          <cell r="AN330" t="str">
            <v/>
          </cell>
          <cell r="AO330" t="str">
            <v>Xuất sắc</v>
          </cell>
          <cell r="AP330" t="str">
            <v xml:space="preserve"> Đạt LĐTT</v>
          </cell>
          <cell r="AQ330">
            <v>9.1999999999999993</v>
          </cell>
          <cell r="AR330" t="str">
            <v/>
          </cell>
          <cell r="AS330" t="str">
            <v>Xuất sắc</v>
          </cell>
          <cell r="AT330" t="str">
            <v>Đạt LĐTT</v>
          </cell>
          <cell r="AU330" t="str">
            <v>Khá</v>
          </cell>
          <cell r="AV330" t="str">
            <v>A3</v>
          </cell>
          <cell r="AW330">
            <v>8</v>
          </cell>
          <cell r="AX330" t="str">
            <v>A3</v>
          </cell>
          <cell r="AY330">
            <v>8</v>
          </cell>
          <cell r="AZ330">
            <v>9</v>
          </cell>
          <cell r="BA330">
            <v>9</v>
          </cell>
          <cell r="BB330" t="str">
            <v>12A* + 0B* + 0C* +  0D</v>
          </cell>
          <cell r="BC330" t="str">
            <v>12A*</v>
          </cell>
          <cell r="BD330" t="str">
            <v>HTXS NV</v>
          </cell>
          <cell r="BE330" t="str">
            <v>HTXS NV</v>
          </cell>
        </row>
        <row r="331">
          <cell r="E331" t="str">
            <v>01009027</v>
          </cell>
          <cell r="F331" t="str">
            <v>TT ĐH &amp; QLDL</v>
          </cell>
          <cell r="G331" t="str">
            <v>HĐT</v>
          </cell>
          <cell r="H331" t="str">
            <v>A4</v>
          </cell>
          <cell r="I331">
            <v>7</v>
          </cell>
          <cell r="J331" t="str">
            <v>A3</v>
          </cell>
          <cell r="K331">
            <v>8</v>
          </cell>
          <cell r="L331" t="str">
            <v>A3</v>
          </cell>
          <cell r="M331">
            <v>8</v>
          </cell>
          <cell r="N331" t="str">
            <v>A3</v>
          </cell>
          <cell r="O331">
            <v>8</v>
          </cell>
          <cell r="P331" t="str">
            <v>A3</v>
          </cell>
          <cell r="Q331">
            <v>8</v>
          </cell>
          <cell r="R331">
            <v>7.8</v>
          </cell>
          <cell r="S331">
            <v>0</v>
          </cell>
          <cell r="T331" t="str">
            <v>Tốt</v>
          </cell>
          <cell r="V331" t="str">
            <v>A3</v>
          </cell>
          <cell r="W331">
            <v>8</v>
          </cell>
          <cell r="X331" t="str">
            <v>A3</v>
          </cell>
          <cell r="Y331">
            <v>8</v>
          </cell>
          <cell r="Z331" t="str">
            <v>A3</v>
          </cell>
          <cell r="AA331">
            <v>8</v>
          </cell>
          <cell r="AB331" t="str">
            <v>A1</v>
          </cell>
          <cell r="AC331">
            <v>10</v>
          </cell>
          <cell r="AD331" t="str">
            <v>A1</v>
          </cell>
          <cell r="AE331">
            <v>10</v>
          </cell>
          <cell r="AF331">
            <v>8.5</v>
          </cell>
          <cell r="AG331">
            <v>0</v>
          </cell>
          <cell r="AH331" t="str">
            <v>Xuất sắc</v>
          </cell>
          <cell r="AI331">
            <v>8.8000000000000007</v>
          </cell>
          <cell r="AJ331">
            <v>0</v>
          </cell>
          <cell r="AK331" t="str">
            <v>Xuất sắc</v>
          </cell>
          <cell r="AM331">
            <v>8.1999999999999993</v>
          </cell>
          <cell r="AN331" t="str">
            <v/>
          </cell>
          <cell r="AO331" t="str">
            <v>Xuất sắc</v>
          </cell>
          <cell r="AP331" t="str">
            <v xml:space="preserve"> Đạt LĐTT</v>
          </cell>
          <cell r="AQ331">
            <v>8.3000000000000007</v>
          </cell>
          <cell r="AR331" t="str">
            <v/>
          </cell>
          <cell r="AS331" t="str">
            <v>Xuất sắc</v>
          </cell>
          <cell r="AT331" t="str">
            <v>Đạt LĐTT</v>
          </cell>
          <cell r="AU331" t="str">
            <v>Khá</v>
          </cell>
          <cell r="AV331" t="str">
            <v>A4</v>
          </cell>
          <cell r="AW331">
            <v>7</v>
          </cell>
          <cell r="AX331" t="str">
            <v>A4</v>
          </cell>
          <cell r="AY331">
            <v>7</v>
          </cell>
          <cell r="AZ331">
            <v>7.9</v>
          </cell>
          <cell r="BA331">
            <v>8.1</v>
          </cell>
          <cell r="BB331" t="str">
            <v>12A* + 0B* + 0C* +  0D</v>
          </cell>
          <cell r="BC331" t="str">
            <v>12A*</v>
          </cell>
          <cell r="BD331" t="str">
            <v>HTT NV</v>
          </cell>
          <cell r="BE331" t="str">
            <v>HTXS NV</v>
          </cell>
        </row>
        <row r="332">
          <cell r="E332" t="str">
            <v>01025013</v>
          </cell>
          <cell r="F332" t="str">
            <v>TT ĐH &amp; QLDL</v>
          </cell>
          <cell r="G332" t="str">
            <v>HĐT</v>
          </cell>
          <cell r="H332" t="str">
            <v>A4</v>
          </cell>
          <cell r="I332">
            <v>7</v>
          </cell>
          <cell r="J332" t="str">
            <v>A3</v>
          </cell>
          <cell r="K332">
            <v>8</v>
          </cell>
          <cell r="L332" t="str">
            <v>A4</v>
          </cell>
          <cell r="M332">
            <v>7</v>
          </cell>
          <cell r="N332" t="str">
            <v>A4</v>
          </cell>
          <cell r="O332">
            <v>7</v>
          </cell>
          <cell r="P332" t="str">
            <v>A3</v>
          </cell>
          <cell r="Q332">
            <v>8</v>
          </cell>
          <cell r="R332">
            <v>7.4</v>
          </cell>
          <cell r="S332">
            <v>0</v>
          </cell>
          <cell r="T332" t="str">
            <v>Tốt</v>
          </cell>
          <cell r="V332" t="str">
            <v>A3</v>
          </cell>
          <cell r="W332">
            <v>8</v>
          </cell>
          <cell r="X332" t="str">
            <v>A3</v>
          </cell>
          <cell r="Y332">
            <v>8</v>
          </cell>
          <cell r="Z332" t="str">
            <v>A3</v>
          </cell>
          <cell r="AA332">
            <v>8</v>
          </cell>
          <cell r="AB332" t="str">
            <v>A2</v>
          </cell>
          <cell r="AC332">
            <v>9</v>
          </cell>
          <cell r="AD332" t="str">
            <v>A3</v>
          </cell>
          <cell r="AE332">
            <v>8</v>
          </cell>
          <cell r="AF332">
            <v>8.3000000000000007</v>
          </cell>
          <cell r="AG332">
            <v>0</v>
          </cell>
          <cell r="AH332" t="str">
            <v>Xuất sắc</v>
          </cell>
          <cell r="AI332">
            <v>8.1999999999999993</v>
          </cell>
          <cell r="AJ332">
            <v>0</v>
          </cell>
          <cell r="AK332" t="str">
            <v>Xuất sắc</v>
          </cell>
          <cell r="AM332">
            <v>7.9</v>
          </cell>
          <cell r="AN332" t="str">
            <v/>
          </cell>
          <cell r="AO332" t="str">
            <v>Tốt</v>
          </cell>
          <cell r="AP332" t="str">
            <v xml:space="preserve"> Đạt LĐTT</v>
          </cell>
          <cell r="AQ332">
            <v>7.8</v>
          </cell>
          <cell r="AR332" t="str">
            <v/>
          </cell>
          <cell r="AS332" t="str">
            <v>Tốt</v>
          </cell>
          <cell r="AT332" t="str">
            <v>Đạt LĐTT</v>
          </cell>
          <cell r="AU332" t="str">
            <v>Khá</v>
          </cell>
          <cell r="AV332" t="str">
            <v>A4</v>
          </cell>
          <cell r="AW332">
            <v>7</v>
          </cell>
          <cell r="AX332" t="str">
            <v>A4</v>
          </cell>
          <cell r="AY332">
            <v>7</v>
          </cell>
          <cell r="AZ332">
            <v>7.6</v>
          </cell>
          <cell r="BA332">
            <v>7.7</v>
          </cell>
          <cell r="BB332" t="str">
            <v>12A* + 0B* + 0C* +  0D</v>
          </cell>
          <cell r="BC332" t="str">
            <v>12A*</v>
          </cell>
          <cell r="BD332" t="str">
            <v>HTT NV</v>
          </cell>
          <cell r="BE332" t="str">
            <v>HTT NV</v>
          </cell>
        </row>
      </sheetData>
      <sheetData sheetId="28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Mau 6"/>
      <sheetName val="Mau 21"/>
    </sheetNames>
    <sheetDataSet>
      <sheetData sheetId="0"/>
      <sheetData sheetId="1">
        <row r="10">
          <cell r="D10" t="str">
            <v>01001001</v>
          </cell>
          <cell r="E10" t="str">
            <v>Hiệu trưởng</v>
          </cell>
          <cell r="F10" t="str">
            <v>HTXS NV</v>
          </cell>
          <cell r="I10" t="str">
            <v>X</v>
          </cell>
          <cell r="J10" t="str">
            <v>X</v>
          </cell>
          <cell r="K10" t="str">
            <v>X</v>
          </cell>
          <cell r="M10" t="str">
            <v>X</v>
          </cell>
          <cell r="Q10" t="str">
            <v>X</v>
          </cell>
        </row>
        <row r="11">
          <cell r="D11" t="str">
            <v>01002001</v>
          </cell>
          <cell r="E11" t="str">
            <v>Phó Hiệu trưởng</v>
          </cell>
          <cell r="F11" t="str">
            <v>HTXS NV</v>
          </cell>
          <cell r="I11" t="str">
            <v>X</v>
          </cell>
          <cell r="M11" t="str">
            <v>X</v>
          </cell>
        </row>
        <row r="12">
          <cell r="D12" t="str">
            <v>01001006</v>
          </cell>
          <cell r="E12" t="str">
            <v>Phó Hiệu trưởng</v>
          </cell>
          <cell r="F12" t="str">
            <v>HTXS NV</v>
          </cell>
          <cell r="I12" t="str">
            <v>X</v>
          </cell>
          <cell r="J12" t="str">
            <v>X</v>
          </cell>
          <cell r="M12" t="str">
            <v>X</v>
          </cell>
          <cell r="P12" t="str">
            <v>X</v>
          </cell>
        </row>
        <row r="13">
          <cell r="D13" t="str">
            <v>01014037</v>
          </cell>
          <cell r="E13" t="str">
            <v>Phó Hiệu trưởng</v>
          </cell>
          <cell r="F13" t="str">
            <v>HTXS NV</v>
          </cell>
          <cell r="I13" t="str">
            <v>X</v>
          </cell>
          <cell r="J13" t="str">
            <v>X</v>
          </cell>
          <cell r="K13" t="str">
            <v>X</v>
          </cell>
          <cell r="L13" t="str">
            <v>X</v>
          </cell>
          <cell r="M13" t="str">
            <v>X</v>
          </cell>
          <cell r="P13" t="str">
            <v>X</v>
          </cell>
        </row>
        <row r="14">
          <cell r="D14" t="str">
            <v>01002024</v>
          </cell>
          <cell r="E14" t="str">
            <v>Trưởng phòng Kế hoạch - Tài chính</v>
          </cell>
          <cell r="F14" t="str">
            <v>HTXS NV</v>
          </cell>
          <cell r="I14" t="str">
            <v>X</v>
          </cell>
          <cell r="J14" t="str">
            <v>X</v>
          </cell>
          <cell r="K14" t="str">
            <v>X</v>
          </cell>
          <cell r="M14" t="str">
            <v>X</v>
          </cell>
        </row>
        <row r="15">
          <cell r="D15" t="str">
            <v>01003009</v>
          </cell>
          <cell r="E15" t="str">
            <v>Nhân viên phòng Kế hoạch - Tài chính</v>
          </cell>
          <cell r="F15" t="str">
            <v>HTXS NV</v>
          </cell>
          <cell r="I15" t="str">
            <v>X</v>
          </cell>
          <cell r="M15" t="str">
            <v>X</v>
          </cell>
        </row>
        <row r="16">
          <cell r="D16" t="str">
            <v>01003005</v>
          </cell>
          <cell r="E16" t="str">
            <v>Nhân viên phòng Kế hoạch - Tài chính</v>
          </cell>
          <cell r="F16" t="str">
            <v>HTXS NV</v>
          </cell>
          <cell r="I16" t="str">
            <v>X</v>
          </cell>
          <cell r="M16" t="str">
            <v>X</v>
          </cell>
        </row>
        <row r="17">
          <cell r="D17" t="str">
            <v>01023004</v>
          </cell>
          <cell r="E17" t="str">
            <v>Nhân viên phòng Kế hoạch - Tài chính</v>
          </cell>
          <cell r="F17" t="str">
            <v>HTXS NV</v>
          </cell>
          <cell r="I17" t="str">
            <v>X</v>
          </cell>
          <cell r="M17" t="str">
            <v>X</v>
          </cell>
        </row>
        <row r="18">
          <cell r="D18" t="str">
            <v>01003007</v>
          </cell>
          <cell r="E18" t="str">
            <v>Nhân viên phòng Kế hoạch - Tài chính</v>
          </cell>
          <cell r="F18" t="str">
            <v>HTXS NV</v>
          </cell>
          <cell r="I18" t="str">
            <v>X</v>
          </cell>
          <cell r="M18" t="str">
            <v>X</v>
          </cell>
        </row>
        <row r="19">
          <cell r="D19" t="str">
            <v>01003008</v>
          </cell>
          <cell r="E19" t="str">
            <v>Nhân viên phòng Kế hoạch - Tài chính</v>
          </cell>
          <cell r="F19" t="str">
            <v>HTXS NV</v>
          </cell>
          <cell r="I19" t="str">
            <v>X</v>
          </cell>
        </row>
        <row r="20">
          <cell r="D20" t="str">
            <v>01003014</v>
          </cell>
          <cell r="E20" t="str">
            <v>Nhân viên phòng Kế hoạch - Tài chính</v>
          </cell>
          <cell r="F20" t="str">
            <v>HTXS NV</v>
          </cell>
          <cell r="I20" t="str">
            <v>X</v>
          </cell>
        </row>
        <row r="21">
          <cell r="D21" t="str">
            <v>01003015</v>
          </cell>
          <cell r="E21" t="str">
            <v>Nhân viên phòng Kế hoạch - Tài chính</v>
          </cell>
          <cell r="F21" t="str">
            <v>HTXS NV</v>
          </cell>
          <cell r="I21" t="str">
            <v>X</v>
          </cell>
        </row>
        <row r="22">
          <cell r="D22" t="e">
            <v>#N/A</v>
          </cell>
          <cell r="E22" t="str">
            <v>Trưởng phòng Tuyển sinh - Đào tạo</v>
          </cell>
          <cell r="F22" t="str">
            <v>HTXS NV</v>
          </cell>
          <cell r="I22" t="str">
            <v>X</v>
          </cell>
          <cell r="M22" t="str">
            <v>X</v>
          </cell>
        </row>
        <row r="23">
          <cell r="D23" t="str">
            <v>01004001</v>
          </cell>
          <cell r="E23" t="str">
            <v>Phó Trưởng phòng Tuyển sinh - Đào tạo</v>
          </cell>
          <cell r="F23" t="str">
            <v>HTXS NV</v>
          </cell>
          <cell r="I23" t="str">
            <v>X</v>
          </cell>
        </row>
        <row r="24">
          <cell r="D24" t="str">
            <v>01004005</v>
          </cell>
          <cell r="E24" t="str">
            <v>Phó Trưởng phòng Tuyển sinh - Đào tạo</v>
          </cell>
          <cell r="F24" t="str">
            <v>HTXS NV</v>
          </cell>
          <cell r="I24" t="str">
            <v>X</v>
          </cell>
          <cell r="J24" t="str">
            <v>X</v>
          </cell>
          <cell r="K24" t="str">
            <v>X</v>
          </cell>
          <cell r="M24" t="str">
            <v>X</v>
          </cell>
        </row>
        <row r="25">
          <cell r="D25" t="str">
            <v>01004004</v>
          </cell>
          <cell r="E25" t="str">
            <v>Phó Trưởng phòng Tuyển sinh - Đào tạo</v>
          </cell>
          <cell r="F25" t="str">
            <v>HTXS NV</v>
          </cell>
          <cell r="I25" t="str">
            <v>X</v>
          </cell>
          <cell r="J25" t="str">
            <v>X</v>
          </cell>
          <cell r="K25" t="str">
            <v>X</v>
          </cell>
          <cell r="M25" t="str">
            <v>X</v>
          </cell>
          <cell r="P25" t="str">
            <v>X</v>
          </cell>
        </row>
        <row r="26">
          <cell r="D26" t="str">
            <v>01022013</v>
          </cell>
          <cell r="E26" t="str">
            <v>Nhân viên phòng Tuyển sinh - Đào tạo</v>
          </cell>
          <cell r="F26" t="str">
            <v>HTXS NV</v>
          </cell>
          <cell r="I26" t="str">
            <v>X</v>
          </cell>
          <cell r="J26" t="str">
            <v>X</v>
          </cell>
          <cell r="M26" t="str">
            <v>X</v>
          </cell>
        </row>
        <row r="27">
          <cell r="D27" t="str">
            <v>01004003</v>
          </cell>
          <cell r="E27" t="str">
            <v>Nhân viên phòng Tuyển sinh - Đào tạo</v>
          </cell>
          <cell r="F27" t="str">
            <v>HTXS NV</v>
          </cell>
          <cell r="I27" t="str">
            <v>X</v>
          </cell>
        </row>
        <row r="28">
          <cell r="D28" t="str">
            <v>01004008</v>
          </cell>
          <cell r="E28" t="str">
            <v>Nhân viên phòng Tuyển sinh - Đào tạo</v>
          </cell>
          <cell r="F28" t="str">
            <v>HTXS NV</v>
          </cell>
          <cell r="I28" t="str">
            <v>X</v>
          </cell>
        </row>
        <row r="29">
          <cell r="D29" t="str">
            <v>01005009</v>
          </cell>
          <cell r="E29" t="str">
            <v>Nhân viên phòng Tuyển sinh - Đào tạo</v>
          </cell>
          <cell r="F29" t="str">
            <v>HTT NV</v>
          </cell>
          <cell r="I29" t="str">
            <v>X</v>
          </cell>
        </row>
        <row r="30">
          <cell r="D30" t="str">
            <v>01004009</v>
          </cell>
          <cell r="E30" t="str">
            <v>Nhân viên phòng Tuyển sinh - Đào tạo</v>
          </cell>
          <cell r="F30" t="str">
            <v>HTXS NV</v>
          </cell>
          <cell r="I30" t="str">
            <v>X</v>
          </cell>
        </row>
        <row r="31">
          <cell r="D31" t="str">
            <v>01002020</v>
          </cell>
          <cell r="E31" t="str">
            <v>Nhân viên phòng Tuyển sinh - Đào tạo</v>
          </cell>
          <cell r="F31" t="str">
            <v>HTXS NV</v>
          </cell>
          <cell r="I31" t="str">
            <v>X</v>
          </cell>
        </row>
        <row r="32">
          <cell r="D32" t="str">
            <v>01010038</v>
          </cell>
          <cell r="E32" t="str">
            <v>Nhân viên phòng Tuyển sinh - Đào tạo</v>
          </cell>
          <cell r="F32" t="str">
            <v>HTT NV</v>
          </cell>
          <cell r="I32" t="str">
            <v>X</v>
          </cell>
        </row>
        <row r="33">
          <cell r="D33" t="str">
            <v>01012026</v>
          </cell>
          <cell r="E33" t="str">
            <v>Nhân viên phòng Tuyển sinh - Đào tạo</v>
          </cell>
          <cell r="F33" t="str">
            <v>HTXS NV</v>
          </cell>
          <cell r="I33" t="str">
            <v>X</v>
          </cell>
        </row>
        <row r="34">
          <cell r="D34" t="str">
            <v>01011017</v>
          </cell>
          <cell r="E34" t="str">
            <v>Nhân viên phòng Tuyển sinh - Đào tạo</v>
          </cell>
          <cell r="F34" t="str">
            <v>HTXS NV</v>
          </cell>
          <cell r="I34" t="str">
            <v>X</v>
          </cell>
          <cell r="J34" t="str">
            <v>X</v>
          </cell>
          <cell r="M34" t="str">
            <v>X</v>
          </cell>
        </row>
        <row r="35">
          <cell r="D35" t="str">
            <v>01022059</v>
          </cell>
          <cell r="E35" t="str">
            <v>Nhân viên phòng Tuyển sinh - Đào tạo</v>
          </cell>
          <cell r="F35" t="str">
            <v>HTXS NV</v>
          </cell>
          <cell r="I35" t="str">
            <v>X</v>
          </cell>
        </row>
        <row r="36">
          <cell r="D36" t="str">
            <v>01018006</v>
          </cell>
          <cell r="E36" t="str">
            <v>Nhân viên phòng Tuyển sinh - Đào tạo</v>
          </cell>
          <cell r="F36" t="str">
            <v>HTXS NV</v>
          </cell>
          <cell r="I36" t="str">
            <v>X</v>
          </cell>
        </row>
        <row r="37">
          <cell r="D37" t="str">
            <v>01004013</v>
          </cell>
          <cell r="E37" t="str">
            <v>Nhân viên phòng Tuyển sinh - Đào tạo</v>
          </cell>
          <cell r="F37" t="str">
            <v>HTXS NV</v>
          </cell>
          <cell r="I37" t="str">
            <v>X</v>
          </cell>
        </row>
        <row r="38">
          <cell r="D38" t="e">
            <v>#N/A</v>
          </cell>
          <cell r="E38" t="str">
            <v>Nhân viên phòng Tuyển sinh - Đào tạo</v>
          </cell>
          <cell r="F38" t="str">
            <v>Không đánh giá</v>
          </cell>
          <cell r="H38" t="str">
            <v>Chưa đủ thời gian xét LĐTT</v>
          </cell>
          <cell r="R38" t="str">
            <v>HĐ từ 01/4/2022.</v>
          </cell>
        </row>
        <row r="39">
          <cell r="D39" t="str">
            <v>01007009</v>
          </cell>
          <cell r="E39" t="str">
            <v>Trưởng phòng Tổ chức - Hành chính - Tổng hợp</v>
          </cell>
          <cell r="F39" t="str">
            <v>HTXS NV</v>
          </cell>
          <cell r="I39" t="str">
            <v>X</v>
          </cell>
          <cell r="J39" t="str">
            <v>X</v>
          </cell>
          <cell r="M39" t="str">
            <v>X</v>
          </cell>
        </row>
        <row r="40">
          <cell r="D40" t="str">
            <v>01002019</v>
          </cell>
          <cell r="E40" t="str">
            <v>Phó Trưởng phòng Tổ chức - Hành chính - Tổng hợp</v>
          </cell>
          <cell r="F40" t="str">
            <v>HTXS NV</v>
          </cell>
          <cell r="I40" t="str">
            <v>X</v>
          </cell>
          <cell r="J40" t="str">
            <v>X</v>
          </cell>
          <cell r="M40" t="str">
            <v>X</v>
          </cell>
        </row>
        <row r="41">
          <cell r="D41" t="str">
            <v>01004007</v>
          </cell>
          <cell r="E41" t="str">
            <v>Phó Trưởng phòng Tổ chức - Hành chính - Tổng hợp</v>
          </cell>
          <cell r="F41" t="str">
            <v>HTXS NV</v>
          </cell>
          <cell r="I41" t="str">
            <v>X</v>
          </cell>
          <cell r="J41" t="str">
            <v>X</v>
          </cell>
          <cell r="K41" t="str">
            <v>X</v>
          </cell>
          <cell r="M41" t="str">
            <v>X</v>
          </cell>
        </row>
        <row r="42">
          <cell r="D42" t="str">
            <v>01002017</v>
          </cell>
          <cell r="E42" t="str">
            <v>Nhân viên phòng Tổ chức - Hành chính - Tổng hợp</v>
          </cell>
          <cell r="F42" t="str">
            <v>HTXS NV</v>
          </cell>
          <cell r="I42" t="str">
            <v>X</v>
          </cell>
          <cell r="M42" t="str">
            <v>X</v>
          </cell>
        </row>
        <row r="43">
          <cell r="D43" t="str">
            <v>01002018</v>
          </cell>
          <cell r="E43" t="str">
            <v>Nhân viên phòng Tổ chức - Hành chính - Tổng hợp</v>
          </cell>
          <cell r="F43" t="str">
            <v>HTXS NV</v>
          </cell>
          <cell r="I43" t="str">
            <v>X</v>
          </cell>
          <cell r="J43" t="str">
            <v>X</v>
          </cell>
          <cell r="M43" t="str">
            <v>X</v>
          </cell>
        </row>
        <row r="44">
          <cell r="D44" t="str">
            <v>01002005</v>
          </cell>
          <cell r="E44" t="str">
            <v>Nhân viên phòng Tổ chức - Hành chính - Tổng hợp</v>
          </cell>
          <cell r="F44" t="str">
            <v>HTXS NV</v>
          </cell>
          <cell r="I44" t="str">
            <v>X</v>
          </cell>
        </row>
        <row r="45">
          <cell r="D45" t="str">
            <v>01023001</v>
          </cell>
          <cell r="E45" t="str">
            <v>Nhân viên phòng Tổ chức - Hành chính - Tổng hợp</v>
          </cell>
          <cell r="F45" t="str">
            <v>HTXS NV</v>
          </cell>
          <cell r="I45" t="str">
            <v>X</v>
          </cell>
        </row>
        <row r="46">
          <cell r="D46" t="str">
            <v>01017006</v>
          </cell>
          <cell r="E46" t="str">
            <v>Nhân viên phòng Tổ chức - Hành chính - Tổng hợp</v>
          </cell>
          <cell r="F46" t="str">
            <v>HTXS NV</v>
          </cell>
          <cell r="I46" t="str">
            <v>X</v>
          </cell>
          <cell r="M46" t="str">
            <v>X</v>
          </cell>
        </row>
        <row r="47">
          <cell r="D47" t="str">
            <v>01002032</v>
          </cell>
          <cell r="E47" t="str">
            <v>Nhân viên phòng Tổ chức - Hành chính - Tổng hợp</v>
          </cell>
          <cell r="F47" t="str">
            <v>HTXS NV</v>
          </cell>
          <cell r="I47" t="str">
            <v>X</v>
          </cell>
        </row>
        <row r="48">
          <cell r="D48" t="str">
            <v>01007007</v>
          </cell>
          <cell r="E48" t="str">
            <v>Nhân viên phòng Tổ chức - Hành chính - Tổng hợp</v>
          </cell>
          <cell r="F48" t="str">
            <v>HTT NV</v>
          </cell>
          <cell r="I48" t="str">
            <v>X</v>
          </cell>
        </row>
        <row r="49">
          <cell r="D49" t="str">
            <v>01007005</v>
          </cell>
          <cell r="E49" t="str">
            <v>Nhân viên phòng Tổ chức - Hành chính - Tổng hợp</v>
          </cell>
          <cell r="F49" t="str">
            <v>HTXS NV</v>
          </cell>
          <cell r="I49" t="str">
            <v>X</v>
          </cell>
        </row>
        <row r="50">
          <cell r="D50" t="str">
            <v>01007006</v>
          </cell>
          <cell r="E50" t="str">
            <v>Nhân viên phòng Tổ chức - Hành chính - Tổng hợp</v>
          </cell>
          <cell r="F50" t="str">
            <v>HTT NV</v>
          </cell>
          <cell r="I50" t="str">
            <v>X</v>
          </cell>
        </row>
        <row r="51">
          <cell r="D51" t="str">
            <v>01002038</v>
          </cell>
          <cell r="E51" t="str">
            <v>Nhân viên phòng Tổ chức - Hành chính - Tổng hợp</v>
          </cell>
          <cell r="F51" t="str">
            <v>HTT NV</v>
          </cell>
          <cell r="I51" t="str">
            <v>X</v>
          </cell>
        </row>
        <row r="52">
          <cell r="D52" t="str">
            <v>01002023</v>
          </cell>
          <cell r="E52" t="str">
            <v>Nhân viên phòng Tổ chức - Hành chính - Tổng hợp</v>
          </cell>
          <cell r="F52" t="str">
            <v>HTXS NV</v>
          </cell>
          <cell r="I52" t="str">
            <v>X</v>
          </cell>
        </row>
        <row r="53">
          <cell r="D53" t="str">
            <v>01002007</v>
          </cell>
          <cell r="E53" t="str">
            <v>Nhân viên phòng Tổ chức - Hành chính - Tổng hợp</v>
          </cell>
          <cell r="F53" t="str">
            <v>HTXS NV</v>
          </cell>
          <cell r="I53" t="str">
            <v>X</v>
          </cell>
        </row>
        <row r="54">
          <cell r="D54" t="str">
            <v>01002010</v>
          </cell>
          <cell r="E54" t="str">
            <v>Nhân viên phòng Tổ chức - Hành chính - Tổng hợp</v>
          </cell>
          <cell r="F54" t="str">
            <v>HTXS NV</v>
          </cell>
          <cell r="I54" t="str">
            <v>X</v>
          </cell>
        </row>
        <row r="55">
          <cell r="D55" t="str">
            <v>01002012</v>
          </cell>
          <cell r="E55" t="str">
            <v>Nhân viên phòng Tổ chức - Hành chính - Tổng hợp</v>
          </cell>
          <cell r="F55" t="str">
            <v>HTXS NV</v>
          </cell>
          <cell r="I55" t="str">
            <v>X</v>
          </cell>
        </row>
        <row r="56">
          <cell r="D56" t="str">
            <v>01002028</v>
          </cell>
          <cell r="E56" t="str">
            <v>Nhân viên phòng Tổ chức - Hành chính - Tổng hợp</v>
          </cell>
          <cell r="F56" t="str">
            <v>HTXS NV</v>
          </cell>
          <cell r="I56" t="str">
            <v>X</v>
          </cell>
        </row>
        <row r="57">
          <cell r="D57" t="str">
            <v>01002027</v>
          </cell>
          <cell r="E57" t="str">
            <v>Nhân viên phòng Tổ chức - Hành chính - Tổng hợp</v>
          </cell>
          <cell r="F57" t="str">
            <v>HTXS NV</v>
          </cell>
          <cell r="I57" t="str">
            <v>X</v>
          </cell>
        </row>
        <row r="58">
          <cell r="D58" t="str">
            <v>01002013</v>
          </cell>
          <cell r="E58" t="str">
            <v>Nhân viên phòng Tổ chức - Hành chính - Tổng hợp</v>
          </cell>
          <cell r="F58" t="str">
            <v>HTT NV</v>
          </cell>
          <cell r="I58" t="str">
            <v>X</v>
          </cell>
        </row>
        <row r="59">
          <cell r="D59" t="str">
            <v>01002031</v>
          </cell>
          <cell r="E59" t="str">
            <v>Nhân viên phòng Tổ chức - Hành chính - Tổng hợp</v>
          </cell>
          <cell r="F59" t="str">
            <v>HTT NV</v>
          </cell>
          <cell r="I59" t="str">
            <v>X</v>
          </cell>
        </row>
        <row r="60">
          <cell r="D60" t="str">
            <v>01002034</v>
          </cell>
          <cell r="E60" t="str">
            <v>Nhân viên phòng Tổ chức - Hành chính - Tổng hợp</v>
          </cell>
          <cell r="F60" t="str">
            <v>HTT NV</v>
          </cell>
          <cell r="I60" t="str">
            <v>X</v>
          </cell>
        </row>
        <row r="61">
          <cell r="D61" t="str">
            <v>01002033</v>
          </cell>
          <cell r="E61" t="str">
            <v>Nhân viên phòng Tổ chức - Hành chính - Tổng hợp</v>
          </cell>
          <cell r="F61" t="str">
            <v>HTT NV</v>
          </cell>
          <cell r="I61" t="str">
            <v>X</v>
          </cell>
        </row>
        <row r="62">
          <cell r="D62" t="str">
            <v>01010068</v>
          </cell>
          <cell r="E62" t="str">
            <v>Nhân viên phòng Tổ chức - Hành chính - Tổng hợp</v>
          </cell>
          <cell r="F62" t="str">
            <v>HTT NV</v>
          </cell>
          <cell r="I62" t="str">
            <v>X</v>
          </cell>
        </row>
        <row r="63">
          <cell r="D63" t="str">
            <v>01002035</v>
          </cell>
          <cell r="E63" t="str">
            <v>Nhân viên phòng Tổ chức - Hành chính - Tổng hợp</v>
          </cell>
          <cell r="F63" t="str">
            <v>HTXS NV</v>
          </cell>
          <cell r="I63" t="str">
            <v>X</v>
          </cell>
        </row>
        <row r="64">
          <cell r="D64" t="str">
            <v>01002036</v>
          </cell>
          <cell r="E64" t="str">
            <v>Nhân viên phòng Tổ chức - Hành chính - Tổng hợp</v>
          </cell>
          <cell r="F64" t="str">
            <v>HTXS NV</v>
          </cell>
          <cell r="I64" t="str">
            <v>X</v>
          </cell>
        </row>
        <row r="65">
          <cell r="D65" t="str">
            <v>01002002</v>
          </cell>
          <cell r="E65" t="str">
            <v>Trưởng phòng Thanh tra giáo dục - Công tác Sinh viên</v>
          </cell>
          <cell r="F65" t="str">
            <v>HTXS NV</v>
          </cell>
          <cell r="I65" t="str">
            <v>X</v>
          </cell>
        </row>
        <row r="66">
          <cell r="D66" t="e">
            <v>#N/A</v>
          </cell>
          <cell r="E66" t="str">
            <v>Phó Trưởng phòng Thanh tra giáo dục - Công tác Sinh viên</v>
          </cell>
          <cell r="F66" t="str">
            <v>HTXS NV</v>
          </cell>
          <cell r="I66" t="str">
            <v>X</v>
          </cell>
        </row>
        <row r="67">
          <cell r="D67" t="str">
            <v>01009006</v>
          </cell>
          <cell r="E67" t="str">
            <v>Phó Trưởng phòng Thanh tra giáo dục - Công tác Sinh viên</v>
          </cell>
          <cell r="F67" t="str">
            <v>HTXS NV</v>
          </cell>
          <cell r="I67" t="str">
            <v>X</v>
          </cell>
          <cell r="J67" t="str">
            <v>X</v>
          </cell>
          <cell r="M67" t="str">
            <v>X</v>
          </cell>
        </row>
        <row r="68">
          <cell r="D68" t="str">
            <v>01009018</v>
          </cell>
          <cell r="E68" t="str">
            <v>Nhân viên phòng Thanh tra giáo dục - Công tác Sinh viên</v>
          </cell>
          <cell r="F68" t="str">
            <v>HTXS NV</v>
          </cell>
          <cell r="I68" t="str">
            <v>X</v>
          </cell>
          <cell r="M68" t="str">
            <v>X</v>
          </cell>
        </row>
        <row r="69">
          <cell r="D69" t="str">
            <v>01009010</v>
          </cell>
          <cell r="E69" t="str">
            <v>Nhân viên phòng Thanh tra giáo dục - Công tác Sinh viên</v>
          </cell>
          <cell r="F69" t="str">
            <v>HTT NV</v>
          </cell>
          <cell r="I69" t="str">
            <v>X</v>
          </cell>
        </row>
        <row r="70">
          <cell r="D70" t="str">
            <v>01002004</v>
          </cell>
          <cell r="E70" t="str">
            <v>Nhân viên phòng Thanh tra giáo dục - Công tác Sinh viên</v>
          </cell>
          <cell r="F70" t="str">
            <v>HTXS NV</v>
          </cell>
          <cell r="I70" t="str">
            <v>X</v>
          </cell>
          <cell r="J70" t="str">
            <v>X</v>
          </cell>
          <cell r="M70" t="str">
            <v>X</v>
          </cell>
        </row>
        <row r="71">
          <cell r="D71" t="str">
            <v>01009008</v>
          </cell>
          <cell r="E71" t="str">
            <v>Nhân viên phòng Thanh tra giáo dục - Công tác Sinh viên</v>
          </cell>
          <cell r="F71" t="str">
            <v>HTXS NV</v>
          </cell>
          <cell r="I71" t="str">
            <v>X</v>
          </cell>
        </row>
        <row r="72">
          <cell r="D72" t="str">
            <v>01022058</v>
          </cell>
          <cell r="E72" t="str">
            <v>Nhân viên phòng Thanh tra giáo dục - Công tác Sinh viên</v>
          </cell>
          <cell r="F72" t="str">
            <v>HTT NV</v>
          </cell>
          <cell r="I72" t="str">
            <v>X</v>
          </cell>
        </row>
        <row r="73">
          <cell r="D73" t="str">
            <v>01007004</v>
          </cell>
          <cell r="E73" t="str">
            <v>Nhân viên phòng Thanh tra giáo dục - Công tác Sinh viên</v>
          </cell>
          <cell r="F73" t="str">
            <v>HTT NV</v>
          </cell>
          <cell r="I73" t="str">
            <v>X</v>
          </cell>
        </row>
        <row r="74">
          <cell r="D74" t="str">
            <v>01009012</v>
          </cell>
          <cell r="E74" t="str">
            <v>Nhân viên phòng Thanh tra giáo dục - Công tác Sinh viên</v>
          </cell>
          <cell r="F74" t="str">
            <v>HTXS NV</v>
          </cell>
          <cell r="I74" t="str">
            <v>X</v>
          </cell>
        </row>
        <row r="75">
          <cell r="D75" t="str">
            <v>01002008</v>
          </cell>
          <cell r="E75" t="str">
            <v>Nhân viên phòng Thanh tra giáo dục - Công tác Sinh viên</v>
          </cell>
          <cell r="F75" t="str">
            <v>HTXS NV</v>
          </cell>
          <cell r="I75" t="str">
            <v>X</v>
          </cell>
        </row>
        <row r="76">
          <cell r="D76" t="str">
            <v>01009019</v>
          </cell>
          <cell r="E76" t="str">
            <v>Nhân viên phòng Thanh tra giáo dục - Công tác Sinh viên</v>
          </cell>
          <cell r="F76" t="str">
            <v>HTXS NV</v>
          </cell>
          <cell r="I76" t="str">
            <v>X</v>
          </cell>
        </row>
        <row r="77">
          <cell r="D77" t="str">
            <v>01009011</v>
          </cell>
          <cell r="E77" t="str">
            <v>Nhân viên phòng Thanh tra giáo dục - Công tác Sinh viên</v>
          </cell>
          <cell r="F77" t="str">
            <v>HTXS NV</v>
          </cell>
          <cell r="I77" t="str">
            <v>X</v>
          </cell>
        </row>
        <row r="78">
          <cell r="D78" t="str">
            <v>01009028</v>
          </cell>
          <cell r="E78" t="str">
            <v>Nhân viên phòng Thanh tra giáo dục - Công tác Sinh viên</v>
          </cell>
          <cell r="F78" t="str">
            <v>HTT NV</v>
          </cell>
          <cell r="I78" t="str">
            <v>X</v>
          </cell>
        </row>
        <row r="79">
          <cell r="D79" t="str">
            <v>01009026</v>
          </cell>
          <cell r="E79" t="str">
            <v>Nhân viên phòng Thanh tra giáo dục - Công tác Sinh viên</v>
          </cell>
          <cell r="F79" t="str">
            <v>HTXS NV</v>
          </cell>
          <cell r="I79" t="str">
            <v>X</v>
          </cell>
        </row>
        <row r="80">
          <cell r="D80" t="str">
            <v>01007003</v>
          </cell>
          <cell r="E80" t="str">
            <v>Nhân viên phòng Thanh tra giáo dục - Công tác Sinh viên</v>
          </cell>
          <cell r="F80" t="str">
            <v>HTT NV</v>
          </cell>
          <cell r="I80" t="str">
            <v>X</v>
          </cell>
        </row>
        <row r="81">
          <cell r="D81" t="str">
            <v>01009009</v>
          </cell>
          <cell r="E81" t="str">
            <v>Trưởng phòng Khảo thí và Đảm bảo chất lượng</v>
          </cell>
          <cell r="F81" t="str">
            <v>HTXS NV</v>
          </cell>
          <cell r="I81" t="str">
            <v>X</v>
          </cell>
        </row>
        <row r="82">
          <cell r="D82" t="str">
            <v>01003002</v>
          </cell>
          <cell r="E82" t="str">
            <v>Phó Trưởng phòng Khảo thí và Đảm bảo chất lượng</v>
          </cell>
          <cell r="F82" t="str">
            <v>HTXS NV</v>
          </cell>
          <cell r="I82" t="str">
            <v>X</v>
          </cell>
          <cell r="M82" t="str">
            <v>X</v>
          </cell>
        </row>
        <row r="83">
          <cell r="D83" t="str">
            <v>01023002</v>
          </cell>
          <cell r="E83" t="str">
            <v>Nhân viên phòng Khảo thí và Đảm bảo chất lượng</v>
          </cell>
          <cell r="F83" t="str">
            <v>HTXS NV</v>
          </cell>
          <cell r="I83" t="str">
            <v>X</v>
          </cell>
          <cell r="J83" t="str">
            <v>X</v>
          </cell>
          <cell r="M83" t="str">
            <v>X</v>
          </cell>
        </row>
        <row r="84">
          <cell r="D84" t="str">
            <v>01006003</v>
          </cell>
          <cell r="E84" t="str">
            <v>Nhân viên phòng Khảo thí và Đảm bảo chất lượng</v>
          </cell>
          <cell r="F84" t="str">
            <v>HTT NV</v>
          </cell>
          <cell r="I84" t="str">
            <v>X</v>
          </cell>
        </row>
        <row r="85">
          <cell r="D85" t="str">
            <v>01013032</v>
          </cell>
          <cell r="E85" t="str">
            <v>Nhân viên phòng Khảo thí và Đảm bảo chất lượng</v>
          </cell>
          <cell r="F85" t="str">
            <v>HTT NV</v>
          </cell>
          <cell r="I85" t="str">
            <v>X</v>
          </cell>
        </row>
        <row r="86">
          <cell r="D86" t="str">
            <v>01022061</v>
          </cell>
          <cell r="E86" t="str">
            <v>Nhân viên phòng Khảo thí và Đảm bảo chất lượng</v>
          </cell>
          <cell r="F86" t="str">
            <v>HTXS NV</v>
          </cell>
          <cell r="I86" t="str">
            <v>X</v>
          </cell>
        </row>
        <row r="87">
          <cell r="D87" t="str">
            <v>01015027</v>
          </cell>
          <cell r="E87" t="str">
            <v>Nhân viên phòng Khảo thí và Đảm bảo chất lượng</v>
          </cell>
          <cell r="F87" t="str">
            <v>HTXS NV</v>
          </cell>
          <cell r="I87" t="str">
            <v>X</v>
          </cell>
          <cell r="J87" t="str">
            <v>X</v>
          </cell>
          <cell r="M87" t="str">
            <v>X</v>
          </cell>
        </row>
        <row r="88">
          <cell r="D88" t="str">
            <v>01006006</v>
          </cell>
          <cell r="E88" t="str">
            <v>Nhân viên phòng Khảo thí và Đảm bảo chất lượng</v>
          </cell>
          <cell r="F88" t="str">
            <v>HTXS NV</v>
          </cell>
          <cell r="I88" t="str">
            <v>X</v>
          </cell>
        </row>
        <row r="89">
          <cell r="D89" t="str">
            <v>01005007</v>
          </cell>
          <cell r="E89" t="str">
            <v>Trưởng phòng Quản lý khoa học - Hợp tác quốc tế</v>
          </cell>
          <cell r="F89" t="str">
            <v>HTXS NV</v>
          </cell>
          <cell r="I89" t="str">
            <v>X</v>
          </cell>
          <cell r="J89" t="str">
            <v>X</v>
          </cell>
        </row>
        <row r="90">
          <cell r="D90" t="str">
            <v>01005003</v>
          </cell>
          <cell r="E90" t="str">
            <v>Nhân viên phòng Quản lý khoa học - Hợp tác quốc tế</v>
          </cell>
          <cell r="F90" t="str">
            <v>HTXS NV</v>
          </cell>
          <cell r="I90" t="str">
            <v>X</v>
          </cell>
        </row>
        <row r="91">
          <cell r="D91" t="str">
            <v>01005011</v>
          </cell>
          <cell r="E91" t="str">
            <v>Nhân viên phòng Quản lý khoa học - Hợp tác quốc tế</v>
          </cell>
          <cell r="F91" t="str">
            <v>HTT NV</v>
          </cell>
          <cell r="I91" t="str">
            <v>X</v>
          </cell>
        </row>
        <row r="92">
          <cell r="D92" t="str">
            <v>01008028</v>
          </cell>
          <cell r="E92" t="str">
            <v>Trưởng phòng Quản trị - Dịch vụ</v>
          </cell>
          <cell r="F92" t="str">
            <v>HTXS NV</v>
          </cell>
          <cell r="I92" t="str">
            <v>X</v>
          </cell>
          <cell r="J92" t="str">
            <v>X</v>
          </cell>
          <cell r="M92" t="str">
            <v>X</v>
          </cell>
        </row>
        <row r="93">
          <cell r="D93" t="str">
            <v>01008002</v>
          </cell>
          <cell r="E93" t="str">
            <v>Phó Trưởng phòng Quản trị - Dịch vụ</v>
          </cell>
          <cell r="F93" t="str">
            <v>HTXS NV</v>
          </cell>
          <cell r="I93" t="str">
            <v>X</v>
          </cell>
          <cell r="J93" t="str">
            <v>X</v>
          </cell>
        </row>
        <row r="94">
          <cell r="D94" t="str">
            <v>01008004</v>
          </cell>
          <cell r="E94" t="str">
            <v>Tổ trưởng Tổ sửa chữa thuộc phòng Quản trị - Dịch vụ</v>
          </cell>
          <cell r="F94" t="str">
            <v>HTXS NV</v>
          </cell>
          <cell r="I94" t="str">
            <v>X</v>
          </cell>
          <cell r="J94" t="str">
            <v>X</v>
          </cell>
        </row>
        <row r="95">
          <cell r="D95" t="str">
            <v>01009007</v>
          </cell>
          <cell r="E95" t="str">
            <v>Tổ trưởng Tổ Quản lý Ký túc xá Sinh viên thuộc phòng Quản trị - Dịch vụ</v>
          </cell>
          <cell r="F95" t="str">
            <v>HTXS NV</v>
          </cell>
          <cell r="I95" t="str">
            <v>X</v>
          </cell>
          <cell r="J95" t="str">
            <v>X</v>
          </cell>
          <cell r="M95" t="str">
            <v>X</v>
          </cell>
        </row>
        <row r="96">
          <cell r="D96" t="str">
            <v>01008008</v>
          </cell>
          <cell r="E96" t="str">
            <v>Nhân viên phòng Quản trị - Dịch vụ</v>
          </cell>
          <cell r="F96" t="str">
            <v>HTXS NV</v>
          </cell>
          <cell r="I96" t="str">
            <v>X</v>
          </cell>
        </row>
        <row r="97">
          <cell r="D97" t="str">
            <v>01008006</v>
          </cell>
          <cell r="E97" t="str">
            <v>Nhân viên phòng Quản trị - Dịch vụ</v>
          </cell>
          <cell r="F97" t="str">
            <v>HTT NV</v>
          </cell>
          <cell r="I97" t="str">
            <v>X</v>
          </cell>
        </row>
        <row r="98">
          <cell r="D98" t="str">
            <v>01002021</v>
          </cell>
          <cell r="E98" t="str">
            <v>Nhân viên phòng Quản trị - Dịch vụ</v>
          </cell>
          <cell r="F98" t="str">
            <v>HTXS NV</v>
          </cell>
          <cell r="I98" t="str">
            <v>X</v>
          </cell>
          <cell r="J98" t="str">
            <v>X</v>
          </cell>
          <cell r="K98" t="str">
            <v>X</v>
          </cell>
          <cell r="M98" t="str">
            <v>X</v>
          </cell>
        </row>
        <row r="99">
          <cell r="D99" t="str">
            <v>01017009</v>
          </cell>
          <cell r="E99" t="str">
            <v>Nhân viên phòng Quản trị - Dịch vụ</v>
          </cell>
          <cell r="F99" t="str">
            <v>HTXS NV</v>
          </cell>
          <cell r="I99" t="str">
            <v>X</v>
          </cell>
        </row>
        <row r="100">
          <cell r="D100" t="str">
            <v>01015026</v>
          </cell>
          <cell r="E100" t="str">
            <v>Nhân viên phòng Quản trị - Dịch vụ</v>
          </cell>
          <cell r="F100" t="str">
            <v>HTT NV</v>
          </cell>
          <cell r="I100" t="str">
            <v>X</v>
          </cell>
        </row>
        <row r="101">
          <cell r="D101" t="str">
            <v>01015028</v>
          </cell>
          <cell r="E101" t="str">
            <v>Nhân viên phòng Quản trị - Dịch vụ</v>
          </cell>
          <cell r="F101" t="str">
            <v>HTXS NV</v>
          </cell>
          <cell r="I101" t="str">
            <v>X</v>
          </cell>
        </row>
        <row r="102">
          <cell r="D102" t="str">
            <v>01008005</v>
          </cell>
          <cell r="E102" t="str">
            <v>Nhân viên phòng Quản trị - Dịch vụ</v>
          </cell>
          <cell r="F102" t="str">
            <v>HTXS NV</v>
          </cell>
          <cell r="I102" t="str">
            <v>X</v>
          </cell>
        </row>
        <row r="103">
          <cell r="D103" t="e">
            <v>#N/A</v>
          </cell>
          <cell r="E103" t="str">
            <v>Nhân viên phòng Quản trị - Dịch vụ</v>
          </cell>
          <cell r="F103" t="str">
            <v>HTT NV</v>
          </cell>
          <cell r="I103" t="str">
            <v>X</v>
          </cell>
        </row>
        <row r="104">
          <cell r="D104" t="str">
            <v>01002003</v>
          </cell>
          <cell r="E104" t="str">
            <v>Nhân viên phòng Quản trị - Dịch vụ</v>
          </cell>
          <cell r="F104" t="str">
            <v>HTT NV</v>
          </cell>
          <cell r="I104" t="str">
            <v>X</v>
          </cell>
        </row>
        <row r="105">
          <cell r="D105" t="str">
            <v>01009014</v>
          </cell>
          <cell r="E105" t="str">
            <v>Nhân viên phòng Quản trị - Dịch vụ</v>
          </cell>
          <cell r="F105" t="str">
            <v>HTT NV</v>
          </cell>
          <cell r="I105" t="str">
            <v>X</v>
          </cell>
        </row>
        <row r="106">
          <cell r="D106" t="str">
            <v>01008034</v>
          </cell>
          <cell r="E106" t="str">
            <v>Nhân viên phòng Quản trị - Dịch vụ</v>
          </cell>
          <cell r="F106" t="str">
            <v>HTXS NV</v>
          </cell>
          <cell r="I106" t="str">
            <v>X</v>
          </cell>
        </row>
        <row r="107">
          <cell r="D107" t="str">
            <v>01008009</v>
          </cell>
          <cell r="E107" t="str">
            <v>Nhân viên phòng Quản trị - Dịch vụ</v>
          </cell>
          <cell r="F107" t="str">
            <v>HTT NV</v>
          </cell>
          <cell r="I107" t="str">
            <v>X</v>
          </cell>
        </row>
        <row r="108">
          <cell r="D108" t="str">
            <v>01008021</v>
          </cell>
          <cell r="E108" t="str">
            <v>Tổ trưởng Tổ vệ sinh môi trường thuộc phòng Quản trị - Dịch vụ</v>
          </cell>
          <cell r="F108" t="str">
            <v>HTT NV</v>
          </cell>
          <cell r="I108" t="str">
            <v>X</v>
          </cell>
        </row>
        <row r="109">
          <cell r="D109" t="str">
            <v>01008031</v>
          </cell>
          <cell r="E109" t="str">
            <v>Nhân viên phòng Quản trị - Dịch vụ</v>
          </cell>
          <cell r="F109" t="str">
            <v>HTT NV</v>
          </cell>
          <cell r="I109" t="str">
            <v>X</v>
          </cell>
        </row>
        <row r="110">
          <cell r="D110" t="str">
            <v>01008018</v>
          </cell>
          <cell r="E110" t="str">
            <v>Nhân viên phòng Quản trị - Dịch vụ</v>
          </cell>
          <cell r="F110" t="str">
            <v>HTT NV</v>
          </cell>
          <cell r="I110" t="str">
            <v>X</v>
          </cell>
        </row>
        <row r="111">
          <cell r="D111" t="str">
            <v>01008039</v>
          </cell>
          <cell r="E111" t="str">
            <v>Nhân viên phòng Quản trị - Dịch vụ</v>
          </cell>
          <cell r="F111" t="str">
            <v>HTT NV</v>
          </cell>
          <cell r="I111" t="str">
            <v>X</v>
          </cell>
        </row>
        <row r="112">
          <cell r="D112" t="str">
            <v>01008040</v>
          </cell>
          <cell r="E112" t="str">
            <v>Nhân viên phòng Quản trị - Dịch vụ</v>
          </cell>
          <cell r="F112" t="str">
            <v>HTT NV</v>
          </cell>
          <cell r="I112" t="str">
            <v>X</v>
          </cell>
        </row>
        <row r="113">
          <cell r="D113" t="str">
            <v>01008041</v>
          </cell>
          <cell r="E113" t="str">
            <v>Nhân viên phòng Quản trị - Dịch vụ</v>
          </cell>
          <cell r="F113" t="str">
            <v>HTT NV</v>
          </cell>
          <cell r="I113" t="str">
            <v>X</v>
          </cell>
        </row>
        <row r="114">
          <cell r="D114" t="str">
            <v>01012027</v>
          </cell>
          <cell r="E114" t="str">
            <v>Nhân viên phòng Quản trị - Dịch vụ</v>
          </cell>
          <cell r="F114" t="str">
            <v>HTT NV</v>
          </cell>
          <cell r="I114" t="str">
            <v>X</v>
          </cell>
        </row>
        <row r="115">
          <cell r="D115" t="str">
            <v>01008012</v>
          </cell>
          <cell r="E115" t="str">
            <v>Nhân viên phòng Quản trị - Dịch vụ</v>
          </cell>
          <cell r="F115" t="str">
            <v>HTT NV</v>
          </cell>
          <cell r="I115" t="str">
            <v>X</v>
          </cell>
        </row>
        <row r="116">
          <cell r="D116" t="str">
            <v>01017008</v>
          </cell>
          <cell r="E116" t="str">
            <v>Nhân viên phòng Quản trị - Dịch vụ</v>
          </cell>
          <cell r="F116" t="str">
            <v>HTT NV</v>
          </cell>
          <cell r="I116" t="str">
            <v>X</v>
          </cell>
        </row>
        <row r="117">
          <cell r="D117" t="str">
            <v>01008033</v>
          </cell>
          <cell r="E117" t="str">
            <v>Nhân viên phòng Quản trị - Dịch vụ</v>
          </cell>
          <cell r="F117" t="str">
            <v>HTT NV</v>
          </cell>
          <cell r="I117" t="str">
            <v>X</v>
          </cell>
        </row>
        <row r="118">
          <cell r="D118" t="str">
            <v>01013033</v>
          </cell>
          <cell r="E118" t="str">
            <v>Nhân viên phòng Quản trị - Dịch vụ</v>
          </cell>
          <cell r="F118" t="str">
            <v>HTT NV</v>
          </cell>
          <cell r="I118" t="str">
            <v>X</v>
          </cell>
        </row>
        <row r="119">
          <cell r="D119" t="str">
            <v>01009015</v>
          </cell>
          <cell r="E119" t="str">
            <v>Nhân viên phòng Quản trị - Dịch vụ</v>
          </cell>
          <cell r="F119" t="str">
            <v>HTT NV</v>
          </cell>
          <cell r="I119" t="str">
            <v>X</v>
          </cell>
        </row>
        <row r="120">
          <cell r="D120" t="str">
            <v>01008043</v>
          </cell>
          <cell r="E120" t="str">
            <v>Nhân viên phòng Quản trị - Dịch vụ</v>
          </cell>
          <cell r="F120" t="str">
            <v>HTT NV</v>
          </cell>
          <cell r="I120" t="str">
            <v>X</v>
          </cell>
        </row>
        <row r="121">
          <cell r="D121" t="str">
            <v>01008042</v>
          </cell>
          <cell r="E121" t="str">
            <v>Nhân viên phòng Quản trị - Dịch vụ</v>
          </cell>
          <cell r="F121" t="str">
            <v>HTT NV</v>
          </cell>
          <cell r="I121" t="str">
            <v>X</v>
          </cell>
        </row>
        <row r="122">
          <cell r="D122" t="str">
            <v>01008044</v>
          </cell>
          <cell r="E122" t="str">
            <v>Nhân viên phòng Quản trị - Dịch vụ</v>
          </cell>
          <cell r="F122" t="str">
            <v>HTT NV</v>
          </cell>
          <cell r="I122" t="str">
            <v>X</v>
          </cell>
        </row>
        <row r="123">
          <cell r="D123" t="str">
            <v>01008045</v>
          </cell>
          <cell r="E123" t="str">
            <v>Nhân viên phòng Quản trị - Dịch vụ</v>
          </cell>
          <cell r="F123" t="str">
            <v>Không đánh giá</v>
          </cell>
          <cell r="H123" t="str">
            <v>Chưa đủ thời gian xét LĐTT</v>
          </cell>
          <cell r="R123" t="str">
            <v>HĐ từ 01/5/2022.</v>
          </cell>
        </row>
        <row r="124">
          <cell r="D124" t="str">
            <v>01022003</v>
          </cell>
          <cell r="E124" t="str">
            <v>Trưởng khoa Khoa học cơ bản</v>
          </cell>
          <cell r="F124" t="str">
            <v>HTXS NV</v>
          </cell>
          <cell r="I124" t="str">
            <v>X</v>
          </cell>
          <cell r="J124" t="str">
            <v>X</v>
          </cell>
          <cell r="M124" t="str">
            <v>X</v>
          </cell>
        </row>
        <row r="125">
          <cell r="D125" t="str">
            <v>01010007</v>
          </cell>
          <cell r="E125" t="str">
            <v>Phó Trưởng khoa Khoa học cơ bản</v>
          </cell>
          <cell r="F125" t="str">
            <v>HTXS NV</v>
          </cell>
          <cell r="I125" t="str">
            <v>X</v>
          </cell>
          <cell r="J125" t="str">
            <v>X</v>
          </cell>
        </row>
        <row r="126">
          <cell r="D126" t="str">
            <v>01010021</v>
          </cell>
          <cell r="E126" t="str">
            <v>Trưởng bộ môn Giáo dục thể chất thuộc khoa Khoa học cơ bản</v>
          </cell>
          <cell r="F126" t="str">
            <v>HTT NV</v>
          </cell>
          <cell r="I126" t="str">
            <v>X</v>
          </cell>
        </row>
        <row r="127">
          <cell r="D127" t="str">
            <v>01010039</v>
          </cell>
          <cell r="E127" t="str">
            <v>Phụ trách Tổ bộ môn Ngoại ngữ thuộc khoa Khoa học cơ bản</v>
          </cell>
          <cell r="F127" t="str">
            <v>HTXS NV</v>
          </cell>
          <cell r="I127" t="str">
            <v>X</v>
          </cell>
        </row>
        <row r="128">
          <cell r="D128" t="str">
            <v>01010006</v>
          </cell>
          <cell r="E128" t="str">
            <v>Giảng viên khoa Khoa học cơ bản</v>
          </cell>
          <cell r="F128" t="str">
            <v>HTT NV</v>
          </cell>
          <cell r="I128" t="str">
            <v>X</v>
          </cell>
        </row>
        <row r="129">
          <cell r="D129" t="str">
            <v>01010012</v>
          </cell>
          <cell r="E129" t="str">
            <v>Giảng viên khoa Khoa học cơ bản</v>
          </cell>
          <cell r="F129" t="str">
            <v>HTT NV</v>
          </cell>
          <cell r="I129" t="str">
            <v>X</v>
          </cell>
        </row>
        <row r="130">
          <cell r="D130" t="str">
            <v>01004012</v>
          </cell>
          <cell r="E130" t="str">
            <v>Giảng viên khoa Khoa học cơ bản</v>
          </cell>
          <cell r="F130" t="str">
            <v>HTT NV</v>
          </cell>
          <cell r="I130" t="str">
            <v>X</v>
          </cell>
        </row>
        <row r="131">
          <cell r="D131" t="str">
            <v>01010026</v>
          </cell>
          <cell r="E131" t="str">
            <v>Giảng viên khoa Khoa học cơ bản</v>
          </cell>
          <cell r="F131" t="str">
            <v>HTT NV</v>
          </cell>
          <cell r="I131" t="str">
            <v>X</v>
          </cell>
        </row>
        <row r="132">
          <cell r="D132" t="str">
            <v>01010023</v>
          </cell>
          <cell r="E132" t="str">
            <v>Giảng viên khoa Khoa học cơ bản</v>
          </cell>
          <cell r="F132" t="str">
            <v>HTT NV</v>
          </cell>
          <cell r="I132" t="str">
            <v>X</v>
          </cell>
        </row>
        <row r="133">
          <cell r="D133" t="str">
            <v>01010029</v>
          </cell>
          <cell r="E133" t="str">
            <v>Giảng viên khoa Khoa học cơ bản</v>
          </cell>
          <cell r="F133" t="str">
            <v>HTT NV</v>
          </cell>
          <cell r="I133" t="str">
            <v>X</v>
          </cell>
        </row>
        <row r="134">
          <cell r="D134" t="str">
            <v>01010024</v>
          </cell>
          <cell r="E134" t="str">
            <v>Giảng viên khoa Khoa học cơ bản</v>
          </cell>
          <cell r="F134" t="str">
            <v>HTT NV</v>
          </cell>
          <cell r="I134" t="str">
            <v>X</v>
          </cell>
        </row>
        <row r="135">
          <cell r="D135" t="str">
            <v>01010017</v>
          </cell>
          <cell r="E135" t="str">
            <v>Giảng viên khoa Khoa học cơ bản</v>
          </cell>
          <cell r="F135" t="str">
            <v>HTT NV</v>
          </cell>
          <cell r="I135" t="str">
            <v>X</v>
          </cell>
        </row>
        <row r="136">
          <cell r="D136" t="str">
            <v>01022048</v>
          </cell>
          <cell r="E136" t="str">
            <v>Giảng viên khoa Khoa học cơ bản</v>
          </cell>
          <cell r="F136" t="str">
            <v>HTT NV</v>
          </cell>
          <cell r="I136" t="str">
            <v>X</v>
          </cell>
        </row>
        <row r="137">
          <cell r="D137" t="str">
            <v>01010040</v>
          </cell>
          <cell r="E137" t="str">
            <v>Giảng viên khoa Khoa học cơ bản</v>
          </cell>
          <cell r="F137" t="str">
            <v>HTT NV</v>
          </cell>
          <cell r="I137" t="str">
            <v>X</v>
          </cell>
        </row>
        <row r="138">
          <cell r="D138" t="str">
            <v>01010009</v>
          </cell>
          <cell r="E138" t="str">
            <v>Giảng viên khoa Khoa học cơ bản</v>
          </cell>
          <cell r="F138" t="str">
            <v>HTT NV</v>
          </cell>
          <cell r="I138" t="str">
            <v>X</v>
          </cell>
        </row>
        <row r="139">
          <cell r="D139" t="str">
            <v>01010020</v>
          </cell>
          <cell r="E139" t="str">
            <v>Giảng viên khoa Khoa học cơ bản</v>
          </cell>
          <cell r="F139" t="str">
            <v>HTT NV</v>
          </cell>
          <cell r="I139" t="str">
            <v>X</v>
          </cell>
        </row>
        <row r="140">
          <cell r="D140" t="str">
            <v>01010018</v>
          </cell>
          <cell r="E140" t="str">
            <v>Giảng viên khoa Khoa học cơ bản</v>
          </cell>
          <cell r="F140" t="str">
            <v>HTT NV</v>
          </cell>
          <cell r="I140" t="str">
            <v>X</v>
          </cell>
        </row>
        <row r="141">
          <cell r="D141" t="str">
            <v>01010019</v>
          </cell>
          <cell r="E141" t="str">
            <v>Giảng viên khoa Khoa học cơ bản</v>
          </cell>
          <cell r="F141" t="str">
            <v>HTT NV</v>
          </cell>
          <cell r="I141" t="str">
            <v>X</v>
          </cell>
        </row>
        <row r="142">
          <cell r="D142" t="str">
            <v>01010015</v>
          </cell>
          <cell r="E142" t="str">
            <v>Giảng viên khoa Khoa học cơ bản</v>
          </cell>
          <cell r="F142" t="str">
            <v>HTT NV</v>
          </cell>
          <cell r="I142" t="str">
            <v>X</v>
          </cell>
        </row>
        <row r="143">
          <cell r="D143" t="str">
            <v>01010027</v>
          </cell>
          <cell r="E143" t="str">
            <v>Giảng viên khoa Khoa học cơ bản</v>
          </cell>
          <cell r="F143" t="str">
            <v>HTT NV</v>
          </cell>
          <cell r="I143" t="str">
            <v>X</v>
          </cell>
        </row>
        <row r="144">
          <cell r="D144" t="str">
            <v>01002025</v>
          </cell>
          <cell r="E144" t="str">
            <v>Giảng viên khoa Khoa học cơ bản</v>
          </cell>
          <cell r="F144" t="str">
            <v>HTT NV</v>
          </cell>
          <cell r="I144" t="str">
            <v>X</v>
          </cell>
        </row>
        <row r="145">
          <cell r="D145" t="str">
            <v>01010162</v>
          </cell>
          <cell r="E145" t="str">
            <v>Giảng viên khoa Khoa học cơ bản</v>
          </cell>
          <cell r="F145" t="str">
            <v>HTT NV</v>
          </cell>
          <cell r="I145" t="str">
            <v>X</v>
          </cell>
        </row>
        <row r="146">
          <cell r="D146" t="str">
            <v>01010141</v>
          </cell>
          <cell r="E146" t="str">
            <v>Giảng viên khoa Khoa học cơ bản</v>
          </cell>
          <cell r="F146" t="str">
            <v>HTXS NV</v>
          </cell>
          <cell r="I146" t="str">
            <v>X</v>
          </cell>
        </row>
        <row r="147">
          <cell r="D147" t="str">
            <v>01010033</v>
          </cell>
          <cell r="E147" t="str">
            <v>Giảng viên khoa Khoa học cơ bản</v>
          </cell>
          <cell r="F147" t="str">
            <v>HTT NV</v>
          </cell>
          <cell r="I147" t="str">
            <v>X</v>
          </cell>
        </row>
        <row r="148">
          <cell r="D148" t="str">
            <v>01010037</v>
          </cell>
          <cell r="E148" t="str">
            <v>Giảng viên khoa Khoa học cơ bản</v>
          </cell>
          <cell r="F148" t="str">
            <v>HTT NV</v>
          </cell>
          <cell r="I148" t="str">
            <v>X</v>
          </cell>
        </row>
        <row r="149">
          <cell r="D149" t="str">
            <v>01010031</v>
          </cell>
          <cell r="E149" t="str">
            <v>Giảng viên khoa Khoa học cơ bản</v>
          </cell>
          <cell r="F149" t="str">
            <v>HTT NV</v>
          </cell>
          <cell r="I149" t="str">
            <v>X</v>
          </cell>
        </row>
        <row r="150">
          <cell r="D150" t="str">
            <v>01010016</v>
          </cell>
          <cell r="E150" t="str">
            <v>Giảng viên khoa Khoa học cơ bản</v>
          </cell>
          <cell r="F150" t="str">
            <v>HTT NV</v>
          </cell>
          <cell r="I150" t="str">
            <v>X</v>
          </cell>
        </row>
        <row r="151">
          <cell r="D151" t="str">
            <v>01010028</v>
          </cell>
          <cell r="E151" t="str">
            <v>Giảng viên khoa Khoa học cơ bản</v>
          </cell>
          <cell r="F151" t="str">
            <v>HTT NV</v>
          </cell>
          <cell r="I151" t="str">
            <v>X</v>
          </cell>
        </row>
        <row r="152">
          <cell r="D152" t="e">
            <v>#N/A</v>
          </cell>
          <cell r="E152" t="str">
            <v>Giảng viên khoa Khoa học cơ bản</v>
          </cell>
          <cell r="F152" t="str">
            <v>HTT NV</v>
          </cell>
          <cell r="I152" t="str">
            <v>X</v>
          </cell>
        </row>
        <row r="153">
          <cell r="D153" t="str">
            <v>01010032</v>
          </cell>
          <cell r="E153" t="str">
            <v>Giảng viên khoa Khoa học cơ bản</v>
          </cell>
          <cell r="F153" t="str">
            <v>HTT NV</v>
          </cell>
          <cell r="I153" t="str">
            <v>X</v>
          </cell>
        </row>
        <row r="154">
          <cell r="D154" t="str">
            <v>01010030</v>
          </cell>
          <cell r="E154" t="str">
            <v>Giảng viên khoa Khoa học cơ bản</v>
          </cell>
          <cell r="F154" t="str">
            <v>HTT NV</v>
          </cell>
          <cell r="I154" t="str">
            <v>X</v>
          </cell>
        </row>
        <row r="155">
          <cell r="D155" t="str">
            <v>01010022</v>
          </cell>
          <cell r="E155" t="str">
            <v>Giảng viên khoa Khoa học cơ bản</v>
          </cell>
          <cell r="F155" t="str">
            <v>HTT NV</v>
          </cell>
          <cell r="I155" t="str">
            <v>X</v>
          </cell>
        </row>
        <row r="156">
          <cell r="D156" t="str">
            <v>01022005</v>
          </cell>
          <cell r="E156" t="str">
            <v>Giảng viên khoa Khoa học cơ bản</v>
          </cell>
          <cell r="F156" t="str">
            <v>HTT NV</v>
          </cell>
          <cell r="I156" t="str">
            <v>X</v>
          </cell>
        </row>
        <row r="157">
          <cell r="D157" t="str">
            <v>01011012</v>
          </cell>
          <cell r="E157" t="str">
            <v>Phó Trưởng khoa, Phụ trách khoa Lý luận Chính trị</v>
          </cell>
          <cell r="F157" t="str">
            <v>HTXS NV</v>
          </cell>
          <cell r="I157" t="str">
            <v>X</v>
          </cell>
        </row>
        <row r="158">
          <cell r="D158" t="str">
            <v>01011002</v>
          </cell>
          <cell r="E158" t="str">
            <v>Phó Trưởng khoa Lý luận Chính trị</v>
          </cell>
          <cell r="F158" t="str">
            <v>HTXS NV</v>
          </cell>
          <cell r="I158" t="str">
            <v>X</v>
          </cell>
        </row>
        <row r="159">
          <cell r="D159" t="str">
            <v>01011010</v>
          </cell>
          <cell r="E159" t="str">
            <v>Trưởng bộ môn Giáo dục chính trị thuộc khoa Lý luận Chính trị</v>
          </cell>
          <cell r="F159" t="str">
            <v>HTT NV</v>
          </cell>
          <cell r="I159" t="str">
            <v>X</v>
          </cell>
        </row>
        <row r="160">
          <cell r="D160" t="str">
            <v>01010005</v>
          </cell>
          <cell r="E160" t="str">
            <v>Phụ trách Tổ bộ môn Pháp luật thuộc khoa Lý luận Chính trị</v>
          </cell>
          <cell r="F160" t="str">
            <v>HTXS NV</v>
          </cell>
          <cell r="I160" t="str">
            <v>X</v>
          </cell>
          <cell r="J160" t="str">
            <v>X</v>
          </cell>
        </row>
        <row r="161">
          <cell r="D161" t="str">
            <v>01011005</v>
          </cell>
          <cell r="E161" t="str">
            <v>Giảng viên khoa Lý luận Chính trị</v>
          </cell>
          <cell r="F161" t="str">
            <v>HTT NV</v>
          </cell>
          <cell r="I161" t="str">
            <v>X</v>
          </cell>
        </row>
        <row r="162">
          <cell r="D162" t="str">
            <v>01011011</v>
          </cell>
          <cell r="E162" t="str">
            <v>Giảng viên khoa Lý luận Chính trị</v>
          </cell>
          <cell r="F162" t="str">
            <v>HTT NV</v>
          </cell>
          <cell r="I162" t="str">
            <v>X</v>
          </cell>
        </row>
        <row r="163">
          <cell r="D163" t="str">
            <v>01011013</v>
          </cell>
          <cell r="E163" t="str">
            <v>Giảng viên khoa Lý luận Chính trị</v>
          </cell>
          <cell r="F163" t="str">
            <v>HTT NV</v>
          </cell>
          <cell r="I163" t="str">
            <v>X</v>
          </cell>
        </row>
        <row r="164">
          <cell r="D164" t="str">
            <v>01011009</v>
          </cell>
          <cell r="E164" t="str">
            <v>Giảng viên khoa Lý luận Chính trị</v>
          </cell>
          <cell r="F164" t="str">
            <v>HTT NV</v>
          </cell>
          <cell r="I164" t="str">
            <v>X</v>
          </cell>
        </row>
        <row r="165">
          <cell r="D165" t="str">
            <v>01011001</v>
          </cell>
          <cell r="E165" t="str">
            <v>Giảng viên khoa Lý luận Chính trị</v>
          </cell>
          <cell r="F165" t="str">
            <v>HTT NV</v>
          </cell>
          <cell r="I165" t="str">
            <v>X</v>
          </cell>
        </row>
        <row r="166">
          <cell r="D166" t="str">
            <v>01011014</v>
          </cell>
          <cell r="E166" t="str">
            <v>Giảng viên khoa Lý luận Chính trị</v>
          </cell>
          <cell r="F166" t="str">
            <v>HTT NV</v>
          </cell>
          <cell r="I166" t="str">
            <v>X</v>
          </cell>
        </row>
        <row r="167">
          <cell r="D167" t="str">
            <v>01011016</v>
          </cell>
          <cell r="E167" t="str">
            <v>Giảng viên khoa Lý luận Chính trị</v>
          </cell>
          <cell r="F167" t="str">
            <v>HTT NV</v>
          </cell>
          <cell r="I167" t="str">
            <v>X</v>
          </cell>
        </row>
        <row r="168">
          <cell r="D168" t="str">
            <v>01011007</v>
          </cell>
          <cell r="E168" t="str">
            <v>Giảng viên khoa Lý luận Chính trị</v>
          </cell>
          <cell r="F168" t="str">
            <v>HTT NV</v>
          </cell>
          <cell r="I168" t="str">
            <v>X</v>
          </cell>
        </row>
        <row r="169">
          <cell r="D169" t="str">
            <v>01011008</v>
          </cell>
          <cell r="E169" t="str">
            <v>Giảng viên khoa Lý luận Chính trị</v>
          </cell>
          <cell r="F169" t="str">
            <v>HTT NV</v>
          </cell>
          <cell r="I169" t="str">
            <v>X</v>
          </cell>
        </row>
        <row r="170">
          <cell r="D170" t="str">
            <v>01011015</v>
          </cell>
          <cell r="E170" t="str">
            <v>Giảng viên khoa Lý luận Chính trị</v>
          </cell>
          <cell r="F170" t="str">
            <v>HTT NV</v>
          </cell>
          <cell r="I170" t="str">
            <v>X</v>
          </cell>
        </row>
        <row r="171">
          <cell r="D171" t="str">
            <v>01011018</v>
          </cell>
          <cell r="E171" t="str">
            <v>Giảng viên khoa Lý luận Chính trị</v>
          </cell>
          <cell r="F171" t="str">
            <v>HTT NV</v>
          </cell>
          <cell r="I171" t="str">
            <v>X</v>
          </cell>
        </row>
        <row r="172">
          <cell r="D172" t="str">
            <v>01011006</v>
          </cell>
          <cell r="E172" t="str">
            <v>Giảng viên khoa Lý luận Chính trị</v>
          </cell>
          <cell r="F172" t="str">
            <v>HTT NV</v>
          </cell>
          <cell r="I172" t="str">
            <v>X</v>
          </cell>
        </row>
        <row r="173">
          <cell r="D173" t="str">
            <v>01012003</v>
          </cell>
          <cell r="E173" t="str">
            <v>Trưởng khoa Cơ khí</v>
          </cell>
          <cell r="F173" t="str">
            <v>HTXS NV</v>
          </cell>
          <cell r="I173" t="str">
            <v>X</v>
          </cell>
          <cell r="J173" t="str">
            <v>X</v>
          </cell>
          <cell r="K173" t="str">
            <v>X</v>
          </cell>
          <cell r="M173" t="str">
            <v>X</v>
          </cell>
        </row>
        <row r="174">
          <cell r="D174" t="str">
            <v>01012008</v>
          </cell>
          <cell r="E174" t="str">
            <v>Phó Trưởng khoa Cơ khí</v>
          </cell>
          <cell r="F174" t="str">
            <v>HTT NV</v>
          </cell>
          <cell r="I174" t="str">
            <v>X</v>
          </cell>
        </row>
        <row r="175">
          <cell r="D175" t="str">
            <v>01012007</v>
          </cell>
          <cell r="E175" t="str">
            <v>Phụ trách Tổ bộ môn Cơ sở Cơ khí thuộc khoa Cơ khí</v>
          </cell>
          <cell r="F175" t="str">
            <v>HTT NV</v>
          </cell>
          <cell r="I175" t="str">
            <v>X</v>
          </cell>
        </row>
        <row r="176">
          <cell r="D176" t="str">
            <v>01012013</v>
          </cell>
          <cell r="E176" t="str">
            <v>Trưởng bộ môn Công nghệ chế tạo thuộc khoa Cơ khí</v>
          </cell>
          <cell r="F176" t="str">
            <v>HTXS NV</v>
          </cell>
          <cell r="I176" t="str">
            <v>X</v>
          </cell>
        </row>
        <row r="177">
          <cell r="D177" t="str">
            <v>01012023</v>
          </cell>
          <cell r="E177" t="str">
            <v>Trưởng bộ môn Cad/Cam-CNC thuộc khoa Cơ khí</v>
          </cell>
          <cell r="F177" t="str">
            <v>HTXS NV</v>
          </cell>
          <cell r="I177" t="str">
            <v>X</v>
          </cell>
          <cell r="J177" t="str">
            <v>X</v>
          </cell>
          <cell r="M177" t="str">
            <v>X</v>
          </cell>
        </row>
        <row r="178">
          <cell r="D178" t="str">
            <v>01012014</v>
          </cell>
          <cell r="E178" t="str">
            <v>Giảng viên khoa Cơ khí</v>
          </cell>
          <cell r="F178" t="str">
            <v>HTT NV</v>
          </cell>
          <cell r="I178" t="str">
            <v>X</v>
          </cell>
        </row>
        <row r="179">
          <cell r="D179" t="str">
            <v>01012005</v>
          </cell>
          <cell r="E179" t="str">
            <v>Giảng viên khoa Cơ khí</v>
          </cell>
          <cell r="F179" t="str">
            <v>HTT NV</v>
          </cell>
          <cell r="I179" t="str">
            <v>X</v>
          </cell>
        </row>
        <row r="180">
          <cell r="D180" t="str">
            <v>01012006</v>
          </cell>
          <cell r="E180" t="str">
            <v>Giảng viên khoa Cơ khí</v>
          </cell>
          <cell r="F180" t="str">
            <v>HTT NV</v>
          </cell>
          <cell r="I180" t="str">
            <v>X</v>
          </cell>
        </row>
        <row r="181">
          <cell r="D181" t="str">
            <v>01012004</v>
          </cell>
          <cell r="E181" t="str">
            <v>Giảng viên khoa Cơ khí</v>
          </cell>
          <cell r="F181" t="str">
            <v>HTT NV</v>
          </cell>
          <cell r="I181" t="str">
            <v>X</v>
          </cell>
        </row>
        <row r="182">
          <cell r="D182" t="str">
            <v>01012012</v>
          </cell>
          <cell r="E182" t="str">
            <v>Giảng viên khoa Cơ khí</v>
          </cell>
          <cell r="F182" t="str">
            <v>HTT NV</v>
          </cell>
          <cell r="I182" t="str">
            <v>X</v>
          </cell>
        </row>
        <row r="183">
          <cell r="D183" t="str">
            <v>01012016</v>
          </cell>
          <cell r="E183" t="str">
            <v>Giảng viên khoa Cơ khí</v>
          </cell>
          <cell r="F183" t="str">
            <v>HTT NV</v>
          </cell>
          <cell r="I183" t="str">
            <v>X</v>
          </cell>
        </row>
        <row r="184">
          <cell r="D184" t="str">
            <v>01012015</v>
          </cell>
          <cell r="E184" t="str">
            <v>Giảng viên khoa Cơ khí</v>
          </cell>
          <cell r="F184" t="str">
            <v>HTT NV</v>
          </cell>
          <cell r="I184" t="str">
            <v>X</v>
          </cell>
        </row>
        <row r="185">
          <cell r="D185" t="str">
            <v>01012019</v>
          </cell>
          <cell r="E185" t="str">
            <v>Giảng viên khoa Cơ khí</v>
          </cell>
          <cell r="F185" t="str">
            <v>HTT NV</v>
          </cell>
          <cell r="I185" t="str">
            <v>X</v>
          </cell>
        </row>
        <row r="186">
          <cell r="D186" t="str">
            <v>01012018</v>
          </cell>
          <cell r="E186" t="str">
            <v>Giảng viên khoa Cơ khí</v>
          </cell>
          <cell r="F186" t="str">
            <v>HTT NV</v>
          </cell>
          <cell r="I186" t="str">
            <v>X</v>
          </cell>
        </row>
        <row r="187">
          <cell r="D187" t="str">
            <v>01012017</v>
          </cell>
          <cell r="E187" t="str">
            <v>Giảng viên khoa Cơ khí</v>
          </cell>
          <cell r="F187" t="str">
            <v>HTT NV</v>
          </cell>
          <cell r="I187" t="str">
            <v>X</v>
          </cell>
        </row>
        <row r="188">
          <cell r="D188" t="str">
            <v>01012022</v>
          </cell>
          <cell r="E188" t="str">
            <v>Giảng viên khoa Cơ khí</v>
          </cell>
          <cell r="F188" t="str">
            <v>HTT NV</v>
          </cell>
          <cell r="I188" t="str">
            <v>X</v>
          </cell>
        </row>
        <row r="189">
          <cell r="D189" t="str">
            <v>01012020</v>
          </cell>
          <cell r="E189" t="str">
            <v>Giảng viên khoa Cơ khí</v>
          </cell>
          <cell r="F189" t="str">
            <v>HTT NV</v>
          </cell>
          <cell r="I189" t="str">
            <v>X</v>
          </cell>
        </row>
        <row r="190">
          <cell r="D190" t="str">
            <v>01012021</v>
          </cell>
          <cell r="E190" t="str">
            <v>Giảng viên khoa Cơ khí</v>
          </cell>
          <cell r="F190" t="str">
            <v>HTT NV</v>
          </cell>
          <cell r="I190" t="str">
            <v>X</v>
          </cell>
        </row>
        <row r="191">
          <cell r="D191" t="str">
            <v>01012011</v>
          </cell>
          <cell r="E191" t="str">
            <v>Giảng viên khoa Cơ khí</v>
          </cell>
          <cell r="F191" t="str">
            <v>HTT NV</v>
          </cell>
          <cell r="I191" t="str">
            <v>X</v>
          </cell>
        </row>
        <row r="192">
          <cell r="D192" t="str">
            <v>01017002</v>
          </cell>
          <cell r="E192" t="str">
            <v>Giảng viên khoa Cơ khí</v>
          </cell>
          <cell r="F192" t="str">
            <v>HTT NV</v>
          </cell>
          <cell r="I192" t="str">
            <v>X</v>
          </cell>
        </row>
        <row r="193">
          <cell r="D193" t="str">
            <v>01012028</v>
          </cell>
          <cell r="E193" t="str">
            <v>Giảng viên khoa Cơ khí</v>
          </cell>
          <cell r="F193" t="str">
            <v>HTT NV</v>
          </cell>
          <cell r="I193" t="str">
            <v>X</v>
          </cell>
        </row>
        <row r="194">
          <cell r="D194" t="str">
            <v>01012032</v>
          </cell>
          <cell r="E194" t="str">
            <v>Giảng viên khoa Cơ khí</v>
          </cell>
          <cell r="F194" t="str">
            <v>HTT NV</v>
          </cell>
          <cell r="I194" t="str">
            <v>X</v>
          </cell>
        </row>
        <row r="195">
          <cell r="D195" t="str">
            <v>01025017</v>
          </cell>
          <cell r="E195" t="str">
            <v>Giảng viên khoa Cơ khí</v>
          </cell>
          <cell r="F195" t="str">
            <v>HTXS NV</v>
          </cell>
          <cell r="I195" t="str">
            <v>X</v>
          </cell>
        </row>
        <row r="196">
          <cell r="D196" t="str">
            <v>01006004</v>
          </cell>
          <cell r="E196" t="str">
            <v>Giảng viên khoa Cơ khí</v>
          </cell>
          <cell r="F196" t="str">
            <v>HTT NV</v>
          </cell>
          <cell r="I196" t="str">
            <v>X</v>
          </cell>
        </row>
        <row r="197">
          <cell r="D197" t="str">
            <v>01013068</v>
          </cell>
          <cell r="E197" t="str">
            <v>Giảng viên khoa Cơ khí</v>
          </cell>
          <cell r="F197" t="str">
            <v>HTXS NV</v>
          </cell>
          <cell r="I197" t="str">
            <v>X</v>
          </cell>
          <cell r="J197" t="str">
            <v>X</v>
          </cell>
        </row>
        <row r="198">
          <cell r="D198" t="str">
            <v>01012048</v>
          </cell>
          <cell r="E198" t="str">
            <v>Giảng viên khoa Cơ khí</v>
          </cell>
          <cell r="F198" t="str">
            <v>HTT NV</v>
          </cell>
          <cell r="I198" t="str">
            <v>X</v>
          </cell>
        </row>
        <row r="199">
          <cell r="D199" t="str">
            <v>01012049</v>
          </cell>
          <cell r="E199" t="str">
            <v>Giảng viên khoa Cơ khí</v>
          </cell>
          <cell r="F199" t="str">
            <v>HTT NV</v>
          </cell>
          <cell r="I199" t="str">
            <v>X</v>
          </cell>
        </row>
        <row r="200">
          <cell r="D200" t="str">
            <v>01015042</v>
          </cell>
          <cell r="E200" t="str">
            <v>Phó Trưởng khoa Công nghệ thông tin</v>
          </cell>
          <cell r="F200" t="str">
            <v>HTXS NV</v>
          </cell>
          <cell r="I200" t="str">
            <v>X</v>
          </cell>
          <cell r="J200" t="str">
            <v>X</v>
          </cell>
        </row>
        <row r="201">
          <cell r="D201" t="str">
            <v>01015019</v>
          </cell>
          <cell r="E201" t="str">
            <v xml:space="preserve"> Trưởng bộ môn Công nghệ phần mềm thuộc khoa Công nghệ thông tin</v>
          </cell>
          <cell r="F201" t="str">
            <v>HTXS NV</v>
          </cell>
          <cell r="I201" t="str">
            <v>X</v>
          </cell>
          <cell r="J201" t="str">
            <v>X</v>
          </cell>
        </row>
        <row r="202">
          <cell r="D202" t="str">
            <v>01015023</v>
          </cell>
          <cell r="E202" t="str">
            <v xml:space="preserve"> Trưởng bộ môn Mạng máy tính thuộc khoa Công nghệ thông tin</v>
          </cell>
          <cell r="F202" t="str">
            <v>HTXS NV</v>
          </cell>
          <cell r="I202" t="str">
            <v>X</v>
          </cell>
        </row>
        <row r="203">
          <cell r="D203" t="e">
            <v>#N/A</v>
          </cell>
          <cell r="E203" t="str">
            <v>Trưởng bộ môn Khoa học máy tính thuộc khoa Công nghệ thông tin</v>
          </cell>
          <cell r="F203" t="str">
            <v>HTXS NV</v>
          </cell>
          <cell r="I203" t="str">
            <v>X</v>
          </cell>
        </row>
        <row r="204">
          <cell r="D204" t="str">
            <v>01015005</v>
          </cell>
          <cell r="E204" t="str">
            <v>Giảng viên khoa Công nghệ thông tin</v>
          </cell>
          <cell r="F204" t="str">
            <v>HTT NV</v>
          </cell>
          <cell r="I204" t="str">
            <v>X</v>
          </cell>
        </row>
        <row r="205">
          <cell r="D205" t="str">
            <v>01015018</v>
          </cell>
          <cell r="E205" t="str">
            <v>Giảng viên khoa Công nghệ thông tin</v>
          </cell>
          <cell r="F205" t="str">
            <v>HTT NV</v>
          </cell>
          <cell r="I205" t="str">
            <v>X</v>
          </cell>
        </row>
        <row r="206">
          <cell r="D206" t="str">
            <v>01015020</v>
          </cell>
          <cell r="E206" t="str">
            <v>Giảng viên khoa Công nghệ thông tin</v>
          </cell>
          <cell r="F206" t="str">
            <v>HTT NV</v>
          </cell>
          <cell r="I206" t="str">
            <v>X</v>
          </cell>
        </row>
        <row r="207">
          <cell r="D207" t="str">
            <v>01015041</v>
          </cell>
          <cell r="E207" t="str">
            <v>Giảng viên khoa Công nghệ thông tin</v>
          </cell>
          <cell r="F207" t="str">
            <v>HTT NV</v>
          </cell>
          <cell r="I207" t="str">
            <v>X</v>
          </cell>
        </row>
        <row r="208">
          <cell r="D208" t="e">
            <v>#N/A</v>
          </cell>
          <cell r="E208" t="str">
            <v>Giảng viên khoa Công nghệ thông tin</v>
          </cell>
          <cell r="F208" t="str">
            <v>HTT NV</v>
          </cell>
          <cell r="I208" t="str">
            <v>X</v>
          </cell>
        </row>
        <row r="209">
          <cell r="D209" t="str">
            <v>01015013</v>
          </cell>
          <cell r="E209" t="str">
            <v>Giảng viên khoa Công nghệ thông tin</v>
          </cell>
          <cell r="F209" t="str">
            <v>HTT NV</v>
          </cell>
          <cell r="I209" t="str">
            <v>X</v>
          </cell>
        </row>
        <row r="210">
          <cell r="D210" t="str">
            <v>01015006</v>
          </cell>
          <cell r="E210" t="str">
            <v>Giảng viên khoa Công nghệ thông tin</v>
          </cell>
          <cell r="F210" t="str">
            <v>HTT NV</v>
          </cell>
          <cell r="I210" t="str">
            <v>X</v>
          </cell>
        </row>
        <row r="211">
          <cell r="D211" t="str">
            <v>01018001</v>
          </cell>
          <cell r="E211" t="str">
            <v>Giảng viên khoa Công nghệ thông tin</v>
          </cell>
          <cell r="F211" t="str">
            <v>HTT NV</v>
          </cell>
          <cell r="I211" t="str">
            <v>X</v>
          </cell>
        </row>
        <row r="212">
          <cell r="D212" t="str">
            <v>01015004</v>
          </cell>
          <cell r="E212" t="str">
            <v>Giảng viên khoa Công nghệ thông tin</v>
          </cell>
          <cell r="F212" t="str">
            <v>HTT NV</v>
          </cell>
          <cell r="I212" t="str">
            <v>X</v>
          </cell>
        </row>
        <row r="213">
          <cell r="D213" t="str">
            <v>01015010</v>
          </cell>
          <cell r="E213" t="str">
            <v>Giảng viên khoa Công nghệ thông tin</v>
          </cell>
          <cell r="F213" t="str">
            <v>HTT NV</v>
          </cell>
          <cell r="I213" t="str">
            <v>X</v>
          </cell>
        </row>
        <row r="214">
          <cell r="D214" t="str">
            <v>01015017</v>
          </cell>
          <cell r="E214" t="str">
            <v>Giảng viên khoa Công nghệ thông tin</v>
          </cell>
          <cell r="F214" t="str">
            <v>HTT NV</v>
          </cell>
          <cell r="I214" t="str">
            <v>X</v>
          </cell>
        </row>
        <row r="215">
          <cell r="D215" t="str">
            <v>01015016</v>
          </cell>
          <cell r="E215" t="str">
            <v>Giảng viên khoa Công nghệ thông tin</v>
          </cell>
          <cell r="F215" t="str">
            <v>HTT NV</v>
          </cell>
          <cell r="I215" t="str">
            <v>X</v>
          </cell>
        </row>
        <row r="216">
          <cell r="D216" t="str">
            <v>01015031</v>
          </cell>
          <cell r="E216" t="str">
            <v>Giảng viên khoa Công nghệ thông tin</v>
          </cell>
          <cell r="F216" t="str">
            <v>HTXS NV</v>
          </cell>
          <cell r="I216" t="str">
            <v>X</v>
          </cell>
        </row>
        <row r="217">
          <cell r="D217" t="str">
            <v>01015025</v>
          </cell>
          <cell r="E217" t="str">
            <v>Giảng viên khoa Công nghệ thông tin</v>
          </cell>
          <cell r="F217" t="str">
            <v>HTT NV</v>
          </cell>
          <cell r="I217" t="str">
            <v>X</v>
          </cell>
        </row>
        <row r="218">
          <cell r="D218" t="str">
            <v>01017001</v>
          </cell>
          <cell r="E218" t="str">
            <v>Giảng viên khoa Công nghệ thông tin</v>
          </cell>
          <cell r="F218" t="str">
            <v>HTT NV</v>
          </cell>
          <cell r="I218" t="str">
            <v>X</v>
          </cell>
        </row>
        <row r="219">
          <cell r="D219" t="str">
            <v>01015012</v>
          </cell>
          <cell r="E219" t="str">
            <v>Giảng viên khoa Công nghệ thông tin</v>
          </cell>
          <cell r="F219" t="str">
            <v>HTT NV</v>
          </cell>
          <cell r="I219" t="str">
            <v>X</v>
          </cell>
        </row>
        <row r="220">
          <cell r="D220" t="str">
            <v>01015008</v>
          </cell>
          <cell r="E220" t="str">
            <v>Giảng viên khoa Công nghệ thông tin</v>
          </cell>
          <cell r="F220" t="str">
            <v>HTT NV</v>
          </cell>
          <cell r="I220" t="str">
            <v>X</v>
          </cell>
        </row>
        <row r="221">
          <cell r="D221" t="str">
            <v>01015021</v>
          </cell>
          <cell r="E221" t="str">
            <v>Giảng viên khoa Công nghệ thông tin</v>
          </cell>
          <cell r="F221" t="str">
            <v>HTT NV</v>
          </cell>
          <cell r="I221" t="str">
            <v>X</v>
          </cell>
        </row>
        <row r="222">
          <cell r="D222" t="str">
            <v>01013003</v>
          </cell>
          <cell r="E222" t="str">
            <v>Trưởng khoa Động lực</v>
          </cell>
          <cell r="F222" t="str">
            <v>HTXS NV</v>
          </cell>
          <cell r="I222" t="str">
            <v>X</v>
          </cell>
          <cell r="J222" t="str">
            <v>X</v>
          </cell>
          <cell r="K222" t="str">
            <v>X</v>
          </cell>
        </row>
        <row r="223">
          <cell r="D223" t="str">
            <v>01013002</v>
          </cell>
          <cell r="E223" t="str">
            <v>Phó Trưởng khoa Động lực</v>
          </cell>
          <cell r="F223" t="str">
            <v>HTXS NV</v>
          </cell>
          <cell r="I223" t="str">
            <v>X</v>
          </cell>
        </row>
        <row r="224">
          <cell r="D224" t="str">
            <v>01013004</v>
          </cell>
          <cell r="E224" t="str">
            <v>Trưởng bộ môn Gầm ô tô thuộc khoa Động lực</v>
          </cell>
          <cell r="F224" t="str">
            <v>HTXS NV</v>
          </cell>
          <cell r="I224" t="str">
            <v>X</v>
          </cell>
          <cell r="J224" t="str">
            <v>X</v>
          </cell>
          <cell r="M224" t="str">
            <v>X</v>
          </cell>
        </row>
        <row r="225">
          <cell r="D225" t="str">
            <v>01013021</v>
          </cell>
          <cell r="E225" t="str">
            <v>Trưởng bộ môn Điện ô tô thuộc khoa Động lực</v>
          </cell>
          <cell r="F225" t="str">
            <v>HTXS NV</v>
          </cell>
          <cell r="I225" t="str">
            <v>X</v>
          </cell>
        </row>
        <row r="226">
          <cell r="D226" t="str">
            <v>01013006</v>
          </cell>
          <cell r="E226" t="str">
            <v>Trưởng bộ môn Động cơ ô tô thuộc khoa Động lực</v>
          </cell>
          <cell r="F226" t="str">
            <v>HTXS NV</v>
          </cell>
          <cell r="I226" t="str">
            <v>X</v>
          </cell>
          <cell r="J226" t="str">
            <v>X</v>
          </cell>
        </row>
        <row r="227">
          <cell r="D227" t="str">
            <v>01013018</v>
          </cell>
          <cell r="E227" t="str">
            <v>Giảng viên khoa Động lực</v>
          </cell>
          <cell r="F227" t="str">
            <v>HTT NV</v>
          </cell>
          <cell r="I227" t="str">
            <v>X</v>
          </cell>
        </row>
        <row r="228">
          <cell r="D228" t="str">
            <v>01013019</v>
          </cell>
          <cell r="E228" t="str">
            <v>Giảng viên khoa Động lực</v>
          </cell>
          <cell r="F228" t="str">
            <v>HTT NV</v>
          </cell>
          <cell r="I228" t="str">
            <v>X</v>
          </cell>
        </row>
        <row r="229">
          <cell r="D229" t="str">
            <v>01013016</v>
          </cell>
          <cell r="E229" t="str">
            <v>Giảng viên khoa Động lực</v>
          </cell>
          <cell r="F229" t="str">
            <v>HTT NV</v>
          </cell>
          <cell r="I229" t="str">
            <v>X</v>
          </cell>
        </row>
        <row r="230">
          <cell r="D230" t="str">
            <v>01013017</v>
          </cell>
          <cell r="E230" t="str">
            <v>Giảng viên khoa Động lực</v>
          </cell>
          <cell r="F230" t="str">
            <v>HTT NV</v>
          </cell>
          <cell r="I230" t="str">
            <v>X</v>
          </cell>
        </row>
        <row r="231">
          <cell r="D231" t="str">
            <v>01013027</v>
          </cell>
          <cell r="E231" t="str">
            <v>Giảng viên khoa Động lực</v>
          </cell>
          <cell r="F231" t="str">
            <v>HTT NV</v>
          </cell>
          <cell r="I231" t="str">
            <v>X</v>
          </cell>
        </row>
        <row r="232">
          <cell r="D232" t="str">
            <v>01013026</v>
          </cell>
          <cell r="E232" t="str">
            <v>Giảng viên khoa Động lực</v>
          </cell>
          <cell r="F232" t="str">
            <v>HTT NV</v>
          </cell>
          <cell r="I232" t="str">
            <v>X</v>
          </cell>
        </row>
        <row r="233">
          <cell r="D233" t="str">
            <v>01013029</v>
          </cell>
          <cell r="E233" t="str">
            <v>Giảng viên khoa Động lực</v>
          </cell>
          <cell r="F233" t="str">
            <v>HTT NV</v>
          </cell>
          <cell r="I233" t="str">
            <v>X</v>
          </cell>
        </row>
        <row r="234">
          <cell r="D234" t="str">
            <v>01013028</v>
          </cell>
          <cell r="E234" t="str">
            <v>Giảng viên khoa Động lực</v>
          </cell>
          <cell r="F234" t="str">
            <v>HTT NV</v>
          </cell>
          <cell r="I234" t="str">
            <v>X</v>
          </cell>
        </row>
        <row r="235">
          <cell r="D235" t="str">
            <v>01013005</v>
          </cell>
          <cell r="E235" t="str">
            <v>Giảng viên khoa Động lực</v>
          </cell>
          <cell r="F235" t="str">
            <v>HTT NV</v>
          </cell>
          <cell r="I235" t="str">
            <v>X</v>
          </cell>
        </row>
        <row r="236">
          <cell r="D236" t="str">
            <v>01013022</v>
          </cell>
          <cell r="E236" t="str">
            <v>Giảng viên khoa Động lực</v>
          </cell>
          <cell r="F236" t="str">
            <v>HTT NV</v>
          </cell>
          <cell r="I236" t="str">
            <v>X</v>
          </cell>
        </row>
        <row r="237">
          <cell r="D237" t="str">
            <v>01013047</v>
          </cell>
          <cell r="E237" t="str">
            <v>Giảng viên khoa Động lực</v>
          </cell>
          <cell r="F237" t="str">
            <v>HTT NV</v>
          </cell>
          <cell r="I237" t="str">
            <v>X</v>
          </cell>
        </row>
        <row r="238">
          <cell r="D238" t="str">
            <v>01013070</v>
          </cell>
          <cell r="E238" t="str">
            <v>Giảng viên khoa Động lực</v>
          </cell>
          <cell r="F238" t="str">
            <v>HTT NV</v>
          </cell>
          <cell r="I238" t="str">
            <v>X</v>
          </cell>
        </row>
        <row r="239">
          <cell r="D239" t="str">
            <v>01014047</v>
          </cell>
          <cell r="E239" t="str">
            <v>Giảng viên khoa Động lực</v>
          </cell>
          <cell r="F239" t="str">
            <v>HTT NV</v>
          </cell>
          <cell r="I239" t="str">
            <v>X</v>
          </cell>
        </row>
        <row r="240">
          <cell r="D240" t="str">
            <v>01013079</v>
          </cell>
          <cell r="E240" t="str">
            <v>Giảng viên khoa Động lực</v>
          </cell>
          <cell r="F240" t="str">
            <v>HTT NV</v>
          </cell>
          <cell r="I240" t="str">
            <v>X</v>
          </cell>
        </row>
        <row r="241">
          <cell r="D241" t="str">
            <v>01013087</v>
          </cell>
          <cell r="E241" t="str">
            <v>Giảng viên khoa Động lực</v>
          </cell>
          <cell r="F241" t="str">
            <v>HTT NV</v>
          </cell>
          <cell r="I241" t="str">
            <v>X</v>
          </cell>
        </row>
        <row r="242">
          <cell r="D242" t="str">
            <v>01013061</v>
          </cell>
          <cell r="E242" t="str">
            <v>Giảng viên khoa Động lực</v>
          </cell>
          <cell r="F242" t="str">
            <v>HTT NV</v>
          </cell>
          <cell r="I242" t="str">
            <v>X</v>
          </cell>
        </row>
        <row r="243">
          <cell r="D243" t="str">
            <v>01013094</v>
          </cell>
          <cell r="E243" t="str">
            <v>Giảng viên khoa Động lực</v>
          </cell>
          <cell r="F243" t="str">
            <v>HTT NV</v>
          </cell>
          <cell r="I243" t="str">
            <v>X</v>
          </cell>
        </row>
        <row r="244">
          <cell r="D244" t="str">
            <v>01013120</v>
          </cell>
          <cell r="E244" t="str">
            <v>Giảng viên khoa Động lực</v>
          </cell>
          <cell r="F244" t="str">
            <v>HTT NV</v>
          </cell>
          <cell r="I244" t="str">
            <v>X</v>
          </cell>
        </row>
        <row r="245">
          <cell r="D245" t="str">
            <v>01013117</v>
          </cell>
          <cell r="E245" t="str">
            <v>Giảng viên khoa Động lực</v>
          </cell>
          <cell r="F245" t="str">
            <v>HTT NV</v>
          </cell>
          <cell r="I245" t="str">
            <v>X</v>
          </cell>
        </row>
        <row r="246">
          <cell r="D246" t="str">
            <v>01013096</v>
          </cell>
          <cell r="E246" t="str">
            <v>Giảng viên khoa Động lực</v>
          </cell>
          <cell r="F246" t="str">
            <v>HTXS NV</v>
          </cell>
          <cell r="I246" t="str">
            <v>X</v>
          </cell>
          <cell r="J246" t="str">
            <v>X</v>
          </cell>
        </row>
        <row r="247">
          <cell r="D247" t="str">
            <v>01014002</v>
          </cell>
          <cell r="E247" t="str">
            <v>Trưởng khoa Điện - Điện tử</v>
          </cell>
          <cell r="F247" t="str">
            <v>HTXS NV</v>
          </cell>
          <cell r="I247" t="str">
            <v>X</v>
          </cell>
          <cell r="M247" t="str">
            <v>X</v>
          </cell>
        </row>
        <row r="248">
          <cell r="D248" t="str">
            <v>01014004</v>
          </cell>
          <cell r="E248" t="str">
            <v>Phó Trưởng khoa Điện - Điện tử</v>
          </cell>
          <cell r="F248" t="str">
            <v>HTXS NV</v>
          </cell>
          <cell r="I248" t="str">
            <v>X</v>
          </cell>
        </row>
        <row r="249">
          <cell r="D249" t="str">
            <v>01023003</v>
          </cell>
          <cell r="E249" t="str">
            <v>Phó Trưởng khoa Điện - Điện tử</v>
          </cell>
          <cell r="F249" t="str">
            <v>HTXS NV</v>
          </cell>
          <cell r="I249" t="str">
            <v>X</v>
          </cell>
        </row>
        <row r="250">
          <cell r="D250" t="e">
            <v>#N/A</v>
          </cell>
          <cell r="E250" t="str">
            <v>Trưởng Bộ môn Kỹ thuật Điện - Điện tử thuộc khoa Điện - Điện tử</v>
          </cell>
          <cell r="F250" t="str">
            <v>HTXS NV</v>
          </cell>
          <cell r="I250" t="str">
            <v>X</v>
          </cell>
        </row>
        <row r="251">
          <cell r="D251" t="str">
            <v>01014007</v>
          </cell>
          <cell r="E251" t="str">
            <v>Trưởng Bộ môn Điện công nghiệp thuộc khoa Điện - Điện tử</v>
          </cell>
          <cell r="F251" t="str">
            <v>HTXS NV</v>
          </cell>
          <cell r="I251" t="str">
            <v>X</v>
          </cell>
          <cell r="J251" t="str">
            <v>X</v>
          </cell>
        </row>
        <row r="252">
          <cell r="D252" t="str">
            <v>01014038</v>
          </cell>
          <cell r="E252" t="str">
            <v>Trưởng Bộ môn Cơ điện tử và Tự động hóa thuộc khoa Điện - Điện tử</v>
          </cell>
          <cell r="F252" t="str">
            <v>HTXS NV</v>
          </cell>
          <cell r="I252" t="str">
            <v>X</v>
          </cell>
          <cell r="J252" t="str">
            <v>X</v>
          </cell>
          <cell r="M252" t="str">
            <v>X</v>
          </cell>
        </row>
        <row r="253">
          <cell r="D253" t="str">
            <v>01014005</v>
          </cell>
          <cell r="E253" t="str">
            <v>Giảng viên khoa Điện - Điện tử</v>
          </cell>
          <cell r="F253" t="str">
            <v>HTT NV</v>
          </cell>
          <cell r="I253" t="str">
            <v>X</v>
          </cell>
        </row>
        <row r="254">
          <cell r="D254" t="str">
            <v>01014046</v>
          </cell>
          <cell r="E254" t="str">
            <v>Giảng viên khoa Điện - Điện tử</v>
          </cell>
          <cell r="F254" t="str">
            <v>HTXS NV</v>
          </cell>
          <cell r="I254" t="str">
            <v>X</v>
          </cell>
          <cell r="J254" t="str">
            <v>X</v>
          </cell>
          <cell r="M254" t="str">
            <v>X</v>
          </cell>
        </row>
        <row r="255">
          <cell r="D255" t="str">
            <v>01014026</v>
          </cell>
          <cell r="E255" t="str">
            <v>Giảng viên khoa Điện - Điện tử</v>
          </cell>
          <cell r="F255" t="str">
            <v>HTT NV</v>
          </cell>
          <cell r="I255" t="str">
            <v>X</v>
          </cell>
        </row>
        <row r="256">
          <cell r="D256" t="str">
            <v>01014029</v>
          </cell>
          <cell r="E256" t="str">
            <v>Giảng viên khoa Điện - Điện tử</v>
          </cell>
          <cell r="F256" t="str">
            <v>HTT NV</v>
          </cell>
          <cell r="I256" t="str">
            <v>X</v>
          </cell>
        </row>
        <row r="257">
          <cell r="D257" t="str">
            <v>01014033</v>
          </cell>
          <cell r="E257" t="str">
            <v>Giảng viên khoa Điện - Điện tử</v>
          </cell>
          <cell r="F257" t="str">
            <v>HTXS NV</v>
          </cell>
          <cell r="I257" t="str">
            <v>X</v>
          </cell>
          <cell r="J257" t="str">
            <v>X</v>
          </cell>
          <cell r="M257" t="str">
            <v>X</v>
          </cell>
        </row>
        <row r="258">
          <cell r="D258" t="str">
            <v>01014023</v>
          </cell>
          <cell r="E258" t="str">
            <v>Giảng viên khoa Điện - Điện tử</v>
          </cell>
          <cell r="F258" t="str">
            <v>HTT NV</v>
          </cell>
          <cell r="I258" t="str">
            <v>X</v>
          </cell>
        </row>
        <row r="259">
          <cell r="D259" t="str">
            <v>01014013</v>
          </cell>
          <cell r="E259" t="str">
            <v>Giảng viên khoa Điện - Điện tử</v>
          </cell>
          <cell r="F259" t="str">
            <v>HTT NV</v>
          </cell>
          <cell r="I259" t="str">
            <v>X</v>
          </cell>
        </row>
        <row r="260">
          <cell r="D260" t="str">
            <v>01014017</v>
          </cell>
          <cell r="E260" t="str">
            <v>Giảng viên khoa Điện - Điện tử</v>
          </cell>
          <cell r="F260" t="str">
            <v>HTT NV</v>
          </cell>
          <cell r="I260" t="str">
            <v>X</v>
          </cell>
        </row>
        <row r="261">
          <cell r="D261" t="str">
            <v>01014034</v>
          </cell>
          <cell r="E261" t="str">
            <v>Giảng viên khoa Điện - Điện tử</v>
          </cell>
          <cell r="F261" t="str">
            <v>HTT NV</v>
          </cell>
          <cell r="I261" t="str">
            <v>X</v>
          </cell>
        </row>
        <row r="262">
          <cell r="D262" t="str">
            <v>01014020</v>
          </cell>
          <cell r="E262" t="str">
            <v>Giảng viên khoa Điện - Điện tử</v>
          </cell>
          <cell r="F262" t="str">
            <v>HTT NV</v>
          </cell>
          <cell r="I262" t="str">
            <v>X</v>
          </cell>
        </row>
        <row r="263">
          <cell r="D263" t="str">
            <v>01014018</v>
          </cell>
          <cell r="E263" t="str">
            <v>Giảng viên khoa Điện - Điện tử</v>
          </cell>
          <cell r="F263" t="str">
            <v>HTT NV</v>
          </cell>
          <cell r="I263" t="str">
            <v>X</v>
          </cell>
        </row>
        <row r="264">
          <cell r="D264" t="str">
            <v>01014042</v>
          </cell>
          <cell r="E264" t="str">
            <v>Giảng viên khoa Điện - Điện tử</v>
          </cell>
          <cell r="F264" t="str">
            <v>HTT NV</v>
          </cell>
          <cell r="I264" t="str">
            <v>X</v>
          </cell>
        </row>
        <row r="265">
          <cell r="D265" t="str">
            <v>01014019</v>
          </cell>
          <cell r="E265" t="str">
            <v>Giảng viên khoa Điện - Điện tử</v>
          </cell>
          <cell r="F265" t="str">
            <v>HTT NV</v>
          </cell>
          <cell r="I265" t="str">
            <v>X</v>
          </cell>
        </row>
        <row r="266">
          <cell r="D266" t="str">
            <v>01014010</v>
          </cell>
          <cell r="E266" t="str">
            <v>Giảng viên khoa Điện - Điện tử</v>
          </cell>
          <cell r="F266" t="str">
            <v>HTT NV</v>
          </cell>
          <cell r="I266" t="str">
            <v>X</v>
          </cell>
        </row>
        <row r="267">
          <cell r="D267" t="str">
            <v>01014030</v>
          </cell>
          <cell r="E267" t="str">
            <v>Giảng viên khoa Điện - Điện tử</v>
          </cell>
          <cell r="F267" t="str">
            <v>HTT NV</v>
          </cell>
          <cell r="I267" t="str">
            <v>X</v>
          </cell>
        </row>
        <row r="268">
          <cell r="D268" t="str">
            <v>01014024</v>
          </cell>
          <cell r="E268" t="str">
            <v>Giảng viên khoa Điện - Điện tử</v>
          </cell>
          <cell r="F268" t="str">
            <v>HTXS NV</v>
          </cell>
          <cell r="I268" t="str">
            <v>X</v>
          </cell>
        </row>
        <row r="269">
          <cell r="D269" t="str">
            <v>01014048</v>
          </cell>
          <cell r="E269" t="str">
            <v>Giảng viên khoa Điện - Điện tử</v>
          </cell>
          <cell r="F269" t="str">
            <v>HTXS NV</v>
          </cell>
          <cell r="I269" t="str">
            <v>X</v>
          </cell>
          <cell r="M269" t="str">
            <v>X</v>
          </cell>
        </row>
        <row r="270">
          <cell r="D270" t="str">
            <v>01014022</v>
          </cell>
          <cell r="E270" t="str">
            <v>Giảng viên khoa Điện - Điện tử</v>
          </cell>
          <cell r="F270" t="str">
            <v>HTT NV</v>
          </cell>
          <cell r="I270" t="str">
            <v>X</v>
          </cell>
        </row>
        <row r="271">
          <cell r="D271" t="str">
            <v>01014025</v>
          </cell>
          <cell r="E271" t="str">
            <v>Giảng viên khoa Điện - Điện tử</v>
          </cell>
          <cell r="F271" t="str">
            <v>HTT NV</v>
          </cell>
          <cell r="I271" t="str">
            <v>X</v>
          </cell>
        </row>
        <row r="272">
          <cell r="D272" t="str">
            <v>01014032</v>
          </cell>
          <cell r="E272" t="str">
            <v>Giảng viên khoa Điện - Điện tử</v>
          </cell>
          <cell r="F272" t="str">
            <v>HTT NV</v>
          </cell>
          <cell r="I272" t="str">
            <v>X</v>
          </cell>
        </row>
        <row r="273">
          <cell r="D273" t="str">
            <v>01014006</v>
          </cell>
          <cell r="E273" t="str">
            <v>Giảng viên khoa Điện - Điện tử</v>
          </cell>
          <cell r="F273" t="str">
            <v>HTT NV</v>
          </cell>
          <cell r="I273" t="str">
            <v>X</v>
          </cell>
        </row>
        <row r="274">
          <cell r="D274" t="str">
            <v>01014009</v>
          </cell>
          <cell r="E274" t="str">
            <v>Giảng viên khoa Điện - Điện tử</v>
          </cell>
          <cell r="F274" t="str">
            <v>HTT NV</v>
          </cell>
          <cell r="I274" t="str">
            <v>X</v>
          </cell>
        </row>
        <row r="275">
          <cell r="D275" t="str">
            <v>01014045</v>
          </cell>
          <cell r="E275" t="str">
            <v>Giảng viên khoa Điện - Điện tử</v>
          </cell>
          <cell r="F275" t="str">
            <v>HTXS NV</v>
          </cell>
          <cell r="I275" t="str">
            <v>X</v>
          </cell>
          <cell r="J275" t="str">
            <v>X</v>
          </cell>
          <cell r="K275" t="str">
            <v>X</v>
          </cell>
        </row>
        <row r="276">
          <cell r="D276" t="str">
            <v>01014021</v>
          </cell>
          <cell r="E276" t="str">
            <v>Giảng viên khoa Điện - Điện tử</v>
          </cell>
          <cell r="F276" t="str">
            <v>HTT NV</v>
          </cell>
          <cell r="I276" t="str">
            <v>X</v>
          </cell>
        </row>
        <row r="277">
          <cell r="D277" t="str">
            <v>01014016</v>
          </cell>
          <cell r="E277" t="str">
            <v>Giảng viên khoa Điện - Điện tử</v>
          </cell>
          <cell r="F277" t="str">
            <v>HTT NV</v>
          </cell>
          <cell r="I277" t="str">
            <v>X</v>
          </cell>
        </row>
        <row r="278">
          <cell r="D278" t="str">
            <v>01016008</v>
          </cell>
          <cell r="E278" t="str">
            <v>Trưởng khoa May - Thời trang</v>
          </cell>
          <cell r="F278" t="str">
            <v>HTXS NV</v>
          </cell>
          <cell r="I278" t="str">
            <v>X</v>
          </cell>
        </row>
        <row r="279">
          <cell r="D279" t="str">
            <v>01016003</v>
          </cell>
          <cell r="E279" t="str">
            <v>Phụ trách Tổ bộ môn Thiết kế thuộc khoa May - Thời trang</v>
          </cell>
          <cell r="F279" t="str">
            <v>HTT NV</v>
          </cell>
          <cell r="I279" t="str">
            <v>X</v>
          </cell>
        </row>
        <row r="280">
          <cell r="D280" t="str">
            <v>01016004</v>
          </cell>
          <cell r="E280" t="str">
            <v>Giảng viên khoa May - Thời trang</v>
          </cell>
          <cell r="F280" t="str">
            <v>HTT NV</v>
          </cell>
          <cell r="I280" t="str">
            <v>X</v>
          </cell>
        </row>
        <row r="281">
          <cell r="D281" t="str">
            <v>01016002</v>
          </cell>
          <cell r="E281" t="str">
            <v>Giảng viên khoa May - Thời trang</v>
          </cell>
          <cell r="F281" t="str">
            <v>HTXS NV</v>
          </cell>
          <cell r="I281" t="str">
            <v>X</v>
          </cell>
          <cell r="J281" t="str">
            <v>X</v>
          </cell>
        </row>
        <row r="282">
          <cell r="D282" t="str">
            <v>01016006</v>
          </cell>
          <cell r="E282" t="str">
            <v>Giảng viên khoa May - Thời trang</v>
          </cell>
          <cell r="F282" t="str">
            <v>HTT NV</v>
          </cell>
          <cell r="I282" t="str">
            <v>X</v>
          </cell>
        </row>
        <row r="283">
          <cell r="D283" t="str">
            <v>01016005</v>
          </cell>
          <cell r="E283" t="str">
            <v>Giảng viên khoa May - Thời trang</v>
          </cell>
          <cell r="F283" t="str">
            <v>HTT NV</v>
          </cell>
          <cell r="I283" t="str">
            <v>X</v>
          </cell>
        </row>
        <row r="284">
          <cell r="D284" t="str">
            <v>01016012</v>
          </cell>
          <cell r="E284" t="str">
            <v>Giảng viên khoa May - Thời trang</v>
          </cell>
          <cell r="F284" t="str">
            <v>HTT NV</v>
          </cell>
          <cell r="I284" t="str">
            <v>X</v>
          </cell>
        </row>
        <row r="285">
          <cell r="D285" t="str">
            <v>01016010</v>
          </cell>
          <cell r="E285" t="str">
            <v>Giảng viên khoa May - Thời trang</v>
          </cell>
          <cell r="F285" t="str">
            <v>HTT NV</v>
          </cell>
          <cell r="I285" t="str">
            <v>X</v>
          </cell>
        </row>
        <row r="286">
          <cell r="D286" t="str">
            <v>01016007</v>
          </cell>
          <cell r="E286" t="str">
            <v>Giảng viên khoa May - Thời trang</v>
          </cell>
          <cell r="F286" t="str">
            <v>HTT NV</v>
          </cell>
          <cell r="I286" t="str">
            <v>X</v>
          </cell>
        </row>
        <row r="287">
          <cell r="D287" t="str">
            <v>01013020</v>
          </cell>
          <cell r="E287" t="str">
            <v>Phó Trưởng Khoa, Phụ trách khoa Nhiệt - Lạnh</v>
          </cell>
          <cell r="F287" t="str">
            <v>HTXS NV</v>
          </cell>
          <cell r="I287" t="str">
            <v>X</v>
          </cell>
        </row>
        <row r="288">
          <cell r="D288" t="str">
            <v>01029001</v>
          </cell>
          <cell r="E288" t="str">
            <v>Phó Trưởng Khoa Nhiệt - Lạnh</v>
          </cell>
          <cell r="F288" t="str">
            <v>HTXS NV</v>
          </cell>
          <cell r="I288" t="str">
            <v>X</v>
          </cell>
        </row>
        <row r="289">
          <cell r="D289" t="str">
            <v>01013010</v>
          </cell>
          <cell r="E289" t="str">
            <v>Phụ trách Tổ bộ môn Cơ sở ngành thuộc khoa Nhiệt - Lạnh</v>
          </cell>
          <cell r="F289" t="str">
            <v>HTT NV</v>
          </cell>
          <cell r="I289" t="str">
            <v>X</v>
          </cell>
        </row>
        <row r="290">
          <cell r="D290" t="str">
            <v>01013009</v>
          </cell>
          <cell r="E290" t="str">
            <v>Phụ trách Tổ bộ môn Nhiệt Lạnh chuyên ngành thuộc khoa Nhiệt - Lạnh</v>
          </cell>
          <cell r="F290" t="str">
            <v>HTT NV</v>
          </cell>
          <cell r="I290" t="str">
            <v>X</v>
          </cell>
        </row>
        <row r="291">
          <cell r="D291" t="str">
            <v>01013011</v>
          </cell>
          <cell r="E291" t="str">
            <v>Giảng viên khoa Nhiệt - Lạnh</v>
          </cell>
          <cell r="F291" t="str">
            <v>HTT NV</v>
          </cell>
          <cell r="I291" t="str">
            <v>X</v>
          </cell>
        </row>
        <row r="292">
          <cell r="D292" t="str">
            <v>01013023</v>
          </cell>
          <cell r="E292" t="str">
            <v>Giảng viên khoa Nhiệt - Lạnh</v>
          </cell>
          <cell r="F292" t="str">
            <v>HTT NV</v>
          </cell>
          <cell r="I292" t="str">
            <v>X</v>
          </cell>
        </row>
        <row r="293">
          <cell r="D293" t="str">
            <v>01013008</v>
          </cell>
          <cell r="E293" t="str">
            <v>Giảng viên khoa Nhiệt - Lạnh</v>
          </cell>
          <cell r="F293" t="str">
            <v>HTT NV</v>
          </cell>
          <cell r="I293" t="str">
            <v>X</v>
          </cell>
        </row>
        <row r="294">
          <cell r="D294" t="str">
            <v>01013015</v>
          </cell>
          <cell r="E294" t="str">
            <v>Giảng viên khoa Nhiệt - Lạnh</v>
          </cell>
          <cell r="F294" t="str">
            <v>HTT NV</v>
          </cell>
          <cell r="I294" t="str">
            <v>X</v>
          </cell>
        </row>
        <row r="295">
          <cell r="D295" t="str">
            <v>01029016</v>
          </cell>
          <cell r="E295" t="str">
            <v>Giảng viên khoa Nhiệt - Lạnh</v>
          </cell>
          <cell r="F295" t="str">
            <v>HTXS NV</v>
          </cell>
          <cell r="I295" t="str">
            <v>X</v>
          </cell>
          <cell r="J295" t="str">
            <v>X</v>
          </cell>
        </row>
        <row r="296">
          <cell r="D296" t="str">
            <v>01025001</v>
          </cell>
          <cell r="E296" t="str">
            <v>Trưởng khoa Kinh tế</v>
          </cell>
          <cell r="F296" t="str">
            <v>HTXS NV</v>
          </cell>
          <cell r="I296" t="str">
            <v>X</v>
          </cell>
          <cell r="J296" t="str">
            <v>X</v>
          </cell>
          <cell r="K296" t="str">
            <v>X</v>
          </cell>
          <cell r="M296" t="str">
            <v>X</v>
          </cell>
        </row>
        <row r="297">
          <cell r="D297" t="str">
            <v>01025004</v>
          </cell>
          <cell r="E297" t="str">
            <v>Trưởng bộ môn Kế toán - Tài chính thuộc khoa Kinh tế</v>
          </cell>
          <cell r="F297" t="str">
            <v>HTXS NV</v>
          </cell>
          <cell r="I297" t="str">
            <v>X</v>
          </cell>
        </row>
        <row r="298">
          <cell r="D298" t="str">
            <v>01025009</v>
          </cell>
          <cell r="E298" t="str">
            <v>Trưởng bộ môn Cơ sở ngành thuộc khoa Kinh tế</v>
          </cell>
          <cell r="F298" t="str">
            <v>HTXS NV</v>
          </cell>
          <cell r="I298" t="str">
            <v>X</v>
          </cell>
          <cell r="J298" t="str">
            <v>X</v>
          </cell>
        </row>
        <row r="299">
          <cell r="D299" t="str">
            <v>01025029</v>
          </cell>
          <cell r="E299" t="str">
            <v>Phụ trách Tổ bộ môn thuộc khoa Kinh tế</v>
          </cell>
          <cell r="F299" t="str">
            <v>HTXS NV</v>
          </cell>
          <cell r="I299" t="str">
            <v>X</v>
          </cell>
        </row>
        <row r="300">
          <cell r="D300" t="str">
            <v>01025016</v>
          </cell>
          <cell r="E300" t="str">
            <v>Giảng viên khoa Kinh tế</v>
          </cell>
          <cell r="F300" t="str">
            <v>HTT NV</v>
          </cell>
          <cell r="I300" t="str">
            <v>X</v>
          </cell>
        </row>
        <row r="301">
          <cell r="D301" t="str">
            <v>01025018</v>
          </cell>
          <cell r="E301" t="str">
            <v>Giảng viên khoa Kinh tế</v>
          </cell>
          <cell r="F301" t="str">
            <v>HTT NV</v>
          </cell>
          <cell r="I301" t="str">
            <v>X</v>
          </cell>
        </row>
        <row r="302">
          <cell r="D302" t="str">
            <v>01025020</v>
          </cell>
          <cell r="E302" t="str">
            <v>Giảng viên khoa Kinh tế</v>
          </cell>
          <cell r="F302" t="str">
            <v>HTT NV</v>
          </cell>
          <cell r="I302" t="str">
            <v>X</v>
          </cell>
        </row>
        <row r="303">
          <cell r="D303" t="str">
            <v>01025008</v>
          </cell>
          <cell r="E303" t="str">
            <v>Giảng viên khoa Kinh tế</v>
          </cell>
          <cell r="F303" t="str">
            <v>HTT NV</v>
          </cell>
          <cell r="I303" t="str">
            <v>X</v>
          </cell>
        </row>
        <row r="304">
          <cell r="D304" t="str">
            <v>01025012</v>
          </cell>
          <cell r="E304" t="str">
            <v>Giảng viên khoa Kinh tế</v>
          </cell>
          <cell r="F304" t="str">
            <v>HTXS NV</v>
          </cell>
          <cell r="I304" t="str">
            <v>X</v>
          </cell>
        </row>
        <row r="305">
          <cell r="D305" t="str">
            <v>01025002</v>
          </cell>
          <cell r="E305" t="str">
            <v>Giảng viên khoa Kinh tế</v>
          </cell>
          <cell r="F305" t="str">
            <v>HTT NV</v>
          </cell>
          <cell r="I305" t="str">
            <v>X</v>
          </cell>
        </row>
        <row r="306">
          <cell r="D306" t="str">
            <v>01003013</v>
          </cell>
          <cell r="E306" t="str">
            <v>Giảng viên khoa Kinh tế</v>
          </cell>
          <cell r="F306" t="str">
            <v>HTXS NV</v>
          </cell>
          <cell r="I306" t="str">
            <v>X</v>
          </cell>
        </row>
        <row r="307">
          <cell r="D307" t="str">
            <v>01025015</v>
          </cell>
          <cell r="E307" t="str">
            <v>Giảng viên khoa Kinh tế</v>
          </cell>
          <cell r="F307" t="str">
            <v>HTT NV</v>
          </cell>
          <cell r="I307" t="str">
            <v>X</v>
          </cell>
        </row>
        <row r="308">
          <cell r="D308" t="str">
            <v>01005010</v>
          </cell>
          <cell r="E308" t="str">
            <v>Giảng viên khoa Kinh tế</v>
          </cell>
          <cell r="F308" t="str">
            <v>HTXS NV</v>
          </cell>
          <cell r="I308" t="str">
            <v>X</v>
          </cell>
        </row>
        <row r="309">
          <cell r="D309" t="str">
            <v>01025003</v>
          </cell>
          <cell r="E309" t="str">
            <v>Giảng viên khoa Kinh tế</v>
          </cell>
          <cell r="F309" t="str">
            <v>HTT NV</v>
          </cell>
          <cell r="I309" t="str">
            <v>X</v>
          </cell>
        </row>
        <row r="310">
          <cell r="D310" t="str">
            <v>01025027</v>
          </cell>
          <cell r="E310" t="str">
            <v>Giảng viên khoa Kinh tế</v>
          </cell>
          <cell r="F310" t="str">
            <v>HTT NV</v>
          </cell>
          <cell r="I310" t="str">
            <v>X</v>
          </cell>
        </row>
        <row r="311">
          <cell r="D311" t="str">
            <v>01004014</v>
          </cell>
          <cell r="E311" t="str">
            <v>Phó Trưởng khoa, Phụ trách khoa Xây dựng</v>
          </cell>
          <cell r="F311" t="str">
            <v>HTXS NV</v>
          </cell>
          <cell r="I311" t="str">
            <v>X</v>
          </cell>
          <cell r="J311" t="str">
            <v>X</v>
          </cell>
          <cell r="M311" t="str">
            <v>X</v>
          </cell>
        </row>
        <row r="312">
          <cell r="D312" t="str">
            <v>01028013</v>
          </cell>
          <cell r="E312" t="str">
            <v>Giảng viên khoa Xây dựng</v>
          </cell>
          <cell r="F312" t="str">
            <v>HTT NV</v>
          </cell>
          <cell r="I312" t="str">
            <v>X</v>
          </cell>
        </row>
        <row r="313">
          <cell r="D313" t="str">
            <v>01028017</v>
          </cell>
          <cell r="E313" t="str">
            <v>Giảng viên khoa Xây dựng</v>
          </cell>
          <cell r="F313" t="str">
            <v>HTXS NV</v>
          </cell>
          <cell r="I313" t="str">
            <v>X</v>
          </cell>
        </row>
        <row r="314">
          <cell r="D314" t="str">
            <v>01025007</v>
          </cell>
          <cell r="E314" t="str">
            <v>Phó Trưởng trung tâm Thư viện</v>
          </cell>
          <cell r="F314" t="str">
            <v>HTXS NV</v>
          </cell>
          <cell r="I314" t="str">
            <v>X</v>
          </cell>
          <cell r="J314" t="str">
            <v>X</v>
          </cell>
          <cell r="M314" t="str">
            <v>X</v>
          </cell>
        </row>
        <row r="315">
          <cell r="D315" t="str">
            <v>01018003</v>
          </cell>
          <cell r="E315" t="str">
            <v>Nhân viên trung tâm Thư viện</v>
          </cell>
          <cell r="F315" t="str">
            <v>HTT NV</v>
          </cell>
          <cell r="I315" t="str">
            <v>X</v>
          </cell>
        </row>
        <row r="316">
          <cell r="D316" t="str">
            <v>01018002</v>
          </cell>
          <cell r="E316" t="str">
            <v>Nhân viên trung tâm Thư viện</v>
          </cell>
          <cell r="F316" t="str">
            <v>HTXS NV</v>
          </cell>
          <cell r="I316" t="str">
            <v>X</v>
          </cell>
        </row>
        <row r="317">
          <cell r="D317" t="str">
            <v>01018005</v>
          </cell>
          <cell r="E317" t="str">
            <v>Nhân viên trung tâm Thư viện</v>
          </cell>
          <cell r="F317" t="str">
            <v>HTXS NV</v>
          </cell>
          <cell r="I317" t="str">
            <v>X</v>
          </cell>
          <cell r="M317" t="str">
            <v>X</v>
          </cell>
        </row>
        <row r="318">
          <cell r="D318" t="str">
            <v>01018008</v>
          </cell>
          <cell r="E318" t="str">
            <v>Nhân viên trung tâm Thư viện</v>
          </cell>
          <cell r="F318" t="str">
            <v>HTXS NV</v>
          </cell>
          <cell r="I318" t="str">
            <v>X</v>
          </cell>
        </row>
        <row r="319">
          <cell r="D319" t="str">
            <v>01018007</v>
          </cell>
          <cell r="E319" t="str">
            <v>Nhân viên trung tâm Thư viện</v>
          </cell>
          <cell r="F319" t="str">
            <v>HTT NV</v>
          </cell>
          <cell r="I319" t="str">
            <v>X</v>
          </cell>
        </row>
        <row r="320">
          <cell r="D320" t="str">
            <v>01018009</v>
          </cell>
          <cell r="E320" t="str">
            <v>Nhân viên trung tâm Thư viện</v>
          </cell>
          <cell r="F320" t="str">
            <v>HTT NV</v>
          </cell>
          <cell r="I320" t="str">
            <v>X</v>
          </cell>
        </row>
        <row r="321">
          <cell r="D321" t="str">
            <v>01019002</v>
          </cell>
          <cell r="E321" t="str">
            <v>Nhân viên trung tâm Đào tạo Lý Tự Trọng</v>
          </cell>
          <cell r="F321" t="str">
            <v>HTT NV</v>
          </cell>
          <cell r="I321" t="str">
            <v>X</v>
          </cell>
        </row>
        <row r="322">
          <cell r="D322" t="str">
            <v>01019001</v>
          </cell>
          <cell r="E322" t="str">
            <v>Nhân viên trung tâm Đào tạo Lý Tự Trọng</v>
          </cell>
          <cell r="F322" t="str">
            <v>HTT NV</v>
          </cell>
          <cell r="I322" t="str">
            <v>X</v>
          </cell>
        </row>
        <row r="323">
          <cell r="D323" t="str">
            <v>01005005</v>
          </cell>
          <cell r="E323" t="str">
            <v>Nhân viên trung tâm Đào tạo Lý Tự Trọng</v>
          </cell>
          <cell r="F323" t="str">
            <v>HTXS NV</v>
          </cell>
          <cell r="I323" t="str">
            <v>X</v>
          </cell>
        </row>
        <row r="324">
          <cell r="D324" t="str">
            <v>01021001</v>
          </cell>
          <cell r="E324" t="str">
            <v>Trưởng Trung tâm Y tế</v>
          </cell>
          <cell r="F324" t="str">
            <v>HTXS NV</v>
          </cell>
          <cell r="I324" t="str">
            <v>X</v>
          </cell>
          <cell r="J324" t="str">
            <v>X</v>
          </cell>
        </row>
        <row r="325">
          <cell r="D325" t="str">
            <v>01021003</v>
          </cell>
          <cell r="E325" t="str">
            <v>Nhân viên trung tâm Y tế</v>
          </cell>
          <cell r="F325" t="str">
            <v>HTXS NV</v>
          </cell>
          <cell r="I325" t="str">
            <v>X</v>
          </cell>
        </row>
        <row r="326">
          <cell r="D326" t="str">
            <v>01021004</v>
          </cell>
          <cell r="E326" t="str">
            <v>Nhân viên trung tâm Y tế</v>
          </cell>
          <cell r="F326" t="str">
            <v>HTXS NV</v>
          </cell>
          <cell r="I326" t="str">
            <v>X</v>
          </cell>
        </row>
        <row r="327">
          <cell r="D327" t="str">
            <v>01007008</v>
          </cell>
          <cell r="E327" t="str">
            <v>Trưởng Trung tâm Quan hệ doanh nghiệp</v>
          </cell>
          <cell r="F327" t="str">
            <v>HTXS NV</v>
          </cell>
          <cell r="I327" t="str">
            <v>X</v>
          </cell>
          <cell r="J327" t="str">
            <v>X</v>
          </cell>
          <cell r="M327" t="str">
            <v>X</v>
          </cell>
        </row>
        <row r="328">
          <cell r="D328" t="str">
            <v>01014012</v>
          </cell>
          <cell r="E328" t="str">
            <v>Nhân viên trung tâm Quan hệ doanh nghiệp</v>
          </cell>
          <cell r="F328" t="str">
            <v>HTT NV</v>
          </cell>
          <cell r="I328" t="str">
            <v>X</v>
          </cell>
        </row>
        <row r="329">
          <cell r="D329" t="str">
            <v>01017003</v>
          </cell>
          <cell r="E329" t="str">
            <v>Trưởng Trung tâm Điều hành và Quản lý dữ liệu</v>
          </cell>
          <cell r="F329" t="str">
            <v>HTXS NV</v>
          </cell>
          <cell r="I329" t="str">
            <v>X</v>
          </cell>
          <cell r="J329" t="str">
            <v>X</v>
          </cell>
          <cell r="M329" t="str">
            <v>X</v>
          </cell>
        </row>
        <row r="330">
          <cell r="D330" t="str">
            <v>01017010</v>
          </cell>
          <cell r="E330" t="str">
            <v>Nhân viên trung tâm Điều hành và Quản lý dữ liệu</v>
          </cell>
          <cell r="F330" t="str">
            <v>HTXS NV</v>
          </cell>
          <cell r="I330" t="str">
            <v>X</v>
          </cell>
        </row>
        <row r="331">
          <cell r="D331" t="str">
            <v>01018004</v>
          </cell>
          <cell r="E331" t="str">
            <v>Nhân viên trung tâm Điều hành và Quản lý dữ liệu</v>
          </cell>
          <cell r="F331" t="str">
            <v>HTXS NV</v>
          </cell>
          <cell r="I331" t="str">
            <v>X</v>
          </cell>
        </row>
        <row r="332">
          <cell r="D332" t="str">
            <v>01009027</v>
          </cell>
          <cell r="E332" t="str">
            <v>Nhân viên trung tâm Điều hành và Quản lý dữ liệu</v>
          </cell>
          <cell r="F332" t="str">
            <v>HTT NV</v>
          </cell>
          <cell r="I332" t="str">
            <v>X</v>
          </cell>
        </row>
        <row r="333">
          <cell r="D333" t="str">
            <v>01025013</v>
          </cell>
          <cell r="E333" t="str">
            <v>Nhân viên trung tâm Điều hành và Quản lý dữ liệu</v>
          </cell>
          <cell r="F333" t="str">
            <v>HTT NV</v>
          </cell>
          <cell r="I333" t="str">
            <v>X</v>
          </cell>
        </row>
      </sheetData>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PhannhomSK"/>
      <sheetName val="TH chung"/>
      <sheetName val="Nhom 1"/>
      <sheetName val="Nhom 2"/>
      <sheetName val="Nhom 3"/>
      <sheetName val="Nhom 4"/>
      <sheetName val="Trinh HDSK"/>
      <sheetName val="Tong hop kết qua"/>
      <sheetName val="PL5"/>
      <sheetName val="PL7"/>
      <sheetName val="DS kem QD"/>
    </sheetNames>
    <sheetDataSet>
      <sheetData sheetId="0"/>
      <sheetData sheetId="1"/>
      <sheetData sheetId="2"/>
      <sheetData sheetId="3"/>
      <sheetData sheetId="4"/>
      <sheetData sheetId="5"/>
      <sheetData sheetId="6"/>
      <sheetData sheetId="7"/>
      <sheetData sheetId="8"/>
      <sheetData sheetId="9"/>
      <sheetData sheetId="10">
        <row r="17">
          <cell r="F17" t="str">
            <v>01001001</v>
          </cell>
          <cell r="G17" t="str">
            <v>X</v>
          </cell>
        </row>
        <row r="18">
          <cell r="F18" t="str">
            <v>01001001</v>
          </cell>
          <cell r="G18" t="str">
            <v>X</v>
          </cell>
        </row>
        <row r="19">
          <cell r="F19" t="str">
            <v>01002001</v>
          </cell>
          <cell r="G19" t="str">
            <v>X</v>
          </cell>
        </row>
        <row r="20">
          <cell r="F20" t="str">
            <v>01001006</v>
          </cell>
          <cell r="G20" t="str">
            <v>X</v>
          </cell>
        </row>
        <row r="21">
          <cell r="F21" t="str">
            <v>01014037</v>
          </cell>
          <cell r="G21" t="str">
            <v>X</v>
          </cell>
        </row>
        <row r="22">
          <cell r="F22" t="str">
            <v>01002024</v>
          </cell>
          <cell r="G22" t="str">
            <v>X</v>
          </cell>
        </row>
        <row r="23">
          <cell r="F23" t="e">
            <v>#N/A</v>
          </cell>
          <cell r="G23" t="str">
            <v>X</v>
          </cell>
        </row>
        <row r="24">
          <cell r="F24" t="str">
            <v>01004005</v>
          </cell>
          <cell r="G24" t="str">
            <v>X</v>
          </cell>
        </row>
        <row r="25">
          <cell r="F25" t="str">
            <v>01004004</v>
          </cell>
          <cell r="G25" t="str">
            <v>X</v>
          </cell>
        </row>
        <row r="26">
          <cell r="F26" t="str">
            <v>01007009</v>
          </cell>
          <cell r="G26" t="str">
            <v>X</v>
          </cell>
        </row>
        <row r="27">
          <cell r="F27" t="str">
            <v>01004007</v>
          </cell>
          <cell r="G27" t="str">
            <v>X</v>
          </cell>
        </row>
        <row r="28">
          <cell r="F28" t="str">
            <v>01008028</v>
          </cell>
          <cell r="G28" t="str">
            <v>X</v>
          </cell>
        </row>
        <row r="29">
          <cell r="F29" t="str">
            <v>01002021</v>
          </cell>
          <cell r="G29" t="str">
            <v>X</v>
          </cell>
        </row>
        <row r="30">
          <cell r="F30" t="str">
            <v>01014045</v>
          </cell>
          <cell r="G30" t="str">
            <v>X</v>
          </cell>
        </row>
        <row r="31">
          <cell r="F31" t="str">
            <v>01029016</v>
          </cell>
          <cell r="G31" t="str">
            <v>X</v>
          </cell>
        </row>
        <row r="32">
          <cell r="F32" t="str">
            <v>01025001</v>
          </cell>
          <cell r="G32" t="str">
            <v>X</v>
          </cell>
        </row>
        <row r="33">
          <cell r="F33" t="str">
            <v>01025004</v>
          </cell>
          <cell r="G33" t="str">
            <v>X</v>
          </cell>
        </row>
        <row r="34">
          <cell r="F34" t="str">
            <v>01003002</v>
          </cell>
          <cell r="G34" t="str">
            <v>X</v>
          </cell>
        </row>
        <row r="35">
          <cell r="F35" t="str">
            <v>01003009</v>
          </cell>
          <cell r="G35" t="str">
            <v>X</v>
          </cell>
        </row>
        <row r="36">
          <cell r="F36" t="str">
            <v>01003005</v>
          </cell>
          <cell r="G36" t="str">
            <v>X</v>
          </cell>
        </row>
        <row r="37">
          <cell r="F37" t="str">
            <v>01023004</v>
          </cell>
          <cell r="G37" t="str">
            <v>X</v>
          </cell>
        </row>
        <row r="38">
          <cell r="F38" t="str">
            <v>01003007</v>
          </cell>
          <cell r="G38" t="str">
            <v>X</v>
          </cell>
        </row>
        <row r="39">
          <cell r="F39" t="str">
            <v>01003008</v>
          </cell>
          <cell r="G39" t="str">
            <v>X</v>
          </cell>
        </row>
        <row r="40">
          <cell r="F40" t="str">
            <v>01003014</v>
          </cell>
          <cell r="G40" t="str">
            <v>X</v>
          </cell>
        </row>
        <row r="41">
          <cell r="F41" t="str">
            <v>01003015</v>
          </cell>
          <cell r="G41" t="str">
            <v>X</v>
          </cell>
        </row>
        <row r="42">
          <cell r="F42" t="str">
            <v>01022013</v>
          </cell>
          <cell r="G42" t="str">
            <v>X</v>
          </cell>
        </row>
        <row r="43">
          <cell r="F43" t="str">
            <v>01011017</v>
          </cell>
          <cell r="G43" t="str">
            <v>X</v>
          </cell>
        </row>
        <row r="44">
          <cell r="F44" t="str">
            <v>01002019</v>
          </cell>
          <cell r="G44" t="str">
            <v>X</v>
          </cell>
        </row>
        <row r="45">
          <cell r="F45" t="str">
            <v>01002017</v>
          </cell>
          <cell r="G45" t="str">
            <v>X</v>
          </cell>
        </row>
        <row r="46">
          <cell r="F46" t="str">
            <v>01002018</v>
          </cell>
          <cell r="G46" t="str">
            <v>X</v>
          </cell>
        </row>
        <row r="47">
          <cell r="F47" t="str">
            <v>01002005</v>
          </cell>
          <cell r="G47" t="str">
            <v>X</v>
          </cell>
        </row>
        <row r="48">
          <cell r="F48" t="str">
            <v>01017006</v>
          </cell>
          <cell r="G48" t="str">
            <v>X</v>
          </cell>
        </row>
        <row r="49">
          <cell r="F49" t="str">
            <v>01007007</v>
          </cell>
          <cell r="G49" t="str">
            <v>X</v>
          </cell>
        </row>
        <row r="50">
          <cell r="F50" t="str">
            <v>01002028</v>
          </cell>
          <cell r="G50" t="str">
            <v>X</v>
          </cell>
        </row>
        <row r="51">
          <cell r="F51" t="str">
            <v>01009006</v>
          </cell>
          <cell r="G51" t="str">
            <v>X</v>
          </cell>
        </row>
        <row r="52">
          <cell r="F52" t="str">
            <v>01009018</v>
          </cell>
          <cell r="G52" t="str">
            <v>X</v>
          </cell>
        </row>
        <row r="53">
          <cell r="F53" t="str">
            <v>01002004</v>
          </cell>
          <cell r="G53" t="str">
            <v>X</v>
          </cell>
        </row>
        <row r="54">
          <cell r="F54" t="str">
            <v>01022058</v>
          </cell>
          <cell r="G54" t="str">
            <v>X</v>
          </cell>
        </row>
        <row r="55">
          <cell r="F55" t="str">
            <v>01009019</v>
          </cell>
          <cell r="G55" t="str">
            <v>X</v>
          </cell>
        </row>
        <row r="56">
          <cell r="F56" t="str">
            <v>01009026</v>
          </cell>
          <cell r="G56" t="str">
            <v>X</v>
          </cell>
        </row>
        <row r="57">
          <cell r="F57" t="str">
            <v>01023002</v>
          </cell>
          <cell r="G57" t="str">
            <v>X</v>
          </cell>
        </row>
        <row r="58">
          <cell r="F58" t="str">
            <v>01015027</v>
          </cell>
          <cell r="G58" t="str">
            <v>X</v>
          </cell>
        </row>
        <row r="59">
          <cell r="F59" t="str">
            <v>01005007</v>
          </cell>
          <cell r="G59" t="str">
            <v>X</v>
          </cell>
        </row>
        <row r="60">
          <cell r="F60" t="str">
            <v>01008002</v>
          </cell>
          <cell r="G60" t="str">
            <v>X</v>
          </cell>
        </row>
        <row r="61">
          <cell r="F61" t="str">
            <v>01008004</v>
          </cell>
          <cell r="G61" t="str">
            <v>X</v>
          </cell>
        </row>
        <row r="62">
          <cell r="F62" t="str">
            <v>01009007</v>
          </cell>
          <cell r="G62" t="str">
            <v>X</v>
          </cell>
        </row>
        <row r="63">
          <cell r="F63" t="str">
            <v>01008034</v>
          </cell>
          <cell r="G63" t="str">
            <v>X</v>
          </cell>
        </row>
        <row r="64">
          <cell r="F64" t="str">
            <v>01008009</v>
          </cell>
          <cell r="G64" t="str">
            <v>X</v>
          </cell>
        </row>
        <row r="65">
          <cell r="F65" t="str">
            <v>01022003</v>
          </cell>
          <cell r="G65" t="str">
            <v>X</v>
          </cell>
        </row>
        <row r="66">
          <cell r="F66" t="str">
            <v>01010007</v>
          </cell>
          <cell r="G66" t="str">
            <v>X</v>
          </cell>
        </row>
        <row r="67">
          <cell r="F67" t="str">
            <v>01010012</v>
          </cell>
          <cell r="G67" t="str">
            <v>X</v>
          </cell>
        </row>
        <row r="68">
          <cell r="F68" t="str">
            <v>01010024</v>
          </cell>
          <cell r="G68" t="str">
            <v>X</v>
          </cell>
        </row>
        <row r="69">
          <cell r="F69" t="str">
            <v>01002025</v>
          </cell>
          <cell r="G69" t="str">
            <v>X</v>
          </cell>
        </row>
        <row r="70">
          <cell r="F70" t="str">
            <v>01010005</v>
          </cell>
          <cell r="G70" t="str">
            <v>X</v>
          </cell>
        </row>
        <row r="71">
          <cell r="F71" t="str">
            <v>01011013</v>
          </cell>
          <cell r="G71" t="str">
            <v>X</v>
          </cell>
        </row>
        <row r="72">
          <cell r="F72" t="str">
            <v>01011009</v>
          </cell>
          <cell r="G72" t="str">
            <v>X</v>
          </cell>
        </row>
        <row r="73">
          <cell r="F73" t="str">
            <v>01011007</v>
          </cell>
          <cell r="G73" t="str">
            <v>X</v>
          </cell>
        </row>
        <row r="74">
          <cell r="F74" t="str">
            <v>01012003</v>
          </cell>
          <cell r="G74" t="str">
            <v>X</v>
          </cell>
        </row>
        <row r="75">
          <cell r="F75" t="str">
            <v>01012008</v>
          </cell>
          <cell r="G75" t="str">
            <v>X</v>
          </cell>
        </row>
        <row r="76">
          <cell r="F76" t="str">
            <v>01012023</v>
          </cell>
          <cell r="G76" t="str">
            <v>X</v>
          </cell>
        </row>
        <row r="77">
          <cell r="F77" t="str">
            <v>01013068</v>
          </cell>
          <cell r="G77" t="str">
            <v>X</v>
          </cell>
        </row>
        <row r="78">
          <cell r="F78" t="str">
            <v>01015042</v>
          </cell>
          <cell r="G78" t="str">
            <v>X</v>
          </cell>
        </row>
        <row r="79">
          <cell r="F79" t="str">
            <v>01015019</v>
          </cell>
          <cell r="G79" t="str">
            <v>X</v>
          </cell>
        </row>
        <row r="80">
          <cell r="F80" t="str">
            <v>01013003</v>
          </cell>
          <cell r="G80" t="str">
            <v>X</v>
          </cell>
        </row>
        <row r="81">
          <cell r="F81" t="str">
            <v>01013004</v>
          </cell>
          <cell r="G81" t="str">
            <v>X</v>
          </cell>
        </row>
        <row r="82">
          <cell r="F82" t="str">
            <v>01013006</v>
          </cell>
          <cell r="G82" t="str">
            <v>X</v>
          </cell>
        </row>
        <row r="83">
          <cell r="F83" t="str">
            <v>01013019</v>
          </cell>
          <cell r="G83" t="str">
            <v>X</v>
          </cell>
        </row>
        <row r="84">
          <cell r="F84" t="str">
            <v>01013027</v>
          </cell>
          <cell r="G84" t="str">
            <v>X</v>
          </cell>
        </row>
        <row r="85">
          <cell r="F85" t="str">
            <v>01013005</v>
          </cell>
          <cell r="G85" t="str">
            <v>X</v>
          </cell>
        </row>
        <row r="86">
          <cell r="F86" t="str">
            <v>01013047</v>
          </cell>
          <cell r="G86" t="str">
            <v>X</v>
          </cell>
        </row>
        <row r="87">
          <cell r="F87" t="str">
            <v>01014047</v>
          </cell>
          <cell r="G87" t="str">
            <v>X</v>
          </cell>
        </row>
        <row r="88">
          <cell r="F88" t="str">
            <v>01013087</v>
          </cell>
          <cell r="G88" t="str">
            <v>X</v>
          </cell>
        </row>
        <row r="89">
          <cell r="F89" t="str">
            <v>01013094</v>
          </cell>
          <cell r="G89" t="str">
            <v>X</v>
          </cell>
        </row>
        <row r="90">
          <cell r="F90" t="str">
            <v>01013096</v>
          </cell>
          <cell r="G90" t="str">
            <v>X</v>
          </cell>
        </row>
        <row r="91">
          <cell r="F91" t="str">
            <v>01014002</v>
          </cell>
          <cell r="G91" t="str">
            <v>X</v>
          </cell>
        </row>
        <row r="92">
          <cell r="F92" t="str">
            <v>01014004</v>
          </cell>
          <cell r="G92" t="str">
            <v>X</v>
          </cell>
        </row>
        <row r="93">
          <cell r="F93" t="str">
            <v>01014007</v>
          </cell>
          <cell r="G93" t="str">
            <v>X</v>
          </cell>
        </row>
        <row r="94">
          <cell r="F94" t="str">
            <v>01014038</v>
          </cell>
          <cell r="G94" t="str">
            <v>X</v>
          </cell>
        </row>
        <row r="95">
          <cell r="F95" t="str">
            <v>01014046</v>
          </cell>
          <cell r="G95" t="str">
            <v>X</v>
          </cell>
        </row>
        <row r="96">
          <cell r="F96" t="str">
            <v>01014033</v>
          </cell>
          <cell r="G96" t="str">
            <v>X</v>
          </cell>
        </row>
        <row r="97">
          <cell r="F97" t="str">
            <v>01014023</v>
          </cell>
          <cell r="G97" t="str">
            <v>X</v>
          </cell>
        </row>
        <row r="98">
          <cell r="F98" t="str">
            <v>01014048</v>
          </cell>
          <cell r="G98" t="str">
            <v>X</v>
          </cell>
        </row>
        <row r="99">
          <cell r="F99" t="str">
            <v>01016004</v>
          </cell>
          <cell r="G99" t="str">
            <v>X</v>
          </cell>
        </row>
        <row r="100">
          <cell r="F100" t="str">
            <v>01016002</v>
          </cell>
          <cell r="G100" t="str">
            <v>X</v>
          </cell>
        </row>
        <row r="101">
          <cell r="F101" t="str">
            <v>01025009</v>
          </cell>
          <cell r="G101" t="str">
            <v>X</v>
          </cell>
        </row>
        <row r="102">
          <cell r="F102" t="str">
            <v>01025029</v>
          </cell>
          <cell r="G102" t="str">
            <v>X</v>
          </cell>
        </row>
        <row r="103">
          <cell r="F103" t="str">
            <v>01025012</v>
          </cell>
          <cell r="G103" t="str">
            <v>X</v>
          </cell>
        </row>
        <row r="104">
          <cell r="F104" t="str">
            <v>01025002</v>
          </cell>
          <cell r="G104" t="str">
            <v>X</v>
          </cell>
        </row>
        <row r="105">
          <cell r="F105" t="str">
            <v>01003013</v>
          </cell>
          <cell r="G105" t="str">
            <v>X</v>
          </cell>
        </row>
        <row r="106">
          <cell r="F106" t="str">
            <v>01025015</v>
          </cell>
          <cell r="G106" t="str">
            <v>X</v>
          </cell>
        </row>
        <row r="107">
          <cell r="F107" t="str">
            <v>01025007</v>
          </cell>
          <cell r="G107" t="str">
            <v>X</v>
          </cell>
        </row>
        <row r="108">
          <cell r="F108" t="str">
            <v>01018002</v>
          </cell>
          <cell r="G108" t="str">
            <v>X</v>
          </cell>
        </row>
        <row r="109">
          <cell r="F109" t="str">
            <v>01018005</v>
          </cell>
          <cell r="G109" t="str">
            <v>X</v>
          </cell>
        </row>
        <row r="110">
          <cell r="F110" t="str">
            <v>01018007</v>
          </cell>
          <cell r="G110" t="str">
            <v>X</v>
          </cell>
        </row>
        <row r="111">
          <cell r="F111" t="str">
            <v>01018009</v>
          </cell>
          <cell r="G111" t="str">
            <v>X</v>
          </cell>
        </row>
        <row r="112">
          <cell r="F112" t="str">
            <v>01021001</v>
          </cell>
          <cell r="G112" t="str">
            <v>X</v>
          </cell>
        </row>
        <row r="113">
          <cell r="F113" t="str">
            <v>01021003</v>
          </cell>
          <cell r="G113" t="str">
            <v>X</v>
          </cell>
        </row>
        <row r="114">
          <cell r="F114" t="str">
            <v>01021004</v>
          </cell>
          <cell r="G114" t="str">
            <v>X</v>
          </cell>
        </row>
        <row r="115">
          <cell r="F115" t="str">
            <v>01017003</v>
          </cell>
          <cell r="G115" t="str">
            <v>X</v>
          </cell>
        </row>
        <row r="116">
          <cell r="F116" t="str">
            <v>01004014</v>
          </cell>
          <cell r="G116" t="str">
            <v>X</v>
          </cell>
        </row>
        <row r="117">
          <cell r="F117" t="str">
            <v>01007008</v>
          </cell>
          <cell r="G117" t="str">
            <v>X</v>
          </cell>
        </row>
      </sheetData>
      <sheetData sheetId="1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154"/>
      <sheetName val="Thi dua HKI rut gon"/>
      <sheetName val="Tong hop thi dua HKI"/>
      <sheetName val="Kangatang_155"/>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198"/>
      <sheetName val="Kangatang_199"/>
      <sheetName val="Kangatang_200"/>
      <sheetName val="Kangatang_201"/>
      <sheetName val="Kangatang_202"/>
      <sheetName val="Kangatang_203"/>
      <sheetName val="Kangatang_204"/>
      <sheetName val="Kangatang_205"/>
      <sheetName val="Kangatang_206"/>
      <sheetName val="Kangatang_156"/>
      <sheetName val="Kangatang_157"/>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IN QD HKI"/>
      <sheetName val="IN QD HK2"/>
      <sheetName val="XET CUOI NAM"/>
      <sheetName val="Sheet1"/>
      <sheetName val="In QD HKII"/>
      <sheetName val="In QD HK2 theo XL"/>
      <sheetName val="Rut gon HKI"/>
      <sheetName val="Rut gon (2)"/>
      <sheetName val="Tong hop thi dua HK2-C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ow r="9">
          <cell r="E9">
            <v>1</v>
          </cell>
          <cell r="F9">
            <v>2</v>
          </cell>
          <cell r="G9">
            <v>3</v>
          </cell>
          <cell r="H9">
            <v>4</v>
          </cell>
          <cell r="I9">
            <v>5</v>
          </cell>
          <cell r="J9">
            <v>6</v>
          </cell>
          <cell r="K9">
            <v>7</v>
          </cell>
          <cell r="L9">
            <v>8</v>
          </cell>
          <cell r="M9">
            <v>9</v>
          </cell>
          <cell r="N9">
            <v>10</v>
          </cell>
          <cell r="O9">
            <v>11</v>
          </cell>
          <cell r="P9">
            <v>12</v>
          </cell>
          <cell r="Q9">
            <v>13</v>
          </cell>
          <cell r="R9">
            <v>14</v>
          </cell>
          <cell r="S9">
            <v>15</v>
          </cell>
          <cell r="T9">
            <v>16</v>
          </cell>
          <cell r="U9">
            <v>17</v>
          </cell>
          <cell r="V9">
            <v>18</v>
          </cell>
          <cell r="W9">
            <v>19</v>
          </cell>
          <cell r="X9">
            <v>20</v>
          </cell>
          <cell r="Y9">
            <v>21</v>
          </cell>
          <cell r="Z9">
            <v>22</v>
          </cell>
          <cell r="AA9">
            <v>23</v>
          </cell>
          <cell r="AB9">
            <v>24</v>
          </cell>
          <cell r="AC9">
            <v>25</v>
          </cell>
          <cell r="AD9">
            <v>26</v>
          </cell>
          <cell r="AE9">
            <v>27</v>
          </cell>
          <cell r="AF9">
            <v>28</v>
          </cell>
          <cell r="AG9">
            <v>29</v>
          </cell>
          <cell r="AH9">
            <v>30</v>
          </cell>
          <cell r="AI9">
            <v>31</v>
          </cell>
          <cell r="AJ9">
            <v>32</v>
          </cell>
          <cell r="AK9">
            <v>33</v>
          </cell>
          <cell r="AL9">
            <v>34</v>
          </cell>
          <cell r="AM9">
            <v>35</v>
          </cell>
          <cell r="AN9">
            <v>36</v>
          </cell>
          <cell r="AO9">
            <v>37</v>
          </cell>
          <cell r="AP9">
            <v>38</v>
          </cell>
          <cell r="AQ9">
            <v>39</v>
          </cell>
          <cell r="AR9">
            <v>40</v>
          </cell>
          <cell r="AS9">
            <v>41</v>
          </cell>
          <cell r="AT9">
            <v>42</v>
          </cell>
          <cell r="AU9">
            <v>43</v>
          </cell>
          <cell r="AV9">
            <v>44</v>
          </cell>
          <cell r="AW9">
            <v>45</v>
          </cell>
          <cell r="AX9">
            <v>46</v>
          </cell>
          <cell r="AY9">
            <v>47</v>
          </cell>
          <cell r="AZ9">
            <v>48</v>
          </cell>
          <cell r="BA9">
            <v>49</v>
          </cell>
          <cell r="BB9">
            <v>50</v>
          </cell>
          <cell r="BC9">
            <v>51</v>
          </cell>
          <cell r="BD9">
            <v>52</v>
          </cell>
          <cell r="BE9">
            <v>53</v>
          </cell>
          <cell r="BF9">
            <v>54</v>
          </cell>
        </row>
        <row r="10">
          <cell r="E10" t="str">
            <v>01001001</v>
          </cell>
          <cell r="F10" t="str">
            <v>Ban Giám hiệu</v>
          </cell>
          <cell r="G10" t="str">
            <v>VC</v>
          </cell>
          <cell r="H10" t="str">
            <v>A1</v>
          </cell>
          <cell r="I10">
            <v>10</v>
          </cell>
          <cell r="J10" t="str">
            <v>A1</v>
          </cell>
          <cell r="K10">
            <v>10</v>
          </cell>
          <cell r="L10" t="str">
            <v>A1</v>
          </cell>
          <cell r="M10">
            <v>10</v>
          </cell>
          <cell r="N10" t="str">
            <v>A1</v>
          </cell>
          <cell r="O10">
            <v>10</v>
          </cell>
          <cell r="P10" t="str">
            <v>A1</v>
          </cell>
          <cell r="Q10">
            <v>10</v>
          </cell>
          <cell r="R10" t="str">
            <v>A1</v>
          </cell>
          <cell r="S10">
            <v>10</v>
          </cell>
          <cell r="T10" t="str">
            <v>A1</v>
          </cell>
          <cell r="U10">
            <v>10</v>
          </cell>
          <cell r="V10">
            <v>10</v>
          </cell>
          <cell r="W10">
            <v>0</v>
          </cell>
          <cell r="X10" t="str">
            <v>Xuất sắc</v>
          </cell>
          <cell r="Y10">
            <v>0</v>
          </cell>
          <cell r="Z10" t="str">
            <v>A1</v>
          </cell>
          <cell r="AA10">
            <v>10</v>
          </cell>
          <cell r="AB10" t="str">
            <v>A1</v>
          </cell>
          <cell r="AC10">
            <v>10</v>
          </cell>
          <cell r="AD10" t="str">
            <v>A1</v>
          </cell>
          <cell r="AE10">
            <v>10</v>
          </cell>
          <cell r="AF10" t="str">
            <v>A1</v>
          </cell>
          <cell r="AG10">
            <v>10</v>
          </cell>
          <cell r="AH10" t="str">
            <v>A1</v>
          </cell>
          <cell r="AI10">
            <v>10</v>
          </cell>
          <cell r="AJ10">
            <v>10</v>
          </cell>
          <cell r="AK10">
            <v>0</v>
          </cell>
          <cell r="AL10" t="str">
            <v>Xuất sắc</v>
          </cell>
          <cell r="AM10">
            <v>10</v>
          </cell>
          <cell r="AN10">
            <v>0</v>
          </cell>
          <cell r="AO10" t="str">
            <v>Xuất sắc</v>
          </cell>
          <cell r="AP10">
            <v>0</v>
          </cell>
          <cell r="AQ10">
            <v>10</v>
          </cell>
          <cell r="AR10" t="str">
            <v/>
          </cell>
          <cell r="AS10" t="str">
            <v>Xuất sắc</v>
          </cell>
          <cell r="AT10" t="str">
            <v>Đạt LĐTT</v>
          </cell>
          <cell r="AU10">
            <v>10</v>
          </cell>
          <cell r="AV10" t="str">
            <v/>
          </cell>
          <cell r="AW10" t="str">
            <v>Xuất sắc</v>
          </cell>
          <cell r="AX10" t="str">
            <v>Đạt LĐTT</v>
          </cell>
          <cell r="AY10" t="str">
            <v>Xuất sắc</v>
          </cell>
          <cell r="AZ10">
            <v>10</v>
          </cell>
          <cell r="BA10">
            <v>10</v>
          </cell>
          <cell r="BB10" t="str">
            <v>12A* + 0B* + 0C* +  0D</v>
          </cell>
          <cell r="BC10" t="str">
            <v>12A*</v>
          </cell>
          <cell r="BD10">
            <v>0</v>
          </cell>
          <cell r="BE10" t="str">
            <v>HTXS NV</v>
          </cell>
          <cell r="BF10" t="str">
            <v>HTXS NV</v>
          </cell>
        </row>
        <row r="11">
          <cell r="E11" t="str">
            <v>01002001</v>
          </cell>
          <cell r="F11" t="str">
            <v>Ban Giám hiệu</v>
          </cell>
          <cell r="G11" t="str">
            <v>VC</v>
          </cell>
          <cell r="H11" t="str">
            <v>A1</v>
          </cell>
          <cell r="I11">
            <v>10</v>
          </cell>
          <cell r="J11" t="str">
            <v>A1</v>
          </cell>
          <cell r="K11">
            <v>10</v>
          </cell>
          <cell r="L11" t="str">
            <v>A1</v>
          </cell>
          <cell r="M11">
            <v>10</v>
          </cell>
          <cell r="N11" t="str">
            <v>A1</v>
          </cell>
          <cell r="O11">
            <v>10</v>
          </cell>
          <cell r="P11" t="str">
            <v>A1</v>
          </cell>
          <cell r="Q11">
            <v>10</v>
          </cell>
          <cell r="R11" t="str">
            <v>A1</v>
          </cell>
          <cell r="S11">
            <v>10</v>
          </cell>
          <cell r="T11" t="str">
            <v>A1</v>
          </cell>
          <cell r="U11">
            <v>10</v>
          </cell>
          <cell r="V11">
            <v>10</v>
          </cell>
          <cell r="W11">
            <v>0</v>
          </cell>
          <cell r="X11" t="str">
            <v>Xuất sắc</v>
          </cell>
          <cell r="Y11">
            <v>0</v>
          </cell>
          <cell r="Z11" t="str">
            <v>A1</v>
          </cell>
          <cell r="AA11">
            <v>10</v>
          </cell>
          <cell r="AB11" t="str">
            <v>A1</v>
          </cell>
          <cell r="AC11">
            <v>10</v>
          </cell>
          <cell r="AD11" t="str">
            <v>A1</v>
          </cell>
          <cell r="AE11">
            <v>10</v>
          </cell>
          <cell r="AF11" t="str">
            <v>A1</v>
          </cell>
          <cell r="AG11">
            <v>10</v>
          </cell>
          <cell r="AH11" t="str">
            <v>A1</v>
          </cell>
          <cell r="AI11">
            <v>10</v>
          </cell>
          <cell r="AJ11">
            <v>10</v>
          </cell>
          <cell r="AK11">
            <v>0</v>
          </cell>
          <cell r="AL11" t="str">
            <v>Xuất sắc</v>
          </cell>
          <cell r="AM11">
            <v>10</v>
          </cell>
          <cell r="AN11">
            <v>0</v>
          </cell>
          <cell r="AO11" t="str">
            <v>Xuất sắc</v>
          </cell>
          <cell r="AP11">
            <v>0</v>
          </cell>
          <cell r="AQ11">
            <v>10</v>
          </cell>
          <cell r="AR11" t="str">
            <v/>
          </cell>
          <cell r="AS11" t="str">
            <v>Xuất sắc</v>
          </cell>
          <cell r="AT11" t="str">
            <v>Đạt LĐTT</v>
          </cell>
          <cell r="AU11">
            <v>10</v>
          </cell>
          <cell r="AV11" t="str">
            <v/>
          </cell>
          <cell r="AW11" t="str">
            <v>Xuất sắc</v>
          </cell>
          <cell r="AX11" t="str">
            <v>Đạt LĐTT</v>
          </cell>
          <cell r="AY11" t="str">
            <v>Xuất sắc</v>
          </cell>
          <cell r="AZ11">
            <v>10</v>
          </cell>
          <cell r="BA11">
            <v>10</v>
          </cell>
          <cell r="BB11" t="str">
            <v>12A* + 0B* + 0C* +  0D</v>
          </cell>
          <cell r="BC11" t="str">
            <v>12A*</v>
          </cell>
          <cell r="BD11">
            <v>0</v>
          </cell>
          <cell r="BE11" t="str">
            <v>HTXS NV</v>
          </cell>
          <cell r="BF11" t="str">
            <v>HTXS NV</v>
          </cell>
        </row>
        <row r="12">
          <cell r="E12" t="str">
            <v>01001006</v>
          </cell>
          <cell r="F12" t="str">
            <v>Ban Giám hiệu</v>
          </cell>
          <cell r="G12" t="str">
            <v>VC</v>
          </cell>
          <cell r="H12" t="str">
            <v>A1</v>
          </cell>
          <cell r="I12">
            <v>10</v>
          </cell>
          <cell r="J12" t="str">
            <v>A1</v>
          </cell>
          <cell r="K12">
            <v>10</v>
          </cell>
          <cell r="L12" t="str">
            <v>A1</v>
          </cell>
          <cell r="M12">
            <v>10</v>
          </cell>
          <cell r="N12" t="str">
            <v>A1</v>
          </cell>
          <cell r="O12">
            <v>10</v>
          </cell>
          <cell r="P12" t="str">
            <v>A1</v>
          </cell>
          <cell r="Q12">
            <v>10</v>
          </cell>
          <cell r="R12" t="str">
            <v>A1</v>
          </cell>
          <cell r="S12">
            <v>10</v>
          </cell>
          <cell r="T12" t="str">
            <v>A1</v>
          </cell>
          <cell r="U12">
            <v>10</v>
          </cell>
          <cell r="V12">
            <v>10</v>
          </cell>
          <cell r="W12">
            <v>0</v>
          </cell>
          <cell r="X12" t="str">
            <v>Xuất sắc</v>
          </cell>
          <cell r="Y12">
            <v>0</v>
          </cell>
          <cell r="Z12" t="str">
            <v>A1</v>
          </cell>
          <cell r="AA12">
            <v>10</v>
          </cell>
          <cell r="AB12" t="str">
            <v>A1</v>
          </cell>
          <cell r="AC12">
            <v>10</v>
          </cell>
          <cell r="AD12" t="str">
            <v>A1</v>
          </cell>
          <cell r="AE12">
            <v>10</v>
          </cell>
          <cell r="AF12" t="str">
            <v>A1</v>
          </cell>
          <cell r="AG12">
            <v>10</v>
          </cell>
          <cell r="AH12" t="str">
            <v>A1</v>
          </cell>
          <cell r="AI12">
            <v>10</v>
          </cell>
          <cell r="AJ12">
            <v>10</v>
          </cell>
          <cell r="AK12">
            <v>0</v>
          </cell>
          <cell r="AL12" t="str">
            <v>Xuất sắc</v>
          </cell>
          <cell r="AM12">
            <v>10</v>
          </cell>
          <cell r="AN12">
            <v>0</v>
          </cell>
          <cell r="AO12" t="str">
            <v>Xuất sắc</v>
          </cell>
          <cell r="AP12">
            <v>0</v>
          </cell>
          <cell r="AQ12">
            <v>10</v>
          </cell>
          <cell r="AR12" t="str">
            <v/>
          </cell>
          <cell r="AS12" t="str">
            <v>Xuất sắc</v>
          </cell>
          <cell r="AT12" t="str">
            <v>Đạt LĐTT</v>
          </cell>
          <cell r="AU12">
            <v>10</v>
          </cell>
          <cell r="AV12" t="str">
            <v/>
          </cell>
          <cell r="AW12" t="str">
            <v>Xuất sắc</v>
          </cell>
          <cell r="AX12" t="str">
            <v>Đạt LĐTT</v>
          </cell>
          <cell r="AY12" t="str">
            <v>Xuất sắc</v>
          </cell>
          <cell r="AZ12">
            <v>10</v>
          </cell>
          <cell r="BA12">
            <v>10</v>
          </cell>
          <cell r="BB12" t="str">
            <v>12A* + 0B* + 0C* +  0D</v>
          </cell>
          <cell r="BC12" t="str">
            <v>12A*</v>
          </cell>
          <cell r="BD12">
            <v>0</v>
          </cell>
          <cell r="BE12" t="str">
            <v>HTXS NV</v>
          </cell>
          <cell r="BF12" t="str">
            <v>HTXS NV</v>
          </cell>
        </row>
        <row r="13">
          <cell r="E13" t="str">
            <v>01014037</v>
          </cell>
          <cell r="F13" t="str">
            <v>Ban Giám hiệu</v>
          </cell>
          <cell r="G13" t="str">
            <v>VC</v>
          </cell>
          <cell r="H13" t="str">
            <v>A1</v>
          </cell>
          <cell r="I13">
            <v>10</v>
          </cell>
          <cell r="J13" t="str">
            <v>A1</v>
          </cell>
          <cell r="K13">
            <v>10</v>
          </cell>
          <cell r="L13" t="str">
            <v>A1</v>
          </cell>
          <cell r="M13">
            <v>10</v>
          </cell>
          <cell r="N13" t="str">
            <v>A1</v>
          </cell>
          <cell r="O13">
            <v>10</v>
          </cell>
          <cell r="P13" t="str">
            <v>A1</v>
          </cell>
          <cell r="Q13">
            <v>10</v>
          </cell>
          <cell r="R13" t="str">
            <v>A1</v>
          </cell>
          <cell r="S13">
            <v>10</v>
          </cell>
          <cell r="T13" t="str">
            <v>A1</v>
          </cell>
          <cell r="U13">
            <v>10</v>
          </cell>
          <cell r="V13">
            <v>10</v>
          </cell>
          <cell r="W13">
            <v>0</v>
          </cell>
          <cell r="X13" t="str">
            <v>Xuất sắc</v>
          </cell>
          <cell r="Y13">
            <v>0</v>
          </cell>
          <cell r="Z13" t="str">
            <v>A1</v>
          </cell>
          <cell r="AA13">
            <v>10</v>
          </cell>
          <cell r="AB13" t="str">
            <v>A1</v>
          </cell>
          <cell r="AC13">
            <v>10</v>
          </cell>
          <cell r="AD13" t="str">
            <v>A1</v>
          </cell>
          <cell r="AE13">
            <v>10</v>
          </cell>
          <cell r="AF13" t="str">
            <v>A1</v>
          </cell>
          <cell r="AG13">
            <v>10</v>
          </cell>
          <cell r="AH13" t="str">
            <v>A1</v>
          </cell>
          <cell r="AI13">
            <v>10</v>
          </cell>
          <cell r="AJ13">
            <v>10</v>
          </cell>
          <cell r="AK13">
            <v>0</v>
          </cell>
          <cell r="AL13" t="str">
            <v>Xuất sắc</v>
          </cell>
          <cell r="AM13">
            <v>10</v>
          </cell>
          <cell r="AN13">
            <v>0</v>
          </cell>
          <cell r="AO13" t="str">
            <v>Xuất sắc</v>
          </cell>
          <cell r="AP13">
            <v>0</v>
          </cell>
          <cell r="AQ13">
            <v>10</v>
          </cell>
          <cell r="AR13" t="str">
            <v/>
          </cell>
          <cell r="AS13" t="str">
            <v>Xuất sắc</v>
          </cell>
          <cell r="AT13" t="str">
            <v>Đạt LĐTT</v>
          </cell>
          <cell r="AU13">
            <v>10</v>
          </cell>
          <cell r="AV13" t="str">
            <v/>
          </cell>
          <cell r="AW13" t="str">
            <v>Xuất sắc</v>
          </cell>
          <cell r="AX13" t="str">
            <v>Đạt LĐTT</v>
          </cell>
          <cell r="AY13" t="str">
            <v>Xuất sắc</v>
          </cell>
          <cell r="AZ13">
            <v>10</v>
          </cell>
          <cell r="BA13">
            <v>10</v>
          </cell>
          <cell r="BB13" t="str">
            <v>12A* + 0B* + 0C* +  0D</v>
          </cell>
          <cell r="BC13" t="str">
            <v>12A*</v>
          </cell>
          <cell r="BD13">
            <v>0</v>
          </cell>
          <cell r="BE13" t="str">
            <v>HTXS NV</v>
          </cell>
          <cell r="BF13" t="str">
            <v>HTXS NV</v>
          </cell>
        </row>
        <row r="14">
          <cell r="E14" t="str">
            <v>01002024</v>
          </cell>
          <cell r="F14" t="str">
            <v xml:space="preserve"> Phòng Kế hoạch - TC</v>
          </cell>
          <cell r="G14" t="str">
            <v>VC</v>
          </cell>
          <cell r="H14" t="str">
            <v>A1</v>
          </cell>
          <cell r="I14">
            <v>10</v>
          </cell>
          <cell r="J14" t="str">
            <v>A1</v>
          </cell>
          <cell r="K14">
            <v>10</v>
          </cell>
          <cell r="L14" t="str">
            <v>A1</v>
          </cell>
          <cell r="M14">
            <v>10</v>
          </cell>
          <cell r="N14" t="str">
            <v>A1</v>
          </cell>
          <cell r="O14">
            <v>10</v>
          </cell>
          <cell r="P14" t="str">
            <v>A1</v>
          </cell>
          <cell r="Q14">
            <v>10</v>
          </cell>
          <cell r="R14" t="str">
            <v>A1</v>
          </cell>
          <cell r="S14">
            <v>10</v>
          </cell>
          <cell r="T14" t="str">
            <v>A1</v>
          </cell>
          <cell r="U14">
            <v>10</v>
          </cell>
          <cell r="V14">
            <v>10</v>
          </cell>
          <cell r="W14">
            <v>0</v>
          </cell>
          <cell r="X14" t="str">
            <v>Xuất sắc</v>
          </cell>
          <cell r="Y14">
            <v>0</v>
          </cell>
          <cell r="Z14" t="str">
            <v>A1</v>
          </cell>
          <cell r="AA14">
            <v>10</v>
          </cell>
          <cell r="AB14" t="str">
            <v>A1</v>
          </cell>
          <cell r="AC14">
            <v>10</v>
          </cell>
          <cell r="AD14" t="str">
            <v>A1</v>
          </cell>
          <cell r="AE14">
            <v>10</v>
          </cell>
          <cell r="AF14" t="str">
            <v>A1</v>
          </cell>
          <cell r="AG14">
            <v>10</v>
          </cell>
          <cell r="AH14" t="str">
            <v>A1</v>
          </cell>
          <cell r="AI14">
            <v>10</v>
          </cell>
          <cell r="AJ14">
            <v>10</v>
          </cell>
          <cell r="AK14">
            <v>0</v>
          </cell>
          <cell r="AL14" t="str">
            <v>Xuất sắc</v>
          </cell>
          <cell r="AM14">
            <v>10</v>
          </cell>
          <cell r="AN14">
            <v>0</v>
          </cell>
          <cell r="AO14" t="str">
            <v>Xuất sắc</v>
          </cell>
          <cell r="AP14">
            <v>0</v>
          </cell>
          <cell r="AQ14">
            <v>10</v>
          </cell>
          <cell r="AR14" t="str">
            <v/>
          </cell>
          <cell r="AS14" t="str">
            <v>Xuất sắc</v>
          </cell>
          <cell r="AT14" t="str">
            <v>Đạt LĐTT</v>
          </cell>
          <cell r="AU14">
            <v>10</v>
          </cell>
          <cell r="AV14" t="str">
            <v/>
          </cell>
          <cell r="AW14" t="str">
            <v>Xuất sắc</v>
          </cell>
          <cell r="AX14" t="str">
            <v>Đạt LĐTT</v>
          </cell>
          <cell r="AY14" t="str">
            <v>Xuất sắc</v>
          </cell>
          <cell r="AZ14">
            <v>10</v>
          </cell>
          <cell r="BA14">
            <v>10</v>
          </cell>
          <cell r="BB14" t="str">
            <v>12A* + 0B* + 0C* +  0D</v>
          </cell>
          <cell r="BC14" t="str">
            <v>12A*</v>
          </cell>
          <cell r="BD14">
            <v>0</v>
          </cell>
          <cell r="BE14" t="str">
            <v>HTXS NV</v>
          </cell>
          <cell r="BF14" t="str">
            <v>HTXS NV</v>
          </cell>
        </row>
        <row r="15">
          <cell r="E15" t="str">
            <v>01003009</v>
          </cell>
          <cell r="F15" t="str">
            <v xml:space="preserve"> Phòng Kế hoạch - TC</v>
          </cell>
          <cell r="G15" t="str">
            <v>VC</v>
          </cell>
          <cell r="H15" t="str">
            <v>A1</v>
          </cell>
          <cell r="I15">
            <v>10</v>
          </cell>
          <cell r="J15" t="str">
            <v>A1</v>
          </cell>
          <cell r="K15">
            <v>10</v>
          </cell>
          <cell r="L15" t="str">
            <v>A1</v>
          </cell>
          <cell r="M15">
            <v>10</v>
          </cell>
          <cell r="N15" t="str">
            <v>A1</v>
          </cell>
          <cell r="O15">
            <v>10</v>
          </cell>
          <cell r="P15" t="str">
            <v>A1</v>
          </cell>
          <cell r="Q15">
            <v>10</v>
          </cell>
          <cell r="R15" t="str">
            <v>A1</v>
          </cell>
          <cell r="S15">
            <v>10</v>
          </cell>
          <cell r="T15" t="str">
            <v>A1</v>
          </cell>
          <cell r="U15">
            <v>10</v>
          </cell>
          <cell r="V15">
            <v>10</v>
          </cell>
          <cell r="W15">
            <v>0</v>
          </cell>
          <cell r="X15" t="str">
            <v>Xuất sắc</v>
          </cell>
          <cell r="Y15">
            <v>0</v>
          </cell>
          <cell r="Z15" t="str">
            <v>A1</v>
          </cell>
          <cell r="AA15">
            <v>10</v>
          </cell>
          <cell r="AB15" t="str">
            <v>A1</v>
          </cell>
          <cell r="AC15">
            <v>10</v>
          </cell>
          <cell r="AD15" t="str">
            <v>A1</v>
          </cell>
          <cell r="AE15">
            <v>10</v>
          </cell>
          <cell r="AF15" t="str">
            <v>A2</v>
          </cell>
          <cell r="AG15">
            <v>9</v>
          </cell>
          <cell r="AH15" t="str">
            <v>A2</v>
          </cell>
          <cell r="AI15">
            <v>9</v>
          </cell>
          <cell r="AJ15">
            <v>9.8000000000000007</v>
          </cell>
          <cell r="AK15">
            <v>0</v>
          </cell>
          <cell r="AL15" t="str">
            <v>Xuất sắc</v>
          </cell>
          <cell r="AM15">
            <v>9.6</v>
          </cell>
          <cell r="AN15">
            <v>0</v>
          </cell>
          <cell r="AO15" t="str">
            <v>Xuất sắc</v>
          </cell>
          <cell r="AP15">
            <v>0</v>
          </cell>
          <cell r="AQ15">
            <v>9.9</v>
          </cell>
          <cell r="AR15" t="str">
            <v/>
          </cell>
          <cell r="AS15" t="str">
            <v>Xuất sắc</v>
          </cell>
          <cell r="AT15" t="str">
            <v>Đạt LĐTT</v>
          </cell>
          <cell r="AU15">
            <v>9.8000000000000007</v>
          </cell>
          <cell r="AV15" t="str">
            <v/>
          </cell>
          <cell r="AW15" t="str">
            <v>Xuất sắc</v>
          </cell>
          <cell r="AX15" t="str">
            <v>Đạt LĐTT</v>
          </cell>
          <cell r="AY15" t="str">
            <v>Tốt</v>
          </cell>
          <cell r="AZ15">
            <v>9.9</v>
          </cell>
          <cell r="BA15">
            <v>9.8000000000000007</v>
          </cell>
          <cell r="BB15" t="str">
            <v>12A* + 0B* + 0C* +  0D</v>
          </cell>
          <cell r="BC15" t="str">
            <v>12A*</v>
          </cell>
          <cell r="BD15">
            <v>0</v>
          </cell>
          <cell r="BE15" t="str">
            <v>HTXS NV</v>
          </cell>
          <cell r="BF15" t="str">
            <v>HTXS NV</v>
          </cell>
        </row>
        <row r="16">
          <cell r="E16" t="str">
            <v>01003005</v>
          </cell>
          <cell r="F16" t="str">
            <v xml:space="preserve"> Phòng Kế hoạch - TC</v>
          </cell>
          <cell r="G16" t="str">
            <v>VC</v>
          </cell>
          <cell r="H16" t="str">
            <v>A1</v>
          </cell>
          <cell r="I16">
            <v>10</v>
          </cell>
          <cell r="J16" t="str">
            <v>A1</v>
          </cell>
          <cell r="K16">
            <v>10</v>
          </cell>
          <cell r="L16" t="str">
            <v>A1</v>
          </cell>
          <cell r="M16">
            <v>10</v>
          </cell>
          <cell r="N16" t="str">
            <v>A1</v>
          </cell>
          <cell r="O16">
            <v>10</v>
          </cell>
          <cell r="P16" t="str">
            <v>A1</v>
          </cell>
          <cell r="Q16">
            <v>10</v>
          </cell>
          <cell r="R16" t="str">
            <v>A1</v>
          </cell>
          <cell r="S16">
            <v>10</v>
          </cell>
          <cell r="T16" t="str">
            <v>A1</v>
          </cell>
          <cell r="U16">
            <v>10</v>
          </cell>
          <cell r="V16">
            <v>10</v>
          </cell>
          <cell r="W16">
            <v>0</v>
          </cell>
          <cell r="X16" t="str">
            <v>Xuất sắc</v>
          </cell>
          <cell r="Y16">
            <v>0</v>
          </cell>
          <cell r="Z16" t="str">
            <v>A1</v>
          </cell>
          <cell r="AA16">
            <v>10</v>
          </cell>
          <cell r="AB16" t="str">
            <v>A1</v>
          </cell>
          <cell r="AC16">
            <v>10</v>
          </cell>
          <cell r="AD16" t="str">
            <v>A1</v>
          </cell>
          <cell r="AE16">
            <v>10</v>
          </cell>
          <cell r="AF16" t="str">
            <v>A2</v>
          </cell>
          <cell r="AG16">
            <v>9</v>
          </cell>
          <cell r="AH16" t="str">
            <v>A1</v>
          </cell>
          <cell r="AI16">
            <v>10</v>
          </cell>
          <cell r="AJ16">
            <v>9.8000000000000007</v>
          </cell>
          <cell r="AK16">
            <v>0</v>
          </cell>
          <cell r="AL16" t="str">
            <v>Xuất sắc</v>
          </cell>
          <cell r="AM16">
            <v>9.8000000000000007</v>
          </cell>
          <cell r="AN16">
            <v>0</v>
          </cell>
          <cell r="AO16" t="str">
            <v>Xuất sắc</v>
          </cell>
          <cell r="AP16">
            <v>0</v>
          </cell>
          <cell r="AQ16">
            <v>9.9</v>
          </cell>
          <cell r="AR16" t="str">
            <v/>
          </cell>
          <cell r="AS16" t="str">
            <v>Xuất sắc</v>
          </cell>
          <cell r="AT16" t="str">
            <v>Đạt LĐTT</v>
          </cell>
          <cell r="AU16">
            <v>9.9</v>
          </cell>
          <cell r="AV16" t="str">
            <v/>
          </cell>
          <cell r="AW16" t="str">
            <v>Xuất sắc</v>
          </cell>
          <cell r="AX16" t="str">
            <v>Đạt LĐTT</v>
          </cell>
          <cell r="AY16" t="str">
            <v>Tốt</v>
          </cell>
          <cell r="AZ16">
            <v>9.9</v>
          </cell>
          <cell r="BA16">
            <v>9.9</v>
          </cell>
          <cell r="BB16" t="str">
            <v>12A* + 0B* + 0C* +  0D</v>
          </cell>
          <cell r="BC16" t="str">
            <v>12A*</v>
          </cell>
          <cell r="BD16">
            <v>0</v>
          </cell>
          <cell r="BE16" t="str">
            <v>HTXS NV</v>
          </cell>
          <cell r="BF16" t="str">
            <v>HTXS NV</v>
          </cell>
        </row>
        <row r="17">
          <cell r="E17" t="str">
            <v>01023004</v>
          </cell>
          <cell r="F17" t="str">
            <v xml:space="preserve"> Phòng Kế hoạch - TC</v>
          </cell>
          <cell r="G17" t="str">
            <v>VC</v>
          </cell>
          <cell r="H17" t="str">
            <v>A1</v>
          </cell>
          <cell r="I17">
            <v>10</v>
          </cell>
          <cell r="J17" t="str">
            <v>A1</v>
          </cell>
          <cell r="K17">
            <v>10</v>
          </cell>
          <cell r="L17" t="str">
            <v>A1</v>
          </cell>
          <cell r="M17">
            <v>10</v>
          </cell>
          <cell r="N17" t="str">
            <v>A1</v>
          </cell>
          <cell r="O17">
            <v>10</v>
          </cell>
          <cell r="P17" t="str">
            <v>A2</v>
          </cell>
          <cell r="Q17">
            <v>9</v>
          </cell>
          <cell r="R17" t="str">
            <v>A1</v>
          </cell>
          <cell r="S17">
            <v>10</v>
          </cell>
          <cell r="T17" t="str">
            <v>A1</v>
          </cell>
          <cell r="U17">
            <v>10</v>
          </cell>
          <cell r="V17">
            <v>9.8000000000000007</v>
          </cell>
          <cell r="W17">
            <v>0</v>
          </cell>
          <cell r="X17" t="str">
            <v>Xuất sắc</v>
          </cell>
          <cell r="Y17">
            <v>0</v>
          </cell>
          <cell r="Z17" t="str">
            <v>A1</v>
          </cell>
          <cell r="AA17">
            <v>10</v>
          </cell>
          <cell r="AB17" t="str">
            <v>A1</v>
          </cell>
          <cell r="AC17">
            <v>10</v>
          </cell>
          <cell r="AD17" t="str">
            <v>B1</v>
          </cell>
          <cell r="AE17">
            <v>6</v>
          </cell>
          <cell r="AF17" t="str">
            <v>A2</v>
          </cell>
          <cell r="AG17">
            <v>9</v>
          </cell>
          <cell r="AH17" t="str">
            <v>A1</v>
          </cell>
          <cell r="AI17">
            <v>10</v>
          </cell>
          <cell r="AJ17">
            <v>8.8000000000000007</v>
          </cell>
          <cell r="AK17">
            <v>0</v>
          </cell>
          <cell r="AL17" t="str">
            <v>Xuất sắc</v>
          </cell>
          <cell r="AM17">
            <v>9</v>
          </cell>
          <cell r="AN17">
            <v>0</v>
          </cell>
          <cell r="AO17" t="str">
            <v>Xuất sắc</v>
          </cell>
          <cell r="AP17">
            <v>0</v>
          </cell>
          <cell r="AQ17">
            <v>9.3000000000000007</v>
          </cell>
          <cell r="AR17" t="str">
            <v/>
          </cell>
          <cell r="AS17" t="str">
            <v>Xuất sắc</v>
          </cell>
          <cell r="AT17" t="str">
            <v>Đạt LĐTT</v>
          </cell>
          <cell r="AU17">
            <v>9.4</v>
          </cell>
          <cell r="AV17" t="str">
            <v/>
          </cell>
          <cell r="AW17" t="str">
            <v>Xuất sắc</v>
          </cell>
          <cell r="AX17" t="str">
            <v>Đạt LĐTT</v>
          </cell>
          <cell r="AY17" t="str">
            <v>Tốt</v>
          </cell>
          <cell r="AZ17">
            <v>9.5</v>
          </cell>
          <cell r="BA17">
            <v>9.5</v>
          </cell>
          <cell r="BB17" t="str">
            <v>11A* + 1B* + 0C* +  0D</v>
          </cell>
          <cell r="BC17" t="str">
            <v>11A*</v>
          </cell>
          <cell r="BD17">
            <v>1</v>
          </cell>
          <cell r="BE17" t="str">
            <v>HTT NV</v>
          </cell>
          <cell r="BF17" t="str">
            <v>HTT NV</v>
          </cell>
        </row>
        <row r="18">
          <cell r="E18" t="str">
            <v>01003007</v>
          </cell>
          <cell r="F18" t="str">
            <v xml:space="preserve"> Phòng Kế hoạch - TC</v>
          </cell>
          <cell r="G18" t="str">
            <v>VC</v>
          </cell>
          <cell r="H18" t="str">
            <v>A1</v>
          </cell>
          <cell r="I18">
            <v>10</v>
          </cell>
          <cell r="J18" t="str">
            <v>A2</v>
          </cell>
          <cell r="K18">
            <v>9</v>
          </cell>
          <cell r="L18" t="str">
            <v>A2</v>
          </cell>
          <cell r="M18">
            <v>9</v>
          </cell>
          <cell r="N18" t="str">
            <v>A1</v>
          </cell>
          <cell r="O18">
            <v>10</v>
          </cell>
          <cell r="P18" t="str">
            <v>A2</v>
          </cell>
          <cell r="Q18">
            <v>9</v>
          </cell>
          <cell r="R18" t="str">
            <v>A2</v>
          </cell>
          <cell r="S18">
            <v>9</v>
          </cell>
          <cell r="T18" t="str">
            <v>A2</v>
          </cell>
          <cell r="U18">
            <v>9</v>
          </cell>
          <cell r="V18">
            <v>9.1999999999999993</v>
          </cell>
          <cell r="W18">
            <v>0</v>
          </cell>
          <cell r="X18" t="str">
            <v>Xuất sắc</v>
          </cell>
          <cell r="Y18">
            <v>0</v>
          </cell>
          <cell r="Z18" t="str">
            <v>A2</v>
          </cell>
          <cell r="AA18">
            <v>9</v>
          </cell>
          <cell r="AB18" t="str">
            <v>A2</v>
          </cell>
          <cell r="AC18">
            <v>9</v>
          </cell>
          <cell r="AD18" t="str">
            <v>A1</v>
          </cell>
          <cell r="AE18">
            <v>10</v>
          </cell>
          <cell r="AF18" t="str">
            <v>A2</v>
          </cell>
          <cell r="AG18">
            <v>9</v>
          </cell>
          <cell r="AH18" t="str">
            <v>A2</v>
          </cell>
          <cell r="AI18">
            <v>9</v>
          </cell>
          <cell r="AJ18">
            <v>9.3000000000000007</v>
          </cell>
          <cell r="AK18">
            <v>0</v>
          </cell>
          <cell r="AL18" t="str">
            <v>Xuất sắc</v>
          </cell>
          <cell r="AM18">
            <v>9.1999999999999993</v>
          </cell>
          <cell r="AN18">
            <v>0</v>
          </cell>
          <cell r="AO18" t="str">
            <v>Xuất sắc</v>
          </cell>
          <cell r="AP18">
            <v>0</v>
          </cell>
          <cell r="AQ18">
            <v>9.3000000000000007</v>
          </cell>
          <cell r="AR18" t="str">
            <v/>
          </cell>
          <cell r="AS18" t="str">
            <v>Xuất sắc</v>
          </cell>
          <cell r="AT18" t="str">
            <v>Đạt LĐTT</v>
          </cell>
          <cell r="AU18">
            <v>9.1999999999999993</v>
          </cell>
          <cell r="AV18" t="str">
            <v/>
          </cell>
          <cell r="AW18" t="str">
            <v>Xuất sắc</v>
          </cell>
          <cell r="AX18" t="str">
            <v>Đạt LĐTT</v>
          </cell>
          <cell r="AY18" t="str">
            <v>Tốt</v>
          </cell>
          <cell r="AZ18">
            <v>9.3000000000000007</v>
          </cell>
          <cell r="BA18">
            <v>9.3000000000000007</v>
          </cell>
          <cell r="BB18" t="str">
            <v>12A* + 0B* + 0C* +  0D</v>
          </cell>
          <cell r="BC18" t="str">
            <v>12A*</v>
          </cell>
          <cell r="BD18">
            <v>0</v>
          </cell>
          <cell r="BE18" t="str">
            <v>HTXS NV</v>
          </cell>
          <cell r="BF18" t="str">
            <v>HTXS NV</v>
          </cell>
        </row>
        <row r="19">
          <cell r="E19" t="str">
            <v>01003008</v>
          </cell>
          <cell r="F19" t="str">
            <v xml:space="preserve"> Phòng Kế hoạch - TC</v>
          </cell>
          <cell r="G19" t="str">
            <v>HĐT</v>
          </cell>
          <cell r="H19" t="str">
            <v>A2</v>
          </cell>
          <cell r="I19">
            <v>9</v>
          </cell>
          <cell r="J19" t="str">
            <v>A3</v>
          </cell>
          <cell r="K19">
            <v>8</v>
          </cell>
          <cell r="L19" t="str">
            <v>A2</v>
          </cell>
          <cell r="M19">
            <v>9</v>
          </cell>
          <cell r="N19" t="str">
            <v>A2</v>
          </cell>
          <cell r="O19">
            <v>9</v>
          </cell>
          <cell r="P19" t="str">
            <v>A2</v>
          </cell>
          <cell r="Q19">
            <v>9</v>
          </cell>
          <cell r="R19" t="str">
            <v>A2</v>
          </cell>
          <cell r="S19">
            <v>9</v>
          </cell>
          <cell r="T19" t="str">
            <v>A3</v>
          </cell>
          <cell r="U19">
            <v>8</v>
          </cell>
          <cell r="V19">
            <v>8.8000000000000007</v>
          </cell>
          <cell r="W19">
            <v>0</v>
          </cell>
          <cell r="X19" t="str">
            <v>Xuất sắc</v>
          </cell>
          <cell r="Y19">
            <v>0</v>
          </cell>
          <cell r="Z19" t="str">
            <v>A2</v>
          </cell>
          <cell r="AA19">
            <v>9</v>
          </cell>
          <cell r="AB19" t="str">
            <v>A2</v>
          </cell>
          <cell r="AC19">
            <v>9</v>
          </cell>
          <cell r="AD19" t="str">
            <v>A2</v>
          </cell>
          <cell r="AE19">
            <v>9</v>
          </cell>
          <cell r="AF19" t="str">
            <v>A2</v>
          </cell>
          <cell r="AG19">
            <v>9</v>
          </cell>
          <cell r="AH19" t="str">
            <v>A3</v>
          </cell>
          <cell r="AI19">
            <v>8</v>
          </cell>
          <cell r="AJ19">
            <v>9</v>
          </cell>
          <cell r="AK19">
            <v>0</v>
          </cell>
          <cell r="AL19" t="str">
            <v>Xuất sắc</v>
          </cell>
          <cell r="AM19">
            <v>8.8000000000000007</v>
          </cell>
          <cell r="AN19">
            <v>0</v>
          </cell>
          <cell r="AO19" t="str">
            <v>Xuất sắc</v>
          </cell>
          <cell r="AP19">
            <v>0</v>
          </cell>
          <cell r="AQ19">
            <v>8.9</v>
          </cell>
          <cell r="AR19" t="str">
            <v/>
          </cell>
          <cell r="AS19" t="str">
            <v>Xuất sắc</v>
          </cell>
          <cell r="AT19" t="str">
            <v>Đạt LĐTT</v>
          </cell>
          <cell r="AU19">
            <v>8.8000000000000007</v>
          </cell>
          <cell r="AV19" t="str">
            <v/>
          </cell>
          <cell r="AW19" t="str">
            <v>Xuất sắc</v>
          </cell>
          <cell r="AX19" t="str">
            <v>Đạt LĐTT</v>
          </cell>
          <cell r="AY19" t="str">
            <v>Tốt</v>
          </cell>
          <cell r="AZ19">
            <v>8.8000000000000007</v>
          </cell>
          <cell r="BA19">
            <v>8.8000000000000007</v>
          </cell>
          <cell r="BB19" t="str">
            <v>12A* + 0B* + 0C* +  0D</v>
          </cell>
          <cell r="BC19" t="str">
            <v>12A*</v>
          </cell>
          <cell r="BD19">
            <v>0</v>
          </cell>
          <cell r="BE19" t="str">
            <v>HTXS NV</v>
          </cell>
          <cell r="BF19" t="str">
            <v>HTXS NV</v>
          </cell>
        </row>
        <row r="20">
          <cell r="E20" t="str">
            <v>01003014</v>
          </cell>
          <cell r="F20" t="str">
            <v xml:space="preserve"> Phòng Kế hoạch - TC</v>
          </cell>
          <cell r="G20" t="str">
            <v>HĐT</v>
          </cell>
          <cell r="H20" t="str">
            <v>A2</v>
          </cell>
          <cell r="I20">
            <v>9</v>
          </cell>
          <cell r="J20" t="str">
            <v>A3</v>
          </cell>
          <cell r="K20">
            <v>8</v>
          </cell>
          <cell r="L20" t="str">
            <v>A2</v>
          </cell>
          <cell r="M20">
            <v>9</v>
          </cell>
          <cell r="N20" t="str">
            <v>A2</v>
          </cell>
          <cell r="O20">
            <v>9</v>
          </cell>
          <cell r="P20" t="str">
            <v>A2</v>
          </cell>
          <cell r="Q20">
            <v>9</v>
          </cell>
          <cell r="R20" t="str">
            <v>A2</v>
          </cell>
          <cell r="S20">
            <v>9</v>
          </cell>
          <cell r="T20" t="str">
            <v>A2</v>
          </cell>
          <cell r="U20">
            <v>9</v>
          </cell>
          <cell r="V20">
            <v>9</v>
          </cell>
          <cell r="W20">
            <v>0</v>
          </cell>
          <cell r="X20" t="str">
            <v>Xuất sắc</v>
          </cell>
          <cell r="Y20">
            <v>0</v>
          </cell>
          <cell r="Z20" t="str">
            <v>A2</v>
          </cell>
          <cell r="AA20">
            <v>9</v>
          </cell>
          <cell r="AB20" t="str">
            <v>A2</v>
          </cell>
          <cell r="AC20">
            <v>9</v>
          </cell>
          <cell r="AD20" t="str">
            <v>A2</v>
          </cell>
          <cell r="AE20">
            <v>9</v>
          </cell>
          <cell r="AF20" t="str">
            <v>A2</v>
          </cell>
          <cell r="AG20">
            <v>9</v>
          </cell>
          <cell r="AH20" t="str">
            <v>A3</v>
          </cell>
          <cell r="AI20">
            <v>8</v>
          </cell>
          <cell r="AJ20">
            <v>9</v>
          </cell>
          <cell r="AK20">
            <v>0</v>
          </cell>
          <cell r="AL20" t="str">
            <v>Xuất sắc</v>
          </cell>
          <cell r="AM20">
            <v>8.8000000000000007</v>
          </cell>
          <cell r="AN20">
            <v>0</v>
          </cell>
          <cell r="AO20" t="str">
            <v>Xuất sắc</v>
          </cell>
          <cell r="AP20">
            <v>0</v>
          </cell>
          <cell r="AQ20">
            <v>9</v>
          </cell>
          <cell r="AR20" t="str">
            <v/>
          </cell>
          <cell r="AS20" t="str">
            <v>Xuất sắc</v>
          </cell>
          <cell r="AT20" t="str">
            <v>Đạt LĐTT</v>
          </cell>
          <cell r="AU20">
            <v>8.9</v>
          </cell>
          <cell r="AV20" t="str">
            <v/>
          </cell>
          <cell r="AW20" t="str">
            <v>Xuất sắc</v>
          </cell>
          <cell r="AX20" t="str">
            <v>Đạt LĐTT</v>
          </cell>
          <cell r="AY20" t="str">
            <v>Tốt</v>
          </cell>
          <cell r="AZ20">
            <v>8.9</v>
          </cell>
          <cell r="BA20">
            <v>8.8000000000000007</v>
          </cell>
          <cell r="BB20" t="str">
            <v>12A* + 0B* + 0C* +  0D</v>
          </cell>
          <cell r="BC20" t="str">
            <v>12A*</v>
          </cell>
          <cell r="BD20">
            <v>0</v>
          </cell>
          <cell r="BE20" t="str">
            <v>HTXS NV</v>
          </cell>
          <cell r="BF20" t="str">
            <v>HTXS NV</v>
          </cell>
        </row>
        <row r="21">
          <cell r="E21" t="str">
            <v>01003015</v>
          </cell>
          <cell r="F21" t="str">
            <v xml:space="preserve"> Phòng Kế hoạch - TC</v>
          </cell>
          <cell r="G21" t="str">
            <v>HĐT</v>
          </cell>
          <cell r="H21" t="str">
            <v>A2</v>
          </cell>
          <cell r="I21">
            <v>9</v>
          </cell>
          <cell r="J21" t="str">
            <v>A3</v>
          </cell>
          <cell r="K21">
            <v>8</v>
          </cell>
          <cell r="L21" t="str">
            <v>A3</v>
          </cell>
          <cell r="M21">
            <v>8</v>
          </cell>
          <cell r="N21" t="str">
            <v>A2</v>
          </cell>
          <cell r="O21">
            <v>9</v>
          </cell>
          <cell r="P21" t="str">
            <v>A3</v>
          </cell>
          <cell r="Q21">
            <v>8</v>
          </cell>
          <cell r="R21" t="str">
            <v>A2</v>
          </cell>
          <cell r="S21">
            <v>9</v>
          </cell>
          <cell r="T21" t="str">
            <v>A2</v>
          </cell>
          <cell r="U21">
            <v>9</v>
          </cell>
          <cell r="V21">
            <v>8.6</v>
          </cell>
          <cell r="W21">
            <v>0</v>
          </cell>
          <cell r="X21" t="str">
            <v>Xuất sắc</v>
          </cell>
          <cell r="Y21">
            <v>0</v>
          </cell>
          <cell r="Z21" t="str">
            <v>A3</v>
          </cell>
          <cell r="AA21">
            <v>8</v>
          </cell>
          <cell r="AB21" t="str">
            <v>A2</v>
          </cell>
          <cell r="AC21">
            <v>9</v>
          </cell>
          <cell r="AD21" t="str">
            <v>A2</v>
          </cell>
          <cell r="AE21">
            <v>9</v>
          </cell>
          <cell r="AF21" t="str">
            <v>A2</v>
          </cell>
          <cell r="AG21">
            <v>9</v>
          </cell>
          <cell r="AH21" t="str">
            <v>A3</v>
          </cell>
          <cell r="AI21">
            <v>8</v>
          </cell>
          <cell r="AJ21">
            <v>8.8000000000000007</v>
          </cell>
          <cell r="AK21">
            <v>0</v>
          </cell>
          <cell r="AL21" t="str">
            <v>Xuất sắc</v>
          </cell>
          <cell r="AM21">
            <v>8.6</v>
          </cell>
          <cell r="AN21">
            <v>0</v>
          </cell>
          <cell r="AO21" t="str">
            <v>Xuất sắc</v>
          </cell>
          <cell r="AP21">
            <v>0</v>
          </cell>
          <cell r="AQ21">
            <v>8.6999999999999993</v>
          </cell>
          <cell r="AR21" t="str">
            <v/>
          </cell>
          <cell r="AS21" t="str">
            <v>Xuất sắc</v>
          </cell>
          <cell r="AT21" t="str">
            <v>Đạt LĐTT</v>
          </cell>
          <cell r="AU21">
            <v>8.6</v>
          </cell>
          <cell r="AV21" t="str">
            <v/>
          </cell>
          <cell r="AW21" t="str">
            <v>Xuất sắc</v>
          </cell>
          <cell r="AX21" t="str">
            <v>Đạt LĐTT</v>
          </cell>
          <cell r="AY21" t="str">
            <v>Tốt</v>
          </cell>
          <cell r="AZ21">
            <v>8.6</v>
          </cell>
          <cell r="BA21">
            <v>8.6</v>
          </cell>
          <cell r="BB21" t="str">
            <v>12A* + 0B* + 0C* +  0D</v>
          </cell>
          <cell r="BC21" t="str">
            <v>12A*</v>
          </cell>
          <cell r="BD21">
            <v>0</v>
          </cell>
          <cell r="BE21" t="str">
            <v>HTXS NV</v>
          </cell>
          <cell r="BF21" t="str">
            <v>HTXS NV</v>
          </cell>
        </row>
        <row r="22">
          <cell r="E22" t="str">
            <v>01003016</v>
          </cell>
          <cell r="F22" t="str">
            <v xml:space="preserve"> Phòng Kế hoạch - TC</v>
          </cell>
          <cell r="G22" t="str">
            <v>HĐT</v>
          </cell>
          <cell r="H22" t="str">
            <v>A3</v>
          </cell>
          <cell r="I22">
            <v>8</v>
          </cell>
          <cell r="J22" t="str">
            <v>A3</v>
          </cell>
          <cell r="K22">
            <v>8</v>
          </cell>
          <cell r="L22" t="str">
            <v>A4</v>
          </cell>
          <cell r="M22">
            <v>7</v>
          </cell>
          <cell r="N22" t="str">
            <v>A3</v>
          </cell>
          <cell r="O22">
            <v>8</v>
          </cell>
          <cell r="P22" t="str">
            <v>A4</v>
          </cell>
          <cell r="Q22">
            <v>7</v>
          </cell>
          <cell r="R22" t="str">
            <v>A3</v>
          </cell>
          <cell r="S22">
            <v>8</v>
          </cell>
          <cell r="T22" t="str">
            <v>A3</v>
          </cell>
          <cell r="U22">
            <v>8</v>
          </cell>
          <cell r="V22">
            <v>7.6</v>
          </cell>
          <cell r="W22">
            <v>0</v>
          </cell>
          <cell r="X22" t="str">
            <v>Tốt</v>
          </cell>
          <cell r="Y22">
            <v>0</v>
          </cell>
          <cell r="Z22" t="str">
            <v>A3</v>
          </cell>
          <cell r="AA22">
            <v>8</v>
          </cell>
          <cell r="AB22" t="str">
            <v>A3</v>
          </cell>
          <cell r="AC22">
            <v>8</v>
          </cell>
          <cell r="AD22" t="str">
            <v>A3</v>
          </cell>
          <cell r="AE22">
            <v>8</v>
          </cell>
          <cell r="AF22" t="str">
            <v>A4</v>
          </cell>
          <cell r="AG22">
            <v>7</v>
          </cell>
          <cell r="AH22" t="str">
            <v>A4</v>
          </cell>
          <cell r="AI22">
            <v>7</v>
          </cell>
          <cell r="AJ22">
            <v>7.8</v>
          </cell>
          <cell r="AK22">
            <v>0</v>
          </cell>
          <cell r="AL22" t="str">
            <v>Tốt</v>
          </cell>
          <cell r="AM22">
            <v>7.6</v>
          </cell>
          <cell r="AN22">
            <v>0</v>
          </cell>
          <cell r="AO22" t="str">
            <v>Tốt</v>
          </cell>
          <cell r="AP22">
            <v>0</v>
          </cell>
          <cell r="AQ22">
            <v>7.7</v>
          </cell>
          <cell r="AR22" t="str">
            <v/>
          </cell>
          <cell r="AS22" t="str">
            <v>Tốt</v>
          </cell>
          <cell r="AT22" t="str">
            <v>Đạt LĐTT</v>
          </cell>
          <cell r="AU22">
            <v>7.6</v>
          </cell>
          <cell r="AV22" t="str">
            <v/>
          </cell>
          <cell r="AW22" t="str">
            <v>Tốt</v>
          </cell>
          <cell r="AX22" t="str">
            <v>Đạt LĐTT</v>
          </cell>
          <cell r="AY22" t="str">
            <v>Tốt</v>
          </cell>
          <cell r="AZ22">
            <v>7.7</v>
          </cell>
          <cell r="BA22">
            <v>7.7</v>
          </cell>
          <cell r="BB22" t="str">
            <v>12A* + 0B* + 0C* +  0D</v>
          </cell>
          <cell r="BC22" t="str">
            <v>12A*</v>
          </cell>
          <cell r="BD22">
            <v>0</v>
          </cell>
          <cell r="BE22" t="str">
            <v>HTT NV</v>
          </cell>
          <cell r="BF22" t="str">
            <v>HTT NV</v>
          </cell>
        </row>
        <row r="23">
          <cell r="E23" t="str">
            <v>01005007</v>
          </cell>
          <cell r="F23" t="str">
            <v>Phòng Tuyển sinh - ĐT</v>
          </cell>
          <cell r="G23" t="str">
            <v>VC</v>
          </cell>
          <cell r="H23" t="str">
            <v>A1</v>
          </cell>
          <cell r="I23">
            <v>10</v>
          </cell>
          <cell r="J23" t="str">
            <v>A1</v>
          </cell>
          <cell r="K23">
            <v>10</v>
          </cell>
          <cell r="L23" t="str">
            <v>A1</v>
          </cell>
          <cell r="M23">
            <v>10</v>
          </cell>
          <cell r="N23" t="str">
            <v>A1</v>
          </cell>
          <cell r="O23">
            <v>10</v>
          </cell>
          <cell r="P23" t="str">
            <v>A1</v>
          </cell>
          <cell r="Q23">
            <v>10</v>
          </cell>
          <cell r="R23" t="str">
            <v>A1</v>
          </cell>
          <cell r="S23">
            <v>10</v>
          </cell>
          <cell r="T23" t="str">
            <v>A1</v>
          </cell>
          <cell r="U23">
            <v>10</v>
          </cell>
          <cell r="V23">
            <v>10</v>
          </cell>
          <cell r="W23">
            <v>0</v>
          </cell>
          <cell r="X23" t="str">
            <v>Xuất sắc</v>
          </cell>
          <cell r="Y23">
            <v>0</v>
          </cell>
          <cell r="Z23" t="str">
            <v>A1</v>
          </cell>
          <cell r="AA23">
            <v>10</v>
          </cell>
          <cell r="AB23" t="str">
            <v>A1</v>
          </cell>
          <cell r="AC23">
            <v>10</v>
          </cell>
          <cell r="AD23" t="str">
            <v>A1</v>
          </cell>
          <cell r="AE23">
            <v>10</v>
          </cell>
          <cell r="AF23" t="str">
            <v>A1</v>
          </cell>
          <cell r="AG23">
            <v>10</v>
          </cell>
          <cell r="AH23" t="str">
            <v>A1</v>
          </cell>
          <cell r="AI23">
            <v>10</v>
          </cell>
          <cell r="AJ23">
            <v>10</v>
          </cell>
          <cell r="AK23">
            <v>0</v>
          </cell>
          <cell r="AL23" t="str">
            <v>Xuất sắc</v>
          </cell>
          <cell r="AM23">
            <v>10</v>
          </cell>
          <cell r="AN23">
            <v>0</v>
          </cell>
          <cell r="AO23" t="str">
            <v>Xuất sắc</v>
          </cell>
          <cell r="AP23">
            <v>0</v>
          </cell>
          <cell r="AQ23">
            <v>10</v>
          </cell>
          <cell r="AR23" t="str">
            <v/>
          </cell>
          <cell r="AS23" t="str">
            <v>Xuất sắc</v>
          </cell>
          <cell r="AT23" t="str">
            <v>Đạt LĐTT</v>
          </cell>
          <cell r="AU23">
            <v>10</v>
          </cell>
          <cell r="AV23" t="str">
            <v/>
          </cell>
          <cell r="AW23" t="str">
            <v>Xuất sắc</v>
          </cell>
          <cell r="AX23" t="str">
            <v>Đạt LĐTT</v>
          </cell>
          <cell r="AY23" t="str">
            <v>Tốt</v>
          </cell>
          <cell r="AZ23">
            <v>10</v>
          </cell>
          <cell r="BA23">
            <v>10</v>
          </cell>
          <cell r="BB23" t="str">
            <v>12A* + 0B* + 0C* +  0D</v>
          </cell>
          <cell r="BC23" t="str">
            <v>12A*</v>
          </cell>
          <cell r="BD23">
            <v>0</v>
          </cell>
          <cell r="BE23" t="str">
            <v>HTXS NV</v>
          </cell>
          <cell r="BF23" t="str">
            <v>HTXS NV</v>
          </cell>
        </row>
        <row r="24">
          <cell r="E24" t="str">
            <v>01014007</v>
          </cell>
          <cell r="F24" t="str">
            <v>Phòng Tuyển sinh - ĐT</v>
          </cell>
          <cell r="G24" t="str">
            <v>VC</v>
          </cell>
          <cell r="H24" t="str">
            <v>A1</v>
          </cell>
          <cell r="I24">
            <v>10</v>
          </cell>
          <cell r="J24" t="str">
            <v>A4</v>
          </cell>
          <cell r="K24">
            <v>7</v>
          </cell>
          <cell r="L24" t="str">
            <v>A1</v>
          </cell>
          <cell r="M24">
            <v>10</v>
          </cell>
          <cell r="N24" t="str">
            <v>A1</v>
          </cell>
          <cell r="O24">
            <v>10</v>
          </cell>
          <cell r="P24" t="str">
            <v>A1</v>
          </cell>
          <cell r="Q24">
            <v>10</v>
          </cell>
          <cell r="R24" t="str">
            <v>A1</v>
          </cell>
          <cell r="S24">
            <v>10</v>
          </cell>
          <cell r="T24" t="str">
            <v>A1</v>
          </cell>
          <cell r="U24">
            <v>10</v>
          </cell>
          <cell r="V24">
            <v>10</v>
          </cell>
          <cell r="W24">
            <v>0</v>
          </cell>
          <cell r="X24" t="str">
            <v>Xuất sắc</v>
          </cell>
          <cell r="Y24">
            <v>0</v>
          </cell>
          <cell r="Z24" t="str">
            <v>A1</v>
          </cell>
          <cell r="AA24">
            <v>10</v>
          </cell>
          <cell r="AB24" t="str">
            <v>A1</v>
          </cell>
          <cell r="AC24">
            <v>10</v>
          </cell>
          <cell r="AD24" t="str">
            <v>A1</v>
          </cell>
          <cell r="AE24">
            <v>10</v>
          </cell>
          <cell r="AF24" t="str">
            <v>A1</v>
          </cell>
          <cell r="AG24">
            <v>10</v>
          </cell>
          <cell r="AH24" t="str">
            <v>A1</v>
          </cell>
          <cell r="AI24">
            <v>10</v>
          </cell>
          <cell r="AJ24">
            <v>10</v>
          </cell>
          <cell r="AK24">
            <v>0</v>
          </cell>
          <cell r="AL24" t="str">
            <v>Xuất sắc</v>
          </cell>
          <cell r="AM24">
            <v>10</v>
          </cell>
          <cell r="AN24">
            <v>0</v>
          </cell>
          <cell r="AO24" t="str">
            <v>Xuất sắc</v>
          </cell>
          <cell r="AP24">
            <v>0</v>
          </cell>
          <cell r="AQ24">
            <v>10</v>
          </cell>
          <cell r="AR24" t="str">
            <v/>
          </cell>
          <cell r="AS24" t="str">
            <v>Xuất sắc</v>
          </cell>
          <cell r="AT24" t="str">
            <v>Đạt LĐTT</v>
          </cell>
          <cell r="AU24">
            <v>10</v>
          </cell>
          <cell r="AV24" t="str">
            <v/>
          </cell>
          <cell r="AW24" t="str">
            <v>Xuất sắc</v>
          </cell>
          <cell r="AX24" t="str">
            <v>Đạt LĐTT</v>
          </cell>
          <cell r="AY24" t="str">
            <v>Xuất sắc</v>
          </cell>
          <cell r="AZ24">
            <v>9.6999999999999993</v>
          </cell>
          <cell r="BA24">
            <v>9.8000000000000007</v>
          </cell>
          <cell r="BB24" t="str">
            <v>12A* + 0B* + 0C* +  0D</v>
          </cell>
          <cell r="BC24" t="str">
            <v>12A*</v>
          </cell>
          <cell r="BD24">
            <v>0</v>
          </cell>
          <cell r="BE24" t="str">
            <v>HTXS NV</v>
          </cell>
          <cell r="BF24" t="str">
            <v>HTXS NV</v>
          </cell>
        </row>
        <row r="25">
          <cell r="E25" t="str">
            <v>01004004</v>
          </cell>
          <cell r="F25" t="str">
            <v>Phòng Tuyển sinh - ĐT</v>
          </cell>
          <cell r="G25" t="str">
            <v>VC</v>
          </cell>
          <cell r="H25" t="str">
            <v>A1</v>
          </cell>
          <cell r="I25">
            <v>10</v>
          </cell>
          <cell r="J25" t="str">
            <v>A1</v>
          </cell>
          <cell r="K25">
            <v>10</v>
          </cell>
          <cell r="L25" t="str">
            <v>A1</v>
          </cell>
          <cell r="M25">
            <v>10</v>
          </cell>
          <cell r="N25" t="str">
            <v>A1</v>
          </cell>
          <cell r="O25">
            <v>10</v>
          </cell>
          <cell r="P25" t="str">
            <v>A1</v>
          </cell>
          <cell r="Q25">
            <v>10</v>
          </cell>
          <cell r="R25" t="str">
            <v>A1</v>
          </cell>
          <cell r="S25">
            <v>10</v>
          </cell>
          <cell r="T25" t="str">
            <v>A1</v>
          </cell>
          <cell r="U25">
            <v>10</v>
          </cell>
          <cell r="V25">
            <v>10</v>
          </cell>
          <cell r="W25">
            <v>0</v>
          </cell>
          <cell r="X25" t="str">
            <v>Xuất sắc</v>
          </cell>
          <cell r="Y25">
            <v>0</v>
          </cell>
          <cell r="Z25" t="str">
            <v>A1</v>
          </cell>
          <cell r="AA25">
            <v>10</v>
          </cell>
          <cell r="AB25" t="str">
            <v>A1</v>
          </cell>
          <cell r="AC25">
            <v>10</v>
          </cell>
          <cell r="AD25" t="str">
            <v>A1</v>
          </cell>
          <cell r="AE25">
            <v>10</v>
          </cell>
          <cell r="AF25" t="str">
            <v>A1</v>
          </cell>
          <cell r="AG25">
            <v>10</v>
          </cell>
          <cell r="AH25" t="str">
            <v>A2</v>
          </cell>
          <cell r="AI25">
            <v>9</v>
          </cell>
          <cell r="AJ25">
            <v>10</v>
          </cell>
          <cell r="AK25">
            <v>0</v>
          </cell>
          <cell r="AL25" t="str">
            <v>Xuất sắc</v>
          </cell>
          <cell r="AM25">
            <v>9.8000000000000007</v>
          </cell>
          <cell r="AN25">
            <v>0</v>
          </cell>
          <cell r="AO25" t="str">
            <v>Xuất sắc</v>
          </cell>
          <cell r="AP25">
            <v>0</v>
          </cell>
          <cell r="AQ25">
            <v>10</v>
          </cell>
          <cell r="AR25" t="str">
            <v/>
          </cell>
          <cell r="AS25" t="str">
            <v>Xuất sắc</v>
          </cell>
          <cell r="AT25" t="str">
            <v>Đạt LĐTT</v>
          </cell>
          <cell r="AU25">
            <v>9.9</v>
          </cell>
          <cell r="AV25" t="str">
            <v/>
          </cell>
          <cell r="AW25" t="str">
            <v>Xuất sắc</v>
          </cell>
          <cell r="AX25" t="str">
            <v>Đạt LĐTT</v>
          </cell>
          <cell r="AY25" t="str">
            <v>Tốt</v>
          </cell>
          <cell r="AZ25">
            <v>10</v>
          </cell>
          <cell r="BA25">
            <v>9.9</v>
          </cell>
          <cell r="BB25" t="str">
            <v>12A* + 0B* + 0C* +  0D</v>
          </cell>
          <cell r="BC25" t="str">
            <v>12A*</v>
          </cell>
          <cell r="BD25">
            <v>0</v>
          </cell>
          <cell r="BE25" t="str">
            <v>HTXS NV</v>
          </cell>
          <cell r="BF25" t="str">
            <v>HTXS NV</v>
          </cell>
        </row>
        <row r="26">
          <cell r="E26" t="str">
            <v>01022013</v>
          </cell>
          <cell r="F26" t="str">
            <v>Phòng Tuyển sinh - ĐT</v>
          </cell>
          <cell r="G26" t="str">
            <v>VC</v>
          </cell>
          <cell r="H26" t="str">
            <v>A1</v>
          </cell>
          <cell r="I26">
            <v>10</v>
          </cell>
          <cell r="J26" t="str">
            <v>A1</v>
          </cell>
          <cell r="K26">
            <v>10</v>
          </cell>
          <cell r="L26" t="str">
            <v>A1</v>
          </cell>
          <cell r="M26">
            <v>10</v>
          </cell>
          <cell r="N26" t="str">
            <v>A1</v>
          </cell>
          <cell r="O26">
            <v>10</v>
          </cell>
          <cell r="P26" t="str">
            <v>A1</v>
          </cell>
          <cell r="Q26">
            <v>10</v>
          </cell>
          <cell r="R26" t="str">
            <v>A1</v>
          </cell>
          <cell r="S26">
            <v>10</v>
          </cell>
          <cell r="T26" t="str">
            <v>A1</v>
          </cell>
          <cell r="U26">
            <v>10</v>
          </cell>
          <cell r="V26">
            <v>10</v>
          </cell>
          <cell r="W26">
            <v>0</v>
          </cell>
          <cell r="X26" t="str">
            <v>Xuất sắc</v>
          </cell>
          <cell r="Y26">
            <v>0</v>
          </cell>
          <cell r="Z26" t="str">
            <v>A2</v>
          </cell>
          <cell r="AA26">
            <v>9</v>
          </cell>
          <cell r="AB26" t="str">
            <v>A2</v>
          </cell>
          <cell r="AC26">
            <v>9</v>
          </cell>
          <cell r="AD26" t="str">
            <v>A1</v>
          </cell>
          <cell r="AE26">
            <v>10</v>
          </cell>
          <cell r="AF26" t="str">
            <v>A2</v>
          </cell>
          <cell r="AG26">
            <v>9</v>
          </cell>
          <cell r="AH26" t="str">
            <v>A2</v>
          </cell>
          <cell r="AI26">
            <v>9</v>
          </cell>
          <cell r="AJ26">
            <v>9.3000000000000007</v>
          </cell>
          <cell r="AK26">
            <v>0</v>
          </cell>
          <cell r="AL26" t="str">
            <v>Xuất sắc</v>
          </cell>
          <cell r="AM26">
            <v>9.1999999999999993</v>
          </cell>
          <cell r="AN26">
            <v>0</v>
          </cell>
          <cell r="AO26" t="str">
            <v>Xuất sắc</v>
          </cell>
          <cell r="AP26">
            <v>0</v>
          </cell>
          <cell r="AQ26">
            <v>9.6999999999999993</v>
          </cell>
          <cell r="AR26" t="str">
            <v/>
          </cell>
          <cell r="AS26" t="str">
            <v>Xuất sắc</v>
          </cell>
          <cell r="AT26" t="str">
            <v>Đạt LĐTT</v>
          </cell>
          <cell r="AU26">
            <v>9.6</v>
          </cell>
          <cell r="AV26" t="str">
            <v/>
          </cell>
          <cell r="AW26" t="str">
            <v>Xuất sắc</v>
          </cell>
          <cell r="AX26" t="str">
            <v>Đạt LĐTT</v>
          </cell>
          <cell r="AY26" t="str">
            <v>Khá</v>
          </cell>
          <cell r="AZ26">
            <v>9.6999999999999993</v>
          </cell>
          <cell r="BA26">
            <v>9.6999999999999993</v>
          </cell>
          <cell r="BB26" t="str">
            <v>12A* + 0B* + 0C* +  0D</v>
          </cell>
          <cell r="BC26" t="str">
            <v>12A*</v>
          </cell>
          <cell r="BD26">
            <v>0</v>
          </cell>
          <cell r="BE26" t="str">
            <v>HTXS NV</v>
          </cell>
          <cell r="BF26" t="str">
            <v>HTXS NV</v>
          </cell>
        </row>
        <row r="27">
          <cell r="E27" t="str">
            <v>01004003</v>
          </cell>
          <cell r="F27" t="str">
            <v>Phòng Tuyển sinh - ĐT</v>
          </cell>
          <cell r="G27" t="str">
            <v>VC</v>
          </cell>
          <cell r="H27" t="str">
            <v>A1</v>
          </cell>
          <cell r="I27">
            <v>10</v>
          </cell>
          <cell r="J27" t="str">
            <v>A1</v>
          </cell>
          <cell r="K27">
            <v>10</v>
          </cell>
          <cell r="L27" t="str">
            <v>A1</v>
          </cell>
          <cell r="M27">
            <v>10</v>
          </cell>
          <cell r="N27" t="str">
            <v>A2</v>
          </cell>
          <cell r="O27">
            <v>9</v>
          </cell>
          <cell r="P27" t="str">
            <v>A1</v>
          </cell>
          <cell r="Q27">
            <v>10</v>
          </cell>
          <cell r="R27" t="str">
            <v>A1</v>
          </cell>
          <cell r="S27">
            <v>10</v>
          </cell>
          <cell r="T27" t="str">
            <v>A1</v>
          </cell>
          <cell r="U27">
            <v>10</v>
          </cell>
          <cell r="V27">
            <v>9.8000000000000007</v>
          </cell>
          <cell r="W27">
            <v>0</v>
          </cell>
          <cell r="X27" t="str">
            <v>Xuất sắc</v>
          </cell>
          <cell r="Y27">
            <v>0</v>
          </cell>
          <cell r="Z27" t="str">
            <v>A1</v>
          </cell>
          <cell r="AA27">
            <v>10</v>
          </cell>
          <cell r="AB27" t="str">
            <v>A2</v>
          </cell>
          <cell r="AC27">
            <v>9</v>
          </cell>
          <cell r="AD27" t="str">
            <v>A2</v>
          </cell>
          <cell r="AE27">
            <v>9</v>
          </cell>
          <cell r="AF27" t="str">
            <v>A2</v>
          </cell>
          <cell r="AG27">
            <v>9</v>
          </cell>
          <cell r="AH27" t="str">
            <v>A2</v>
          </cell>
          <cell r="AI27">
            <v>9</v>
          </cell>
          <cell r="AJ27">
            <v>9.3000000000000007</v>
          </cell>
          <cell r="AK27">
            <v>0</v>
          </cell>
          <cell r="AL27" t="str">
            <v>Xuất sắc</v>
          </cell>
          <cell r="AM27">
            <v>9.1999999999999993</v>
          </cell>
          <cell r="AN27">
            <v>0</v>
          </cell>
          <cell r="AO27" t="str">
            <v>Xuất sắc</v>
          </cell>
          <cell r="AP27">
            <v>0</v>
          </cell>
          <cell r="AQ27">
            <v>9.6</v>
          </cell>
          <cell r="AR27" t="str">
            <v/>
          </cell>
          <cell r="AS27" t="str">
            <v>Xuất sắc</v>
          </cell>
          <cell r="AT27" t="str">
            <v>Đạt LĐTT</v>
          </cell>
          <cell r="AU27">
            <v>9.5</v>
          </cell>
          <cell r="AV27" t="str">
            <v/>
          </cell>
          <cell r="AW27" t="str">
            <v>Xuất sắc</v>
          </cell>
          <cell r="AX27" t="str">
            <v>Đạt LĐTT</v>
          </cell>
          <cell r="AY27" t="str">
            <v>Tốt</v>
          </cell>
          <cell r="AZ27">
            <v>9.6</v>
          </cell>
          <cell r="BA27">
            <v>9.6</v>
          </cell>
          <cell r="BB27" t="str">
            <v>12A* + 0B* + 0C* +  0D</v>
          </cell>
          <cell r="BC27" t="str">
            <v>12A*</v>
          </cell>
          <cell r="BD27">
            <v>0</v>
          </cell>
          <cell r="BE27" t="str">
            <v>HTXS NV</v>
          </cell>
          <cell r="BF27" t="str">
            <v>HTXS NV</v>
          </cell>
        </row>
        <row r="28">
          <cell r="E28" t="str">
            <v>01004008</v>
          </cell>
          <cell r="F28" t="str">
            <v>Phòng Tuyển sinh - ĐT</v>
          </cell>
          <cell r="G28" t="str">
            <v>VC</v>
          </cell>
          <cell r="H28" t="str">
            <v>A1</v>
          </cell>
          <cell r="I28">
            <v>10</v>
          </cell>
          <cell r="J28" t="str">
            <v>A1</v>
          </cell>
          <cell r="K28">
            <v>10</v>
          </cell>
          <cell r="L28" t="str">
            <v>A1</v>
          </cell>
          <cell r="M28">
            <v>10</v>
          </cell>
          <cell r="N28" t="str">
            <v>A2</v>
          </cell>
          <cell r="O28">
            <v>9</v>
          </cell>
          <cell r="P28" t="str">
            <v>A2</v>
          </cell>
          <cell r="Q28">
            <v>9</v>
          </cell>
          <cell r="R28" t="str">
            <v>A2</v>
          </cell>
          <cell r="S28">
            <v>9</v>
          </cell>
          <cell r="T28" t="str">
            <v>A2</v>
          </cell>
          <cell r="U28">
            <v>9</v>
          </cell>
          <cell r="V28">
            <v>9.1999999999999993</v>
          </cell>
          <cell r="W28">
            <v>0</v>
          </cell>
          <cell r="X28" t="str">
            <v>Xuất sắc</v>
          </cell>
          <cell r="Y28">
            <v>0</v>
          </cell>
          <cell r="Z28" t="str">
            <v>A1</v>
          </cell>
          <cell r="AA28">
            <v>10</v>
          </cell>
          <cell r="AB28" t="str">
            <v>A3</v>
          </cell>
          <cell r="AC28">
            <v>8</v>
          </cell>
          <cell r="AD28" t="str">
            <v>A2</v>
          </cell>
          <cell r="AE28">
            <v>9</v>
          </cell>
          <cell r="AF28" t="str">
            <v>A3</v>
          </cell>
          <cell r="AG28">
            <v>8</v>
          </cell>
          <cell r="AH28" t="str">
            <v>A3</v>
          </cell>
          <cell r="AI28">
            <v>8</v>
          </cell>
          <cell r="AJ28">
            <v>8.8000000000000007</v>
          </cell>
          <cell r="AK28">
            <v>0</v>
          </cell>
          <cell r="AL28" t="str">
            <v>Xuất sắc</v>
          </cell>
          <cell r="AM28">
            <v>8.6</v>
          </cell>
          <cell r="AN28">
            <v>0</v>
          </cell>
          <cell r="AO28" t="str">
            <v>Xuất sắc</v>
          </cell>
          <cell r="AP28">
            <v>0</v>
          </cell>
          <cell r="AQ28">
            <v>9</v>
          </cell>
          <cell r="AR28" t="str">
            <v/>
          </cell>
          <cell r="AS28" t="str">
            <v>Xuất sắc</v>
          </cell>
          <cell r="AT28" t="str">
            <v>Đạt LĐTT</v>
          </cell>
          <cell r="AU28">
            <v>8.9</v>
          </cell>
          <cell r="AV28" t="str">
            <v/>
          </cell>
          <cell r="AW28" t="str">
            <v>Xuất sắc</v>
          </cell>
          <cell r="AX28" t="str">
            <v>Đạt LĐTT</v>
          </cell>
          <cell r="AY28" t="str">
            <v>Khá</v>
          </cell>
          <cell r="AZ28">
            <v>9.1999999999999993</v>
          </cell>
          <cell r="BA28">
            <v>9.1</v>
          </cell>
          <cell r="BB28" t="str">
            <v>12A* + 0B* + 0C* +  0D</v>
          </cell>
          <cell r="BC28" t="str">
            <v>12A*</v>
          </cell>
          <cell r="BD28">
            <v>0</v>
          </cell>
          <cell r="BE28" t="str">
            <v>HTXS NV</v>
          </cell>
          <cell r="BF28" t="str">
            <v>HTXS NV</v>
          </cell>
        </row>
        <row r="29">
          <cell r="E29" t="str">
            <v>01005009</v>
          </cell>
          <cell r="F29" t="str">
            <v>Phòng Tuyển sinh - ĐT</v>
          </cell>
          <cell r="G29" t="str">
            <v>VC</v>
          </cell>
          <cell r="H29" t="str">
            <v>A DN</v>
          </cell>
          <cell r="I29">
            <v>0</v>
          </cell>
          <cell r="J29" t="str">
            <v>A4</v>
          </cell>
          <cell r="K29">
            <v>7</v>
          </cell>
          <cell r="L29" t="str">
            <v>A3</v>
          </cell>
          <cell r="M29">
            <v>8</v>
          </cell>
          <cell r="N29" t="str">
            <v>A2</v>
          </cell>
          <cell r="O29">
            <v>9</v>
          </cell>
          <cell r="P29" t="str">
            <v>A3</v>
          </cell>
          <cell r="Q29">
            <v>8</v>
          </cell>
          <cell r="R29" t="str">
            <v>A3</v>
          </cell>
          <cell r="S29">
            <v>8</v>
          </cell>
          <cell r="T29" t="str">
            <v>A3</v>
          </cell>
          <cell r="U29">
            <v>8</v>
          </cell>
          <cell r="V29">
            <v>8.1999999999999993</v>
          </cell>
          <cell r="W29">
            <v>0</v>
          </cell>
          <cell r="X29" t="str">
            <v>Xuất sắc</v>
          </cell>
          <cell r="Y29">
            <v>0</v>
          </cell>
          <cell r="Z29" t="str">
            <v>A3</v>
          </cell>
          <cell r="AA29">
            <v>8</v>
          </cell>
          <cell r="AB29" t="str">
            <v>A2</v>
          </cell>
          <cell r="AC29">
            <v>9</v>
          </cell>
          <cell r="AD29" t="str">
            <v>A2</v>
          </cell>
          <cell r="AE29">
            <v>9</v>
          </cell>
          <cell r="AF29" t="str">
            <v>A3</v>
          </cell>
          <cell r="AG29">
            <v>8</v>
          </cell>
          <cell r="AH29" t="str">
            <v>A4</v>
          </cell>
          <cell r="AI29">
            <v>7</v>
          </cell>
          <cell r="AJ29">
            <v>8.5</v>
          </cell>
          <cell r="AK29">
            <v>0</v>
          </cell>
          <cell r="AL29" t="str">
            <v>Xuất sắc</v>
          </cell>
          <cell r="AM29">
            <v>8.1999999999999993</v>
          </cell>
          <cell r="AN29">
            <v>0</v>
          </cell>
          <cell r="AO29" t="str">
            <v>Xuất sắc</v>
          </cell>
          <cell r="AP29">
            <v>0</v>
          </cell>
          <cell r="AQ29">
            <v>8.4</v>
          </cell>
          <cell r="AR29" t="str">
            <v/>
          </cell>
          <cell r="AS29" t="str">
            <v>Xuất sắc</v>
          </cell>
          <cell r="AT29" t="str">
            <v>Đạt LĐTT</v>
          </cell>
          <cell r="AU29">
            <v>8.1999999999999993</v>
          </cell>
          <cell r="AV29" t="str">
            <v/>
          </cell>
          <cell r="AW29" t="str">
            <v>Xuất sắc</v>
          </cell>
          <cell r="AX29" t="str">
            <v>Đạt LĐTT</v>
          </cell>
          <cell r="AY29" t="str">
            <v>Đạt yêu cầu</v>
          </cell>
          <cell r="AZ29">
            <v>8.1999999999999993</v>
          </cell>
          <cell r="BA29">
            <v>8.1</v>
          </cell>
          <cell r="BB29" t="str">
            <v>12A* + 0B* + 0C* +  0D</v>
          </cell>
          <cell r="BC29" t="str">
            <v>12A*</v>
          </cell>
          <cell r="BD29">
            <v>0</v>
          </cell>
          <cell r="BE29" t="str">
            <v>HTXS NV</v>
          </cell>
          <cell r="BF29" t="str">
            <v>HTXS NV</v>
          </cell>
        </row>
        <row r="30">
          <cell r="E30" t="str">
            <v>01004009</v>
          </cell>
          <cell r="F30" t="str">
            <v>Phòng Tuyển sinh - ĐT</v>
          </cell>
          <cell r="G30" t="str">
            <v>VC</v>
          </cell>
          <cell r="H30" t="str">
            <v>A2</v>
          </cell>
          <cell r="I30">
            <v>9</v>
          </cell>
          <cell r="J30" t="str">
            <v>A1</v>
          </cell>
          <cell r="K30">
            <v>10</v>
          </cell>
          <cell r="L30" t="str">
            <v>A1</v>
          </cell>
          <cell r="M30">
            <v>10</v>
          </cell>
          <cell r="N30" t="str">
            <v>A2</v>
          </cell>
          <cell r="O30">
            <v>9</v>
          </cell>
          <cell r="P30" t="str">
            <v>A2</v>
          </cell>
          <cell r="Q30">
            <v>9</v>
          </cell>
          <cell r="R30" t="str">
            <v>A3</v>
          </cell>
          <cell r="S30">
            <v>8</v>
          </cell>
          <cell r="T30" t="str">
            <v>A1</v>
          </cell>
          <cell r="U30">
            <v>10</v>
          </cell>
          <cell r="V30">
            <v>9.1999999999999993</v>
          </cell>
          <cell r="W30">
            <v>0</v>
          </cell>
          <cell r="X30" t="str">
            <v>Xuất sắc</v>
          </cell>
          <cell r="Y30">
            <v>0</v>
          </cell>
          <cell r="Z30" t="str">
            <v>A3</v>
          </cell>
          <cell r="AA30">
            <v>8</v>
          </cell>
          <cell r="AB30" t="str">
            <v>A1</v>
          </cell>
          <cell r="AC30">
            <v>10</v>
          </cell>
          <cell r="AD30" t="str">
            <v>A2</v>
          </cell>
          <cell r="AE30">
            <v>9</v>
          </cell>
          <cell r="AF30" t="str">
            <v>A2</v>
          </cell>
          <cell r="AG30">
            <v>9</v>
          </cell>
          <cell r="AH30" t="str">
            <v>A3</v>
          </cell>
          <cell r="AI30">
            <v>8</v>
          </cell>
          <cell r="AJ30">
            <v>9</v>
          </cell>
          <cell r="AK30">
            <v>0</v>
          </cell>
          <cell r="AL30" t="str">
            <v>Xuất sắc</v>
          </cell>
          <cell r="AM30">
            <v>8.8000000000000007</v>
          </cell>
          <cell r="AN30">
            <v>0</v>
          </cell>
          <cell r="AO30" t="str">
            <v>Xuất sắc</v>
          </cell>
          <cell r="AP30">
            <v>0</v>
          </cell>
          <cell r="AQ30">
            <v>9.1</v>
          </cell>
          <cell r="AR30" t="str">
            <v/>
          </cell>
          <cell r="AS30" t="str">
            <v>Xuất sắc</v>
          </cell>
          <cell r="AT30" t="str">
            <v>Đạt LĐTT</v>
          </cell>
          <cell r="AU30">
            <v>9</v>
          </cell>
          <cell r="AV30" t="str">
            <v/>
          </cell>
          <cell r="AW30" t="str">
            <v>Xuất sắc</v>
          </cell>
          <cell r="AX30" t="str">
            <v>Đạt LĐTT</v>
          </cell>
          <cell r="AY30" t="str">
            <v>Đạt yêu cầu</v>
          </cell>
          <cell r="AZ30">
            <v>9.1999999999999993</v>
          </cell>
          <cell r="BA30">
            <v>9.1</v>
          </cell>
          <cell r="BB30" t="str">
            <v>12A* + 0B* + 0C* +  0D</v>
          </cell>
          <cell r="BC30" t="str">
            <v>12A*</v>
          </cell>
          <cell r="BD30">
            <v>0</v>
          </cell>
          <cell r="BE30" t="str">
            <v>HTXS NV</v>
          </cell>
          <cell r="BF30" t="str">
            <v>HTXS NV</v>
          </cell>
        </row>
        <row r="31">
          <cell r="E31" t="str">
            <v>01002020</v>
          </cell>
          <cell r="F31" t="str">
            <v>Phòng Tuyển sinh - ĐT</v>
          </cell>
          <cell r="G31" t="str">
            <v>VC</v>
          </cell>
          <cell r="H31" t="str">
            <v>A1</v>
          </cell>
          <cell r="I31">
            <v>10</v>
          </cell>
          <cell r="J31" t="str">
            <v>A1</v>
          </cell>
          <cell r="K31">
            <v>10</v>
          </cell>
          <cell r="L31" t="str">
            <v>A1</v>
          </cell>
          <cell r="M31">
            <v>10</v>
          </cell>
          <cell r="N31" t="str">
            <v>A1</v>
          </cell>
          <cell r="O31">
            <v>10</v>
          </cell>
          <cell r="P31" t="str">
            <v>A1</v>
          </cell>
          <cell r="Q31">
            <v>10</v>
          </cell>
          <cell r="R31" t="str">
            <v>A2</v>
          </cell>
          <cell r="S31">
            <v>9</v>
          </cell>
          <cell r="T31" t="str">
            <v>A1</v>
          </cell>
          <cell r="U31">
            <v>10</v>
          </cell>
          <cell r="V31">
            <v>9.8000000000000007</v>
          </cell>
          <cell r="W31">
            <v>0</v>
          </cell>
          <cell r="X31" t="str">
            <v>Xuất sắc</v>
          </cell>
          <cell r="Y31">
            <v>0</v>
          </cell>
          <cell r="Z31" t="str">
            <v>A1</v>
          </cell>
          <cell r="AA31">
            <v>10</v>
          </cell>
          <cell r="AB31" t="str">
            <v>A1</v>
          </cell>
          <cell r="AC31">
            <v>10</v>
          </cell>
          <cell r="AD31" t="str">
            <v>A1</v>
          </cell>
          <cell r="AE31">
            <v>10</v>
          </cell>
          <cell r="AF31" t="str">
            <v>A2</v>
          </cell>
          <cell r="AG31">
            <v>9</v>
          </cell>
          <cell r="AH31" t="str">
            <v>A3</v>
          </cell>
          <cell r="AI31">
            <v>8</v>
          </cell>
          <cell r="AJ31">
            <v>9.8000000000000007</v>
          </cell>
          <cell r="AK31">
            <v>0</v>
          </cell>
          <cell r="AL31" t="str">
            <v>Xuất sắc</v>
          </cell>
          <cell r="AM31">
            <v>9.4</v>
          </cell>
          <cell r="AN31">
            <v>0</v>
          </cell>
          <cell r="AO31" t="str">
            <v>Xuất sắc</v>
          </cell>
          <cell r="AP31">
            <v>0</v>
          </cell>
          <cell r="AQ31">
            <v>9.8000000000000007</v>
          </cell>
          <cell r="AR31" t="str">
            <v/>
          </cell>
          <cell r="AS31" t="str">
            <v>Xuất sắc</v>
          </cell>
          <cell r="AT31" t="str">
            <v>Đạt LĐTT</v>
          </cell>
          <cell r="AU31">
            <v>9.6</v>
          </cell>
          <cell r="AV31" t="str">
            <v/>
          </cell>
          <cell r="AW31" t="str">
            <v>Xuất sắc</v>
          </cell>
          <cell r="AX31" t="str">
            <v>Đạt LĐTT</v>
          </cell>
          <cell r="AY31" t="str">
            <v>Tốt</v>
          </cell>
          <cell r="AZ31">
            <v>9.8000000000000007</v>
          </cell>
          <cell r="BA31">
            <v>9.6999999999999993</v>
          </cell>
          <cell r="BB31" t="str">
            <v>12A* + 0B* + 0C* +  0D</v>
          </cell>
          <cell r="BC31" t="str">
            <v>12A*</v>
          </cell>
          <cell r="BD31">
            <v>0</v>
          </cell>
          <cell r="BE31" t="str">
            <v>HTXS NV</v>
          </cell>
          <cell r="BF31" t="str">
            <v>HTXS NV</v>
          </cell>
        </row>
        <row r="32">
          <cell r="E32" t="str">
            <v>01010038</v>
          </cell>
          <cell r="F32" t="str">
            <v>Phòng Tuyển sinh - ĐT</v>
          </cell>
          <cell r="G32" t="str">
            <v>VC</v>
          </cell>
          <cell r="H32" t="str">
            <v>A1</v>
          </cell>
          <cell r="I32">
            <v>10</v>
          </cell>
          <cell r="J32" t="str">
            <v>A1</v>
          </cell>
          <cell r="K32">
            <v>10</v>
          </cell>
          <cell r="L32" t="str">
            <v>A2</v>
          </cell>
          <cell r="M32">
            <v>9</v>
          </cell>
          <cell r="N32" t="str">
            <v>A1</v>
          </cell>
          <cell r="O32">
            <v>10</v>
          </cell>
          <cell r="P32" t="str">
            <v>A3</v>
          </cell>
          <cell r="Q32">
            <v>8</v>
          </cell>
          <cell r="R32" t="str">
            <v>A3</v>
          </cell>
          <cell r="S32">
            <v>8</v>
          </cell>
          <cell r="T32" t="str">
            <v>A3</v>
          </cell>
          <cell r="U32">
            <v>8</v>
          </cell>
          <cell r="V32">
            <v>8.6</v>
          </cell>
          <cell r="W32">
            <v>0</v>
          </cell>
          <cell r="X32" t="str">
            <v>Xuất sắc</v>
          </cell>
          <cell r="Y32">
            <v>0</v>
          </cell>
          <cell r="Z32" t="str">
            <v>A3</v>
          </cell>
          <cell r="AA32">
            <v>8</v>
          </cell>
          <cell r="AB32" t="str">
            <v>A1</v>
          </cell>
          <cell r="AC32">
            <v>10</v>
          </cell>
          <cell r="AD32" t="str">
            <v>A2</v>
          </cell>
          <cell r="AE32">
            <v>9</v>
          </cell>
          <cell r="AF32" t="str">
            <v>A2</v>
          </cell>
          <cell r="AG32">
            <v>9</v>
          </cell>
          <cell r="AH32" t="str">
            <v>A2</v>
          </cell>
          <cell r="AI32">
            <v>9</v>
          </cell>
          <cell r="AJ32">
            <v>9</v>
          </cell>
          <cell r="AK32">
            <v>0</v>
          </cell>
          <cell r="AL32" t="str">
            <v>Xuất sắc</v>
          </cell>
          <cell r="AM32">
            <v>9</v>
          </cell>
          <cell r="AN32">
            <v>0</v>
          </cell>
          <cell r="AO32" t="str">
            <v>Xuất sắc</v>
          </cell>
          <cell r="AP32">
            <v>0</v>
          </cell>
          <cell r="AQ32">
            <v>8.8000000000000007</v>
          </cell>
          <cell r="AR32" t="str">
            <v/>
          </cell>
          <cell r="AS32" t="str">
            <v>Xuất sắc</v>
          </cell>
          <cell r="AT32" t="str">
            <v>Đạt LĐTT</v>
          </cell>
          <cell r="AU32">
            <v>8.8000000000000007</v>
          </cell>
          <cell r="AV32" t="str">
            <v/>
          </cell>
          <cell r="AW32" t="str">
            <v>Xuất sắc</v>
          </cell>
          <cell r="AX32" t="str">
            <v>Đạt LĐTT</v>
          </cell>
          <cell r="AY32" t="str">
            <v>Khá</v>
          </cell>
          <cell r="AZ32">
            <v>9</v>
          </cell>
          <cell r="BA32">
            <v>9</v>
          </cell>
          <cell r="BB32" t="str">
            <v>12A* + 0B* + 0C* +  0D</v>
          </cell>
          <cell r="BC32" t="str">
            <v>12A*</v>
          </cell>
          <cell r="BD32">
            <v>0</v>
          </cell>
          <cell r="BE32" t="str">
            <v>HTXS NV</v>
          </cell>
          <cell r="BF32" t="str">
            <v>HTXS NV</v>
          </cell>
        </row>
        <row r="33">
          <cell r="E33" t="str">
            <v>01012026</v>
          </cell>
          <cell r="F33" t="str">
            <v>Phòng Tuyển sinh - ĐT</v>
          </cell>
          <cell r="G33" t="str">
            <v>VC</v>
          </cell>
          <cell r="H33" t="str">
            <v>A1</v>
          </cell>
          <cell r="I33">
            <v>10</v>
          </cell>
          <cell r="J33" t="str">
            <v>A1</v>
          </cell>
          <cell r="K33">
            <v>10</v>
          </cell>
          <cell r="L33" t="str">
            <v>A1</v>
          </cell>
          <cell r="M33">
            <v>10</v>
          </cell>
          <cell r="N33" t="str">
            <v>A2</v>
          </cell>
          <cell r="O33">
            <v>9</v>
          </cell>
          <cell r="P33" t="str">
            <v>A2</v>
          </cell>
          <cell r="Q33">
            <v>9</v>
          </cell>
          <cell r="R33" t="str">
            <v>A1</v>
          </cell>
          <cell r="S33">
            <v>10</v>
          </cell>
          <cell r="T33" t="str">
            <v>A3</v>
          </cell>
          <cell r="U33">
            <v>8</v>
          </cell>
          <cell r="V33">
            <v>9.1999999999999993</v>
          </cell>
          <cell r="W33">
            <v>0</v>
          </cell>
          <cell r="X33" t="str">
            <v>Xuất sắc</v>
          </cell>
          <cell r="Y33">
            <v>0</v>
          </cell>
          <cell r="Z33" t="str">
            <v>A3</v>
          </cell>
          <cell r="AA33">
            <v>8</v>
          </cell>
          <cell r="AB33" t="str">
            <v>A2</v>
          </cell>
          <cell r="AC33">
            <v>9</v>
          </cell>
          <cell r="AD33" t="str">
            <v>A1</v>
          </cell>
          <cell r="AE33">
            <v>10</v>
          </cell>
          <cell r="AF33" t="str">
            <v>A2</v>
          </cell>
          <cell r="AG33">
            <v>9</v>
          </cell>
          <cell r="AH33" t="str">
            <v>A2</v>
          </cell>
          <cell r="AI33">
            <v>9</v>
          </cell>
          <cell r="AJ33">
            <v>9</v>
          </cell>
          <cell r="AK33">
            <v>0</v>
          </cell>
          <cell r="AL33" t="str">
            <v>Xuất sắc</v>
          </cell>
          <cell r="AM33">
            <v>9</v>
          </cell>
          <cell r="AN33">
            <v>0</v>
          </cell>
          <cell r="AO33" t="str">
            <v>Xuất sắc</v>
          </cell>
          <cell r="AP33">
            <v>0</v>
          </cell>
          <cell r="AQ33">
            <v>9.1</v>
          </cell>
          <cell r="AR33" t="str">
            <v/>
          </cell>
          <cell r="AS33" t="str">
            <v>Xuất sắc</v>
          </cell>
          <cell r="AT33" t="str">
            <v>Đạt LĐTT</v>
          </cell>
          <cell r="AU33">
            <v>9.1</v>
          </cell>
          <cell r="AV33" t="str">
            <v/>
          </cell>
          <cell r="AW33" t="str">
            <v>Xuất sắc</v>
          </cell>
          <cell r="AX33" t="str">
            <v>Đạt LĐTT</v>
          </cell>
          <cell r="AY33" t="str">
            <v>Khá</v>
          </cell>
          <cell r="AZ33">
            <v>9.3000000000000007</v>
          </cell>
          <cell r="BA33">
            <v>9.3000000000000007</v>
          </cell>
          <cell r="BB33" t="str">
            <v>12A* + 0B* + 0C* +  0D</v>
          </cell>
          <cell r="BC33" t="str">
            <v>12A*</v>
          </cell>
          <cell r="BD33">
            <v>0</v>
          </cell>
          <cell r="BE33" t="str">
            <v>HTXS NV</v>
          </cell>
          <cell r="BF33" t="str">
            <v>HTXS NV</v>
          </cell>
        </row>
        <row r="34">
          <cell r="E34" t="str">
            <v>01011017</v>
          </cell>
          <cell r="F34" t="str">
            <v>Phòng Tuyển sinh - ĐT</v>
          </cell>
          <cell r="G34" t="str">
            <v>HĐT</v>
          </cell>
          <cell r="H34" t="str">
            <v>A1</v>
          </cell>
          <cell r="I34">
            <v>10</v>
          </cell>
          <cell r="J34" t="str">
            <v>A1</v>
          </cell>
          <cell r="K34">
            <v>10</v>
          </cell>
          <cell r="L34" t="str">
            <v>A1</v>
          </cell>
          <cell r="M34">
            <v>10</v>
          </cell>
          <cell r="N34" t="str">
            <v>A1</v>
          </cell>
          <cell r="O34">
            <v>10</v>
          </cell>
          <cell r="P34" t="str">
            <v>A2</v>
          </cell>
          <cell r="Q34">
            <v>9</v>
          </cell>
          <cell r="R34" t="str">
            <v>A2</v>
          </cell>
          <cell r="S34">
            <v>9</v>
          </cell>
          <cell r="T34" t="str">
            <v>A2</v>
          </cell>
          <cell r="U34">
            <v>9</v>
          </cell>
          <cell r="V34">
            <v>9.4</v>
          </cell>
          <cell r="W34">
            <v>0</v>
          </cell>
          <cell r="X34" t="str">
            <v>Xuất sắc</v>
          </cell>
          <cell r="Y34">
            <v>0</v>
          </cell>
          <cell r="Z34" t="str">
            <v>A3</v>
          </cell>
          <cell r="AA34">
            <v>8</v>
          </cell>
          <cell r="AB34" t="str">
            <v>A1</v>
          </cell>
          <cell r="AC34">
            <v>10</v>
          </cell>
          <cell r="AD34" t="str">
            <v>A2</v>
          </cell>
          <cell r="AE34">
            <v>9</v>
          </cell>
          <cell r="AF34" t="str">
            <v>A2</v>
          </cell>
          <cell r="AG34">
            <v>9</v>
          </cell>
          <cell r="AH34" t="str">
            <v>A3</v>
          </cell>
          <cell r="AI34">
            <v>8</v>
          </cell>
          <cell r="AJ34">
            <v>9</v>
          </cell>
          <cell r="AK34">
            <v>0</v>
          </cell>
          <cell r="AL34" t="str">
            <v>Xuất sắc</v>
          </cell>
          <cell r="AM34">
            <v>8.8000000000000007</v>
          </cell>
          <cell r="AN34">
            <v>0</v>
          </cell>
          <cell r="AO34" t="str">
            <v>Xuất sắc</v>
          </cell>
          <cell r="AP34">
            <v>0</v>
          </cell>
          <cell r="AQ34">
            <v>9.1999999999999993</v>
          </cell>
          <cell r="AR34" t="str">
            <v/>
          </cell>
          <cell r="AS34" t="str">
            <v>Xuất sắc</v>
          </cell>
          <cell r="AT34" t="str">
            <v>Đạt LĐTT</v>
          </cell>
          <cell r="AU34">
            <v>9.1</v>
          </cell>
          <cell r="AV34" t="str">
            <v/>
          </cell>
          <cell r="AW34" t="str">
            <v>Xuất sắc</v>
          </cell>
          <cell r="AX34" t="str">
            <v>Đạt LĐTT</v>
          </cell>
          <cell r="AY34" t="str">
            <v>Khá</v>
          </cell>
          <cell r="AZ34">
            <v>9.4</v>
          </cell>
          <cell r="BA34">
            <v>9.3000000000000007</v>
          </cell>
          <cell r="BB34" t="str">
            <v>12A* + 0B* + 0C* +  0D</v>
          </cell>
          <cell r="BC34" t="str">
            <v>12A*</v>
          </cell>
          <cell r="BD34">
            <v>0</v>
          </cell>
          <cell r="BE34" t="str">
            <v>HTXS NV</v>
          </cell>
          <cell r="BF34" t="str">
            <v>HTXS NV</v>
          </cell>
        </row>
        <row r="35">
          <cell r="E35" t="str">
            <v>01022059</v>
          </cell>
          <cell r="F35" t="str">
            <v>Phòng Tuyển sinh - ĐT</v>
          </cell>
          <cell r="G35" t="str">
            <v>HĐT</v>
          </cell>
          <cell r="H35" t="str">
            <v>A1</v>
          </cell>
          <cell r="I35">
            <v>10</v>
          </cell>
          <cell r="J35" t="str">
            <v>A1</v>
          </cell>
          <cell r="K35">
            <v>10</v>
          </cell>
          <cell r="L35" t="str">
            <v>A1</v>
          </cell>
          <cell r="M35">
            <v>10</v>
          </cell>
          <cell r="N35" t="str">
            <v>A1</v>
          </cell>
          <cell r="O35">
            <v>10</v>
          </cell>
          <cell r="P35" t="str">
            <v>A1</v>
          </cell>
          <cell r="Q35">
            <v>10</v>
          </cell>
          <cell r="R35" t="str">
            <v>A1</v>
          </cell>
          <cell r="S35">
            <v>10</v>
          </cell>
          <cell r="T35" t="str">
            <v>A2</v>
          </cell>
          <cell r="U35">
            <v>9</v>
          </cell>
          <cell r="V35">
            <v>9.8000000000000007</v>
          </cell>
          <cell r="W35">
            <v>0</v>
          </cell>
          <cell r="X35" t="str">
            <v>Xuất sắc</v>
          </cell>
          <cell r="Y35">
            <v>0</v>
          </cell>
          <cell r="Z35" t="str">
            <v>A3</v>
          </cell>
          <cell r="AA35">
            <v>8</v>
          </cell>
          <cell r="AB35" t="str">
            <v>A1</v>
          </cell>
          <cell r="AC35">
            <v>10</v>
          </cell>
          <cell r="AD35" t="str">
            <v>A1</v>
          </cell>
          <cell r="AE35">
            <v>10</v>
          </cell>
          <cell r="AF35" t="str">
            <v>A2</v>
          </cell>
          <cell r="AG35">
            <v>9</v>
          </cell>
          <cell r="AH35" t="str">
            <v>A2</v>
          </cell>
          <cell r="AI35">
            <v>9</v>
          </cell>
          <cell r="AJ35">
            <v>9.3000000000000007</v>
          </cell>
          <cell r="AK35">
            <v>0</v>
          </cell>
          <cell r="AL35" t="str">
            <v>Xuất sắc</v>
          </cell>
          <cell r="AM35">
            <v>9.1999999999999993</v>
          </cell>
          <cell r="AN35">
            <v>0</v>
          </cell>
          <cell r="AO35" t="str">
            <v>Xuất sắc</v>
          </cell>
          <cell r="AP35">
            <v>0</v>
          </cell>
          <cell r="AQ35">
            <v>9.6</v>
          </cell>
          <cell r="AR35" t="str">
            <v/>
          </cell>
          <cell r="AS35" t="str">
            <v>Xuất sắc</v>
          </cell>
          <cell r="AT35" t="str">
            <v>Đạt LĐTT</v>
          </cell>
          <cell r="AU35">
            <v>9.5</v>
          </cell>
          <cell r="AV35" t="str">
            <v/>
          </cell>
          <cell r="AW35" t="str">
            <v>Xuất sắc</v>
          </cell>
          <cell r="AX35" t="str">
            <v>Đạt LĐTT</v>
          </cell>
          <cell r="AY35" t="str">
            <v>Tốt</v>
          </cell>
          <cell r="AZ35">
            <v>9.6</v>
          </cell>
          <cell r="BA35">
            <v>9.6</v>
          </cell>
          <cell r="BB35" t="str">
            <v>12A* + 0B* + 0C* +  0D</v>
          </cell>
          <cell r="BC35" t="str">
            <v>12A*</v>
          </cell>
          <cell r="BD35">
            <v>0</v>
          </cell>
          <cell r="BE35" t="str">
            <v>HTXS NV</v>
          </cell>
          <cell r="BF35" t="str">
            <v>HTXS NV</v>
          </cell>
        </row>
        <row r="36">
          <cell r="E36" t="str">
            <v>01018006</v>
          </cell>
          <cell r="F36" t="str">
            <v>Phòng Tuyển sinh - ĐT</v>
          </cell>
          <cell r="G36" t="str">
            <v>HĐT</v>
          </cell>
          <cell r="H36" t="str">
            <v>A1</v>
          </cell>
          <cell r="I36">
            <v>10</v>
          </cell>
          <cell r="J36" t="str">
            <v>A1</v>
          </cell>
          <cell r="K36">
            <v>10</v>
          </cell>
          <cell r="L36" t="str">
            <v>A2</v>
          </cell>
          <cell r="M36">
            <v>9</v>
          </cell>
          <cell r="N36" t="str">
            <v>A2</v>
          </cell>
          <cell r="O36">
            <v>9</v>
          </cell>
          <cell r="P36" t="str">
            <v>A3</v>
          </cell>
          <cell r="Q36">
            <v>8</v>
          </cell>
          <cell r="R36" t="str">
            <v>A2</v>
          </cell>
          <cell r="S36">
            <v>9</v>
          </cell>
          <cell r="T36" t="str">
            <v>A3</v>
          </cell>
          <cell r="U36">
            <v>8</v>
          </cell>
          <cell r="V36">
            <v>8.6</v>
          </cell>
          <cell r="W36">
            <v>0</v>
          </cell>
          <cell r="X36" t="str">
            <v>Xuất sắc</v>
          </cell>
          <cell r="Y36">
            <v>0</v>
          </cell>
          <cell r="Z36" t="str">
            <v>A3</v>
          </cell>
          <cell r="AA36">
            <v>8</v>
          </cell>
          <cell r="AB36" t="str">
            <v>A1</v>
          </cell>
          <cell r="AC36">
            <v>10</v>
          </cell>
          <cell r="AD36" t="str">
            <v>A1</v>
          </cell>
          <cell r="AE36">
            <v>10</v>
          </cell>
          <cell r="AF36" t="str">
            <v>A3</v>
          </cell>
          <cell r="AG36">
            <v>8</v>
          </cell>
          <cell r="AH36" t="str">
            <v>A3</v>
          </cell>
          <cell r="AI36">
            <v>8</v>
          </cell>
          <cell r="AJ36">
            <v>9</v>
          </cell>
          <cell r="AK36">
            <v>0</v>
          </cell>
          <cell r="AL36" t="str">
            <v>Xuất sắc</v>
          </cell>
          <cell r="AM36">
            <v>8.8000000000000007</v>
          </cell>
          <cell r="AN36">
            <v>0</v>
          </cell>
          <cell r="AO36" t="str">
            <v>Xuất sắc</v>
          </cell>
          <cell r="AP36">
            <v>0</v>
          </cell>
          <cell r="AQ36">
            <v>8.8000000000000007</v>
          </cell>
          <cell r="AR36" t="str">
            <v/>
          </cell>
          <cell r="AS36" t="str">
            <v>Xuất sắc</v>
          </cell>
          <cell r="AT36" t="str">
            <v>Đạt LĐTT</v>
          </cell>
          <cell r="AU36">
            <v>8.6999999999999993</v>
          </cell>
          <cell r="AV36" t="str">
            <v/>
          </cell>
          <cell r="AW36" t="str">
            <v>Xuất sắc</v>
          </cell>
          <cell r="AX36" t="str">
            <v>Đạt LĐTT</v>
          </cell>
          <cell r="AY36" t="str">
            <v>Khá</v>
          </cell>
          <cell r="AZ36">
            <v>9</v>
          </cell>
          <cell r="BA36">
            <v>8.9</v>
          </cell>
          <cell r="BB36" t="str">
            <v>12A* + 0B* + 0C* +  0D</v>
          </cell>
          <cell r="BC36" t="str">
            <v>12A*</v>
          </cell>
          <cell r="BD36">
            <v>0</v>
          </cell>
          <cell r="BE36" t="str">
            <v>HTXS NV</v>
          </cell>
          <cell r="BF36" t="str">
            <v>HTXS NV</v>
          </cell>
        </row>
        <row r="37">
          <cell r="E37" t="str">
            <v>01004013</v>
          </cell>
          <cell r="F37" t="str">
            <v>Phòng Tuyển sinh - ĐT</v>
          </cell>
          <cell r="G37" t="str">
            <v>HĐT</v>
          </cell>
          <cell r="H37" t="str">
            <v>A1</v>
          </cell>
          <cell r="I37">
            <v>10</v>
          </cell>
          <cell r="J37" t="str">
            <v>A2</v>
          </cell>
          <cell r="K37">
            <v>9</v>
          </cell>
          <cell r="L37" t="str">
            <v>A2</v>
          </cell>
          <cell r="M37">
            <v>9</v>
          </cell>
          <cell r="N37" t="str">
            <v>A1</v>
          </cell>
          <cell r="O37">
            <v>10</v>
          </cell>
          <cell r="P37" t="str">
            <v>A1</v>
          </cell>
          <cell r="Q37">
            <v>10</v>
          </cell>
          <cell r="R37" t="str">
            <v>A1</v>
          </cell>
          <cell r="S37">
            <v>10</v>
          </cell>
          <cell r="T37" t="str">
            <v>A2</v>
          </cell>
          <cell r="U37">
            <v>9</v>
          </cell>
          <cell r="V37">
            <v>9.6</v>
          </cell>
          <cell r="W37">
            <v>0</v>
          </cell>
          <cell r="X37" t="str">
            <v>Xuất sắc</v>
          </cell>
          <cell r="Y37">
            <v>0</v>
          </cell>
          <cell r="Z37" t="str">
            <v>A2</v>
          </cell>
          <cell r="AA37">
            <v>9</v>
          </cell>
          <cell r="AB37" t="str">
            <v>A2</v>
          </cell>
          <cell r="AC37">
            <v>9</v>
          </cell>
          <cell r="AD37" t="str">
            <v>A2</v>
          </cell>
          <cell r="AE37">
            <v>9</v>
          </cell>
          <cell r="AF37" t="str">
            <v>A2</v>
          </cell>
          <cell r="AG37">
            <v>9</v>
          </cell>
          <cell r="AH37" t="str">
            <v>A2</v>
          </cell>
          <cell r="AI37">
            <v>9</v>
          </cell>
          <cell r="AJ37">
            <v>9</v>
          </cell>
          <cell r="AK37">
            <v>0</v>
          </cell>
          <cell r="AL37" t="str">
            <v>Xuất sắc</v>
          </cell>
          <cell r="AM37">
            <v>9</v>
          </cell>
          <cell r="AN37">
            <v>0</v>
          </cell>
          <cell r="AO37" t="str">
            <v>Xuất sắc</v>
          </cell>
          <cell r="AP37">
            <v>0</v>
          </cell>
          <cell r="AQ37">
            <v>9.3000000000000007</v>
          </cell>
          <cell r="AR37" t="str">
            <v/>
          </cell>
          <cell r="AS37" t="str">
            <v>Xuất sắc</v>
          </cell>
          <cell r="AT37" t="str">
            <v>Đạt LĐTT</v>
          </cell>
          <cell r="AU37">
            <v>9.3000000000000007</v>
          </cell>
          <cell r="AV37" t="str">
            <v/>
          </cell>
          <cell r="AW37" t="str">
            <v>Xuất sắc</v>
          </cell>
          <cell r="AX37" t="str">
            <v>Đạt LĐTT</v>
          </cell>
          <cell r="AY37" t="str">
            <v>Khá</v>
          </cell>
          <cell r="AZ37">
            <v>9.4</v>
          </cell>
          <cell r="BA37">
            <v>9.3000000000000007</v>
          </cell>
          <cell r="BB37" t="str">
            <v>12A* + 0B* + 0C* +  0D</v>
          </cell>
          <cell r="BC37" t="str">
            <v>12A*</v>
          </cell>
          <cell r="BD37">
            <v>0</v>
          </cell>
          <cell r="BE37" t="str">
            <v>HTXS NV</v>
          </cell>
          <cell r="BF37" t="str">
            <v>HTXS NV</v>
          </cell>
        </row>
        <row r="38">
          <cell r="E38" t="str">
            <v>01007009</v>
          </cell>
          <cell r="F38" t="str">
            <v>Phòng TC - HC - TH</v>
          </cell>
          <cell r="G38" t="str">
            <v>VC</v>
          </cell>
          <cell r="H38" t="str">
            <v>A1</v>
          </cell>
          <cell r="I38">
            <v>10</v>
          </cell>
          <cell r="J38" t="str">
            <v>A1</v>
          </cell>
          <cell r="K38">
            <v>10</v>
          </cell>
          <cell r="L38" t="str">
            <v>A1</v>
          </cell>
          <cell r="M38">
            <v>10</v>
          </cell>
          <cell r="N38" t="str">
            <v>A1</v>
          </cell>
          <cell r="O38">
            <v>10</v>
          </cell>
          <cell r="P38" t="str">
            <v>A1</v>
          </cell>
          <cell r="Q38">
            <v>10</v>
          </cell>
          <cell r="R38" t="str">
            <v>A1</v>
          </cell>
          <cell r="S38">
            <v>10</v>
          </cell>
          <cell r="T38" t="str">
            <v>A1</v>
          </cell>
          <cell r="U38">
            <v>10</v>
          </cell>
          <cell r="V38">
            <v>10</v>
          </cell>
          <cell r="W38">
            <v>0</v>
          </cell>
          <cell r="X38" t="str">
            <v>Xuất sắc</v>
          </cell>
          <cell r="Y38">
            <v>0</v>
          </cell>
          <cell r="Z38" t="str">
            <v>A1</v>
          </cell>
          <cell r="AA38">
            <v>10</v>
          </cell>
          <cell r="AB38" t="str">
            <v>A1</v>
          </cell>
          <cell r="AC38">
            <v>10</v>
          </cell>
          <cell r="AD38" t="str">
            <v>A1</v>
          </cell>
          <cell r="AE38">
            <v>10</v>
          </cell>
          <cell r="AF38" t="str">
            <v>A1</v>
          </cell>
          <cell r="AG38">
            <v>10</v>
          </cell>
          <cell r="AH38" t="str">
            <v>A1</v>
          </cell>
          <cell r="AI38">
            <v>10</v>
          </cell>
          <cell r="AJ38">
            <v>10</v>
          </cell>
          <cell r="AK38">
            <v>0</v>
          </cell>
          <cell r="AL38" t="str">
            <v>Xuất sắc</v>
          </cell>
          <cell r="AM38">
            <v>10</v>
          </cell>
          <cell r="AN38">
            <v>0</v>
          </cell>
          <cell r="AO38" t="str">
            <v>Xuất sắc</v>
          </cell>
          <cell r="AP38">
            <v>0</v>
          </cell>
          <cell r="AQ38">
            <v>10</v>
          </cell>
          <cell r="AR38" t="str">
            <v/>
          </cell>
          <cell r="AS38" t="str">
            <v>Xuất sắc</v>
          </cell>
          <cell r="AT38" t="str">
            <v>Đạt LĐTT</v>
          </cell>
          <cell r="AU38">
            <v>10</v>
          </cell>
          <cell r="AV38" t="str">
            <v/>
          </cell>
          <cell r="AW38" t="str">
            <v>Xuất sắc</v>
          </cell>
          <cell r="AX38" t="str">
            <v>Đạt LĐTT</v>
          </cell>
          <cell r="AY38" t="str">
            <v>Xuất sắc</v>
          </cell>
          <cell r="AZ38">
            <v>10</v>
          </cell>
          <cell r="BA38">
            <v>10</v>
          </cell>
          <cell r="BB38" t="str">
            <v>12A* + 0B* + 0C* +  0D</v>
          </cell>
          <cell r="BC38" t="str">
            <v>12A*</v>
          </cell>
          <cell r="BD38">
            <v>0</v>
          </cell>
          <cell r="BE38" t="str">
            <v>HTXS NV</v>
          </cell>
          <cell r="BF38" t="str">
            <v>HTXS NV</v>
          </cell>
        </row>
        <row r="39">
          <cell r="E39" t="str">
            <v>01002019</v>
          </cell>
          <cell r="F39" t="str">
            <v>Phòng TC - HC - TH</v>
          </cell>
          <cell r="G39" t="str">
            <v>VC</v>
          </cell>
          <cell r="H39" t="str">
            <v>A1</v>
          </cell>
          <cell r="I39">
            <v>10</v>
          </cell>
          <cell r="J39" t="str">
            <v>A1</v>
          </cell>
          <cell r="K39">
            <v>10</v>
          </cell>
          <cell r="L39" t="str">
            <v>A1</v>
          </cell>
          <cell r="M39">
            <v>10</v>
          </cell>
          <cell r="N39" t="str">
            <v>A1</v>
          </cell>
          <cell r="O39">
            <v>10</v>
          </cell>
          <cell r="P39" t="str">
            <v>A1</v>
          </cell>
          <cell r="Q39">
            <v>10</v>
          </cell>
          <cell r="R39" t="str">
            <v>A1</v>
          </cell>
          <cell r="S39">
            <v>10</v>
          </cell>
          <cell r="T39" t="str">
            <v>A1</v>
          </cell>
          <cell r="U39">
            <v>10</v>
          </cell>
          <cell r="V39">
            <v>10</v>
          </cell>
          <cell r="W39">
            <v>0</v>
          </cell>
          <cell r="X39" t="str">
            <v>Xuất sắc</v>
          </cell>
          <cell r="Y39">
            <v>0</v>
          </cell>
          <cell r="Z39" t="str">
            <v>A1</v>
          </cell>
          <cell r="AA39">
            <v>10</v>
          </cell>
          <cell r="AB39" t="str">
            <v>A1</v>
          </cell>
          <cell r="AC39">
            <v>10</v>
          </cell>
          <cell r="AD39" t="str">
            <v>A1</v>
          </cell>
          <cell r="AE39">
            <v>10</v>
          </cell>
          <cell r="AF39" t="str">
            <v>A1</v>
          </cell>
          <cell r="AG39">
            <v>10</v>
          </cell>
          <cell r="AH39" t="str">
            <v>A1</v>
          </cell>
          <cell r="AI39">
            <v>10</v>
          </cell>
          <cell r="AJ39">
            <v>10</v>
          </cell>
          <cell r="AK39">
            <v>0</v>
          </cell>
          <cell r="AL39" t="str">
            <v>Xuất sắc</v>
          </cell>
          <cell r="AM39">
            <v>10</v>
          </cell>
          <cell r="AN39">
            <v>0</v>
          </cell>
          <cell r="AO39" t="str">
            <v>Xuất sắc</v>
          </cell>
          <cell r="AP39">
            <v>0</v>
          </cell>
          <cell r="AQ39">
            <v>10</v>
          </cell>
          <cell r="AR39" t="str">
            <v/>
          </cell>
          <cell r="AS39" t="str">
            <v>Xuất sắc</v>
          </cell>
          <cell r="AT39" t="str">
            <v>Đạt LĐTT</v>
          </cell>
          <cell r="AU39">
            <v>10</v>
          </cell>
          <cell r="AV39" t="str">
            <v/>
          </cell>
          <cell r="AW39" t="str">
            <v>Xuất sắc</v>
          </cell>
          <cell r="AX39" t="str">
            <v>Đạt LĐTT</v>
          </cell>
          <cell r="AY39" t="e">
            <v>#N/A</v>
          </cell>
          <cell r="AZ39">
            <v>10</v>
          </cell>
          <cell r="BA39">
            <v>10</v>
          </cell>
          <cell r="BB39" t="str">
            <v>12A* + 0B* + 0C* +  0D</v>
          </cell>
          <cell r="BC39" t="str">
            <v>12A*</v>
          </cell>
          <cell r="BD39">
            <v>0</v>
          </cell>
          <cell r="BE39" t="str">
            <v>HTXS NV</v>
          </cell>
          <cell r="BF39" t="str">
            <v>HTXS NV</v>
          </cell>
        </row>
        <row r="40">
          <cell r="E40" t="str">
            <v>01004007</v>
          </cell>
          <cell r="F40" t="str">
            <v>Phòng TC - HC - TH</v>
          </cell>
          <cell r="G40" t="str">
            <v>VC</v>
          </cell>
          <cell r="H40" t="str">
            <v>A1</v>
          </cell>
          <cell r="I40">
            <v>10</v>
          </cell>
          <cell r="J40" t="str">
            <v>A1</v>
          </cell>
          <cell r="K40">
            <v>10</v>
          </cell>
          <cell r="L40" t="str">
            <v>A1</v>
          </cell>
          <cell r="M40">
            <v>10</v>
          </cell>
          <cell r="N40" t="str">
            <v>A1</v>
          </cell>
          <cell r="O40">
            <v>10</v>
          </cell>
          <cell r="P40" t="str">
            <v>A1</v>
          </cell>
          <cell r="Q40">
            <v>10</v>
          </cell>
          <cell r="R40" t="str">
            <v>A1</v>
          </cell>
          <cell r="S40">
            <v>10</v>
          </cell>
          <cell r="T40" t="str">
            <v>A1</v>
          </cell>
          <cell r="U40">
            <v>10</v>
          </cell>
          <cell r="V40">
            <v>10</v>
          </cell>
          <cell r="W40">
            <v>0</v>
          </cell>
          <cell r="X40" t="str">
            <v>Xuất sắc</v>
          </cell>
          <cell r="Y40">
            <v>0</v>
          </cell>
          <cell r="Z40" t="str">
            <v>A1</v>
          </cell>
          <cell r="AA40">
            <v>10</v>
          </cell>
          <cell r="AB40" t="str">
            <v>A1</v>
          </cell>
          <cell r="AC40">
            <v>10</v>
          </cell>
          <cell r="AD40" t="str">
            <v>A1</v>
          </cell>
          <cell r="AE40">
            <v>10</v>
          </cell>
          <cell r="AF40" t="str">
            <v>A1</v>
          </cell>
          <cell r="AG40">
            <v>10</v>
          </cell>
          <cell r="AH40" t="str">
            <v>A1</v>
          </cell>
          <cell r="AI40">
            <v>10</v>
          </cell>
          <cell r="AJ40">
            <v>10</v>
          </cell>
          <cell r="AK40">
            <v>0</v>
          </cell>
          <cell r="AL40" t="str">
            <v>Xuất sắc</v>
          </cell>
          <cell r="AM40">
            <v>10</v>
          </cell>
          <cell r="AN40">
            <v>0</v>
          </cell>
          <cell r="AO40" t="str">
            <v>Xuất sắc</v>
          </cell>
          <cell r="AP40">
            <v>0</v>
          </cell>
          <cell r="AQ40">
            <v>10</v>
          </cell>
          <cell r="AR40" t="str">
            <v/>
          </cell>
          <cell r="AS40" t="str">
            <v>Xuất sắc</v>
          </cell>
          <cell r="AT40" t="str">
            <v>Đạt LĐTT</v>
          </cell>
          <cell r="AU40">
            <v>10</v>
          </cell>
          <cell r="AV40" t="str">
            <v/>
          </cell>
          <cell r="AW40" t="str">
            <v>Xuất sắc</v>
          </cell>
          <cell r="AX40" t="str">
            <v>Đạt LĐTT</v>
          </cell>
          <cell r="AY40" t="str">
            <v>Tốt</v>
          </cell>
          <cell r="AZ40">
            <v>10</v>
          </cell>
          <cell r="BA40">
            <v>10</v>
          </cell>
          <cell r="BB40" t="str">
            <v>12A* + 0B* + 0C* +  0D</v>
          </cell>
          <cell r="BC40" t="str">
            <v>12A*</v>
          </cell>
          <cell r="BD40">
            <v>0</v>
          </cell>
          <cell r="BE40" t="str">
            <v>HTXS NV</v>
          </cell>
          <cell r="BF40" t="str">
            <v>HTXS NV</v>
          </cell>
        </row>
        <row r="41">
          <cell r="E41" t="str">
            <v>01002017</v>
          </cell>
          <cell r="F41" t="str">
            <v>Phòng TC - HC - TH</v>
          </cell>
          <cell r="G41" t="str">
            <v>VC</v>
          </cell>
          <cell r="H41" t="str">
            <v>A2</v>
          </cell>
          <cell r="I41">
            <v>9</v>
          </cell>
          <cell r="J41" t="str">
            <v>A2</v>
          </cell>
          <cell r="K41">
            <v>9</v>
          </cell>
          <cell r="L41" t="str">
            <v>A2</v>
          </cell>
          <cell r="M41">
            <v>9</v>
          </cell>
          <cell r="N41" t="str">
            <v>A1</v>
          </cell>
          <cell r="O41">
            <v>10</v>
          </cell>
          <cell r="P41" t="str">
            <v>A1</v>
          </cell>
          <cell r="Q41">
            <v>10</v>
          </cell>
          <cell r="R41" t="str">
            <v>A1</v>
          </cell>
          <cell r="S41">
            <v>10</v>
          </cell>
          <cell r="T41" t="str">
            <v>A1</v>
          </cell>
          <cell r="U41">
            <v>10</v>
          </cell>
          <cell r="V41">
            <v>9.8000000000000007</v>
          </cell>
          <cell r="W41">
            <v>0</v>
          </cell>
          <cell r="X41" t="str">
            <v>Xuất sắc</v>
          </cell>
          <cell r="Y41">
            <v>0</v>
          </cell>
          <cell r="Z41" t="str">
            <v>A2</v>
          </cell>
          <cell r="AA41">
            <v>9</v>
          </cell>
          <cell r="AB41" t="str">
            <v>A2</v>
          </cell>
          <cell r="AC41">
            <v>9</v>
          </cell>
          <cell r="AD41" t="str">
            <v>A2</v>
          </cell>
          <cell r="AE41">
            <v>9</v>
          </cell>
          <cell r="AF41" t="str">
            <v>A2</v>
          </cell>
          <cell r="AG41">
            <v>9</v>
          </cell>
          <cell r="AH41" t="str">
            <v>A2</v>
          </cell>
          <cell r="AI41">
            <v>9</v>
          </cell>
          <cell r="AJ41">
            <v>9</v>
          </cell>
          <cell r="AK41">
            <v>0</v>
          </cell>
          <cell r="AL41" t="str">
            <v>Xuất sắc</v>
          </cell>
          <cell r="AM41">
            <v>9</v>
          </cell>
          <cell r="AN41">
            <v>0</v>
          </cell>
          <cell r="AO41" t="str">
            <v>Xuất sắc</v>
          </cell>
          <cell r="AP41">
            <v>0</v>
          </cell>
          <cell r="AQ41">
            <v>9.4</v>
          </cell>
          <cell r="AR41" t="str">
            <v/>
          </cell>
          <cell r="AS41" t="str">
            <v>Xuất sắc</v>
          </cell>
          <cell r="AT41" t="str">
            <v>Đạt LĐTT</v>
          </cell>
          <cell r="AU41">
            <v>9.4</v>
          </cell>
          <cell r="AV41" t="str">
            <v/>
          </cell>
          <cell r="AW41" t="str">
            <v>Xuất sắc</v>
          </cell>
          <cell r="AX41" t="str">
            <v>Đạt LĐTT</v>
          </cell>
          <cell r="AY41" t="str">
            <v>Tốt</v>
          </cell>
          <cell r="AZ41">
            <v>9.4</v>
          </cell>
          <cell r="BA41">
            <v>9.3000000000000007</v>
          </cell>
          <cell r="BB41" t="str">
            <v>12A* + 0B* + 0C* +  0D</v>
          </cell>
          <cell r="BC41" t="str">
            <v>12A*</v>
          </cell>
          <cell r="BD41">
            <v>0</v>
          </cell>
          <cell r="BE41" t="str">
            <v>HTXS NV</v>
          </cell>
          <cell r="BF41" t="str">
            <v>HTXS NV</v>
          </cell>
        </row>
        <row r="42">
          <cell r="E42" t="str">
            <v>01002018</v>
          </cell>
          <cell r="F42" t="str">
            <v>Phòng TC - HC - TH</v>
          </cell>
          <cell r="G42" t="str">
            <v>VC</v>
          </cell>
          <cell r="H42" t="str">
            <v>A2</v>
          </cell>
          <cell r="I42">
            <v>9</v>
          </cell>
          <cell r="J42" t="str">
            <v>A2</v>
          </cell>
          <cell r="K42">
            <v>9</v>
          </cell>
          <cell r="L42" t="str">
            <v>A2</v>
          </cell>
          <cell r="M42">
            <v>9</v>
          </cell>
          <cell r="N42" t="str">
            <v>A1</v>
          </cell>
          <cell r="O42">
            <v>10</v>
          </cell>
          <cell r="P42" t="str">
            <v>A1</v>
          </cell>
          <cell r="Q42">
            <v>10</v>
          </cell>
          <cell r="R42" t="str">
            <v>A1</v>
          </cell>
          <cell r="S42">
            <v>10</v>
          </cell>
          <cell r="T42" t="str">
            <v>A1</v>
          </cell>
          <cell r="U42">
            <v>10</v>
          </cell>
          <cell r="V42">
            <v>9.8000000000000007</v>
          </cell>
          <cell r="W42">
            <v>0</v>
          </cell>
          <cell r="X42" t="str">
            <v>Xuất sắc</v>
          </cell>
          <cell r="Y42">
            <v>0</v>
          </cell>
          <cell r="Z42" t="str">
            <v>A1</v>
          </cell>
          <cell r="AA42">
            <v>10</v>
          </cell>
          <cell r="AB42" t="str">
            <v>A2</v>
          </cell>
          <cell r="AC42">
            <v>9</v>
          </cell>
          <cell r="AD42" t="str">
            <v>A1</v>
          </cell>
          <cell r="AE42">
            <v>10</v>
          </cell>
          <cell r="AF42" t="str">
            <v>A2</v>
          </cell>
          <cell r="AG42">
            <v>9</v>
          </cell>
          <cell r="AH42" t="str">
            <v>A2</v>
          </cell>
          <cell r="AI42">
            <v>9</v>
          </cell>
          <cell r="AJ42">
            <v>9.5</v>
          </cell>
          <cell r="AK42">
            <v>0</v>
          </cell>
          <cell r="AL42" t="str">
            <v>Xuất sắc</v>
          </cell>
          <cell r="AM42">
            <v>9.4</v>
          </cell>
          <cell r="AN42">
            <v>0</v>
          </cell>
          <cell r="AO42" t="str">
            <v>Xuất sắc</v>
          </cell>
          <cell r="AP42">
            <v>0</v>
          </cell>
          <cell r="AQ42">
            <v>9.6999999999999993</v>
          </cell>
          <cell r="AR42" t="str">
            <v/>
          </cell>
          <cell r="AS42" t="str">
            <v>Xuất sắc</v>
          </cell>
          <cell r="AT42" t="str">
            <v>Đạt LĐTT</v>
          </cell>
          <cell r="AU42">
            <v>9.6</v>
          </cell>
          <cell r="AV42" t="str">
            <v/>
          </cell>
          <cell r="AW42" t="str">
            <v>Xuất sắc</v>
          </cell>
          <cell r="AX42" t="str">
            <v>Đạt LĐTT</v>
          </cell>
          <cell r="AY42" t="str">
            <v>Tốt</v>
          </cell>
          <cell r="AZ42">
            <v>9.5</v>
          </cell>
          <cell r="BA42">
            <v>9.5</v>
          </cell>
          <cell r="BB42" t="str">
            <v>12A* + 0B* + 0C* +  0D</v>
          </cell>
          <cell r="BC42" t="str">
            <v>12A*</v>
          </cell>
          <cell r="BD42">
            <v>0</v>
          </cell>
          <cell r="BE42" t="str">
            <v>HTXS NV</v>
          </cell>
          <cell r="BF42" t="str">
            <v>HTXS NV</v>
          </cell>
        </row>
        <row r="43">
          <cell r="E43" t="str">
            <v>01002005</v>
          </cell>
          <cell r="F43" t="str">
            <v>Phòng TC - HC - TH</v>
          </cell>
          <cell r="G43" t="str">
            <v>VC</v>
          </cell>
          <cell r="H43" t="str">
            <v>A2</v>
          </cell>
          <cell r="I43">
            <v>9</v>
          </cell>
          <cell r="J43" t="str">
            <v>A2</v>
          </cell>
          <cell r="K43">
            <v>9</v>
          </cell>
          <cell r="L43" t="str">
            <v>A2</v>
          </cell>
          <cell r="M43">
            <v>9</v>
          </cell>
          <cell r="N43" t="str">
            <v>A2</v>
          </cell>
          <cell r="O43">
            <v>9</v>
          </cell>
          <cell r="P43" t="str">
            <v>A1</v>
          </cell>
          <cell r="Q43">
            <v>10</v>
          </cell>
          <cell r="R43" t="str">
            <v>A2</v>
          </cell>
          <cell r="S43">
            <v>9</v>
          </cell>
          <cell r="T43" t="str">
            <v>A2</v>
          </cell>
          <cell r="U43">
            <v>9</v>
          </cell>
          <cell r="V43">
            <v>9.1999999999999993</v>
          </cell>
          <cell r="W43">
            <v>0</v>
          </cell>
          <cell r="X43" t="str">
            <v>Xuất sắc</v>
          </cell>
          <cell r="Y43">
            <v>0</v>
          </cell>
          <cell r="Z43" t="str">
            <v>A3</v>
          </cell>
          <cell r="AA43">
            <v>8</v>
          </cell>
          <cell r="AB43" t="str">
            <v>A2</v>
          </cell>
          <cell r="AC43">
            <v>9</v>
          </cell>
          <cell r="AD43" t="str">
            <v>A2</v>
          </cell>
          <cell r="AE43">
            <v>9</v>
          </cell>
          <cell r="AF43" t="str">
            <v>A2</v>
          </cell>
          <cell r="AG43">
            <v>9</v>
          </cell>
          <cell r="AH43" t="str">
            <v>A3</v>
          </cell>
          <cell r="AI43">
            <v>8</v>
          </cell>
          <cell r="AJ43">
            <v>8.8000000000000007</v>
          </cell>
          <cell r="AK43">
            <v>0</v>
          </cell>
          <cell r="AL43" t="str">
            <v>Xuất sắc</v>
          </cell>
          <cell r="AM43">
            <v>8.6</v>
          </cell>
          <cell r="AN43">
            <v>0</v>
          </cell>
          <cell r="AO43" t="str">
            <v>Xuất sắc</v>
          </cell>
          <cell r="AP43">
            <v>0</v>
          </cell>
          <cell r="AQ43">
            <v>9</v>
          </cell>
          <cell r="AR43" t="str">
            <v/>
          </cell>
          <cell r="AS43" t="str">
            <v>Xuất sắc</v>
          </cell>
          <cell r="AT43" t="str">
            <v>Đạt LĐTT</v>
          </cell>
          <cell r="AU43">
            <v>8.9</v>
          </cell>
          <cell r="AV43" t="str">
            <v/>
          </cell>
          <cell r="AW43" t="str">
            <v>Xuất sắc</v>
          </cell>
          <cell r="AX43" t="str">
            <v>Đạt LĐTT</v>
          </cell>
          <cell r="AY43" t="str">
            <v>Tốt</v>
          </cell>
          <cell r="AZ43">
            <v>9</v>
          </cell>
          <cell r="BA43">
            <v>8.9</v>
          </cell>
          <cell r="BB43" t="str">
            <v>12A* + 0B* + 0C* +  0D</v>
          </cell>
          <cell r="BC43" t="str">
            <v>12A*</v>
          </cell>
          <cell r="BD43">
            <v>0</v>
          </cell>
          <cell r="BE43" t="str">
            <v>HTXS NV</v>
          </cell>
          <cell r="BF43" t="str">
            <v>HTXS NV</v>
          </cell>
        </row>
        <row r="44">
          <cell r="E44" t="str">
            <v>01023001</v>
          </cell>
          <cell r="F44" t="str">
            <v>Phòng TC - HC - TH</v>
          </cell>
          <cell r="G44" t="str">
            <v>VC</v>
          </cell>
          <cell r="H44" t="str">
            <v>A2</v>
          </cell>
          <cell r="I44">
            <v>9</v>
          </cell>
          <cell r="J44" t="str">
            <v>A3</v>
          </cell>
          <cell r="K44">
            <v>8</v>
          </cell>
          <cell r="L44" t="str">
            <v>A2</v>
          </cell>
          <cell r="M44">
            <v>9</v>
          </cell>
          <cell r="N44" t="str">
            <v>A3</v>
          </cell>
          <cell r="O44">
            <v>8</v>
          </cell>
          <cell r="P44" t="str">
            <v>A2</v>
          </cell>
          <cell r="Q44">
            <v>9</v>
          </cell>
          <cell r="R44" t="str">
            <v>A3</v>
          </cell>
          <cell r="S44">
            <v>8</v>
          </cell>
          <cell r="T44" t="str">
            <v>A3</v>
          </cell>
          <cell r="U44">
            <v>8</v>
          </cell>
          <cell r="V44">
            <v>8.4</v>
          </cell>
          <cell r="W44">
            <v>0</v>
          </cell>
          <cell r="X44" t="str">
            <v>Xuất sắc</v>
          </cell>
          <cell r="Y44">
            <v>0</v>
          </cell>
          <cell r="Z44" t="str">
            <v>A2</v>
          </cell>
          <cell r="AA44">
            <v>9</v>
          </cell>
          <cell r="AB44" t="str">
            <v>A2</v>
          </cell>
          <cell r="AC44">
            <v>9</v>
          </cell>
          <cell r="AD44" t="str">
            <v>A3</v>
          </cell>
          <cell r="AE44">
            <v>8</v>
          </cell>
          <cell r="AF44" t="str">
            <v>A2</v>
          </cell>
          <cell r="AG44">
            <v>9</v>
          </cell>
          <cell r="AH44" t="str">
            <v>A3</v>
          </cell>
          <cell r="AI44">
            <v>8</v>
          </cell>
          <cell r="AJ44">
            <v>8.8000000000000007</v>
          </cell>
          <cell r="AK44">
            <v>0</v>
          </cell>
          <cell r="AL44" t="str">
            <v>Xuất sắc</v>
          </cell>
          <cell r="AM44">
            <v>8.6</v>
          </cell>
          <cell r="AN44">
            <v>0</v>
          </cell>
          <cell r="AO44" t="str">
            <v>Xuất sắc</v>
          </cell>
          <cell r="AP44">
            <v>0</v>
          </cell>
          <cell r="AQ44">
            <v>8.6</v>
          </cell>
          <cell r="AR44" t="str">
            <v/>
          </cell>
          <cell r="AS44" t="str">
            <v>Xuất sắc</v>
          </cell>
          <cell r="AT44" t="str">
            <v>Đạt LĐTT</v>
          </cell>
          <cell r="AU44">
            <v>8.5</v>
          </cell>
          <cell r="AV44" t="str">
            <v/>
          </cell>
          <cell r="AW44" t="str">
            <v>Xuất sắc</v>
          </cell>
          <cell r="AX44" t="str">
            <v>Đạt LĐTT</v>
          </cell>
          <cell r="AY44" t="str">
            <v>Khá</v>
          </cell>
          <cell r="AZ44">
            <v>8.5</v>
          </cell>
          <cell r="BA44">
            <v>8.5</v>
          </cell>
          <cell r="BB44" t="str">
            <v>12A* + 0B* + 0C* +  0D</v>
          </cell>
          <cell r="BC44" t="str">
            <v>12A*</v>
          </cell>
          <cell r="BD44">
            <v>0</v>
          </cell>
          <cell r="BE44" t="str">
            <v>HTXS NV</v>
          </cell>
          <cell r="BF44" t="str">
            <v>HTXS NV</v>
          </cell>
        </row>
        <row r="45">
          <cell r="E45" t="str">
            <v>01017006</v>
          </cell>
          <cell r="F45" t="str">
            <v>Phòng TC - HC - TH</v>
          </cell>
          <cell r="G45" t="str">
            <v>VC</v>
          </cell>
          <cell r="H45" t="str">
            <v>A1</v>
          </cell>
          <cell r="I45">
            <v>10</v>
          </cell>
          <cell r="J45" t="str">
            <v>A1</v>
          </cell>
          <cell r="K45">
            <v>10</v>
          </cell>
          <cell r="L45" t="str">
            <v>A1</v>
          </cell>
          <cell r="M45">
            <v>10</v>
          </cell>
          <cell r="N45" t="str">
            <v>A1</v>
          </cell>
          <cell r="O45">
            <v>10</v>
          </cell>
          <cell r="P45" t="str">
            <v>A1</v>
          </cell>
          <cell r="Q45">
            <v>10</v>
          </cell>
          <cell r="R45" t="str">
            <v>A1</v>
          </cell>
          <cell r="S45">
            <v>10</v>
          </cell>
          <cell r="T45" t="str">
            <v>A1</v>
          </cell>
          <cell r="U45">
            <v>10</v>
          </cell>
          <cell r="V45">
            <v>10</v>
          </cell>
          <cell r="W45">
            <v>0</v>
          </cell>
          <cell r="X45" t="str">
            <v>Xuất sắc</v>
          </cell>
          <cell r="Y45">
            <v>0</v>
          </cell>
          <cell r="Z45" t="str">
            <v>A1</v>
          </cell>
          <cell r="AA45">
            <v>10</v>
          </cell>
          <cell r="AB45" t="str">
            <v>A2</v>
          </cell>
          <cell r="AC45">
            <v>9</v>
          </cell>
          <cell r="AD45" t="str">
            <v>A1</v>
          </cell>
          <cell r="AE45">
            <v>10</v>
          </cell>
          <cell r="AF45" t="str">
            <v>A1</v>
          </cell>
          <cell r="AG45">
            <v>10</v>
          </cell>
          <cell r="AH45" t="str">
            <v>A2</v>
          </cell>
          <cell r="AI45">
            <v>9</v>
          </cell>
          <cell r="AJ45">
            <v>9.8000000000000007</v>
          </cell>
          <cell r="AK45">
            <v>0</v>
          </cell>
          <cell r="AL45" t="str">
            <v>Xuất sắc</v>
          </cell>
          <cell r="AM45">
            <v>9.6</v>
          </cell>
          <cell r="AN45">
            <v>0</v>
          </cell>
          <cell r="AO45" t="str">
            <v>Xuất sắc</v>
          </cell>
          <cell r="AP45">
            <v>0</v>
          </cell>
          <cell r="AQ45">
            <v>9.9</v>
          </cell>
          <cell r="AR45" t="str">
            <v/>
          </cell>
          <cell r="AS45" t="str">
            <v>Xuất sắc</v>
          </cell>
          <cell r="AT45" t="str">
            <v>Đạt LĐTT</v>
          </cell>
          <cell r="AU45">
            <v>9.8000000000000007</v>
          </cell>
          <cell r="AV45" t="str">
            <v/>
          </cell>
          <cell r="AW45" t="str">
            <v>Xuất sắc</v>
          </cell>
          <cell r="AX45" t="str">
            <v>Đạt LĐTT</v>
          </cell>
          <cell r="AY45" t="str">
            <v>Tốt</v>
          </cell>
          <cell r="AZ45">
            <v>9.9</v>
          </cell>
          <cell r="BA45">
            <v>9.8000000000000007</v>
          </cell>
          <cell r="BB45" t="str">
            <v>12A* + 0B* + 0C* +  0D</v>
          </cell>
          <cell r="BC45" t="str">
            <v>12A*</v>
          </cell>
          <cell r="BD45">
            <v>0</v>
          </cell>
          <cell r="BE45" t="str">
            <v>HTXS NV</v>
          </cell>
          <cell r="BF45" t="str">
            <v>HTXS NV</v>
          </cell>
        </row>
        <row r="46">
          <cell r="E46" t="str">
            <v>01002032</v>
          </cell>
          <cell r="F46" t="str">
            <v>Phòng TC - HC - TH</v>
          </cell>
          <cell r="G46" t="str">
            <v>VC</v>
          </cell>
          <cell r="H46" t="str">
            <v>A3</v>
          </cell>
          <cell r="I46">
            <v>8</v>
          </cell>
          <cell r="J46" t="str">
            <v>A3</v>
          </cell>
          <cell r="K46">
            <v>8</v>
          </cell>
          <cell r="L46" t="str">
            <v>A3</v>
          </cell>
          <cell r="M46">
            <v>8</v>
          </cell>
          <cell r="N46" t="str">
            <v>A2</v>
          </cell>
          <cell r="O46">
            <v>9</v>
          </cell>
          <cell r="P46" t="str">
            <v>A2</v>
          </cell>
          <cell r="Q46">
            <v>9</v>
          </cell>
          <cell r="R46" t="str">
            <v>A2</v>
          </cell>
          <cell r="S46">
            <v>9</v>
          </cell>
          <cell r="T46" t="str">
            <v>A3</v>
          </cell>
          <cell r="U46">
            <v>8</v>
          </cell>
          <cell r="V46">
            <v>8.6</v>
          </cell>
          <cell r="W46">
            <v>0</v>
          </cell>
          <cell r="X46" t="str">
            <v>Xuất sắc</v>
          </cell>
          <cell r="Y46">
            <v>0</v>
          </cell>
          <cell r="Z46" t="str">
            <v>A2</v>
          </cell>
          <cell r="AA46">
            <v>9</v>
          </cell>
          <cell r="AB46" t="str">
            <v>A3</v>
          </cell>
          <cell r="AC46">
            <v>8</v>
          </cell>
          <cell r="AD46" t="str">
            <v>A2</v>
          </cell>
          <cell r="AE46">
            <v>9</v>
          </cell>
          <cell r="AF46" t="str">
            <v>A2</v>
          </cell>
          <cell r="AG46">
            <v>9</v>
          </cell>
          <cell r="AH46" t="str">
            <v>A2</v>
          </cell>
          <cell r="AI46">
            <v>9</v>
          </cell>
          <cell r="AJ46">
            <v>8.8000000000000007</v>
          </cell>
          <cell r="AK46">
            <v>0</v>
          </cell>
          <cell r="AL46" t="str">
            <v>Xuất sắc</v>
          </cell>
          <cell r="AM46">
            <v>8.8000000000000007</v>
          </cell>
          <cell r="AN46">
            <v>0</v>
          </cell>
          <cell r="AO46" t="str">
            <v>Xuất sắc</v>
          </cell>
          <cell r="AP46">
            <v>0</v>
          </cell>
          <cell r="AQ46">
            <v>8.6999999999999993</v>
          </cell>
          <cell r="AR46" t="str">
            <v/>
          </cell>
          <cell r="AS46" t="str">
            <v>Xuất sắc</v>
          </cell>
          <cell r="AT46" t="str">
            <v>Đạt LĐTT</v>
          </cell>
          <cell r="AU46">
            <v>8.6999999999999993</v>
          </cell>
          <cell r="AV46" t="str">
            <v/>
          </cell>
          <cell r="AW46" t="str">
            <v>Xuất sắc</v>
          </cell>
          <cell r="AX46" t="str">
            <v>Đạt LĐTT</v>
          </cell>
          <cell r="AY46" t="str">
            <v>Tốt</v>
          </cell>
          <cell r="AZ46">
            <v>8.5</v>
          </cell>
          <cell r="BA46">
            <v>8.6</v>
          </cell>
          <cell r="BB46" t="str">
            <v>12A* + 0B* + 0C* +  0D</v>
          </cell>
          <cell r="BC46" t="str">
            <v>12A*</v>
          </cell>
          <cell r="BD46">
            <v>0</v>
          </cell>
          <cell r="BE46" t="str">
            <v>HTXS NV</v>
          </cell>
          <cell r="BF46" t="str">
            <v>HTXS NV</v>
          </cell>
        </row>
        <row r="47">
          <cell r="E47" t="str">
            <v>01007007</v>
          </cell>
          <cell r="F47" t="str">
            <v>Phòng TC - HC - TH</v>
          </cell>
          <cell r="G47" t="str">
            <v>VC</v>
          </cell>
          <cell r="H47" t="str">
            <v>A2</v>
          </cell>
          <cell r="I47">
            <v>9</v>
          </cell>
          <cell r="J47" t="str">
            <v>A2</v>
          </cell>
          <cell r="K47">
            <v>9</v>
          </cell>
          <cell r="L47" t="str">
            <v>A2</v>
          </cell>
          <cell r="M47">
            <v>9</v>
          </cell>
          <cell r="N47" t="str">
            <v>A2</v>
          </cell>
          <cell r="O47">
            <v>9</v>
          </cell>
          <cell r="P47" t="str">
            <v>A2</v>
          </cell>
          <cell r="Q47">
            <v>9</v>
          </cell>
          <cell r="R47" t="str">
            <v>A2</v>
          </cell>
          <cell r="S47">
            <v>9</v>
          </cell>
          <cell r="T47" t="str">
            <v>A3</v>
          </cell>
          <cell r="U47">
            <v>8</v>
          </cell>
          <cell r="V47">
            <v>8.8000000000000007</v>
          </cell>
          <cell r="W47">
            <v>0</v>
          </cell>
          <cell r="X47" t="str">
            <v>Xuất sắc</v>
          </cell>
          <cell r="Y47">
            <v>0</v>
          </cell>
          <cell r="Z47" t="str">
            <v>A3</v>
          </cell>
          <cell r="AA47">
            <v>8</v>
          </cell>
          <cell r="AB47" t="str">
            <v>A3</v>
          </cell>
          <cell r="AC47">
            <v>8</v>
          </cell>
          <cell r="AD47" t="str">
            <v>A2</v>
          </cell>
          <cell r="AE47">
            <v>9</v>
          </cell>
          <cell r="AF47" t="str">
            <v>A3</v>
          </cell>
          <cell r="AG47">
            <v>8</v>
          </cell>
          <cell r="AH47" t="str">
            <v>A2</v>
          </cell>
          <cell r="AI47">
            <v>9</v>
          </cell>
          <cell r="AJ47">
            <v>8.3000000000000007</v>
          </cell>
          <cell r="AK47">
            <v>0</v>
          </cell>
          <cell r="AL47" t="str">
            <v>Xuất sắc</v>
          </cell>
          <cell r="AM47">
            <v>8.4</v>
          </cell>
          <cell r="AN47">
            <v>0</v>
          </cell>
          <cell r="AO47" t="str">
            <v>Xuất sắc</v>
          </cell>
          <cell r="AP47">
            <v>0</v>
          </cell>
          <cell r="AQ47">
            <v>8.6</v>
          </cell>
          <cell r="AR47" t="str">
            <v/>
          </cell>
          <cell r="AS47" t="str">
            <v>Xuất sắc</v>
          </cell>
          <cell r="AT47" t="str">
            <v>Đạt LĐTT</v>
          </cell>
          <cell r="AU47">
            <v>8.6</v>
          </cell>
          <cell r="AV47" t="str">
            <v/>
          </cell>
          <cell r="AW47" t="str">
            <v>Xuất sắc</v>
          </cell>
          <cell r="AX47" t="str">
            <v>Đạt LĐTT</v>
          </cell>
          <cell r="AY47" t="str">
            <v>Tốt</v>
          </cell>
          <cell r="AZ47">
            <v>8.6</v>
          </cell>
          <cell r="BA47">
            <v>8.6999999999999993</v>
          </cell>
          <cell r="BB47" t="str">
            <v>12A* + 0B* + 0C* +  0D</v>
          </cell>
          <cell r="BC47" t="str">
            <v>12A*</v>
          </cell>
          <cell r="BD47">
            <v>0</v>
          </cell>
          <cell r="BE47" t="str">
            <v>HTXS NV</v>
          </cell>
          <cell r="BF47" t="str">
            <v>HTXS NV</v>
          </cell>
        </row>
        <row r="48">
          <cell r="E48" t="str">
            <v>01007005</v>
          </cell>
          <cell r="F48" t="str">
            <v>Phòng TC - HC - TH</v>
          </cell>
          <cell r="G48" t="str">
            <v>VC</v>
          </cell>
          <cell r="H48" t="str">
            <v>A2</v>
          </cell>
          <cell r="I48">
            <v>9</v>
          </cell>
          <cell r="J48" t="str">
            <v>A1</v>
          </cell>
          <cell r="K48">
            <v>10</v>
          </cell>
          <cell r="L48" t="str">
            <v>A1</v>
          </cell>
          <cell r="M48">
            <v>10</v>
          </cell>
          <cell r="N48" t="str">
            <v>A1</v>
          </cell>
          <cell r="O48">
            <v>10</v>
          </cell>
          <cell r="P48" t="str">
            <v>A1</v>
          </cell>
          <cell r="Q48">
            <v>10</v>
          </cell>
          <cell r="R48" t="str">
            <v>A2</v>
          </cell>
          <cell r="S48">
            <v>9</v>
          </cell>
          <cell r="T48" t="str">
            <v>A DN</v>
          </cell>
          <cell r="U48">
            <v>0</v>
          </cell>
          <cell r="V48">
            <v>9.75</v>
          </cell>
          <cell r="W48">
            <v>0</v>
          </cell>
          <cell r="X48" t="str">
            <v>Xuất sắc</v>
          </cell>
          <cell r="Y48" t="str">
            <v>Nghỉ thai sản từ ngày 28/12/2022 đến 27/6/2023
Thưởng 4 tháng</v>
          </cell>
          <cell r="Z48" t="str">
            <v>A DN</v>
          </cell>
          <cell r="AA48">
            <v>0</v>
          </cell>
          <cell r="AB48" t="str">
            <v>A DN</v>
          </cell>
          <cell r="AC48">
            <v>0</v>
          </cell>
          <cell r="AD48" t="str">
            <v>A DN</v>
          </cell>
          <cell r="AE48">
            <v>0</v>
          </cell>
          <cell r="AF48" t="str">
            <v>A DN</v>
          </cell>
          <cell r="AG48">
            <v>0</v>
          </cell>
          <cell r="AH48" t="str">
            <v>A DN</v>
          </cell>
          <cell r="AI48">
            <v>0</v>
          </cell>
          <cell r="AJ48">
            <v>0</v>
          </cell>
          <cell r="AK48">
            <v>0</v>
          </cell>
          <cell r="AL48" t="str">
            <v>Không xếp loại</v>
          </cell>
          <cell r="AM48">
            <v>0</v>
          </cell>
          <cell r="AN48">
            <v>0</v>
          </cell>
          <cell r="AO48" t="str">
            <v>Không xếp loại</v>
          </cell>
          <cell r="AP48" t="str">
            <v>Nghỉ thai sản từ ngày 28/12/2022 đến 27/6/2023</v>
          </cell>
          <cell r="AQ48">
            <v>9.8000000000000007</v>
          </cell>
          <cell r="AR48" t="str">
            <v/>
          </cell>
          <cell r="AS48" t="str">
            <v>Xuất sắc</v>
          </cell>
          <cell r="AT48" t="str">
            <v>Đạt LĐTT</v>
          </cell>
          <cell r="AU48">
            <v>9.8000000000000007</v>
          </cell>
          <cell r="AV48" t="str">
            <v/>
          </cell>
          <cell r="AW48" t="str">
            <v>Xuất sắc</v>
          </cell>
          <cell r="AX48" t="str">
            <v>Đạt LĐTT</v>
          </cell>
          <cell r="AY48" t="str">
            <v>Khá</v>
          </cell>
          <cell r="AZ48">
            <v>9.6999999999999993</v>
          </cell>
          <cell r="BA48">
            <v>9.6999999999999993</v>
          </cell>
          <cell r="BB48" t="str">
            <v>12A* + 0B* + 0C* +  0D</v>
          </cell>
          <cell r="BC48" t="str">
            <v>12A*</v>
          </cell>
          <cell r="BD48">
            <v>0</v>
          </cell>
          <cell r="BE48" t="str">
            <v>HTXS NV</v>
          </cell>
          <cell r="BF48" t="str">
            <v>HTXS NV</v>
          </cell>
        </row>
        <row r="49">
          <cell r="E49" t="str">
            <v>01002039</v>
          </cell>
          <cell r="F49" t="str">
            <v>Phòng TC - HC - TH</v>
          </cell>
          <cell r="G49" t="str">
            <v>VC</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t="str">
            <v>A4</v>
          </cell>
          <cell r="AE49">
            <v>7</v>
          </cell>
          <cell r="AF49" t="str">
            <v>A4</v>
          </cell>
          <cell r="AG49">
            <v>7</v>
          </cell>
          <cell r="AH49" t="str">
            <v>A4</v>
          </cell>
          <cell r="AI49">
            <v>7</v>
          </cell>
          <cell r="AJ49">
            <v>7</v>
          </cell>
          <cell r="AK49">
            <v>0</v>
          </cell>
          <cell r="AL49" t="str">
            <v>Tốt</v>
          </cell>
          <cell r="AM49">
            <v>7</v>
          </cell>
          <cell r="AN49">
            <v>0</v>
          </cell>
          <cell r="AO49" t="str">
            <v>Tốt</v>
          </cell>
          <cell r="AP49" t="str">
            <v>Thuyên chuyển về trường từ 01/4/2023, thưởng thi đua HK 3 tháng</v>
          </cell>
          <cell r="AQ49">
            <v>7</v>
          </cell>
          <cell r="AR49" t="str">
            <v/>
          </cell>
          <cell r="AS49" t="str">
            <v>Tốt</v>
          </cell>
          <cell r="AT49" t="str">
            <v>Đạt LĐTT</v>
          </cell>
          <cell r="AU49">
            <v>7</v>
          </cell>
          <cell r="AV49" t="str">
            <v/>
          </cell>
          <cell r="AW49" t="str">
            <v>Tốt</v>
          </cell>
          <cell r="AX49" t="str">
            <v>Đạt LĐTT</v>
          </cell>
          <cell r="AY49" t="e">
            <v>#N/A</v>
          </cell>
          <cell r="AZ49">
            <v>7</v>
          </cell>
          <cell r="BA49">
            <v>7</v>
          </cell>
          <cell r="BB49" t="str">
            <v>3A* + 0B* + 0C* +  0D</v>
          </cell>
          <cell r="BC49" t="str">
            <v xml:space="preserve">3A* </v>
          </cell>
          <cell r="BD49">
            <v>0</v>
          </cell>
          <cell r="BE49" t="str">
            <v>HTT NV</v>
          </cell>
          <cell r="BF49" t="str">
            <v>HTT NV</v>
          </cell>
        </row>
        <row r="50">
          <cell r="E50" t="str">
            <v>01007006</v>
          </cell>
          <cell r="F50" t="str">
            <v>Phòng TC - HC - TH</v>
          </cell>
          <cell r="G50" t="str">
            <v>HĐT</v>
          </cell>
          <cell r="H50" t="str">
            <v>A2</v>
          </cell>
          <cell r="I50">
            <v>9</v>
          </cell>
          <cell r="J50" t="str">
            <v>A2</v>
          </cell>
          <cell r="K50">
            <v>9</v>
          </cell>
          <cell r="L50" t="str">
            <v>A2</v>
          </cell>
          <cell r="M50">
            <v>9</v>
          </cell>
          <cell r="N50" t="str">
            <v>A2</v>
          </cell>
          <cell r="O50">
            <v>9</v>
          </cell>
          <cell r="P50" t="str">
            <v>A3</v>
          </cell>
          <cell r="Q50">
            <v>8</v>
          </cell>
          <cell r="R50" t="str">
            <v>A3</v>
          </cell>
          <cell r="S50">
            <v>8</v>
          </cell>
          <cell r="T50" t="str">
            <v>A2</v>
          </cell>
          <cell r="U50">
            <v>9</v>
          </cell>
          <cell r="V50">
            <v>8.6</v>
          </cell>
          <cell r="W50">
            <v>0</v>
          </cell>
          <cell r="X50" t="str">
            <v>Xuất sắc</v>
          </cell>
          <cell r="Y50">
            <v>0</v>
          </cell>
          <cell r="Z50" t="str">
            <v>A3</v>
          </cell>
          <cell r="AA50">
            <v>8</v>
          </cell>
          <cell r="AB50" t="str">
            <v>A3</v>
          </cell>
          <cell r="AC50">
            <v>8</v>
          </cell>
          <cell r="AD50" t="str">
            <v>A2</v>
          </cell>
          <cell r="AE50">
            <v>9</v>
          </cell>
          <cell r="AF50" t="str">
            <v>A3</v>
          </cell>
          <cell r="AG50">
            <v>8</v>
          </cell>
          <cell r="AH50" t="str">
            <v>A4</v>
          </cell>
          <cell r="AI50">
            <v>7</v>
          </cell>
          <cell r="AJ50">
            <v>8.3000000000000007</v>
          </cell>
          <cell r="AK50">
            <v>0</v>
          </cell>
          <cell r="AL50" t="str">
            <v>Xuất sắc</v>
          </cell>
          <cell r="AM50">
            <v>8</v>
          </cell>
          <cell r="AN50">
            <v>0</v>
          </cell>
          <cell r="AO50" t="str">
            <v>Xuất sắc</v>
          </cell>
          <cell r="AP50">
            <v>0</v>
          </cell>
          <cell r="AQ50">
            <v>8.5</v>
          </cell>
          <cell r="AR50" t="str">
            <v/>
          </cell>
          <cell r="AS50" t="str">
            <v>Xuất sắc</v>
          </cell>
          <cell r="AT50" t="str">
            <v>Đạt LĐTT</v>
          </cell>
          <cell r="AU50">
            <v>8.3000000000000007</v>
          </cell>
          <cell r="AV50" t="str">
            <v/>
          </cell>
          <cell r="AW50" t="str">
            <v>Xuất sắc</v>
          </cell>
          <cell r="AX50" t="str">
            <v>Đạt LĐTT</v>
          </cell>
          <cell r="AY50" t="str">
            <v>Tốt</v>
          </cell>
          <cell r="AZ50">
            <v>8.5</v>
          </cell>
          <cell r="BA50">
            <v>8.4</v>
          </cell>
          <cell r="BB50" t="str">
            <v>12A* + 0B* + 0C* +  0D</v>
          </cell>
          <cell r="BC50" t="str">
            <v>12A*</v>
          </cell>
          <cell r="BD50">
            <v>0</v>
          </cell>
          <cell r="BE50" t="str">
            <v>HTXS NV</v>
          </cell>
          <cell r="BF50" t="str">
            <v>HTXS NV</v>
          </cell>
        </row>
        <row r="51">
          <cell r="E51" t="str">
            <v>01002023</v>
          </cell>
          <cell r="F51" t="str">
            <v>Phòng TC - HC - TH</v>
          </cell>
          <cell r="G51" t="str">
            <v>HĐT</v>
          </cell>
          <cell r="H51" t="str">
            <v>A2</v>
          </cell>
          <cell r="I51">
            <v>9</v>
          </cell>
          <cell r="J51" t="str">
            <v>A2</v>
          </cell>
          <cell r="K51">
            <v>9</v>
          </cell>
          <cell r="L51" t="str">
            <v>A2</v>
          </cell>
          <cell r="M51">
            <v>9</v>
          </cell>
          <cell r="N51" t="str">
            <v>A3</v>
          </cell>
          <cell r="O51">
            <v>8</v>
          </cell>
          <cell r="P51" t="str">
            <v>A3</v>
          </cell>
          <cell r="Q51">
            <v>8</v>
          </cell>
          <cell r="R51" t="str">
            <v>A2</v>
          </cell>
          <cell r="S51">
            <v>9</v>
          </cell>
          <cell r="T51" t="str">
            <v>A2</v>
          </cell>
          <cell r="U51">
            <v>9</v>
          </cell>
          <cell r="V51">
            <v>8.6</v>
          </cell>
          <cell r="W51">
            <v>0</v>
          </cell>
          <cell r="X51" t="str">
            <v>Xuất sắc</v>
          </cell>
          <cell r="Y51">
            <v>0</v>
          </cell>
          <cell r="Z51" t="str">
            <v>A2</v>
          </cell>
          <cell r="AA51">
            <v>9</v>
          </cell>
          <cell r="AB51" t="str">
            <v>A3</v>
          </cell>
          <cell r="AC51">
            <v>8</v>
          </cell>
          <cell r="AD51" t="str">
            <v>A2</v>
          </cell>
          <cell r="AE51">
            <v>9</v>
          </cell>
          <cell r="AF51" t="str">
            <v>A4</v>
          </cell>
          <cell r="AG51">
            <v>7</v>
          </cell>
          <cell r="AH51" t="str">
            <v>A4</v>
          </cell>
          <cell r="AI51">
            <v>7</v>
          </cell>
          <cell r="AJ51">
            <v>8.3000000000000007</v>
          </cell>
          <cell r="AK51">
            <v>0</v>
          </cell>
          <cell r="AL51" t="str">
            <v>Xuất sắc</v>
          </cell>
          <cell r="AM51">
            <v>8</v>
          </cell>
          <cell r="AN51">
            <v>0</v>
          </cell>
          <cell r="AO51" t="str">
            <v>Xuất sắc</v>
          </cell>
          <cell r="AP51">
            <v>0</v>
          </cell>
          <cell r="AQ51">
            <v>8.5</v>
          </cell>
          <cell r="AR51" t="str">
            <v/>
          </cell>
          <cell r="AS51" t="str">
            <v>Xuất sắc</v>
          </cell>
          <cell r="AT51" t="str">
            <v>Đạt LĐTT</v>
          </cell>
          <cell r="AU51">
            <v>8.3000000000000007</v>
          </cell>
          <cell r="AV51" t="str">
            <v/>
          </cell>
          <cell r="AW51" t="str">
            <v>Xuất sắc</v>
          </cell>
          <cell r="AX51" t="str">
            <v>Đạt LĐTT</v>
          </cell>
          <cell r="AY51" t="e">
            <v>#N/A</v>
          </cell>
          <cell r="AZ51">
            <v>8.5</v>
          </cell>
          <cell r="BA51">
            <v>8.4</v>
          </cell>
          <cell r="BB51" t="str">
            <v>12A* + 0B* + 0C* +  0D</v>
          </cell>
          <cell r="BC51" t="str">
            <v>12A*</v>
          </cell>
          <cell r="BD51">
            <v>0</v>
          </cell>
          <cell r="BE51" t="str">
            <v>HTXS NV</v>
          </cell>
          <cell r="BF51" t="str">
            <v>HTXS NV</v>
          </cell>
        </row>
        <row r="52">
          <cell r="E52" t="str">
            <v>01002007</v>
          </cell>
          <cell r="F52" t="str">
            <v>Phòng TC - HC - TH</v>
          </cell>
          <cell r="G52" t="str">
            <v>HĐT</v>
          </cell>
          <cell r="H52" t="str">
            <v>A4</v>
          </cell>
          <cell r="I52">
            <v>7</v>
          </cell>
          <cell r="J52" t="str">
            <v>A3</v>
          </cell>
          <cell r="K52">
            <v>8</v>
          </cell>
          <cell r="L52" t="str">
            <v>A4</v>
          </cell>
          <cell r="M52">
            <v>7</v>
          </cell>
          <cell r="N52" t="str">
            <v>A4</v>
          </cell>
          <cell r="O52">
            <v>7</v>
          </cell>
          <cell r="P52" t="str">
            <v>A3</v>
          </cell>
          <cell r="Q52">
            <v>8</v>
          </cell>
          <cell r="R52" t="str">
            <v>A4</v>
          </cell>
          <cell r="S52">
            <v>7</v>
          </cell>
          <cell r="T52" t="str">
            <v>A3</v>
          </cell>
          <cell r="U52">
            <v>8</v>
          </cell>
          <cell r="V52">
            <v>7.4</v>
          </cell>
          <cell r="W52">
            <v>0</v>
          </cell>
          <cell r="X52" t="str">
            <v>Tốt</v>
          </cell>
          <cell r="Y52">
            <v>0</v>
          </cell>
          <cell r="Z52" t="str">
            <v>A4</v>
          </cell>
          <cell r="AA52">
            <v>7</v>
          </cell>
          <cell r="AB52" t="str">
            <v>A4</v>
          </cell>
          <cell r="AC52">
            <v>7</v>
          </cell>
          <cell r="AD52" t="str">
            <v>A4</v>
          </cell>
          <cell r="AE52">
            <v>7</v>
          </cell>
          <cell r="AF52" t="str">
            <v>A4</v>
          </cell>
          <cell r="AG52">
            <v>7</v>
          </cell>
          <cell r="AH52" t="str">
            <v>A4</v>
          </cell>
          <cell r="AI52">
            <v>7</v>
          </cell>
          <cell r="AJ52">
            <v>7</v>
          </cell>
          <cell r="AK52">
            <v>0</v>
          </cell>
          <cell r="AL52" t="str">
            <v>Tốt</v>
          </cell>
          <cell r="AM52">
            <v>7</v>
          </cell>
          <cell r="AN52">
            <v>0</v>
          </cell>
          <cell r="AO52" t="str">
            <v>Tốt</v>
          </cell>
          <cell r="AP52">
            <v>0</v>
          </cell>
          <cell r="AQ52">
            <v>7.2</v>
          </cell>
          <cell r="AR52" t="str">
            <v/>
          </cell>
          <cell r="AS52" t="str">
            <v>Tốt</v>
          </cell>
          <cell r="AT52" t="str">
            <v>Đạt LĐTT</v>
          </cell>
          <cell r="AU52">
            <v>7.2</v>
          </cell>
          <cell r="AV52" t="str">
            <v/>
          </cell>
          <cell r="AW52" t="str">
            <v>Tốt</v>
          </cell>
          <cell r="AX52" t="str">
            <v>Đạt LĐTT</v>
          </cell>
          <cell r="AY52" t="e">
            <v>#N/A</v>
          </cell>
          <cell r="AZ52">
            <v>7.3</v>
          </cell>
          <cell r="BA52">
            <v>7.3</v>
          </cell>
          <cell r="BB52" t="str">
            <v>12A* + 0B* + 0C* +  0D</v>
          </cell>
          <cell r="BC52" t="str">
            <v>12A*</v>
          </cell>
          <cell r="BD52">
            <v>0</v>
          </cell>
          <cell r="BE52" t="str">
            <v>HTT NV</v>
          </cell>
          <cell r="BF52" t="str">
            <v>HTT NV</v>
          </cell>
        </row>
        <row r="53">
          <cell r="E53" t="str">
            <v>01002010</v>
          </cell>
          <cell r="F53" t="str">
            <v>Phòng TC - HC - TH</v>
          </cell>
          <cell r="G53" t="str">
            <v>HĐT</v>
          </cell>
          <cell r="H53" t="str">
            <v>A3</v>
          </cell>
          <cell r="I53">
            <v>8</v>
          </cell>
          <cell r="J53" t="str">
            <v>A4</v>
          </cell>
          <cell r="K53">
            <v>7</v>
          </cell>
          <cell r="L53" t="str">
            <v>A3</v>
          </cell>
          <cell r="M53">
            <v>8</v>
          </cell>
          <cell r="N53" t="str">
            <v>A4</v>
          </cell>
          <cell r="O53">
            <v>7</v>
          </cell>
          <cell r="P53" t="str">
            <v>A3</v>
          </cell>
          <cell r="Q53">
            <v>8</v>
          </cell>
          <cell r="R53" t="str">
            <v>A3</v>
          </cell>
          <cell r="S53">
            <v>8</v>
          </cell>
          <cell r="T53" t="str">
            <v>A3</v>
          </cell>
          <cell r="U53">
            <v>8</v>
          </cell>
          <cell r="V53">
            <v>7.8</v>
          </cell>
          <cell r="W53">
            <v>0</v>
          </cell>
          <cell r="X53" t="str">
            <v>Tốt</v>
          </cell>
          <cell r="Y53">
            <v>0</v>
          </cell>
          <cell r="Z53" t="str">
            <v>A3</v>
          </cell>
          <cell r="AA53">
            <v>8</v>
          </cell>
          <cell r="AB53" t="str">
            <v>A3</v>
          </cell>
          <cell r="AC53">
            <v>8</v>
          </cell>
          <cell r="AD53" t="str">
            <v>A3</v>
          </cell>
          <cell r="AE53">
            <v>8</v>
          </cell>
          <cell r="AF53" t="str">
            <v>A4</v>
          </cell>
          <cell r="AG53">
            <v>7</v>
          </cell>
          <cell r="AH53" t="str">
            <v>A4</v>
          </cell>
          <cell r="AI53">
            <v>7</v>
          </cell>
          <cell r="AJ53">
            <v>7.8</v>
          </cell>
          <cell r="AK53">
            <v>0</v>
          </cell>
          <cell r="AL53" t="str">
            <v>Tốt</v>
          </cell>
          <cell r="AM53">
            <v>7.6</v>
          </cell>
          <cell r="AN53">
            <v>0</v>
          </cell>
          <cell r="AO53" t="str">
            <v>Tốt</v>
          </cell>
          <cell r="AP53">
            <v>0</v>
          </cell>
          <cell r="AQ53">
            <v>7.8</v>
          </cell>
          <cell r="AR53" t="str">
            <v/>
          </cell>
          <cell r="AS53" t="str">
            <v>Tốt</v>
          </cell>
          <cell r="AT53" t="str">
            <v>Đạt LĐTT</v>
          </cell>
          <cell r="AU53">
            <v>7.7</v>
          </cell>
          <cell r="AV53" t="str">
            <v/>
          </cell>
          <cell r="AW53" t="str">
            <v>Tốt</v>
          </cell>
          <cell r="AX53" t="str">
            <v>Đạt LĐTT</v>
          </cell>
          <cell r="AY53" t="e">
            <v>#N/A</v>
          </cell>
          <cell r="AZ53">
            <v>7.7</v>
          </cell>
          <cell r="BA53">
            <v>7.7</v>
          </cell>
          <cell r="BB53" t="str">
            <v>12A* + 0B* + 0C* +  0D</v>
          </cell>
          <cell r="BC53" t="str">
            <v>12A*</v>
          </cell>
          <cell r="BD53">
            <v>0</v>
          </cell>
          <cell r="BE53" t="str">
            <v>HTT NV</v>
          </cell>
          <cell r="BF53" t="str">
            <v>HTT NV</v>
          </cell>
        </row>
        <row r="54">
          <cell r="E54" t="str">
            <v>01002012</v>
          </cell>
          <cell r="F54" t="str">
            <v>Phòng TC - HC - TH</v>
          </cell>
          <cell r="G54" t="str">
            <v>HĐT</v>
          </cell>
          <cell r="H54" t="str">
            <v>A4</v>
          </cell>
          <cell r="I54">
            <v>7</v>
          </cell>
          <cell r="J54" t="str">
            <v>A3</v>
          </cell>
          <cell r="K54">
            <v>8</v>
          </cell>
          <cell r="L54" t="str">
            <v>A4</v>
          </cell>
          <cell r="M54">
            <v>7</v>
          </cell>
          <cell r="N54" t="str">
            <v>A4</v>
          </cell>
          <cell r="O54">
            <v>7</v>
          </cell>
          <cell r="P54" t="str">
            <v>A4</v>
          </cell>
          <cell r="Q54">
            <v>7</v>
          </cell>
          <cell r="R54" t="str">
            <v>A3</v>
          </cell>
          <cell r="S54">
            <v>8</v>
          </cell>
          <cell r="T54" t="str">
            <v>A3</v>
          </cell>
          <cell r="U54">
            <v>8</v>
          </cell>
          <cell r="V54">
            <v>7.4</v>
          </cell>
          <cell r="W54">
            <v>0</v>
          </cell>
          <cell r="X54" t="str">
            <v>Tốt</v>
          </cell>
          <cell r="Y54">
            <v>0</v>
          </cell>
          <cell r="Z54" t="str">
            <v>A4</v>
          </cell>
          <cell r="AA54">
            <v>7</v>
          </cell>
          <cell r="AB54" t="str">
            <v>A4</v>
          </cell>
          <cell r="AC54">
            <v>7</v>
          </cell>
          <cell r="AD54" t="str">
            <v>A4</v>
          </cell>
          <cell r="AE54">
            <v>7</v>
          </cell>
          <cell r="AF54" t="str">
            <v>A4</v>
          </cell>
          <cell r="AG54">
            <v>7</v>
          </cell>
          <cell r="AH54" t="str">
            <v>A4</v>
          </cell>
          <cell r="AI54">
            <v>7</v>
          </cell>
          <cell r="AJ54">
            <v>7</v>
          </cell>
          <cell r="AK54">
            <v>0</v>
          </cell>
          <cell r="AL54" t="str">
            <v>Tốt</v>
          </cell>
          <cell r="AM54">
            <v>7</v>
          </cell>
          <cell r="AN54">
            <v>0</v>
          </cell>
          <cell r="AO54" t="str">
            <v>Tốt</v>
          </cell>
          <cell r="AP54">
            <v>0</v>
          </cell>
          <cell r="AQ54">
            <v>7.2</v>
          </cell>
          <cell r="AR54" t="str">
            <v/>
          </cell>
          <cell r="AS54" t="str">
            <v>Tốt</v>
          </cell>
          <cell r="AT54" t="str">
            <v>Đạt LĐTT</v>
          </cell>
          <cell r="AU54">
            <v>7.2</v>
          </cell>
          <cell r="AV54" t="str">
            <v/>
          </cell>
          <cell r="AW54" t="str">
            <v>Tốt</v>
          </cell>
          <cell r="AX54" t="str">
            <v>Đạt LĐTT</v>
          </cell>
          <cell r="AY54" t="e">
            <v>#N/A</v>
          </cell>
          <cell r="AZ54">
            <v>7.3</v>
          </cell>
          <cell r="BA54">
            <v>7.3</v>
          </cell>
          <cell r="BB54" t="str">
            <v>12A* + 0B* + 0C* +  0D</v>
          </cell>
          <cell r="BC54" t="str">
            <v>12A*</v>
          </cell>
          <cell r="BD54">
            <v>0</v>
          </cell>
          <cell r="BE54" t="str">
            <v>HTT NV</v>
          </cell>
          <cell r="BF54" t="str">
            <v>HTT NV</v>
          </cell>
        </row>
        <row r="55">
          <cell r="E55" t="str">
            <v>01002028</v>
          </cell>
          <cell r="F55" t="str">
            <v>Phòng TC - HC - TH</v>
          </cell>
          <cell r="G55" t="str">
            <v>HĐT</v>
          </cell>
          <cell r="H55" t="str">
            <v>A4</v>
          </cell>
          <cell r="I55">
            <v>7</v>
          </cell>
          <cell r="J55" t="str">
            <v>A4</v>
          </cell>
          <cell r="K55">
            <v>7</v>
          </cell>
          <cell r="L55" t="str">
            <v>A3</v>
          </cell>
          <cell r="M55">
            <v>8</v>
          </cell>
          <cell r="N55" t="str">
            <v>A4</v>
          </cell>
          <cell r="O55">
            <v>7</v>
          </cell>
          <cell r="P55" t="str">
            <v>A3</v>
          </cell>
          <cell r="Q55">
            <v>8</v>
          </cell>
          <cell r="R55" t="str">
            <v>A4</v>
          </cell>
          <cell r="S55">
            <v>7</v>
          </cell>
          <cell r="T55" t="str">
            <v>A3</v>
          </cell>
          <cell r="U55">
            <v>8</v>
          </cell>
          <cell r="V55">
            <v>7.6</v>
          </cell>
          <cell r="W55">
            <v>0</v>
          </cell>
          <cell r="X55" t="str">
            <v>Tốt</v>
          </cell>
          <cell r="Y55">
            <v>0</v>
          </cell>
          <cell r="Z55" t="str">
            <v>A3</v>
          </cell>
          <cell r="AA55">
            <v>8</v>
          </cell>
          <cell r="AB55" t="str">
            <v>A3</v>
          </cell>
          <cell r="AC55">
            <v>8</v>
          </cell>
          <cell r="AD55" t="str">
            <v>A3</v>
          </cell>
          <cell r="AE55">
            <v>8</v>
          </cell>
          <cell r="AF55" t="str">
            <v>A3</v>
          </cell>
          <cell r="AG55">
            <v>8</v>
          </cell>
          <cell r="AH55" t="str">
            <v>A4</v>
          </cell>
          <cell r="AI55">
            <v>7</v>
          </cell>
          <cell r="AJ55">
            <v>8</v>
          </cell>
          <cell r="AK55">
            <v>0</v>
          </cell>
          <cell r="AL55" t="str">
            <v>Xuất sắc</v>
          </cell>
          <cell r="AM55">
            <v>7.8</v>
          </cell>
          <cell r="AN55">
            <v>0</v>
          </cell>
          <cell r="AO55" t="str">
            <v>Tốt</v>
          </cell>
          <cell r="AP55">
            <v>0</v>
          </cell>
          <cell r="AQ55">
            <v>7.8</v>
          </cell>
          <cell r="AR55" t="str">
            <v/>
          </cell>
          <cell r="AS55" t="str">
            <v>Tốt</v>
          </cell>
          <cell r="AT55" t="str">
            <v>Đạt LĐTT</v>
          </cell>
          <cell r="AU55">
            <v>7.7</v>
          </cell>
          <cell r="AV55" t="str">
            <v/>
          </cell>
          <cell r="AW55" t="str">
            <v>Tốt</v>
          </cell>
          <cell r="AX55" t="str">
            <v>Đạt LĐTT</v>
          </cell>
          <cell r="AY55" t="str">
            <v>Tốt</v>
          </cell>
          <cell r="AZ55">
            <v>7.6</v>
          </cell>
          <cell r="BA55">
            <v>7.6</v>
          </cell>
          <cell r="BB55" t="str">
            <v>12A* + 0B* + 0C* +  0D</v>
          </cell>
          <cell r="BC55" t="str">
            <v>12A*</v>
          </cell>
          <cell r="BD55">
            <v>0</v>
          </cell>
          <cell r="BE55" t="str">
            <v>HTT NV</v>
          </cell>
          <cell r="BF55" t="str">
            <v>HTT NV</v>
          </cell>
        </row>
        <row r="56">
          <cell r="E56" t="str">
            <v>01002027</v>
          </cell>
          <cell r="F56" t="str">
            <v>Phòng TC - HC - TH</v>
          </cell>
          <cell r="G56" t="str">
            <v>HĐT</v>
          </cell>
          <cell r="H56" t="str">
            <v>A3</v>
          </cell>
          <cell r="I56">
            <v>8</v>
          </cell>
          <cell r="J56" t="str">
            <v>A3</v>
          </cell>
          <cell r="K56">
            <v>8</v>
          </cell>
          <cell r="L56" t="str">
            <v>A4</v>
          </cell>
          <cell r="M56">
            <v>7</v>
          </cell>
          <cell r="N56" t="str">
            <v>A4</v>
          </cell>
          <cell r="O56">
            <v>7</v>
          </cell>
          <cell r="P56" t="str">
            <v>A2</v>
          </cell>
          <cell r="Q56">
            <v>9</v>
          </cell>
          <cell r="R56" t="str">
            <v>A3</v>
          </cell>
          <cell r="S56">
            <v>8</v>
          </cell>
          <cell r="T56" t="str">
            <v>A3</v>
          </cell>
          <cell r="U56">
            <v>8</v>
          </cell>
          <cell r="V56">
            <v>7.8</v>
          </cell>
          <cell r="W56">
            <v>0</v>
          </cell>
          <cell r="X56" t="str">
            <v>Tốt</v>
          </cell>
          <cell r="Y56">
            <v>0</v>
          </cell>
          <cell r="Z56" t="str">
            <v>A3</v>
          </cell>
          <cell r="AA56">
            <v>8</v>
          </cell>
          <cell r="AB56" t="str">
            <v>A3</v>
          </cell>
          <cell r="AC56">
            <v>8</v>
          </cell>
          <cell r="AD56" t="str">
            <v>A3</v>
          </cell>
          <cell r="AE56">
            <v>8</v>
          </cell>
          <cell r="AF56" t="str">
            <v>A4</v>
          </cell>
          <cell r="AG56">
            <v>7</v>
          </cell>
          <cell r="AH56" t="str">
            <v>A4</v>
          </cell>
          <cell r="AI56">
            <v>7</v>
          </cell>
          <cell r="AJ56">
            <v>7.8</v>
          </cell>
          <cell r="AK56">
            <v>0</v>
          </cell>
          <cell r="AL56" t="str">
            <v>Tốt</v>
          </cell>
          <cell r="AM56">
            <v>7.6</v>
          </cell>
          <cell r="AN56">
            <v>0</v>
          </cell>
          <cell r="AO56" t="str">
            <v>Tốt</v>
          </cell>
          <cell r="AP56">
            <v>0</v>
          </cell>
          <cell r="AQ56">
            <v>7.8</v>
          </cell>
          <cell r="AR56" t="str">
            <v/>
          </cell>
          <cell r="AS56" t="str">
            <v>Tốt</v>
          </cell>
          <cell r="AT56" t="str">
            <v>Đạt LĐTT</v>
          </cell>
          <cell r="AU56">
            <v>7.7</v>
          </cell>
          <cell r="AV56" t="str">
            <v/>
          </cell>
          <cell r="AW56" t="str">
            <v>Tốt</v>
          </cell>
          <cell r="AX56" t="str">
            <v>Đạt LĐTT</v>
          </cell>
          <cell r="AY56" t="e">
            <v>#N/A</v>
          </cell>
          <cell r="AZ56">
            <v>7.8</v>
          </cell>
          <cell r="BA56">
            <v>7.8</v>
          </cell>
          <cell r="BB56" t="str">
            <v>12A* + 0B* + 0C* +  0D</v>
          </cell>
          <cell r="BC56" t="str">
            <v>12A*</v>
          </cell>
          <cell r="BD56">
            <v>0</v>
          </cell>
          <cell r="BE56" t="str">
            <v>HTT NV</v>
          </cell>
          <cell r="BF56" t="str">
            <v>HTT NV</v>
          </cell>
        </row>
        <row r="57">
          <cell r="E57" t="str">
            <v>01002013</v>
          </cell>
          <cell r="F57" t="str">
            <v>Phòng TC - HC - TH</v>
          </cell>
          <cell r="G57" t="str">
            <v>HĐT</v>
          </cell>
          <cell r="H57" t="str">
            <v>A3</v>
          </cell>
          <cell r="I57">
            <v>8</v>
          </cell>
          <cell r="J57" t="str">
            <v>A3</v>
          </cell>
          <cell r="K57">
            <v>8</v>
          </cell>
          <cell r="L57" t="str">
            <v>A4</v>
          </cell>
          <cell r="M57">
            <v>7</v>
          </cell>
          <cell r="N57" t="str">
            <v>A4</v>
          </cell>
          <cell r="O57">
            <v>7</v>
          </cell>
          <cell r="P57" t="str">
            <v>A4</v>
          </cell>
          <cell r="Q57">
            <v>7</v>
          </cell>
          <cell r="R57" t="str">
            <v>A3</v>
          </cell>
          <cell r="S57">
            <v>8</v>
          </cell>
          <cell r="T57" t="str">
            <v>A3</v>
          </cell>
          <cell r="U57">
            <v>8</v>
          </cell>
          <cell r="V57">
            <v>7.4</v>
          </cell>
          <cell r="W57">
            <v>0</v>
          </cell>
          <cell r="X57" t="str">
            <v>Tốt</v>
          </cell>
          <cell r="Y57">
            <v>0</v>
          </cell>
          <cell r="Z57" t="str">
            <v>A4</v>
          </cell>
          <cell r="AA57">
            <v>7</v>
          </cell>
          <cell r="AB57" t="str">
            <v>A4</v>
          </cell>
          <cell r="AC57">
            <v>7</v>
          </cell>
          <cell r="AD57" t="str">
            <v>A3</v>
          </cell>
          <cell r="AE57">
            <v>8</v>
          </cell>
          <cell r="AF57" t="str">
            <v>A4</v>
          </cell>
          <cell r="AG57">
            <v>7</v>
          </cell>
          <cell r="AH57" t="str">
            <v>A4</v>
          </cell>
          <cell r="AI57">
            <v>7</v>
          </cell>
          <cell r="AJ57">
            <v>7.3</v>
          </cell>
          <cell r="AK57">
            <v>0</v>
          </cell>
          <cell r="AL57" t="str">
            <v>Tốt</v>
          </cell>
          <cell r="AM57">
            <v>7.2</v>
          </cell>
          <cell r="AN57">
            <v>0</v>
          </cell>
          <cell r="AO57" t="str">
            <v>Tốt</v>
          </cell>
          <cell r="AP57">
            <v>0</v>
          </cell>
          <cell r="AQ57">
            <v>7.4</v>
          </cell>
          <cell r="AR57" t="str">
            <v/>
          </cell>
          <cell r="AS57" t="str">
            <v>Tốt</v>
          </cell>
          <cell r="AT57" t="str">
            <v>Đạt LĐTT</v>
          </cell>
          <cell r="AU57">
            <v>7.3</v>
          </cell>
          <cell r="AV57" t="str">
            <v/>
          </cell>
          <cell r="AW57" t="str">
            <v>Tốt</v>
          </cell>
          <cell r="AX57" t="str">
            <v>Đạt LĐTT</v>
          </cell>
          <cell r="AY57" t="e">
            <v>#N/A</v>
          </cell>
          <cell r="AZ57">
            <v>7.5</v>
          </cell>
          <cell r="BA57">
            <v>7.4</v>
          </cell>
          <cell r="BB57" t="str">
            <v>12A* + 0B* + 0C* +  0D</v>
          </cell>
          <cell r="BC57" t="str">
            <v>12A*</v>
          </cell>
          <cell r="BD57">
            <v>0</v>
          </cell>
          <cell r="BE57" t="str">
            <v>HTT NV</v>
          </cell>
          <cell r="BF57" t="str">
            <v>HTT NV</v>
          </cell>
        </row>
        <row r="58">
          <cell r="E58" t="str">
            <v>01002031</v>
          </cell>
          <cell r="F58" t="str">
            <v>Phòng TC - HC - TH</v>
          </cell>
          <cell r="G58" t="str">
            <v>HĐT</v>
          </cell>
          <cell r="H58" t="str">
            <v>A4</v>
          </cell>
          <cell r="I58">
            <v>7</v>
          </cell>
          <cell r="J58" t="str">
            <v>A4</v>
          </cell>
          <cell r="K58">
            <v>7</v>
          </cell>
          <cell r="L58" t="str">
            <v>A4</v>
          </cell>
          <cell r="M58">
            <v>7</v>
          </cell>
          <cell r="N58" t="str">
            <v>A4</v>
          </cell>
          <cell r="O58">
            <v>7</v>
          </cell>
          <cell r="P58" t="str">
            <v>A4</v>
          </cell>
          <cell r="Q58">
            <v>7</v>
          </cell>
          <cell r="R58" t="str">
            <v>A3</v>
          </cell>
          <cell r="S58">
            <v>8</v>
          </cell>
          <cell r="T58" t="str">
            <v>A3</v>
          </cell>
          <cell r="U58">
            <v>8</v>
          </cell>
          <cell r="V58">
            <v>7.4</v>
          </cell>
          <cell r="W58">
            <v>0</v>
          </cell>
          <cell r="X58" t="str">
            <v>Tốt</v>
          </cell>
          <cell r="Y58">
            <v>0</v>
          </cell>
          <cell r="Z58" t="str">
            <v>A4</v>
          </cell>
          <cell r="AA58">
            <v>7</v>
          </cell>
          <cell r="AB58" t="str">
            <v>A3</v>
          </cell>
          <cell r="AC58">
            <v>8</v>
          </cell>
          <cell r="AD58" t="str">
            <v>A4</v>
          </cell>
          <cell r="AE58">
            <v>7</v>
          </cell>
          <cell r="AF58" t="str">
            <v>A4</v>
          </cell>
          <cell r="AG58">
            <v>7</v>
          </cell>
          <cell r="AH58" t="str">
            <v>A4</v>
          </cell>
          <cell r="AI58">
            <v>7</v>
          </cell>
          <cell r="AJ58">
            <v>7.3</v>
          </cell>
          <cell r="AK58">
            <v>0</v>
          </cell>
          <cell r="AL58" t="str">
            <v>Tốt</v>
          </cell>
          <cell r="AM58">
            <v>7.2</v>
          </cell>
          <cell r="AN58">
            <v>0</v>
          </cell>
          <cell r="AO58" t="str">
            <v>Tốt</v>
          </cell>
          <cell r="AP58">
            <v>0</v>
          </cell>
          <cell r="AQ58">
            <v>7.4</v>
          </cell>
          <cell r="AR58" t="str">
            <v/>
          </cell>
          <cell r="AS58" t="str">
            <v>Tốt</v>
          </cell>
          <cell r="AT58" t="str">
            <v>Đạt LĐTT</v>
          </cell>
          <cell r="AU58">
            <v>7.3</v>
          </cell>
          <cell r="AV58" t="str">
            <v/>
          </cell>
          <cell r="AW58" t="str">
            <v>Tốt</v>
          </cell>
          <cell r="AX58" t="str">
            <v>Đạt LĐTT</v>
          </cell>
          <cell r="AY58" t="e">
            <v>#N/A</v>
          </cell>
          <cell r="AZ58">
            <v>7.3</v>
          </cell>
          <cell r="BA58">
            <v>7.3</v>
          </cell>
          <cell r="BB58" t="str">
            <v>12A* + 0B* + 0C* +  0D</v>
          </cell>
          <cell r="BC58" t="str">
            <v>12A*</v>
          </cell>
          <cell r="BD58">
            <v>0</v>
          </cell>
          <cell r="BE58" t="str">
            <v>HTT NV</v>
          </cell>
          <cell r="BF58" t="str">
            <v>HTT NV</v>
          </cell>
        </row>
        <row r="59">
          <cell r="E59" t="str">
            <v>01002034</v>
          </cell>
          <cell r="F59" t="str">
            <v>Phòng TC - HC - TH</v>
          </cell>
          <cell r="G59" t="str">
            <v>HĐT</v>
          </cell>
          <cell r="H59" t="str">
            <v>A4</v>
          </cell>
          <cell r="I59">
            <v>7</v>
          </cell>
          <cell r="J59" t="str">
            <v>A3</v>
          </cell>
          <cell r="K59">
            <v>8</v>
          </cell>
          <cell r="L59" t="str">
            <v>A3</v>
          </cell>
          <cell r="M59">
            <v>8</v>
          </cell>
          <cell r="N59" t="str">
            <v>A4</v>
          </cell>
          <cell r="O59">
            <v>7</v>
          </cell>
          <cell r="P59" t="str">
            <v>A3</v>
          </cell>
          <cell r="Q59">
            <v>8</v>
          </cell>
          <cell r="R59" t="str">
            <v>A4</v>
          </cell>
          <cell r="S59">
            <v>7</v>
          </cell>
          <cell r="T59" t="str">
            <v>A3</v>
          </cell>
          <cell r="U59">
            <v>8</v>
          </cell>
          <cell r="V59">
            <v>7.6</v>
          </cell>
          <cell r="W59">
            <v>0</v>
          </cell>
          <cell r="X59" t="str">
            <v>Tốt</v>
          </cell>
          <cell r="Y59">
            <v>0</v>
          </cell>
          <cell r="Z59" t="str">
            <v>A3</v>
          </cell>
          <cell r="AA59">
            <v>8</v>
          </cell>
          <cell r="AB59" t="str">
            <v>A4</v>
          </cell>
          <cell r="AC59">
            <v>7</v>
          </cell>
          <cell r="AD59" t="str">
            <v>A4</v>
          </cell>
          <cell r="AE59">
            <v>7</v>
          </cell>
          <cell r="AF59" t="str">
            <v>A4</v>
          </cell>
          <cell r="AG59">
            <v>7</v>
          </cell>
          <cell r="AH59" t="str">
            <v>A4</v>
          </cell>
          <cell r="AI59">
            <v>7</v>
          </cell>
          <cell r="AJ59">
            <v>7.3</v>
          </cell>
          <cell r="AK59">
            <v>0</v>
          </cell>
          <cell r="AL59" t="str">
            <v>Tốt</v>
          </cell>
          <cell r="AM59">
            <v>7.2</v>
          </cell>
          <cell r="AN59">
            <v>0</v>
          </cell>
          <cell r="AO59" t="str">
            <v>Tốt</v>
          </cell>
          <cell r="AP59">
            <v>0</v>
          </cell>
          <cell r="AQ59">
            <v>7.5</v>
          </cell>
          <cell r="AR59" t="str">
            <v/>
          </cell>
          <cell r="AS59" t="str">
            <v>Tốt</v>
          </cell>
          <cell r="AT59" t="str">
            <v>Đạt LĐTT</v>
          </cell>
          <cell r="AU59">
            <v>7.4</v>
          </cell>
          <cell r="AV59" t="str">
            <v/>
          </cell>
          <cell r="AW59" t="str">
            <v>Tốt</v>
          </cell>
          <cell r="AX59" t="str">
            <v>Đạt LĐTT</v>
          </cell>
          <cell r="AY59" t="e">
            <v>#N/A</v>
          </cell>
          <cell r="AZ59">
            <v>7.5</v>
          </cell>
          <cell r="BA59">
            <v>7.4</v>
          </cell>
          <cell r="BB59" t="str">
            <v>12A* + 0B* + 0C* +  0D</v>
          </cell>
          <cell r="BC59" t="str">
            <v>12A*</v>
          </cell>
          <cell r="BD59">
            <v>0</v>
          </cell>
          <cell r="BE59" t="str">
            <v>HTT NV</v>
          </cell>
          <cell r="BF59" t="str">
            <v>HTT NV</v>
          </cell>
        </row>
        <row r="60">
          <cell r="E60" t="str">
            <v>01002033</v>
          </cell>
          <cell r="F60" t="str">
            <v>Phòng TC - HC - TH</v>
          </cell>
          <cell r="G60" t="str">
            <v>HĐT</v>
          </cell>
          <cell r="H60" t="str">
            <v>A3</v>
          </cell>
          <cell r="I60">
            <v>8</v>
          </cell>
          <cell r="J60" t="str">
            <v>A4</v>
          </cell>
          <cell r="K60">
            <v>7</v>
          </cell>
          <cell r="L60" t="str">
            <v>A4</v>
          </cell>
          <cell r="M60">
            <v>7</v>
          </cell>
          <cell r="N60" t="str">
            <v>A4</v>
          </cell>
          <cell r="O60">
            <v>7</v>
          </cell>
          <cell r="P60" t="str">
            <v>B1</v>
          </cell>
          <cell r="Q60">
            <v>6</v>
          </cell>
          <cell r="R60" t="str">
            <v>A3</v>
          </cell>
          <cell r="S60">
            <v>8</v>
          </cell>
          <cell r="T60" t="str">
            <v>A3</v>
          </cell>
          <cell r="U60">
            <v>8</v>
          </cell>
          <cell r="V60">
            <v>7.2</v>
          </cell>
          <cell r="W60">
            <v>0</v>
          </cell>
          <cell r="X60" t="str">
            <v>Tốt</v>
          </cell>
          <cell r="Y60">
            <v>0</v>
          </cell>
          <cell r="Z60" t="str">
            <v>A3</v>
          </cell>
          <cell r="AA60">
            <v>8</v>
          </cell>
          <cell r="AB60" t="str">
            <v>A3</v>
          </cell>
          <cell r="AC60">
            <v>8</v>
          </cell>
          <cell r="AD60" t="str">
            <v>A4</v>
          </cell>
          <cell r="AE60">
            <v>7</v>
          </cell>
          <cell r="AF60" t="str">
            <v>B2</v>
          </cell>
          <cell r="AG60">
            <v>5</v>
          </cell>
          <cell r="AH60" t="str">
            <v>A4</v>
          </cell>
          <cell r="AI60">
            <v>7</v>
          </cell>
          <cell r="AJ60">
            <v>7</v>
          </cell>
          <cell r="AK60">
            <v>0</v>
          </cell>
          <cell r="AL60" t="str">
            <v>Tốt</v>
          </cell>
          <cell r="AM60">
            <v>7</v>
          </cell>
          <cell r="AN60">
            <v>0</v>
          </cell>
          <cell r="AO60" t="str">
            <v>Tốt</v>
          </cell>
          <cell r="AP60">
            <v>0</v>
          </cell>
          <cell r="AQ60">
            <v>7.1</v>
          </cell>
          <cell r="AR60" t="str">
            <v/>
          </cell>
          <cell r="AS60" t="str">
            <v>Tốt</v>
          </cell>
          <cell r="AT60" t="str">
            <v>Đạt LĐTT</v>
          </cell>
          <cell r="AU60">
            <v>7.1</v>
          </cell>
          <cell r="AV60" t="str">
            <v/>
          </cell>
          <cell r="AW60" t="str">
            <v>Tốt</v>
          </cell>
          <cell r="AX60" t="str">
            <v>Đạt LĐTT</v>
          </cell>
          <cell r="AY60" t="e">
            <v>#N/A</v>
          </cell>
          <cell r="AZ60">
            <v>7.2</v>
          </cell>
          <cell r="BA60">
            <v>7.2</v>
          </cell>
          <cell r="BB60" t="str">
            <v>10A* + 2B* + 0C* +  0D</v>
          </cell>
          <cell r="BC60" t="str">
            <v>10A*</v>
          </cell>
          <cell r="BD60">
            <v>1</v>
          </cell>
          <cell r="BE60" t="str">
            <v>HTT NV</v>
          </cell>
          <cell r="BF60" t="str">
            <v>HTT NV</v>
          </cell>
        </row>
        <row r="61">
          <cell r="E61" t="str">
            <v>01010068</v>
          </cell>
          <cell r="F61" t="str">
            <v>Phòng TC - HC - TH</v>
          </cell>
          <cell r="G61" t="str">
            <v>HĐT</v>
          </cell>
          <cell r="H61" t="str">
            <v>A4</v>
          </cell>
          <cell r="I61">
            <v>7</v>
          </cell>
          <cell r="J61" t="str">
            <v>A4</v>
          </cell>
          <cell r="K61">
            <v>7</v>
          </cell>
          <cell r="L61" t="str">
            <v>A4</v>
          </cell>
          <cell r="M61">
            <v>7</v>
          </cell>
          <cell r="N61" t="str">
            <v>A4</v>
          </cell>
          <cell r="O61">
            <v>7</v>
          </cell>
          <cell r="P61" t="str">
            <v>A4</v>
          </cell>
          <cell r="Q61">
            <v>7</v>
          </cell>
          <cell r="R61" t="str">
            <v>A4</v>
          </cell>
          <cell r="S61">
            <v>7</v>
          </cell>
          <cell r="T61" t="str">
            <v>A3</v>
          </cell>
          <cell r="U61">
            <v>8</v>
          </cell>
          <cell r="V61">
            <v>7.2</v>
          </cell>
          <cell r="W61">
            <v>0</v>
          </cell>
          <cell r="X61" t="str">
            <v>Tốt</v>
          </cell>
          <cell r="Y61">
            <v>0</v>
          </cell>
          <cell r="Z61" t="str">
            <v>A4</v>
          </cell>
          <cell r="AA61">
            <v>7</v>
          </cell>
          <cell r="AB61" t="str">
            <v>A4</v>
          </cell>
          <cell r="AC61">
            <v>7</v>
          </cell>
          <cell r="AD61" t="str">
            <v>A4</v>
          </cell>
          <cell r="AE61">
            <v>7</v>
          </cell>
          <cell r="AF61" t="str">
            <v>A4</v>
          </cell>
          <cell r="AG61">
            <v>7</v>
          </cell>
          <cell r="AH61" t="str">
            <v>A4</v>
          </cell>
          <cell r="AI61">
            <v>7</v>
          </cell>
          <cell r="AJ61">
            <v>7</v>
          </cell>
          <cell r="AK61">
            <v>0</v>
          </cell>
          <cell r="AL61" t="str">
            <v>Tốt</v>
          </cell>
          <cell r="AM61">
            <v>7</v>
          </cell>
          <cell r="AN61">
            <v>0</v>
          </cell>
          <cell r="AO61" t="str">
            <v>Tốt</v>
          </cell>
          <cell r="AP61">
            <v>0</v>
          </cell>
          <cell r="AQ61">
            <v>7.1</v>
          </cell>
          <cell r="AR61" t="str">
            <v/>
          </cell>
          <cell r="AS61" t="str">
            <v>Tốt</v>
          </cell>
          <cell r="AT61" t="str">
            <v>Đạt LĐTT</v>
          </cell>
          <cell r="AU61">
            <v>7.1</v>
          </cell>
          <cell r="AV61" t="str">
            <v/>
          </cell>
          <cell r="AW61" t="str">
            <v>Tốt</v>
          </cell>
          <cell r="AX61" t="str">
            <v>Đạt LĐTT</v>
          </cell>
          <cell r="AY61" t="e">
            <v>#N/A</v>
          </cell>
          <cell r="AZ61">
            <v>7.1</v>
          </cell>
          <cell r="BA61">
            <v>7.1</v>
          </cell>
          <cell r="BB61" t="str">
            <v>12A* + 0B* + 0C* +  0D</v>
          </cell>
          <cell r="BC61" t="str">
            <v>12A*</v>
          </cell>
          <cell r="BD61">
            <v>0</v>
          </cell>
          <cell r="BE61" t="str">
            <v>HTT NV</v>
          </cell>
          <cell r="BF61" t="str">
            <v>HTT NV</v>
          </cell>
        </row>
        <row r="62">
          <cell r="E62" t="str">
            <v>01002035</v>
          </cell>
          <cell r="F62" t="str">
            <v>Phòng TC - HC - TH</v>
          </cell>
          <cell r="G62" t="str">
            <v>HĐT</v>
          </cell>
          <cell r="H62" t="str">
            <v>A2</v>
          </cell>
          <cell r="I62">
            <v>9</v>
          </cell>
          <cell r="J62" t="str">
            <v>A2</v>
          </cell>
          <cell r="K62">
            <v>9</v>
          </cell>
          <cell r="L62" t="str">
            <v>A3</v>
          </cell>
          <cell r="M62">
            <v>8</v>
          </cell>
          <cell r="N62" t="str">
            <v>A2</v>
          </cell>
          <cell r="O62">
            <v>9</v>
          </cell>
          <cell r="P62" t="str">
            <v>A2</v>
          </cell>
          <cell r="Q62">
            <v>9</v>
          </cell>
          <cell r="R62" t="str">
            <v>A2</v>
          </cell>
          <cell r="S62">
            <v>9</v>
          </cell>
          <cell r="T62" t="str">
            <v>A2</v>
          </cell>
          <cell r="U62">
            <v>9</v>
          </cell>
          <cell r="V62">
            <v>8.8000000000000007</v>
          </cell>
          <cell r="W62">
            <v>0</v>
          </cell>
          <cell r="X62" t="str">
            <v>Xuất sắc</v>
          </cell>
          <cell r="Y62">
            <v>0</v>
          </cell>
          <cell r="Z62" t="str">
            <v>A2</v>
          </cell>
          <cell r="AA62">
            <v>9</v>
          </cell>
          <cell r="AB62" t="str">
            <v>A3</v>
          </cell>
          <cell r="AC62">
            <v>8</v>
          </cell>
          <cell r="AD62" t="str">
            <v>A2</v>
          </cell>
          <cell r="AE62">
            <v>9</v>
          </cell>
          <cell r="AF62" t="str">
            <v>A4</v>
          </cell>
          <cell r="AG62">
            <v>7</v>
          </cell>
          <cell r="AH62" t="str">
            <v>A4</v>
          </cell>
          <cell r="AI62">
            <v>7</v>
          </cell>
          <cell r="AJ62">
            <v>8.3000000000000007</v>
          </cell>
          <cell r="AK62">
            <v>0</v>
          </cell>
          <cell r="AL62" t="str">
            <v>Xuất sắc</v>
          </cell>
          <cell r="AM62">
            <v>8</v>
          </cell>
          <cell r="AN62">
            <v>0</v>
          </cell>
          <cell r="AO62" t="str">
            <v>Xuất sắc</v>
          </cell>
          <cell r="AP62">
            <v>0</v>
          </cell>
          <cell r="AQ62">
            <v>8.6</v>
          </cell>
          <cell r="AR62" t="str">
            <v/>
          </cell>
          <cell r="AS62" t="str">
            <v>Xuất sắc</v>
          </cell>
          <cell r="AT62" t="str">
            <v>Đạt LĐTT</v>
          </cell>
          <cell r="AU62">
            <v>8.4</v>
          </cell>
          <cell r="AV62" t="str">
            <v/>
          </cell>
          <cell r="AW62" t="str">
            <v>Xuất sắc</v>
          </cell>
          <cell r="AX62" t="str">
            <v>Đạt LĐTT</v>
          </cell>
          <cell r="AY62" t="e">
            <v>#N/A</v>
          </cell>
          <cell r="AZ62">
            <v>8.6</v>
          </cell>
          <cell r="BA62">
            <v>8.5</v>
          </cell>
          <cell r="BB62" t="str">
            <v>12A* + 0B* + 0C* +  0D</v>
          </cell>
          <cell r="BC62" t="str">
            <v>12A*</v>
          </cell>
          <cell r="BD62">
            <v>0</v>
          </cell>
          <cell r="BE62" t="str">
            <v>HTXS NV</v>
          </cell>
          <cell r="BF62" t="str">
            <v>HTXS NV</v>
          </cell>
        </row>
        <row r="63">
          <cell r="E63" t="str">
            <v>01002036</v>
          </cell>
          <cell r="F63" t="str">
            <v>Phòng TC - HC - TH</v>
          </cell>
          <cell r="G63" t="str">
            <v>HĐT</v>
          </cell>
          <cell r="H63" t="str">
            <v>B1</v>
          </cell>
          <cell r="I63">
            <v>6</v>
          </cell>
          <cell r="J63" t="str">
            <v>A2</v>
          </cell>
          <cell r="K63">
            <v>9</v>
          </cell>
          <cell r="L63" t="str">
            <v>A3</v>
          </cell>
          <cell r="M63">
            <v>8</v>
          </cell>
          <cell r="N63" t="str">
            <v>A2</v>
          </cell>
          <cell r="O63">
            <v>9</v>
          </cell>
          <cell r="P63" t="str">
            <v>A2</v>
          </cell>
          <cell r="Q63">
            <v>9</v>
          </cell>
          <cell r="R63" t="str">
            <v>A3</v>
          </cell>
          <cell r="S63">
            <v>8</v>
          </cell>
          <cell r="T63" t="str">
            <v>A2</v>
          </cell>
          <cell r="U63">
            <v>9</v>
          </cell>
          <cell r="V63">
            <v>8.6</v>
          </cell>
          <cell r="W63">
            <v>0</v>
          </cell>
          <cell r="X63" t="str">
            <v>Xuất sắc</v>
          </cell>
          <cell r="Y63">
            <v>0</v>
          </cell>
          <cell r="Z63" t="str">
            <v>A2</v>
          </cell>
          <cell r="AA63">
            <v>9</v>
          </cell>
          <cell r="AB63" t="str">
            <v>A3</v>
          </cell>
          <cell r="AC63">
            <v>8</v>
          </cell>
          <cell r="AD63" t="str">
            <v>A2</v>
          </cell>
          <cell r="AE63">
            <v>9</v>
          </cell>
          <cell r="AF63" t="str">
            <v>A4</v>
          </cell>
          <cell r="AG63">
            <v>7</v>
          </cell>
          <cell r="AH63" t="str">
            <v>A4</v>
          </cell>
          <cell r="AI63">
            <v>7</v>
          </cell>
          <cell r="AJ63">
            <v>8.3000000000000007</v>
          </cell>
          <cell r="AK63">
            <v>0</v>
          </cell>
          <cell r="AL63" t="str">
            <v>Xuất sắc</v>
          </cell>
          <cell r="AM63">
            <v>8</v>
          </cell>
          <cell r="AN63">
            <v>0</v>
          </cell>
          <cell r="AO63" t="str">
            <v>Xuất sắc</v>
          </cell>
          <cell r="AP63">
            <v>0</v>
          </cell>
          <cell r="AQ63">
            <v>8.5</v>
          </cell>
          <cell r="AR63" t="str">
            <v/>
          </cell>
          <cell r="AS63" t="str">
            <v>Xuất sắc</v>
          </cell>
          <cell r="AT63" t="str">
            <v>Đạt LĐTT</v>
          </cell>
          <cell r="AU63">
            <v>8.3000000000000007</v>
          </cell>
          <cell r="AV63" t="str">
            <v/>
          </cell>
          <cell r="AW63" t="str">
            <v>Xuất sắc</v>
          </cell>
          <cell r="AX63" t="str">
            <v>Đạt LĐTT</v>
          </cell>
          <cell r="AY63" t="e">
            <v>#N/A</v>
          </cell>
          <cell r="AZ63">
            <v>8.3000000000000007</v>
          </cell>
          <cell r="BA63">
            <v>8.1999999999999993</v>
          </cell>
          <cell r="BB63" t="str">
            <v>11A* + 1B* + 0C* +  0D</v>
          </cell>
          <cell r="BC63" t="str">
            <v>11A*</v>
          </cell>
          <cell r="BD63">
            <v>1</v>
          </cell>
          <cell r="BE63" t="str">
            <v>HTT NV</v>
          </cell>
          <cell r="BF63" t="str">
            <v>HTT NV</v>
          </cell>
        </row>
        <row r="64">
          <cell r="E64" t="str">
            <v>01002002</v>
          </cell>
          <cell r="F64" t="str">
            <v>Phòng TTGD - CTSV</v>
          </cell>
          <cell r="G64" t="str">
            <v>VC</v>
          </cell>
          <cell r="H64" t="str">
            <v>A1</v>
          </cell>
          <cell r="I64">
            <v>10</v>
          </cell>
          <cell r="J64" t="str">
            <v>A1</v>
          </cell>
          <cell r="K64">
            <v>10</v>
          </cell>
          <cell r="L64" t="str">
            <v>A1</v>
          </cell>
          <cell r="M64">
            <v>10</v>
          </cell>
          <cell r="N64" t="str">
            <v>A1</v>
          </cell>
          <cell r="O64">
            <v>10</v>
          </cell>
          <cell r="P64" t="str">
            <v>A1</v>
          </cell>
          <cell r="Q64">
            <v>10</v>
          </cell>
          <cell r="R64" t="str">
            <v>A1</v>
          </cell>
          <cell r="S64">
            <v>10</v>
          </cell>
          <cell r="T64" t="str">
            <v>A1</v>
          </cell>
          <cell r="U64">
            <v>10</v>
          </cell>
          <cell r="V64">
            <v>10</v>
          </cell>
          <cell r="W64">
            <v>0</v>
          </cell>
          <cell r="X64" t="str">
            <v>Xuất sắc</v>
          </cell>
          <cell r="Y64">
            <v>0</v>
          </cell>
          <cell r="Z64" t="str">
            <v>A2</v>
          </cell>
          <cell r="AA64">
            <v>9</v>
          </cell>
          <cell r="AB64" t="str">
            <v>A1</v>
          </cell>
          <cell r="AC64">
            <v>10</v>
          </cell>
          <cell r="AD64" t="str">
            <v>A1</v>
          </cell>
          <cell r="AE64">
            <v>10</v>
          </cell>
          <cell r="AF64" t="str">
            <v>A2</v>
          </cell>
          <cell r="AG64">
            <v>9</v>
          </cell>
          <cell r="AH64" t="str">
            <v>A2</v>
          </cell>
          <cell r="AI64">
            <v>9</v>
          </cell>
          <cell r="AJ64">
            <v>9.5</v>
          </cell>
          <cell r="AK64">
            <v>0</v>
          </cell>
          <cell r="AL64" t="str">
            <v>Xuất sắc</v>
          </cell>
          <cell r="AM64">
            <v>9.4</v>
          </cell>
          <cell r="AN64">
            <v>0</v>
          </cell>
          <cell r="AO64" t="str">
            <v>Xuất sắc</v>
          </cell>
          <cell r="AP64">
            <v>0</v>
          </cell>
          <cell r="AQ64">
            <v>9.8000000000000007</v>
          </cell>
          <cell r="AR64" t="str">
            <v/>
          </cell>
          <cell r="AS64" t="str">
            <v>Xuất sắc</v>
          </cell>
          <cell r="AT64" t="str">
            <v>Đạt LĐTT</v>
          </cell>
          <cell r="AU64">
            <v>9.6999999999999993</v>
          </cell>
          <cell r="AV64" t="str">
            <v/>
          </cell>
          <cell r="AW64" t="str">
            <v>Xuất sắc</v>
          </cell>
          <cell r="AX64" t="str">
            <v>Đạt LĐTT</v>
          </cell>
          <cell r="AY64" t="str">
            <v>Tốt</v>
          </cell>
          <cell r="AZ64">
            <v>9.8000000000000007</v>
          </cell>
          <cell r="BA64">
            <v>9.8000000000000007</v>
          </cell>
          <cell r="BB64" t="str">
            <v>12A* + 0B* + 0C* +  0D</v>
          </cell>
          <cell r="BC64" t="str">
            <v>12A*</v>
          </cell>
          <cell r="BD64">
            <v>0</v>
          </cell>
          <cell r="BE64" t="str">
            <v>HTXS NV</v>
          </cell>
          <cell r="BF64" t="str">
            <v>HTXS NV</v>
          </cell>
        </row>
        <row r="65">
          <cell r="E65" t="str">
            <v>01009006</v>
          </cell>
          <cell r="F65" t="str">
            <v>Phòng TTGD - CTSV</v>
          </cell>
          <cell r="G65" t="str">
            <v>VC</v>
          </cell>
          <cell r="H65" t="str">
            <v>A1</v>
          </cell>
          <cell r="I65">
            <v>10</v>
          </cell>
          <cell r="J65" t="str">
            <v>A2</v>
          </cell>
          <cell r="K65">
            <v>9</v>
          </cell>
          <cell r="L65" t="str">
            <v>A1</v>
          </cell>
          <cell r="M65">
            <v>10</v>
          </cell>
          <cell r="N65" t="str">
            <v>A4</v>
          </cell>
          <cell r="O65">
            <v>7</v>
          </cell>
          <cell r="P65" t="str">
            <v>A1</v>
          </cell>
          <cell r="Q65">
            <v>10</v>
          </cell>
          <cell r="R65" t="str">
            <v>A1</v>
          </cell>
          <cell r="S65">
            <v>10</v>
          </cell>
          <cell r="T65" t="str">
            <v>A2</v>
          </cell>
          <cell r="U65">
            <v>9</v>
          </cell>
          <cell r="V65">
            <v>9.1999999999999993</v>
          </cell>
          <cell r="W65">
            <v>0</v>
          </cell>
          <cell r="X65" t="str">
            <v>Xuất sắc</v>
          </cell>
          <cell r="Y65">
            <v>0</v>
          </cell>
          <cell r="Z65" t="str">
            <v>A2</v>
          </cell>
          <cell r="AA65">
            <v>9</v>
          </cell>
          <cell r="AB65" t="str">
            <v>A2</v>
          </cell>
          <cell r="AC65">
            <v>9</v>
          </cell>
          <cell r="AD65" t="str">
            <v>A2</v>
          </cell>
          <cell r="AE65">
            <v>9</v>
          </cell>
          <cell r="AF65" t="str">
            <v>A2</v>
          </cell>
          <cell r="AG65">
            <v>9</v>
          </cell>
          <cell r="AH65" t="str">
            <v>A2</v>
          </cell>
          <cell r="AI65">
            <v>9</v>
          </cell>
          <cell r="AJ65">
            <v>9</v>
          </cell>
          <cell r="AK65">
            <v>0</v>
          </cell>
          <cell r="AL65" t="str">
            <v>Xuất sắc</v>
          </cell>
          <cell r="AM65">
            <v>9</v>
          </cell>
          <cell r="AN65">
            <v>0</v>
          </cell>
          <cell r="AO65" t="str">
            <v>Xuất sắc</v>
          </cell>
          <cell r="AP65">
            <v>0</v>
          </cell>
          <cell r="AQ65">
            <v>9.1</v>
          </cell>
          <cell r="AR65" t="str">
            <v/>
          </cell>
          <cell r="AS65" t="str">
            <v>Xuất sắc</v>
          </cell>
          <cell r="AT65" t="str">
            <v>Đạt LĐTT</v>
          </cell>
          <cell r="AU65">
            <v>9.1</v>
          </cell>
          <cell r="AV65" t="str">
            <v/>
          </cell>
          <cell r="AW65" t="str">
            <v>Xuất sắc</v>
          </cell>
          <cell r="AX65" t="str">
            <v>Đạt LĐTT</v>
          </cell>
          <cell r="AY65" t="str">
            <v>Khá</v>
          </cell>
          <cell r="AZ65">
            <v>9.1999999999999993</v>
          </cell>
          <cell r="BA65">
            <v>9.1999999999999993</v>
          </cell>
          <cell r="BB65" t="str">
            <v>12A* + 0B* + 0C* +  0D</v>
          </cell>
          <cell r="BC65" t="str">
            <v>12A*</v>
          </cell>
          <cell r="BD65">
            <v>0</v>
          </cell>
          <cell r="BE65" t="str">
            <v>HTXS NV</v>
          </cell>
          <cell r="BF65" t="str">
            <v>HTXS NV</v>
          </cell>
        </row>
        <row r="66">
          <cell r="E66" t="str">
            <v>01009018</v>
          </cell>
          <cell r="F66" t="str">
            <v>Phòng TTGD - CTSV</v>
          </cell>
          <cell r="G66" t="str">
            <v>VC</v>
          </cell>
          <cell r="H66" t="str">
            <v>A3</v>
          </cell>
          <cell r="I66">
            <v>8</v>
          </cell>
          <cell r="J66" t="str">
            <v>A1</v>
          </cell>
          <cell r="K66">
            <v>10</v>
          </cell>
          <cell r="L66" t="str">
            <v>A2</v>
          </cell>
          <cell r="M66">
            <v>9</v>
          </cell>
          <cell r="N66" t="str">
            <v>A3</v>
          </cell>
          <cell r="O66">
            <v>8</v>
          </cell>
          <cell r="P66" t="str">
            <v>A1</v>
          </cell>
          <cell r="Q66">
            <v>10</v>
          </cell>
          <cell r="R66" t="str">
            <v>A4</v>
          </cell>
          <cell r="S66">
            <v>7</v>
          </cell>
          <cell r="T66" t="str">
            <v>A3</v>
          </cell>
          <cell r="U66">
            <v>8</v>
          </cell>
          <cell r="V66">
            <v>8.4</v>
          </cell>
          <cell r="W66">
            <v>0</v>
          </cell>
          <cell r="X66" t="str">
            <v>Xuất sắc</v>
          </cell>
          <cell r="Y66">
            <v>0</v>
          </cell>
          <cell r="Z66" t="str">
            <v>A1</v>
          </cell>
          <cell r="AA66">
            <v>10</v>
          </cell>
          <cell r="AB66" t="str">
            <v>A3</v>
          </cell>
          <cell r="AC66">
            <v>8</v>
          </cell>
          <cell r="AD66" t="str">
            <v>B1</v>
          </cell>
          <cell r="AE66">
            <v>6</v>
          </cell>
          <cell r="AF66" t="str">
            <v>A3</v>
          </cell>
          <cell r="AG66">
            <v>8</v>
          </cell>
          <cell r="AH66" t="str">
            <v>A2</v>
          </cell>
          <cell r="AI66">
            <v>9</v>
          </cell>
          <cell r="AJ66">
            <v>8</v>
          </cell>
          <cell r="AK66">
            <v>0</v>
          </cell>
          <cell r="AL66" t="str">
            <v>Xuất sắc</v>
          </cell>
          <cell r="AM66">
            <v>8.1999999999999993</v>
          </cell>
          <cell r="AN66">
            <v>0</v>
          </cell>
          <cell r="AO66" t="str">
            <v>Xuất sắc</v>
          </cell>
          <cell r="AP66">
            <v>0</v>
          </cell>
          <cell r="AQ66">
            <v>8.1999999999999993</v>
          </cell>
          <cell r="AR66" t="str">
            <v/>
          </cell>
          <cell r="AS66" t="str">
            <v>Xuất sắc</v>
          </cell>
          <cell r="AT66" t="str">
            <v>Đạt LĐTT</v>
          </cell>
          <cell r="AU66">
            <v>8.3000000000000007</v>
          </cell>
          <cell r="AV66" t="str">
            <v/>
          </cell>
          <cell r="AW66" t="str">
            <v>Xuất sắc</v>
          </cell>
          <cell r="AX66" t="str">
            <v>Đạt LĐTT</v>
          </cell>
          <cell r="AY66" t="str">
            <v>Đạt yêu cầu</v>
          </cell>
          <cell r="AZ66">
            <v>8.4</v>
          </cell>
          <cell r="BA66">
            <v>8.4</v>
          </cell>
          <cell r="BB66" t="str">
            <v>11A* + 1B* + 0C* +  0D</v>
          </cell>
          <cell r="BC66" t="str">
            <v>11A*</v>
          </cell>
          <cell r="BD66">
            <v>1</v>
          </cell>
          <cell r="BE66" t="str">
            <v>HTT NV</v>
          </cell>
          <cell r="BF66" t="str">
            <v>HTT NV</v>
          </cell>
        </row>
        <row r="67">
          <cell r="E67" t="str">
            <v>01009010</v>
          </cell>
          <cell r="F67" t="str">
            <v>Phòng TTGD - CTSV</v>
          </cell>
          <cell r="G67" t="str">
            <v>VC</v>
          </cell>
          <cell r="H67" t="str">
            <v>A2</v>
          </cell>
          <cell r="I67">
            <v>9</v>
          </cell>
          <cell r="J67" t="str">
            <v>A2</v>
          </cell>
          <cell r="K67">
            <v>9</v>
          </cell>
          <cell r="L67" t="str">
            <v>A3</v>
          </cell>
          <cell r="M67">
            <v>8</v>
          </cell>
          <cell r="N67" t="str">
            <v>A4</v>
          </cell>
          <cell r="O67">
            <v>7</v>
          </cell>
          <cell r="P67" t="str">
            <v>A3</v>
          </cell>
          <cell r="Q67">
            <v>8</v>
          </cell>
          <cell r="R67" t="str">
            <v>A3</v>
          </cell>
          <cell r="S67">
            <v>8</v>
          </cell>
          <cell r="T67" t="str">
            <v>A3</v>
          </cell>
          <cell r="U67">
            <v>8</v>
          </cell>
          <cell r="V67">
            <v>7.8</v>
          </cell>
          <cell r="W67">
            <v>0</v>
          </cell>
          <cell r="X67" t="str">
            <v>Tốt</v>
          </cell>
          <cell r="Y67">
            <v>0</v>
          </cell>
          <cell r="Z67" t="str">
            <v>A3</v>
          </cell>
          <cell r="AA67">
            <v>8</v>
          </cell>
          <cell r="AB67" t="str">
            <v>A3</v>
          </cell>
          <cell r="AC67">
            <v>8</v>
          </cell>
          <cell r="AD67" t="str">
            <v>A3</v>
          </cell>
          <cell r="AE67">
            <v>8</v>
          </cell>
          <cell r="AF67" t="str">
            <v>A3</v>
          </cell>
          <cell r="AG67">
            <v>8</v>
          </cell>
          <cell r="AH67" t="str">
            <v>A3</v>
          </cell>
          <cell r="AI67">
            <v>8</v>
          </cell>
          <cell r="AJ67">
            <v>8</v>
          </cell>
          <cell r="AK67">
            <v>0</v>
          </cell>
          <cell r="AL67" t="str">
            <v>Xuất sắc</v>
          </cell>
          <cell r="AM67">
            <v>8</v>
          </cell>
          <cell r="AN67">
            <v>0</v>
          </cell>
          <cell r="AO67" t="str">
            <v>Xuất sắc</v>
          </cell>
          <cell r="AP67">
            <v>0</v>
          </cell>
          <cell r="AQ67">
            <v>7.9</v>
          </cell>
          <cell r="AR67" t="str">
            <v/>
          </cell>
          <cell r="AS67" t="str">
            <v>Tốt</v>
          </cell>
          <cell r="AT67" t="str">
            <v>Đạt LĐTT</v>
          </cell>
          <cell r="AU67">
            <v>7.9</v>
          </cell>
          <cell r="AV67" t="str">
            <v/>
          </cell>
          <cell r="AW67" t="str">
            <v>Tốt</v>
          </cell>
          <cell r="AX67" t="str">
            <v>Đạt LĐTT</v>
          </cell>
          <cell r="AY67" t="str">
            <v>Đạt yêu cầu</v>
          </cell>
          <cell r="AZ67">
            <v>8.1</v>
          </cell>
          <cell r="BA67">
            <v>8.1</v>
          </cell>
          <cell r="BB67" t="str">
            <v>12A* + 0B* + 0C* +  0D</v>
          </cell>
          <cell r="BC67" t="str">
            <v>12A*</v>
          </cell>
          <cell r="BD67">
            <v>0</v>
          </cell>
          <cell r="BE67" t="str">
            <v>HTXS NV</v>
          </cell>
          <cell r="BF67" t="str">
            <v>HTXS NV</v>
          </cell>
        </row>
        <row r="68">
          <cell r="E68" t="str">
            <v>01002004</v>
          </cell>
          <cell r="F68" t="str">
            <v>Phòng TTGD - CTSV</v>
          </cell>
          <cell r="G68" t="str">
            <v>VC</v>
          </cell>
          <cell r="H68" t="str">
            <v>A1</v>
          </cell>
          <cell r="I68">
            <v>10</v>
          </cell>
          <cell r="J68" t="str">
            <v>A1</v>
          </cell>
          <cell r="K68">
            <v>10</v>
          </cell>
          <cell r="L68" t="str">
            <v>A1</v>
          </cell>
          <cell r="M68">
            <v>10</v>
          </cell>
          <cell r="N68" t="str">
            <v>A2</v>
          </cell>
          <cell r="O68">
            <v>9</v>
          </cell>
          <cell r="P68" t="str">
            <v>A1</v>
          </cell>
          <cell r="Q68">
            <v>10</v>
          </cell>
          <cell r="R68" t="str">
            <v>A1</v>
          </cell>
          <cell r="S68">
            <v>10</v>
          </cell>
          <cell r="T68" t="str">
            <v>A2</v>
          </cell>
          <cell r="U68">
            <v>9</v>
          </cell>
          <cell r="V68">
            <v>9.6</v>
          </cell>
          <cell r="W68">
            <v>0</v>
          </cell>
          <cell r="X68" t="str">
            <v>Xuất sắc</v>
          </cell>
          <cell r="Y68">
            <v>0</v>
          </cell>
          <cell r="Z68" t="str">
            <v>A1</v>
          </cell>
          <cell r="AA68">
            <v>10</v>
          </cell>
          <cell r="AB68" t="str">
            <v>A2</v>
          </cell>
          <cell r="AC68">
            <v>9</v>
          </cell>
          <cell r="AD68" t="str">
            <v>A2</v>
          </cell>
          <cell r="AE68">
            <v>9</v>
          </cell>
          <cell r="AF68" t="str">
            <v>A2</v>
          </cell>
          <cell r="AG68">
            <v>9</v>
          </cell>
          <cell r="AH68" t="str">
            <v>A2</v>
          </cell>
          <cell r="AI68">
            <v>9</v>
          </cell>
          <cell r="AJ68">
            <v>9.3000000000000007</v>
          </cell>
          <cell r="AK68">
            <v>0</v>
          </cell>
          <cell r="AL68" t="str">
            <v>Xuất sắc</v>
          </cell>
          <cell r="AM68">
            <v>9.1999999999999993</v>
          </cell>
          <cell r="AN68">
            <v>0</v>
          </cell>
          <cell r="AO68" t="str">
            <v>Xuất sắc</v>
          </cell>
          <cell r="AP68">
            <v>0</v>
          </cell>
          <cell r="AQ68">
            <v>9.5</v>
          </cell>
          <cell r="AR68" t="str">
            <v/>
          </cell>
          <cell r="AS68" t="str">
            <v>Xuất sắc</v>
          </cell>
          <cell r="AT68" t="str">
            <v>Đạt LĐTT</v>
          </cell>
          <cell r="AU68">
            <v>9.4</v>
          </cell>
          <cell r="AV68" t="str">
            <v/>
          </cell>
          <cell r="AW68" t="str">
            <v>Xuất sắc</v>
          </cell>
          <cell r="AX68" t="str">
            <v>Đạt LĐTT</v>
          </cell>
          <cell r="AY68" t="str">
            <v>Tốt</v>
          </cell>
          <cell r="AZ68">
            <v>9.5</v>
          </cell>
          <cell r="BA68">
            <v>9.5</v>
          </cell>
          <cell r="BB68" t="str">
            <v>12A* + 0B* + 0C* +  0D</v>
          </cell>
          <cell r="BC68" t="str">
            <v>12A*</v>
          </cell>
          <cell r="BD68">
            <v>0</v>
          </cell>
          <cell r="BE68" t="str">
            <v>HTXS NV</v>
          </cell>
          <cell r="BF68" t="str">
            <v>HTXS NV</v>
          </cell>
        </row>
        <row r="69">
          <cell r="E69" t="str">
            <v>01009008</v>
          </cell>
          <cell r="F69" t="str">
            <v>Phòng TTGD - CTSV</v>
          </cell>
          <cell r="G69" t="str">
            <v>VC</v>
          </cell>
          <cell r="H69" t="str">
            <v>A3</v>
          </cell>
          <cell r="I69">
            <v>8</v>
          </cell>
          <cell r="J69" t="str">
            <v>A3</v>
          </cell>
          <cell r="K69">
            <v>8</v>
          </cell>
          <cell r="L69" t="str">
            <v>A4</v>
          </cell>
          <cell r="M69">
            <v>7</v>
          </cell>
          <cell r="N69" t="str">
            <v>A3</v>
          </cell>
          <cell r="O69">
            <v>8</v>
          </cell>
          <cell r="P69" t="str">
            <v>A3</v>
          </cell>
          <cell r="Q69">
            <v>8</v>
          </cell>
          <cell r="R69" t="str">
            <v>A3</v>
          </cell>
          <cell r="S69">
            <v>8</v>
          </cell>
          <cell r="T69" t="str">
            <v>A3</v>
          </cell>
          <cell r="U69">
            <v>8</v>
          </cell>
          <cell r="V69">
            <v>7.8</v>
          </cell>
          <cell r="W69">
            <v>0</v>
          </cell>
          <cell r="X69" t="str">
            <v>Tốt</v>
          </cell>
          <cell r="Y69">
            <v>0</v>
          </cell>
          <cell r="Z69" t="str">
            <v>A3</v>
          </cell>
          <cell r="AA69">
            <v>8</v>
          </cell>
          <cell r="AB69" t="str">
            <v>A3</v>
          </cell>
          <cell r="AC69">
            <v>8</v>
          </cell>
          <cell r="AD69" t="str">
            <v>A2</v>
          </cell>
          <cell r="AE69">
            <v>9</v>
          </cell>
          <cell r="AF69" t="str">
            <v>A3</v>
          </cell>
          <cell r="AG69">
            <v>8</v>
          </cell>
          <cell r="AH69" t="str">
            <v>A3</v>
          </cell>
          <cell r="AI69">
            <v>8</v>
          </cell>
          <cell r="AJ69">
            <v>8.3000000000000007</v>
          </cell>
          <cell r="AK69">
            <v>0</v>
          </cell>
          <cell r="AL69" t="str">
            <v>Xuất sắc</v>
          </cell>
          <cell r="AM69">
            <v>8.1999999999999993</v>
          </cell>
          <cell r="AN69">
            <v>0</v>
          </cell>
          <cell r="AO69" t="str">
            <v>Xuất sắc</v>
          </cell>
          <cell r="AP69">
            <v>0</v>
          </cell>
          <cell r="AQ69">
            <v>8.1</v>
          </cell>
          <cell r="AR69" t="str">
            <v/>
          </cell>
          <cell r="AS69" t="str">
            <v>Xuất sắc</v>
          </cell>
          <cell r="AT69" t="str">
            <v>Đạt LĐTT</v>
          </cell>
          <cell r="AU69">
            <v>8</v>
          </cell>
          <cell r="AV69" t="str">
            <v/>
          </cell>
          <cell r="AW69" t="str">
            <v>Xuất sắc</v>
          </cell>
          <cell r="AX69" t="str">
            <v>Đạt LĐTT</v>
          </cell>
          <cell r="AY69" t="str">
            <v>Khá</v>
          </cell>
          <cell r="AZ69">
            <v>8</v>
          </cell>
          <cell r="BA69">
            <v>8</v>
          </cell>
          <cell r="BB69" t="str">
            <v>12A* + 0B* + 0C* +  0D</v>
          </cell>
          <cell r="BC69" t="str">
            <v>12A*</v>
          </cell>
          <cell r="BD69">
            <v>0</v>
          </cell>
          <cell r="BE69" t="str">
            <v>HTXS NV</v>
          </cell>
          <cell r="BF69" t="str">
            <v>HTXS NV</v>
          </cell>
        </row>
        <row r="70">
          <cell r="E70" t="str">
            <v>01022058</v>
          </cell>
          <cell r="F70" t="str">
            <v>Phòng TTGD - CTSV</v>
          </cell>
          <cell r="G70" t="str">
            <v>VC</v>
          </cell>
          <cell r="H70" t="str">
            <v>A3</v>
          </cell>
          <cell r="I70">
            <v>8</v>
          </cell>
          <cell r="J70" t="str">
            <v>A3</v>
          </cell>
          <cell r="K70">
            <v>8</v>
          </cell>
          <cell r="L70" t="str">
            <v>A3</v>
          </cell>
          <cell r="M70">
            <v>8</v>
          </cell>
          <cell r="N70" t="str">
            <v>A4</v>
          </cell>
          <cell r="O70">
            <v>7</v>
          </cell>
          <cell r="P70" t="str">
            <v>A3</v>
          </cell>
          <cell r="Q70">
            <v>8</v>
          </cell>
          <cell r="R70" t="str">
            <v>A3</v>
          </cell>
          <cell r="S70">
            <v>8</v>
          </cell>
          <cell r="T70" t="str">
            <v>A3</v>
          </cell>
          <cell r="U70">
            <v>8</v>
          </cell>
          <cell r="V70">
            <v>7.8</v>
          </cell>
          <cell r="W70">
            <v>0</v>
          </cell>
          <cell r="X70" t="str">
            <v>Tốt</v>
          </cell>
          <cell r="Y70">
            <v>0</v>
          </cell>
          <cell r="Z70" t="str">
            <v>A2</v>
          </cell>
          <cell r="AA70">
            <v>9</v>
          </cell>
          <cell r="AB70" t="str">
            <v>A3</v>
          </cell>
          <cell r="AC70">
            <v>8</v>
          </cell>
          <cell r="AD70" t="str">
            <v>A2</v>
          </cell>
          <cell r="AE70">
            <v>9</v>
          </cell>
          <cell r="AF70" t="str">
            <v>A4</v>
          </cell>
          <cell r="AG70">
            <v>7</v>
          </cell>
          <cell r="AH70" t="str">
            <v>A4</v>
          </cell>
          <cell r="AI70">
            <v>7</v>
          </cell>
          <cell r="AJ70">
            <v>8.3000000000000007</v>
          </cell>
          <cell r="AK70">
            <v>0</v>
          </cell>
          <cell r="AL70" t="str">
            <v>Xuất sắc</v>
          </cell>
          <cell r="AM70">
            <v>8</v>
          </cell>
          <cell r="AN70">
            <v>0</v>
          </cell>
          <cell r="AO70" t="str">
            <v>Xuất sắc</v>
          </cell>
          <cell r="AP70">
            <v>0</v>
          </cell>
          <cell r="AQ70">
            <v>8.1</v>
          </cell>
          <cell r="AR70" t="str">
            <v/>
          </cell>
          <cell r="AS70" t="str">
            <v>Xuất sắc</v>
          </cell>
          <cell r="AT70" t="str">
            <v>Đạt LĐTT</v>
          </cell>
          <cell r="AU70">
            <v>7.9</v>
          </cell>
          <cell r="AV70" t="str">
            <v/>
          </cell>
          <cell r="AW70" t="str">
            <v>Tốt</v>
          </cell>
          <cell r="AX70" t="str">
            <v>Đạt LĐTT</v>
          </cell>
          <cell r="AY70" t="str">
            <v>Khá</v>
          </cell>
          <cell r="AZ70">
            <v>8</v>
          </cell>
          <cell r="BA70">
            <v>7.9</v>
          </cell>
          <cell r="BB70" t="str">
            <v>12A* + 0B* + 0C* +  0D</v>
          </cell>
          <cell r="BC70" t="str">
            <v>12A*</v>
          </cell>
          <cell r="BD70">
            <v>0</v>
          </cell>
          <cell r="BE70" t="str">
            <v>HTXS NV</v>
          </cell>
          <cell r="BF70" t="str">
            <v>HTT NV</v>
          </cell>
        </row>
        <row r="71">
          <cell r="E71" t="str">
            <v>01007004</v>
          </cell>
          <cell r="F71" t="str">
            <v>Phòng TTGD - CTSV</v>
          </cell>
          <cell r="G71" t="str">
            <v>VC</v>
          </cell>
          <cell r="H71" t="str">
            <v>A2</v>
          </cell>
          <cell r="I71">
            <v>9</v>
          </cell>
          <cell r="J71" t="str">
            <v>A2</v>
          </cell>
          <cell r="K71">
            <v>9</v>
          </cell>
          <cell r="L71" t="str">
            <v>A3</v>
          </cell>
          <cell r="M71">
            <v>8</v>
          </cell>
          <cell r="N71" t="str">
            <v>A3</v>
          </cell>
          <cell r="O71">
            <v>8</v>
          </cell>
          <cell r="P71" t="str">
            <v>A3</v>
          </cell>
          <cell r="Q71">
            <v>8</v>
          </cell>
          <cell r="R71" t="str">
            <v>A3</v>
          </cell>
          <cell r="S71">
            <v>8</v>
          </cell>
          <cell r="T71" t="str">
            <v>A4</v>
          </cell>
          <cell r="U71">
            <v>7</v>
          </cell>
          <cell r="V71">
            <v>7.8</v>
          </cell>
          <cell r="W71">
            <v>0</v>
          </cell>
          <cell r="X71" t="str">
            <v>Tốt</v>
          </cell>
          <cell r="Y71">
            <v>0</v>
          </cell>
          <cell r="Z71" t="str">
            <v>A3</v>
          </cell>
          <cell r="AA71">
            <v>8</v>
          </cell>
          <cell r="AB71" t="str">
            <v>A3</v>
          </cell>
          <cell r="AC71">
            <v>8</v>
          </cell>
          <cell r="AD71" t="str">
            <v>A3</v>
          </cell>
          <cell r="AE71">
            <v>8</v>
          </cell>
          <cell r="AF71" t="str">
            <v>A3</v>
          </cell>
          <cell r="AG71">
            <v>8</v>
          </cell>
          <cell r="AH71" t="str">
            <v>A3</v>
          </cell>
          <cell r="AI71">
            <v>8</v>
          </cell>
          <cell r="AJ71">
            <v>8</v>
          </cell>
          <cell r="AK71">
            <v>0</v>
          </cell>
          <cell r="AL71" t="str">
            <v>Xuất sắc</v>
          </cell>
          <cell r="AM71">
            <v>8</v>
          </cell>
          <cell r="AN71">
            <v>0</v>
          </cell>
          <cell r="AO71" t="str">
            <v>Xuất sắc</v>
          </cell>
          <cell r="AP71">
            <v>0</v>
          </cell>
          <cell r="AQ71">
            <v>7.9</v>
          </cell>
          <cell r="AR71" t="str">
            <v/>
          </cell>
          <cell r="AS71" t="str">
            <v>Tốt</v>
          </cell>
          <cell r="AT71" t="str">
            <v>Đạt LĐTT</v>
          </cell>
          <cell r="AU71">
            <v>7.9</v>
          </cell>
          <cell r="AV71" t="str">
            <v/>
          </cell>
          <cell r="AW71" t="str">
            <v>Tốt</v>
          </cell>
          <cell r="AX71" t="str">
            <v>Đạt LĐTT</v>
          </cell>
          <cell r="AY71" t="str">
            <v>Khá</v>
          </cell>
          <cell r="AZ71">
            <v>8.1</v>
          </cell>
          <cell r="BA71">
            <v>8.1</v>
          </cell>
          <cell r="BB71" t="str">
            <v>12A* + 0B* + 0C* +  0D</v>
          </cell>
          <cell r="BC71" t="str">
            <v>12A*</v>
          </cell>
          <cell r="BD71">
            <v>0</v>
          </cell>
          <cell r="BE71" t="str">
            <v>HTXS NV</v>
          </cell>
          <cell r="BF71" t="str">
            <v>HTXS NV</v>
          </cell>
        </row>
        <row r="72">
          <cell r="E72" t="str">
            <v>01009012</v>
          </cell>
          <cell r="F72" t="str">
            <v>Phòng TTGD - CTSV</v>
          </cell>
          <cell r="G72" t="str">
            <v>HĐT</v>
          </cell>
          <cell r="H72" t="str">
            <v>A3</v>
          </cell>
          <cell r="I72">
            <v>8</v>
          </cell>
          <cell r="J72" t="str">
            <v>A2</v>
          </cell>
          <cell r="K72">
            <v>9</v>
          </cell>
          <cell r="L72" t="str">
            <v>A2</v>
          </cell>
          <cell r="M72">
            <v>9</v>
          </cell>
          <cell r="N72" t="str">
            <v>A3</v>
          </cell>
          <cell r="O72">
            <v>8</v>
          </cell>
          <cell r="P72" t="str">
            <v>A2</v>
          </cell>
          <cell r="Q72">
            <v>9</v>
          </cell>
          <cell r="R72" t="str">
            <v>A1</v>
          </cell>
          <cell r="S72">
            <v>10</v>
          </cell>
          <cell r="T72" t="str">
            <v>A3</v>
          </cell>
          <cell r="U72">
            <v>8</v>
          </cell>
          <cell r="V72">
            <v>8.8000000000000007</v>
          </cell>
          <cell r="W72">
            <v>0</v>
          </cell>
          <cell r="X72" t="str">
            <v>Xuất sắc</v>
          </cell>
          <cell r="Y72">
            <v>0</v>
          </cell>
          <cell r="Z72" t="str">
            <v>A2</v>
          </cell>
          <cell r="AA72">
            <v>9</v>
          </cell>
          <cell r="AB72" t="str">
            <v>A2</v>
          </cell>
          <cell r="AC72">
            <v>9</v>
          </cell>
          <cell r="AD72" t="str">
            <v>A3</v>
          </cell>
          <cell r="AE72">
            <v>8</v>
          </cell>
          <cell r="AF72" t="str">
            <v>A3</v>
          </cell>
          <cell r="AG72">
            <v>8</v>
          </cell>
          <cell r="AH72" t="str">
            <v>A2</v>
          </cell>
          <cell r="AI72">
            <v>9</v>
          </cell>
          <cell r="AJ72">
            <v>8.5</v>
          </cell>
          <cell r="AK72">
            <v>0</v>
          </cell>
          <cell r="AL72" t="str">
            <v>Xuất sắc</v>
          </cell>
          <cell r="AM72">
            <v>8.6</v>
          </cell>
          <cell r="AN72">
            <v>0</v>
          </cell>
          <cell r="AO72" t="str">
            <v>Xuất sắc</v>
          </cell>
          <cell r="AP72">
            <v>0</v>
          </cell>
          <cell r="AQ72">
            <v>8.6999999999999993</v>
          </cell>
          <cell r="AR72" t="str">
            <v/>
          </cell>
          <cell r="AS72" t="str">
            <v>Xuất sắc</v>
          </cell>
          <cell r="AT72" t="str">
            <v>Đạt LĐTT</v>
          </cell>
          <cell r="AU72">
            <v>8.6999999999999993</v>
          </cell>
          <cell r="AV72" t="str">
            <v/>
          </cell>
          <cell r="AW72" t="str">
            <v>Xuất sắc</v>
          </cell>
          <cell r="AX72" t="str">
            <v>Đạt LĐTT</v>
          </cell>
          <cell r="AY72" t="e">
            <v>#N/A</v>
          </cell>
          <cell r="AZ72">
            <v>8.6</v>
          </cell>
          <cell r="BA72">
            <v>8.6999999999999993</v>
          </cell>
          <cell r="BB72" t="str">
            <v>12A* + 0B* + 0C* +  0D</v>
          </cell>
          <cell r="BC72" t="str">
            <v>12A*</v>
          </cell>
          <cell r="BD72">
            <v>0</v>
          </cell>
          <cell r="BE72" t="str">
            <v>HTXS NV</v>
          </cell>
          <cell r="BF72" t="str">
            <v>HTXS NV</v>
          </cell>
        </row>
        <row r="73">
          <cell r="E73" t="str">
            <v>01002008</v>
          </cell>
          <cell r="F73" t="str">
            <v>Phòng TTGD - CTSV</v>
          </cell>
          <cell r="G73" t="str">
            <v>HĐT</v>
          </cell>
          <cell r="H73" t="str">
            <v>A1</v>
          </cell>
          <cell r="I73">
            <v>10</v>
          </cell>
          <cell r="J73" t="str">
            <v>A2</v>
          </cell>
          <cell r="K73">
            <v>9</v>
          </cell>
          <cell r="L73" t="str">
            <v>A1</v>
          </cell>
          <cell r="M73">
            <v>10</v>
          </cell>
          <cell r="N73" t="str">
            <v>A2</v>
          </cell>
          <cell r="O73">
            <v>9</v>
          </cell>
          <cell r="P73" t="str">
            <v>A3</v>
          </cell>
          <cell r="Q73">
            <v>8</v>
          </cell>
          <cell r="R73" t="str">
            <v>A3</v>
          </cell>
          <cell r="S73">
            <v>8</v>
          </cell>
          <cell r="T73" t="str">
            <v>A3</v>
          </cell>
          <cell r="U73">
            <v>8</v>
          </cell>
          <cell r="V73">
            <v>8.6</v>
          </cell>
          <cell r="W73">
            <v>0</v>
          </cell>
          <cell r="X73" t="str">
            <v>Xuất sắc</v>
          </cell>
          <cell r="Y73">
            <v>0</v>
          </cell>
          <cell r="Z73" t="str">
            <v>A3</v>
          </cell>
          <cell r="AA73">
            <v>8</v>
          </cell>
          <cell r="AB73" t="str">
            <v>A3</v>
          </cell>
          <cell r="AC73">
            <v>8</v>
          </cell>
          <cell r="AD73" t="str">
            <v>A2</v>
          </cell>
          <cell r="AE73">
            <v>9</v>
          </cell>
          <cell r="AF73" t="str">
            <v>A3</v>
          </cell>
          <cell r="AG73">
            <v>8</v>
          </cell>
          <cell r="AH73" t="str">
            <v>A3</v>
          </cell>
          <cell r="AI73">
            <v>8</v>
          </cell>
          <cell r="AJ73">
            <v>8.3000000000000007</v>
          </cell>
          <cell r="AK73">
            <v>0</v>
          </cell>
          <cell r="AL73" t="str">
            <v>Xuất sắc</v>
          </cell>
          <cell r="AM73">
            <v>8.1999999999999993</v>
          </cell>
          <cell r="AN73">
            <v>0</v>
          </cell>
          <cell r="AO73" t="str">
            <v>Xuất sắc</v>
          </cell>
          <cell r="AP73">
            <v>0</v>
          </cell>
          <cell r="AQ73">
            <v>8.5</v>
          </cell>
          <cell r="AR73" t="str">
            <v/>
          </cell>
          <cell r="AS73" t="str">
            <v>Xuất sắc</v>
          </cell>
          <cell r="AT73" t="str">
            <v>Đạt LĐTT</v>
          </cell>
          <cell r="AU73">
            <v>8.4</v>
          </cell>
          <cell r="AV73" t="str">
            <v/>
          </cell>
          <cell r="AW73" t="str">
            <v>Xuất sắc</v>
          </cell>
          <cell r="AX73" t="str">
            <v>Đạt LĐTT</v>
          </cell>
          <cell r="AY73" t="str">
            <v>Khá</v>
          </cell>
          <cell r="AZ73">
            <v>8.6</v>
          </cell>
          <cell r="BA73">
            <v>8.6</v>
          </cell>
          <cell r="BB73" t="str">
            <v>12A* + 0B* + 0C* +  0D</v>
          </cell>
          <cell r="BC73" t="str">
            <v>12A*</v>
          </cell>
          <cell r="BD73">
            <v>0</v>
          </cell>
          <cell r="BE73" t="str">
            <v>HTXS NV</v>
          </cell>
          <cell r="BF73" t="str">
            <v>HTXS NV</v>
          </cell>
        </row>
        <row r="74">
          <cell r="E74" t="str">
            <v>01009011</v>
          </cell>
          <cell r="F74" t="str">
            <v>Phòng TTGD - CTSV</v>
          </cell>
          <cell r="G74" t="str">
            <v>HĐT</v>
          </cell>
          <cell r="H74" t="str">
            <v>A3</v>
          </cell>
          <cell r="I74">
            <v>8</v>
          </cell>
          <cell r="J74" t="str">
            <v>A3</v>
          </cell>
          <cell r="K74">
            <v>8</v>
          </cell>
          <cell r="L74" t="str">
            <v>A3</v>
          </cell>
          <cell r="M74">
            <v>8</v>
          </cell>
          <cell r="N74" t="str">
            <v>A4</v>
          </cell>
          <cell r="O74">
            <v>7</v>
          </cell>
          <cell r="P74" t="str">
            <v>A3</v>
          </cell>
          <cell r="Q74">
            <v>8</v>
          </cell>
          <cell r="R74" t="str">
            <v>A3</v>
          </cell>
          <cell r="S74">
            <v>8</v>
          </cell>
          <cell r="T74" t="str">
            <v>A4</v>
          </cell>
          <cell r="U74">
            <v>7</v>
          </cell>
          <cell r="V74">
            <v>7.6</v>
          </cell>
          <cell r="W74">
            <v>0</v>
          </cell>
          <cell r="X74" t="str">
            <v>Tốt</v>
          </cell>
          <cell r="Y74">
            <v>0</v>
          </cell>
          <cell r="Z74" t="str">
            <v>A2</v>
          </cell>
          <cell r="AA74">
            <v>9</v>
          </cell>
          <cell r="AB74" t="str">
            <v>A2</v>
          </cell>
          <cell r="AC74">
            <v>9</v>
          </cell>
          <cell r="AD74" t="str">
            <v>A3</v>
          </cell>
          <cell r="AE74">
            <v>8</v>
          </cell>
          <cell r="AF74" t="str">
            <v>A3</v>
          </cell>
          <cell r="AG74">
            <v>8</v>
          </cell>
          <cell r="AH74" t="str">
            <v>A3</v>
          </cell>
          <cell r="AI74">
            <v>8</v>
          </cell>
          <cell r="AJ74">
            <v>8.5</v>
          </cell>
          <cell r="AK74">
            <v>0</v>
          </cell>
          <cell r="AL74" t="str">
            <v>Xuất sắc</v>
          </cell>
          <cell r="AM74">
            <v>8.4</v>
          </cell>
          <cell r="AN74">
            <v>0</v>
          </cell>
          <cell r="AO74" t="str">
            <v>Xuất sắc</v>
          </cell>
          <cell r="AP74">
            <v>0</v>
          </cell>
          <cell r="AQ74">
            <v>8.1</v>
          </cell>
          <cell r="AR74" t="str">
            <v/>
          </cell>
          <cell r="AS74" t="str">
            <v>Xuất sắc</v>
          </cell>
          <cell r="AT74" t="str">
            <v>Đạt LĐTT</v>
          </cell>
          <cell r="AU74">
            <v>8</v>
          </cell>
          <cell r="AV74" t="str">
            <v/>
          </cell>
          <cell r="AW74" t="str">
            <v>Xuất sắc</v>
          </cell>
          <cell r="AX74" t="str">
            <v>Đạt LĐTT</v>
          </cell>
          <cell r="AY74" t="str">
            <v>Tốt</v>
          </cell>
          <cell r="AZ74">
            <v>8</v>
          </cell>
          <cell r="BA74">
            <v>8</v>
          </cell>
          <cell r="BB74" t="str">
            <v>12A* + 0B* + 0C* +  0D</v>
          </cell>
          <cell r="BC74" t="str">
            <v>12A*</v>
          </cell>
          <cell r="BD74">
            <v>0</v>
          </cell>
          <cell r="BE74" t="str">
            <v>HTXS NV</v>
          </cell>
          <cell r="BF74" t="str">
            <v>HTXS NV</v>
          </cell>
        </row>
        <row r="75">
          <cell r="E75" t="str">
            <v>01009019</v>
          </cell>
          <cell r="F75" t="str">
            <v>Phòng TTGD - CTSV</v>
          </cell>
          <cell r="G75" t="str">
            <v>HĐT</v>
          </cell>
          <cell r="H75" t="str">
            <v>A3</v>
          </cell>
          <cell r="I75">
            <v>8</v>
          </cell>
          <cell r="J75" t="str">
            <v>A3</v>
          </cell>
          <cell r="K75">
            <v>8</v>
          </cell>
          <cell r="L75" t="str">
            <v>A3</v>
          </cell>
          <cell r="M75">
            <v>8</v>
          </cell>
          <cell r="N75" t="str">
            <v>A2</v>
          </cell>
          <cell r="O75">
            <v>9</v>
          </cell>
          <cell r="P75" t="str">
            <v>A2</v>
          </cell>
          <cell r="Q75">
            <v>9</v>
          </cell>
          <cell r="R75" t="str">
            <v>A2</v>
          </cell>
          <cell r="S75">
            <v>9</v>
          </cell>
          <cell r="T75" t="str">
            <v>A2</v>
          </cell>
          <cell r="U75">
            <v>9</v>
          </cell>
          <cell r="V75">
            <v>8.8000000000000007</v>
          </cell>
          <cell r="W75">
            <v>0</v>
          </cell>
          <cell r="X75" t="str">
            <v>Xuất sắc</v>
          </cell>
          <cell r="Y75">
            <v>0</v>
          </cell>
          <cell r="Z75" t="str">
            <v>A2</v>
          </cell>
          <cell r="AA75">
            <v>9</v>
          </cell>
          <cell r="AB75" t="str">
            <v>A2</v>
          </cell>
          <cell r="AC75">
            <v>9</v>
          </cell>
          <cell r="AD75" t="str">
            <v>A2</v>
          </cell>
          <cell r="AE75">
            <v>9</v>
          </cell>
          <cell r="AF75" t="str">
            <v>A3</v>
          </cell>
          <cell r="AG75">
            <v>8</v>
          </cell>
          <cell r="AH75" t="str">
            <v>A3</v>
          </cell>
          <cell r="AI75">
            <v>8</v>
          </cell>
          <cell r="AJ75">
            <v>8.8000000000000007</v>
          </cell>
          <cell r="AK75">
            <v>0</v>
          </cell>
          <cell r="AL75" t="str">
            <v>Xuất sắc</v>
          </cell>
          <cell r="AM75">
            <v>8.6</v>
          </cell>
          <cell r="AN75">
            <v>0</v>
          </cell>
          <cell r="AO75" t="str">
            <v>Xuất sắc</v>
          </cell>
          <cell r="AP75">
            <v>0</v>
          </cell>
          <cell r="AQ75">
            <v>8.8000000000000007</v>
          </cell>
          <cell r="AR75" t="str">
            <v/>
          </cell>
          <cell r="AS75" t="str">
            <v>Xuất sắc</v>
          </cell>
          <cell r="AT75" t="str">
            <v>Đạt LĐTT</v>
          </cell>
          <cell r="AU75">
            <v>8.6999999999999993</v>
          </cell>
          <cell r="AV75" t="str">
            <v/>
          </cell>
          <cell r="AW75" t="str">
            <v>Xuất sắc</v>
          </cell>
          <cell r="AX75" t="str">
            <v>Đạt LĐTT</v>
          </cell>
          <cell r="AY75" t="str">
            <v>Khá</v>
          </cell>
          <cell r="AZ75">
            <v>8.6</v>
          </cell>
          <cell r="BA75">
            <v>8.6</v>
          </cell>
          <cell r="BB75" t="str">
            <v>12A* + 0B* + 0C* +  0D</v>
          </cell>
          <cell r="BC75" t="str">
            <v>12A*</v>
          </cell>
          <cell r="BD75">
            <v>0</v>
          </cell>
          <cell r="BE75" t="str">
            <v>HTXS NV</v>
          </cell>
          <cell r="BF75" t="str">
            <v>HTXS NV</v>
          </cell>
        </row>
        <row r="76">
          <cell r="E76" t="str">
            <v>01009028</v>
          </cell>
          <cell r="F76" t="str">
            <v>Phòng TTGD - CTSV</v>
          </cell>
          <cell r="G76" t="str">
            <v>HĐT</v>
          </cell>
          <cell r="H76" t="str">
            <v>A4</v>
          </cell>
          <cell r="I76">
            <v>7</v>
          </cell>
          <cell r="J76" t="str">
            <v>A3</v>
          </cell>
          <cell r="K76">
            <v>8</v>
          </cell>
          <cell r="L76" t="str">
            <v>A4</v>
          </cell>
          <cell r="M76">
            <v>7</v>
          </cell>
          <cell r="N76" t="str">
            <v>A4</v>
          </cell>
          <cell r="O76">
            <v>7</v>
          </cell>
          <cell r="P76" t="str">
            <v>A4</v>
          </cell>
          <cell r="Q76">
            <v>7</v>
          </cell>
          <cell r="R76" t="str">
            <v>B2</v>
          </cell>
          <cell r="S76">
            <v>5</v>
          </cell>
          <cell r="T76" t="str">
            <v>A4</v>
          </cell>
          <cell r="U76">
            <v>7</v>
          </cell>
          <cell r="V76">
            <v>6.6</v>
          </cell>
          <cell r="W76">
            <v>0</v>
          </cell>
          <cell r="X76" t="str">
            <v>Tốt</v>
          </cell>
          <cell r="Y76">
            <v>0</v>
          </cell>
          <cell r="Z76" t="str">
            <v>A3</v>
          </cell>
          <cell r="AA76">
            <v>8</v>
          </cell>
          <cell r="AB76" t="str">
            <v>A3</v>
          </cell>
          <cell r="AC76">
            <v>8</v>
          </cell>
          <cell r="AD76" t="str">
            <v>B2</v>
          </cell>
          <cell r="AE76">
            <v>5</v>
          </cell>
          <cell r="AF76" t="str">
            <v>A4</v>
          </cell>
          <cell r="AG76">
            <v>7</v>
          </cell>
          <cell r="AH76" t="str">
            <v>A3</v>
          </cell>
          <cell r="AI76">
            <v>8</v>
          </cell>
          <cell r="AJ76">
            <v>7</v>
          </cell>
          <cell r="AK76">
            <v>0</v>
          </cell>
          <cell r="AL76" t="str">
            <v>Tốt</v>
          </cell>
          <cell r="AM76">
            <v>7.2</v>
          </cell>
          <cell r="AN76">
            <v>0</v>
          </cell>
          <cell r="AO76" t="str">
            <v>Tốt</v>
          </cell>
          <cell r="AP76">
            <v>0</v>
          </cell>
          <cell r="AQ76">
            <v>6.8</v>
          </cell>
          <cell r="AR76" t="str">
            <v/>
          </cell>
          <cell r="AS76" t="str">
            <v>Tốt</v>
          </cell>
          <cell r="AT76" t="str">
            <v>Đạt LĐTT</v>
          </cell>
          <cell r="AU76">
            <v>6.9</v>
          </cell>
          <cell r="AV76" t="str">
            <v/>
          </cell>
          <cell r="AW76" t="str">
            <v>Tốt</v>
          </cell>
          <cell r="AX76" t="str">
            <v>Đạt LĐTT</v>
          </cell>
          <cell r="AY76" t="str">
            <v>Đạt yêu cầu</v>
          </cell>
          <cell r="AZ76">
            <v>6.9</v>
          </cell>
          <cell r="BA76">
            <v>7</v>
          </cell>
          <cell r="BB76" t="str">
            <v>10A* + 2B* + 0C* +  0D</v>
          </cell>
          <cell r="BC76" t="str">
            <v>10A*</v>
          </cell>
          <cell r="BD76">
            <v>1</v>
          </cell>
          <cell r="BE76" t="str">
            <v>HTT NV</v>
          </cell>
          <cell r="BF76" t="str">
            <v>HTT NV</v>
          </cell>
        </row>
        <row r="77">
          <cell r="E77" t="str">
            <v>01009026</v>
          </cell>
          <cell r="F77" t="str">
            <v>Phòng TTGD - CTSV</v>
          </cell>
          <cell r="G77" t="str">
            <v>HĐT</v>
          </cell>
          <cell r="H77" t="str">
            <v>A2</v>
          </cell>
          <cell r="I77">
            <v>9</v>
          </cell>
          <cell r="J77" t="str">
            <v>A3</v>
          </cell>
          <cell r="K77">
            <v>8</v>
          </cell>
          <cell r="L77" t="str">
            <v>A2</v>
          </cell>
          <cell r="M77">
            <v>9</v>
          </cell>
          <cell r="N77" t="str">
            <v>A3</v>
          </cell>
          <cell r="O77">
            <v>8</v>
          </cell>
          <cell r="P77" t="str">
            <v>A3</v>
          </cell>
          <cell r="Q77">
            <v>8</v>
          </cell>
          <cell r="R77" t="str">
            <v>A3</v>
          </cell>
          <cell r="S77">
            <v>8</v>
          </cell>
          <cell r="T77" t="str">
            <v>A1</v>
          </cell>
          <cell r="U77">
            <v>10</v>
          </cell>
          <cell r="V77">
            <v>8.6</v>
          </cell>
          <cell r="W77">
            <v>0</v>
          </cell>
          <cell r="X77" t="str">
            <v>Xuất sắc</v>
          </cell>
          <cell r="Y77">
            <v>0</v>
          </cell>
          <cell r="Z77" t="str">
            <v>A1</v>
          </cell>
          <cell r="AA77">
            <v>10</v>
          </cell>
          <cell r="AB77" t="str">
            <v>A1</v>
          </cell>
          <cell r="AC77">
            <v>10</v>
          </cell>
          <cell r="AD77" t="str">
            <v>A2</v>
          </cell>
          <cell r="AE77">
            <v>9</v>
          </cell>
          <cell r="AF77" t="str">
            <v>A2</v>
          </cell>
          <cell r="AG77">
            <v>9</v>
          </cell>
          <cell r="AH77" t="str">
            <v>A3</v>
          </cell>
          <cell r="AI77">
            <v>8</v>
          </cell>
          <cell r="AJ77">
            <v>9.5</v>
          </cell>
          <cell r="AK77">
            <v>0</v>
          </cell>
          <cell r="AL77" t="str">
            <v>Xuất sắc</v>
          </cell>
          <cell r="AM77">
            <v>9.1999999999999993</v>
          </cell>
          <cell r="AN77">
            <v>0</v>
          </cell>
          <cell r="AO77" t="str">
            <v>Xuất sắc</v>
          </cell>
          <cell r="AP77">
            <v>0</v>
          </cell>
          <cell r="AQ77">
            <v>9.1</v>
          </cell>
          <cell r="AR77" t="str">
            <v/>
          </cell>
          <cell r="AS77" t="str">
            <v>Xuất sắc</v>
          </cell>
          <cell r="AT77" t="str">
            <v>Đạt LĐTT</v>
          </cell>
          <cell r="AU77">
            <v>8.9</v>
          </cell>
          <cell r="AV77" t="str">
            <v/>
          </cell>
          <cell r="AW77" t="str">
            <v>Xuất sắc</v>
          </cell>
          <cell r="AX77" t="str">
            <v>Đạt LĐTT</v>
          </cell>
          <cell r="AY77" t="str">
            <v>Tốt</v>
          </cell>
          <cell r="AZ77">
            <v>8.9</v>
          </cell>
          <cell r="BA77">
            <v>8.8000000000000007</v>
          </cell>
          <cell r="BB77" t="str">
            <v>12A* + 0B* + 0C* +  0D</v>
          </cell>
          <cell r="BC77" t="str">
            <v>12A*</v>
          </cell>
          <cell r="BD77">
            <v>0</v>
          </cell>
          <cell r="BE77" t="str">
            <v>HTXS NV</v>
          </cell>
          <cell r="BF77" t="str">
            <v>HTXS NV</v>
          </cell>
        </row>
        <row r="78">
          <cell r="E78" t="str">
            <v>01007003</v>
          </cell>
          <cell r="F78" t="str">
            <v>Phòng TTGD - CTSV</v>
          </cell>
          <cell r="G78" t="str">
            <v>HĐT</v>
          </cell>
          <cell r="H78" t="str">
            <v>A3</v>
          </cell>
          <cell r="I78">
            <v>8</v>
          </cell>
          <cell r="J78" t="str">
            <v>A4</v>
          </cell>
          <cell r="K78">
            <v>7</v>
          </cell>
          <cell r="L78" t="str">
            <v>A3</v>
          </cell>
          <cell r="M78">
            <v>8</v>
          </cell>
          <cell r="N78" t="str">
            <v>A4</v>
          </cell>
          <cell r="O78">
            <v>7</v>
          </cell>
          <cell r="P78" t="str">
            <v>A DN</v>
          </cell>
          <cell r="Q78">
            <v>0</v>
          </cell>
          <cell r="R78" t="str">
            <v>A DN</v>
          </cell>
          <cell r="S78">
            <v>0</v>
          </cell>
          <cell r="T78" t="str">
            <v>A DN</v>
          </cell>
          <cell r="U78">
            <v>0</v>
          </cell>
          <cell r="V78">
            <v>7.5</v>
          </cell>
          <cell r="W78">
            <v>0</v>
          </cell>
          <cell r="X78" t="str">
            <v>Tốt</v>
          </cell>
          <cell r="Y78" t="str">
            <v>Nghỉ thai sản từ ngày 12/10/2022 đến 11/4/2023
Thưởng 2 tháng</v>
          </cell>
          <cell r="Z78" t="str">
            <v>A DN</v>
          </cell>
          <cell r="AA78">
            <v>0</v>
          </cell>
          <cell r="AB78" t="str">
            <v>A DN</v>
          </cell>
          <cell r="AC78">
            <v>0</v>
          </cell>
          <cell r="AD78" t="str">
            <v>A4</v>
          </cell>
          <cell r="AE78">
            <v>7</v>
          </cell>
          <cell r="AF78" t="str">
            <v>A4</v>
          </cell>
          <cell r="AG78">
            <v>7</v>
          </cell>
          <cell r="AH78" t="str">
            <v>A4</v>
          </cell>
          <cell r="AI78">
            <v>7</v>
          </cell>
          <cell r="AJ78">
            <v>7</v>
          </cell>
          <cell r="AK78">
            <v>0</v>
          </cell>
          <cell r="AL78" t="str">
            <v>Tốt</v>
          </cell>
          <cell r="AM78">
            <v>7</v>
          </cell>
          <cell r="AN78">
            <v>0</v>
          </cell>
          <cell r="AO78" t="str">
            <v>Tốt</v>
          </cell>
          <cell r="AP78" t="str">
            <v>Nghỉ thai sản từ ngày 12/10/2022 đến 11/4/2023
Thưởng thi đua học kỳ 2 tháng (5, 6)</v>
          </cell>
          <cell r="AQ78">
            <v>7.3</v>
          </cell>
          <cell r="AR78" t="str">
            <v/>
          </cell>
          <cell r="AS78" t="str">
            <v>Tốt</v>
          </cell>
          <cell r="AT78" t="str">
            <v>Đạt LĐTT</v>
          </cell>
          <cell r="AU78">
            <v>7.3</v>
          </cell>
          <cell r="AV78" t="str">
            <v/>
          </cell>
          <cell r="AW78" t="str">
            <v>Tốt</v>
          </cell>
          <cell r="AX78" t="str">
            <v>Đạt LĐTT</v>
          </cell>
          <cell r="AY78" t="str">
            <v>Khá</v>
          </cell>
          <cell r="AZ78">
            <v>7.3</v>
          </cell>
          <cell r="BA78">
            <v>7.3</v>
          </cell>
          <cell r="BB78" t="str">
            <v>12A* + 0B* + 0C* +  0D</v>
          </cell>
          <cell r="BC78" t="str">
            <v>12A*</v>
          </cell>
          <cell r="BD78">
            <v>0</v>
          </cell>
          <cell r="BE78" t="str">
            <v>HTT NV</v>
          </cell>
          <cell r="BF78" t="str">
            <v>HTT NV</v>
          </cell>
        </row>
        <row r="79">
          <cell r="E79" t="str">
            <v>01009029</v>
          </cell>
          <cell r="F79" t="str">
            <v>Phòng TTGD - CTSV</v>
          </cell>
          <cell r="G79" t="str">
            <v>HĐT</v>
          </cell>
          <cell r="H79">
            <v>0</v>
          </cell>
          <cell r="I79">
            <v>0</v>
          </cell>
          <cell r="J79" t="str">
            <v>A4</v>
          </cell>
          <cell r="K79">
            <v>7</v>
          </cell>
          <cell r="L79" t="str">
            <v>A4</v>
          </cell>
          <cell r="M79">
            <v>7</v>
          </cell>
          <cell r="N79" t="str">
            <v>A4</v>
          </cell>
          <cell r="O79">
            <v>7</v>
          </cell>
          <cell r="P79" t="str">
            <v>A3</v>
          </cell>
          <cell r="Q79">
            <v>8</v>
          </cell>
          <cell r="R79" t="str">
            <v>A3</v>
          </cell>
          <cell r="S79">
            <v>8</v>
          </cell>
          <cell r="T79" t="str">
            <v>A4</v>
          </cell>
          <cell r="U79">
            <v>7</v>
          </cell>
          <cell r="V79">
            <v>7.4</v>
          </cell>
          <cell r="W79">
            <v>0</v>
          </cell>
          <cell r="X79" t="str">
            <v>Tốt</v>
          </cell>
          <cell r="Y79">
            <v>0</v>
          </cell>
          <cell r="Z79" t="str">
            <v>A3</v>
          </cell>
          <cell r="AA79">
            <v>8</v>
          </cell>
          <cell r="AB79" t="str">
            <v>A3</v>
          </cell>
          <cell r="AC79">
            <v>8</v>
          </cell>
          <cell r="AD79" t="str">
            <v>A4</v>
          </cell>
          <cell r="AE79">
            <v>7</v>
          </cell>
          <cell r="AF79" t="str">
            <v>A4</v>
          </cell>
          <cell r="AG79">
            <v>7</v>
          </cell>
          <cell r="AH79" t="str">
            <v>A4</v>
          </cell>
          <cell r="AI79">
            <v>7</v>
          </cell>
          <cell r="AJ79">
            <v>7.5</v>
          </cell>
          <cell r="AK79">
            <v>0</v>
          </cell>
          <cell r="AL79" t="str">
            <v>Tốt</v>
          </cell>
          <cell r="AM79">
            <v>7.4</v>
          </cell>
          <cell r="AN79">
            <v>0</v>
          </cell>
          <cell r="AO79" t="str">
            <v>Tốt</v>
          </cell>
          <cell r="AP79">
            <v>0</v>
          </cell>
          <cell r="AQ79">
            <v>7.5</v>
          </cell>
          <cell r="AR79" t="str">
            <v/>
          </cell>
          <cell r="AS79" t="str">
            <v>Tốt</v>
          </cell>
          <cell r="AT79" t="str">
            <v>Đạt LĐTT</v>
          </cell>
          <cell r="AU79">
            <v>7.4</v>
          </cell>
          <cell r="AV79" t="str">
            <v/>
          </cell>
          <cell r="AW79" t="str">
            <v>Tốt</v>
          </cell>
          <cell r="AX79" t="str">
            <v>Đạt LĐTT</v>
          </cell>
          <cell r="AY79" t="str">
            <v>Tốt</v>
          </cell>
          <cell r="AZ79">
            <v>7.4</v>
          </cell>
          <cell r="BA79">
            <v>7.4</v>
          </cell>
          <cell r="BB79" t="str">
            <v>11A* + 0B* + 0C* +  0D</v>
          </cell>
          <cell r="BC79" t="str">
            <v>11A*</v>
          </cell>
          <cell r="BD79">
            <v>0</v>
          </cell>
          <cell r="BE79" t="str">
            <v>HTT NV</v>
          </cell>
          <cell r="BF79" t="str">
            <v>HTT NV</v>
          </cell>
        </row>
        <row r="80">
          <cell r="E80" t="str">
            <v>01002038</v>
          </cell>
          <cell r="F80" t="str">
            <v>Phòng TTGD - CTSV</v>
          </cell>
          <cell r="G80" t="str">
            <v>HĐT</v>
          </cell>
          <cell r="H80" t="str">
            <v>A3</v>
          </cell>
          <cell r="I80">
            <v>8</v>
          </cell>
          <cell r="J80" t="str">
            <v>A4</v>
          </cell>
          <cell r="K80">
            <v>7</v>
          </cell>
          <cell r="L80" t="str">
            <v>A3</v>
          </cell>
          <cell r="M80">
            <v>8</v>
          </cell>
          <cell r="N80" t="str">
            <v>A4</v>
          </cell>
          <cell r="O80">
            <v>7</v>
          </cell>
          <cell r="P80" t="str">
            <v>A4</v>
          </cell>
          <cell r="Q80">
            <v>7</v>
          </cell>
          <cell r="R80" t="str">
            <v>A4</v>
          </cell>
          <cell r="S80">
            <v>7</v>
          </cell>
          <cell r="T80" t="str">
            <v>A4</v>
          </cell>
          <cell r="U80">
            <v>7</v>
          </cell>
          <cell r="V80">
            <v>7.2</v>
          </cell>
          <cell r="W80">
            <v>0</v>
          </cell>
          <cell r="X80" t="str">
            <v>Tốt</v>
          </cell>
          <cell r="Y80">
            <v>0</v>
          </cell>
          <cell r="Z80" t="str">
            <v>B1</v>
          </cell>
          <cell r="AA80">
            <v>6</v>
          </cell>
          <cell r="AB80" t="str">
            <v>A4</v>
          </cell>
          <cell r="AC80">
            <v>7</v>
          </cell>
          <cell r="AD80" t="str">
            <v>A4</v>
          </cell>
          <cell r="AE80">
            <v>7</v>
          </cell>
          <cell r="AF80" t="str">
            <v>A4</v>
          </cell>
          <cell r="AG80">
            <v>7</v>
          </cell>
          <cell r="AH80" t="str">
            <v>A4</v>
          </cell>
          <cell r="AI80">
            <v>7</v>
          </cell>
          <cell r="AJ80">
            <v>6.8</v>
          </cell>
          <cell r="AK80">
            <v>0</v>
          </cell>
          <cell r="AL80" t="str">
            <v>Tốt</v>
          </cell>
          <cell r="AM80">
            <v>6.8</v>
          </cell>
          <cell r="AN80">
            <v>0</v>
          </cell>
          <cell r="AO80" t="str">
            <v>Tốt</v>
          </cell>
          <cell r="AP80">
            <v>0</v>
          </cell>
          <cell r="AQ80">
            <v>7</v>
          </cell>
          <cell r="AR80" t="str">
            <v/>
          </cell>
          <cell r="AS80" t="str">
            <v>Tốt</v>
          </cell>
          <cell r="AT80" t="str">
            <v>Đạt LĐTT</v>
          </cell>
          <cell r="AU80">
            <v>7</v>
          </cell>
          <cell r="AV80" t="str">
            <v/>
          </cell>
          <cell r="AW80" t="str">
            <v>Tốt</v>
          </cell>
          <cell r="AX80" t="str">
            <v>Đạt LĐTT</v>
          </cell>
          <cell r="AY80" t="e">
            <v>#N/A</v>
          </cell>
          <cell r="AZ80">
            <v>7.1</v>
          </cell>
          <cell r="BA80">
            <v>7.1</v>
          </cell>
          <cell r="BB80" t="str">
            <v>11A* + 1B* + 0C* +  0D</v>
          </cell>
          <cell r="BC80" t="str">
            <v>11A*</v>
          </cell>
          <cell r="BD80">
            <v>1</v>
          </cell>
          <cell r="BE80" t="str">
            <v>HTT NV</v>
          </cell>
          <cell r="BF80" t="str">
            <v>HTT NV</v>
          </cell>
        </row>
        <row r="81">
          <cell r="E81" t="str">
            <v>01009009</v>
          </cell>
          <cell r="F81" t="str">
            <v>P. Khảo thí &amp; ĐBCL</v>
          </cell>
          <cell r="G81" t="str">
            <v>VC</v>
          </cell>
          <cell r="H81" t="str">
            <v>A1</v>
          </cell>
          <cell r="I81">
            <v>10</v>
          </cell>
          <cell r="J81" t="str">
            <v>A1</v>
          </cell>
          <cell r="K81">
            <v>10</v>
          </cell>
          <cell r="L81" t="str">
            <v>A1</v>
          </cell>
          <cell r="M81">
            <v>10</v>
          </cell>
          <cell r="N81" t="str">
            <v>A1</v>
          </cell>
          <cell r="O81">
            <v>10</v>
          </cell>
          <cell r="P81" t="str">
            <v>A1</v>
          </cell>
          <cell r="Q81">
            <v>10</v>
          </cell>
          <cell r="R81" t="str">
            <v>A1</v>
          </cell>
          <cell r="S81">
            <v>10</v>
          </cell>
          <cell r="T81" t="str">
            <v>A1</v>
          </cell>
          <cell r="U81">
            <v>10</v>
          </cell>
          <cell r="V81">
            <v>10</v>
          </cell>
          <cell r="W81">
            <v>0</v>
          </cell>
          <cell r="X81" t="str">
            <v>Xuất sắc</v>
          </cell>
          <cell r="Y81">
            <v>0</v>
          </cell>
          <cell r="Z81" t="str">
            <v>A3</v>
          </cell>
          <cell r="AA81">
            <v>8</v>
          </cell>
          <cell r="AB81" t="str">
            <v>A1</v>
          </cell>
          <cell r="AC81">
            <v>10</v>
          </cell>
          <cell r="AD81" t="str">
            <v>A1</v>
          </cell>
          <cell r="AE81">
            <v>10</v>
          </cell>
          <cell r="AF81" t="str">
            <v>A2</v>
          </cell>
          <cell r="AG81">
            <v>9</v>
          </cell>
          <cell r="AH81" t="str">
            <v>A1</v>
          </cell>
          <cell r="AI81">
            <v>10</v>
          </cell>
          <cell r="AJ81">
            <v>9.3000000000000007</v>
          </cell>
          <cell r="AK81">
            <v>0</v>
          </cell>
          <cell r="AL81" t="str">
            <v>Xuất sắc</v>
          </cell>
          <cell r="AM81">
            <v>9.4</v>
          </cell>
          <cell r="AN81">
            <v>0</v>
          </cell>
          <cell r="AO81" t="str">
            <v>Xuất sắc</v>
          </cell>
          <cell r="AP81">
            <v>0</v>
          </cell>
          <cell r="AQ81">
            <v>9.6999999999999993</v>
          </cell>
          <cell r="AR81" t="str">
            <v/>
          </cell>
          <cell r="AS81" t="str">
            <v>Xuất sắc</v>
          </cell>
          <cell r="AT81" t="str">
            <v>Đạt LĐTT</v>
          </cell>
          <cell r="AU81">
            <v>9.6999999999999993</v>
          </cell>
          <cell r="AV81" t="str">
            <v/>
          </cell>
          <cell r="AW81" t="str">
            <v>Xuất sắc</v>
          </cell>
          <cell r="AX81" t="str">
            <v>Đạt LĐTT</v>
          </cell>
          <cell r="AY81" t="e">
            <v>#N/A</v>
          </cell>
          <cell r="AZ81">
            <v>9.6999999999999993</v>
          </cell>
          <cell r="BA81">
            <v>9.8000000000000007</v>
          </cell>
          <cell r="BB81" t="str">
            <v>12A* + 0B* + 0C* +  0D</v>
          </cell>
          <cell r="BC81" t="str">
            <v>12A*</v>
          </cell>
          <cell r="BD81">
            <v>0</v>
          </cell>
          <cell r="BE81" t="str">
            <v>HTXS NV</v>
          </cell>
          <cell r="BF81" t="str">
            <v>HTXS NV</v>
          </cell>
        </row>
        <row r="82">
          <cell r="E82" t="str">
            <v>01003002</v>
          </cell>
          <cell r="F82" t="str">
            <v>P. Khảo thí &amp; ĐBCL</v>
          </cell>
          <cell r="G82" t="str">
            <v>VC</v>
          </cell>
          <cell r="H82" t="str">
            <v>A2</v>
          </cell>
          <cell r="I82">
            <v>9</v>
          </cell>
          <cell r="J82" t="str">
            <v>A2</v>
          </cell>
          <cell r="K82">
            <v>9</v>
          </cell>
          <cell r="L82" t="str">
            <v>A2</v>
          </cell>
          <cell r="M82">
            <v>9</v>
          </cell>
          <cell r="N82" t="str">
            <v>A2</v>
          </cell>
          <cell r="O82">
            <v>9</v>
          </cell>
          <cell r="P82" t="str">
            <v>A2</v>
          </cell>
          <cell r="Q82">
            <v>9</v>
          </cell>
          <cell r="R82" t="str">
            <v>A2</v>
          </cell>
          <cell r="S82">
            <v>9</v>
          </cell>
          <cell r="T82" t="str">
            <v>A2</v>
          </cell>
          <cell r="U82">
            <v>9</v>
          </cell>
          <cell r="V82">
            <v>9</v>
          </cell>
          <cell r="W82">
            <v>0</v>
          </cell>
          <cell r="X82" t="str">
            <v>Xuất sắc</v>
          </cell>
          <cell r="Y82">
            <v>0</v>
          </cell>
          <cell r="Z82" t="str">
            <v>A2</v>
          </cell>
          <cell r="AA82">
            <v>9</v>
          </cell>
          <cell r="AB82" t="str">
            <v>A2</v>
          </cell>
          <cell r="AC82">
            <v>9</v>
          </cell>
          <cell r="AD82" t="str">
            <v>A2</v>
          </cell>
          <cell r="AE82">
            <v>9</v>
          </cell>
          <cell r="AF82" t="str">
            <v>A2</v>
          </cell>
          <cell r="AG82">
            <v>9</v>
          </cell>
          <cell r="AH82" t="str">
            <v>A2</v>
          </cell>
          <cell r="AI82">
            <v>9</v>
          </cell>
          <cell r="AJ82">
            <v>9</v>
          </cell>
          <cell r="AK82">
            <v>0</v>
          </cell>
          <cell r="AL82" t="str">
            <v>Xuất sắc</v>
          </cell>
          <cell r="AM82">
            <v>9</v>
          </cell>
          <cell r="AN82">
            <v>0</v>
          </cell>
          <cell r="AO82" t="str">
            <v>Xuất sắc</v>
          </cell>
          <cell r="AP82">
            <v>0</v>
          </cell>
          <cell r="AQ82">
            <v>9</v>
          </cell>
          <cell r="AR82" t="str">
            <v/>
          </cell>
          <cell r="AS82" t="str">
            <v>Xuất sắc</v>
          </cell>
          <cell r="AT82" t="str">
            <v>Đạt LĐTT</v>
          </cell>
          <cell r="AU82">
            <v>9</v>
          </cell>
          <cell r="AV82" t="str">
            <v/>
          </cell>
          <cell r="AW82" t="str">
            <v>Xuất sắc</v>
          </cell>
          <cell r="AX82" t="str">
            <v>Đạt LĐTT</v>
          </cell>
          <cell r="AY82" t="str">
            <v>Tốt</v>
          </cell>
          <cell r="AZ82">
            <v>9</v>
          </cell>
          <cell r="BA82">
            <v>9</v>
          </cell>
          <cell r="BB82" t="str">
            <v>12A* + 0B* + 0C* +  0D</v>
          </cell>
          <cell r="BC82" t="str">
            <v>12A*</v>
          </cell>
          <cell r="BD82">
            <v>0</v>
          </cell>
          <cell r="BE82" t="str">
            <v>HTXS NV</v>
          </cell>
          <cell r="BF82" t="str">
            <v>HTXS NV</v>
          </cell>
        </row>
        <row r="83">
          <cell r="E83" t="str">
            <v>01023002</v>
          </cell>
          <cell r="F83" t="str">
            <v>P. Khảo thí &amp; ĐBCL</v>
          </cell>
          <cell r="G83" t="str">
            <v>VC</v>
          </cell>
          <cell r="H83" t="str">
            <v>A2</v>
          </cell>
          <cell r="I83">
            <v>9</v>
          </cell>
          <cell r="J83" t="str">
            <v>A2</v>
          </cell>
          <cell r="K83">
            <v>9</v>
          </cell>
          <cell r="L83" t="str">
            <v>A2</v>
          </cell>
          <cell r="M83">
            <v>9</v>
          </cell>
          <cell r="N83" t="str">
            <v>A2</v>
          </cell>
          <cell r="O83">
            <v>9</v>
          </cell>
          <cell r="P83" t="str">
            <v>A1</v>
          </cell>
          <cell r="Q83">
            <v>10</v>
          </cell>
          <cell r="R83" t="str">
            <v>A1</v>
          </cell>
          <cell r="S83">
            <v>10</v>
          </cell>
          <cell r="T83" t="str">
            <v>A3</v>
          </cell>
          <cell r="U83">
            <v>8</v>
          </cell>
          <cell r="V83">
            <v>9.1999999999999993</v>
          </cell>
          <cell r="W83">
            <v>0</v>
          </cell>
          <cell r="X83" t="str">
            <v>Xuất sắc</v>
          </cell>
          <cell r="Y83">
            <v>0</v>
          </cell>
          <cell r="Z83" t="str">
            <v>A3</v>
          </cell>
          <cell r="AA83">
            <v>8</v>
          </cell>
          <cell r="AB83" t="str">
            <v>A2</v>
          </cell>
          <cell r="AC83">
            <v>9</v>
          </cell>
          <cell r="AD83" t="str">
            <v>A2</v>
          </cell>
          <cell r="AE83">
            <v>9</v>
          </cell>
          <cell r="AF83" t="str">
            <v>A2</v>
          </cell>
          <cell r="AG83">
            <v>9</v>
          </cell>
          <cell r="AH83" t="str">
            <v>A2</v>
          </cell>
          <cell r="AI83">
            <v>9</v>
          </cell>
          <cell r="AJ83">
            <v>8.8000000000000007</v>
          </cell>
          <cell r="AK83">
            <v>0</v>
          </cell>
          <cell r="AL83" t="str">
            <v>Xuất sắc</v>
          </cell>
          <cell r="AM83">
            <v>8.8000000000000007</v>
          </cell>
          <cell r="AN83">
            <v>0</v>
          </cell>
          <cell r="AO83" t="str">
            <v>Xuất sắc</v>
          </cell>
          <cell r="AP83">
            <v>0</v>
          </cell>
          <cell r="AQ83">
            <v>9</v>
          </cell>
          <cell r="AR83" t="str">
            <v/>
          </cell>
          <cell r="AS83" t="str">
            <v>Xuất sắc</v>
          </cell>
          <cell r="AT83" t="str">
            <v>Đạt LĐTT</v>
          </cell>
          <cell r="AU83">
            <v>9</v>
          </cell>
          <cell r="AV83" t="str">
            <v/>
          </cell>
          <cell r="AW83" t="str">
            <v>Xuất sắc</v>
          </cell>
          <cell r="AX83" t="str">
            <v>Đạt LĐTT</v>
          </cell>
          <cell r="AY83" t="str">
            <v>Tốt</v>
          </cell>
          <cell r="AZ83">
            <v>9</v>
          </cell>
          <cell r="BA83">
            <v>9</v>
          </cell>
          <cell r="BB83" t="str">
            <v>12A* + 0B* + 0C* +  0D</v>
          </cell>
          <cell r="BC83" t="str">
            <v>12A*</v>
          </cell>
          <cell r="BD83">
            <v>0</v>
          </cell>
          <cell r="BE83" t="str">
            <v>HTXS NV</v>
          </cell>
          <cell r="BF83" t="str">
            <v>HTXS NV</v>
          </cell>
        </row>
        <row r="84">
          <cell r="E84" t="str">
            <v>01006003</v>
          </cell>
          <cell r="F84" t="str">
            <v>P. Khảo thí &amp; ĐBCL</v>
          </cell>
          <cell r="G84" t="str">
            <v>VC</v>
          </cell>
          <cell r="H84" t="str">
            <v>A3</v>
          </cell>
          <cell r="I84">
            <v>8</v>
          </cell>
          <cell r="J84" t="str">
            <v>A4</v>
          </cell>
          <cell r="K84">
            <v>7</v>
          </cell>
          <cell r="L84" t="str">
            <v>A3</v>
          </cell>
          <cell r="M84">
            <v>8</v>
          </cell>
          <cell r="N84" t="str">
            <v>A4</v>
          </cell>
          <cell r="O84">
            <v>7</v>
          </cell>
          <cell r="P84" t="str">
            <v>A3</v>
          </cell>
          <cell r="Q84">
            <v>8</v>
          </cell>
          <cell r="R84" t="str">
            <v>A3</v>
          </cell>
          <cell r="S84">
            <v>8</v>
          </cell>
          <cell r="T84" t="str">
            <v>A3</v>
          </cell>
          <cell r="U84">
            <v>8</v>
          </cell>
          <cell r="V84">
            <v>7.8</v>
          </cell>
          <cell r="W84">
            <v>0</v>
          </cell>
          <cell r="X84" t="str">
            <v>Tốt</v>
          </cell>
          <cell r="Y84">
            <v>0</v>
          </cell>
          <cell r="Z84" t="str">
            <v>A3</v>
          </cell>
          <cell r="AA84">
            <v>8</v>
          </cell>
          <cell r="AB84" t="str">
            <v>A3</v>
          </cell>
          <cell r="AC84">
            <v>8</v>
          </cell>
          <cell r="AD84" t="str">
            <v>A3</v>
          </cell>
          <cell r="AE84">
            <v>8</v>
          </cell>
          <cell r="AF84" t="str">
            <v>A3</v>
          </cell>
          <cell r="AG84">
            <v>8</v>
          </cell>
          <cell r="AH84" t="str">
            <v>A3</v>
          </cell>
          <cell r="AI84">
            <v>8</v>
          </cell>
          <cell r="AJ84">
            <v>8</v>
          </cell>
          <cell r="AK84">
            <v>0</v>
          </cell>
          <cell r="AL84" t="str">
            <v>Xuất sắc</v>
          </cell>
          <cell r="AM84">
            <v>8</v>
          </cell>
          <cell r="AN84">
            <v>0</v>
          </cell>
          <cell r="AO84" t="str">
            <v>Xuất sắc</v>
          </cell>
          <cell r="AP84">
            <v>0</v>
          </cell>
          <cell r="AQ84">
            <v>7.9</v>
          </cell>
          <cell r="AR84" t="str">
            <v/>
          </cell>
          <cell r="AS84" t="str">
            <v>Tốt</v>
          </cell>
          <cell r="AT84" t="str">
            <v>Đạt LĐTT</v>
          </cell>
          <cell r="AU84">
            <v>7.9</v>
          </cell>
          <cell r="AV84" t="str">
            <v/>
          </cell>
          <cell r="AW84" t="str">
            <v>Tốt</v>
          </cell>
          <cell r="AX84" t="str">
            <v>Đạt LĐTT</v>
          </cell>
          <cell r="AY84" t="e">
            <v>#N/A</v>
          </cell>
          <cell r="AZ84">
            <v>7.8</v>
          </cell>
          <cell r="BA84">
            <v>7.8</v>
          </cell>
          <cell r="BB84" t="str">
            <v>12A* + 0B* + 0C* +  0D</v>
          </cell>
          <cell r="BC84" t="str">
            <v>12A*</v>
          </cell>
          <cell r="BD84">
            <v>0</v>
          </cell>
          <cell r="BE84" t="str">
            <v>HTT NV</v>
          </cell>
          <cell r="BF84" t="str">
            <v>HTT NV</v>
          </cell>
        </row>
        <row r="85">
          <cell r="E85" t="str">
            <v>01013032</v>
          </cell>
          <cell r="F85" t="str">
            <v>P. Khảo thí &amp; ĐBCL</v>
          </cell>
          <cell r="G85" t="str">
            <v>VC</v>
          </cell>
          <cell r="H85" t="str">
            <v>A3</v>
          </cell>
          <cell r="I85">
            <v>8</v>
          </cell>
          <cell r="J85" t="str">
            <v>A4</v>
          </cell>
          <cell r="K85">
            <v>7</v>
          </cell>
          <cell r="L85" t="str">
            <v>A2</v>
          </cell>
          <cell r="M85">
            <v>9</v>
          </cell>
          <cell r="N85" t="str">
            <v>A3</v>
          </cell>
          <cell r="O85">
            <v>8</v>
          </cell>
          <cell r="P85" t="str">
            <v>A3</v>
          </cell>
          <cell r="Q85">
            <v>8</v>
          </cell>
          <cell r="R85" t="str">
            <v>A3</v>
          </cell>
          <cell r="S85">
            <v>8</v>
          </cell>
          <cell r="T85" t="str">
            <v>A3</v>
          </cell>
          <cell r="U85">
            <v>8</v>
          </cell>
          <cell r="V85">
            <v>8.1999999999999993</v>
          </cell>
          <cell r="W85">
            <v>0</v>
          </cell>
          <cell r="X85" t="str">
            <v>Xuất sắc</v>
          </cell>
          <cell r="Y85">
            <v>0</v>
          </cell>
          <cell r="Z85" t="str">
            <v>A3</v>
          </cell>
          <cell r="AA85">
            <v>8</v>
          </cell>
          <cell r="AB85" t="str">
            <v>A3</v>
          </cell>
          <cell r="AC85">
            <v>8</v>
          </cell>
          <cell r="AD85" t="str">
            <v>A3</v>
          </cell>
          <cell r="AE85">
            <v>8</v>
          </cell>
          <cell r="AF85" t="str">
            <v>A3</v>
          </cell>
          <cell r="AG85">
            <v>8</v>
          </cell>
          <cell r="AH85" t="str">
            <v>A3</v>
          </cell>
          <cell r="AI85">
            <v>8</v>
          </cell>
          <cell r="AJ85">
            <v>8</v>
          </cell>
          <cell r="AK85">
            <v>0</v>
          </cell>
          <cell r="AL85" t="str">
            <v>Xuất sắc</v>
          </cell>
          <cell r="AM85">
            <v>8</v>
          </cell>
          <cell r="AN85">
            <v>0</v>
          </cell>
          <cell r="AO85" t="str">
            <v>Xuất sắc</v>
          </cell>
          <cell r="AP85">
            <v>0</v>
          </cell>
          <cell r="AQ85">
            <v>8.1</v>
          </cell>
          <cell r="AR85" t="str">
            <v/>
          </cell>
          <cell r="AS85" t="str">
            <v>Xuất sắc</v>
          </cell>
          <cell r="AT85" t="str">
            <v>Đạt LĐTT</v>
          </cell>
          <cell r="AU85">
            <v>8.1</v>
          </cell>
          <cell r="AV85" t="str">
            <v/>
          </cell>
          <cell r="AW85" t="str">
            <v>Xuất sắc</v>
          </cell>
          <cell r="AX85" t="str">
            <v>Đạt LĐTT</v>
          </cell>
          <cell r="AY85" t="str">
            <v>Khá</v>
          </cell>
          <cell r="AZ85">
            <v>8</v>
          </cell>
          <cell r="BA85">
            <v>8</v>
          </cell>
          <cell r="BB85" t="str">
            <v>12A* + 0B* + 0C* +  0D</v>
          </cell>
          <cell r="BC85" t="str">
            <v>12A*</v>
          </cell>
          <cell r="BD85">
            <v>0</v>
          </cell>
          <cell r="BE85" t="str">
            <v>HTXS NV</v>
          </cell>
          <cell r="BF85" t="str">
            <v>HTXS NV</v>
          </cell>
        </row>
        <row r="86">
          <cell r="E86" t="str">
            <v>01022061</v>
          </cell>
          <cell r="F86" t="str">
            <v>P. Khảo thí &amp; ĐBCL</v>
          </cell>
          <cell r="G86" t="str">
            <v>VC</v>
          </cell>
          <cell r="H86" t="str">
            <v>A1</v>
          </cell>
          <cell r="I86">
            <v>10</v>
          </cell>
          <cell r="J86" t="str">
            <v>A1</v>
          </cell>
          <cell r="K86">
            <v>10</v>
          </cell>
          <cell r="L86" t="str">
            <v>A1</v>
          </cell>
          <cell r="M86">
            <v>10</v>
          </cell>
          <cell r="N86" t="str">
            <v>A2</v>
          </cell>
          <cell r="O86">
            <v>9</v>
          </cell>
          <cell r="P86" t="str">
            <v>A1</v>
          </cell>
          <cell r="Q86">
            <v>10</v>
          </cell>
          <cell r="R86" t="str">
            <v>A2</v>
          </cell>
          <cell r="S86">
            <v>9</v>
          </cell>
          <cell r="T86" t="str">
            <v>A2</v>
          </cell>
          <cell r="U86">
            <v>9</v>
          </cell>
          <cell r="V86">
            <v>9.4</v>
          </cell>
          <cell r="W86">
            <v>0</v>
          </cell>
          <cell r="X86" t="str">
            <v>Xuất sắc</v>
          </cell>
          <cell r="Y86">
            <v>0</v>
          </cell>
          <cell r="Z86" t="str">
            <v>A1</v>
          </cell>
          <cell r="AA86">
            <v>10</v>
          </cell>
          <cell r="AB86" t="str">
            <v>A2</v>
          </cell>
          <cell r="AC86">
            <v>9</v>
          </cell>
          <cell r="AD86" t="str">
            <v>A2</v>
          </cell>
          <cell r="AE86">
            <v>9</v>
          </cell>
          <cell r="AF86" t="str">
            <v>A2</v>
          </cell>
          <cell r="AG86">
            <v>9</v>
          </cell>
          <cell r="AH86" t="str">
            <v>A2</v>
          </cell>
          <cell r="AI86">
            <v>9</v>
          </cell>
          <cell r="AJ86">
            <v>9.3000000000000007</v>
          </cell>
          <cell r="AK86">
            <v>0</v>
          </cell>
          <cell r="AL86" t="str">
            <v>Xuất sắc</v>
          </cell>
          <cell r="AM86">
            <v>9.1999999999999993</v>
          </cell>
          <cell r="AN86">
            <v>0</v>
          </cell>
          <cell r="AO86" t="str">
            <v>Xuất sắc</v>
          </cell>
          <cell r="AP86">
            <v>0</v>
          </cell>
          <cell r="AQ86">
            <v>9.4</v>
          </cell>
          <cell r="AR86" t="str">
            <v/>
          </cell>
          <cell r="AS86" t="str">
            <v>Xuất sắc</v>
          </cell>
          <cell r="AT86" t="str">
            <v>Đạt LĐTT</v>
          </cell>
          <cell r="AU86">
            <v>9.3000000000000007</v>
          </cell>
          <cell r="AV86" t="str">
            <v/>
          </cell>
          <cell r="AW86" t="str">
            <v>Xuất sắc</v>
          </cell>
          <cell r="AX86" t="str">
            <v>Đạt LĐTT</v>
          </cell>
          <cell r="AY86" t="str">
            <v>Khá</v>
          </cell>
          <cell r="AZ86">
            <v>9.5</v>
          </cell>
          <cell r="BA86">
            <v>9.4</v>
          </cell>
          <cell r="BB86" t="str">
            <v>12A* + 0B* + 0C* +  0D</v>
          </cell>
          <cell r="BC86" t="str">
            <v>12A*</v>
          </cell>
          <cell r="BD86">
            <v>0</v>
          </cell>
          <cell r="BE86" t="str">
            <v>HTXS NV</v>
          </cell>
          <cell r="BF86" t="str">
            <v>HTXS NV</v>
          </cell>
        </row>
        <row r="87">
          <cell r="E87" t="str">
            <v>01015027</v>
          </cell>
          <cell r="F87" t="str">
            <v>P. Khảo thí &amp; ĐBCL</v>
          </cell>
          <cell r="G87" t="str">
            <v>VC</v>
          </cell>
          <cell r="H87" t="str">
            <v>A1</v>
          </cell>
          <cell r="I87">
            <v>10</v>
          </cell>
          <cell r="J87" t="str">
            <v>A1</v>
          </cell>
          <cell r="K87">
            <v>10</v>
          </cell>
          <cell r="L87" t="str">
            <v>A2</v>
          </cell>
          <cell r="M87">
            <v>9</v>
          </cell>
          <cell r="N87" t="str">
            <v>A1</v>
          </cell>
          <cell r="O87">
            <v>10</v>
          </cell>
          <cell r="P87" t="str">
            <v>A2</v>
          </cell>
          <cell r="Q87">
            <v>9</v>
          </cell>
          <cell r="R87" t="str">
            <v>A1</v>
          </cell>
          <cell r="S87">
            <v>10</v>
          </cell>
          <cell r="T87" t="str">
            <v>A1</v>
          </cell>
          <cell r="U87">
            <v>10</v>
          </cell>
          <cell r="V87">
            <v>9.6</v>
          </cell>
          <cell r="W87">
            <v>0</v>
          </cell>
          <cell r="X87" t="str">
            <v>Xuất sắc</v>
          </cell>
          <cell r="Y87">
            <v>0</v>
          </cell>
          <cell r="Z87" t="str">
            <v>A2</v>
          </cell>
          <cell r="AA87">
            <v>9</v>
          </cell>
          <cell r="AB87" t="str">
            <v>A1</v>
          </cell>
          <cell r="AC87">
            <v>10</v>
          </cell>
          <cell r="AD87" t="str">
            <v>A2</v>
          </cell>
          <cell r="AE87">
            <v>9</v>
          </cell>
          <cell r="AF87" t="str">
            <v>A2</v>
          </cell>
          <cell r="AG87">
            <v>9</v>
          </cell>
          <cell r="AH87" t="str">
            <v>A2</v>
          </cell>
          <cell r="AI87">
            <v>9</v>
          </cell>
          <cell r="AJ87">
            <v>9.3000000000000007</v>
          </cell>
          <cell r="AK87">
            <v>0</v>
          </cell>
          <cell r="AL87" t="str">
            <v>Xuất sắc</v>
          </cell>
          <cell r="AM87">
            <v>9.1999999999999993</v>
          </cell>
          <cell r="AN87">
            <v>0</v>
          </cell>
          <cell r="AO87" t="str">
            <v>Xuất sắc</v>
          </cell>
          <cell r="AP87">
            <v>0</v>
          </cell>
          <cell r="AQ87">
            <v>9.5</v>
          </cell>
          <cell r="AR87" t="str">
            <v/>
          </cell>
          <cell r="AS87" t="str">
            <v>Xuất sắc</v>
          </cell>
          <cell r="AT87" t="str">
            <v>Đạt LĐTT</v>
          </cell>
          <cell r="AU87">
            <v>9.4</v>
          </cell>
          <cell r="AV87" t="str">
            <v/>
          </cell>
          <cell r="AW87" t="str">
            <v>Xuất sắc</v>
          </cell>
          <cell r="AX87" t="str">
            <v>Đạt LĐTT</v>
          </cell>
          <cell r="AY87" t="str">
            <v>Tốt</v>
          </cell>
          <cell r="AZ87">
            <v>9.5</v>
          </cell>
          <cell r="BA87">
            <v>9.5</v>
          </cell>
          <cell r="BB87" t="str">
            <v>12A* + 0B* + 0C* +  0D</v>
          </cell>
          <cell r="BC87" t="str">
            <v>12A*</v>
          </cell>
          <cell r="BD87">
            <v>0</v>
          </cell>
          <cell r="BE87" t="str">
            <v>HTXS NV</v>
          </cell>
          <cell r="BF87" t="str">
            <v>HTXS NV</v>
          </cell>
        </row>
        <row r="88">
          <cell r="E88" t="str">
            <v>01006006</v>
          </cell>
          <cell r="F88" t="str">
            <v>P. Khảo thí &amp; ĐBCL</v>
          </cell>
          <cell r="G88" t="str">
            <v>HĐT</v>
          </cell>
          <cell r="H88" t="str">
            <v>A2</v>
          </cell>
          <cell r="I88">
            <v>9</v>
          </cell>
          <cell r="J88" t="str">
            <v>A2</v>
          </cell>
          <cell r="K88">
            <v>9</v>
          </cell>
          <cell r="L88" t="str">
            <v>A2</v>
          </cell>
          <cell r="M88">
            <v>9</v>
          </cell>
          <cell r="N88" t="str">
            <v>A2</v>
          </cell>
          <cell r="O88">
            <v>9</v>
          </cell>
          <cell r="P88" t="str">
            <v>A2</v>
          </cell>
          <cell r="Q88">
            <v>9</v>
          </cell>
          <cell r="R88" t="str">
            <v>A2</v>
          </cell>
          <cell r="S88">
            <v>9</v>
          </cell>
          <cell r="T88" t="str">
            <v>A3</v>
          </cell>
          <cell r="U88">
            <v>8</v>
          </cell>
          <cell r="V88">
            <v>8.8000000000000007</v>
          </cell>
          <cell r="W88">
            <v>0</v>
          </cell>
          <cell r="X88" t="str">
            <v>Xuất sắc</v>
          </cell>
          <cell r="Y88">
            <v>0</v>
          </cell>
          <cell r="Z88" t="str">
            <v>A3</v>
          </cell>
          <cell r="AA88">
            <v>8</v>
          </cell>
          <cell r="AB88" t="str">
            <v>A3</v>
          </cell>
          <cell r="AC88">
            <v>8</v>
          </cell>
          <cell r="AD88" t="str">
            <v>A2</v>
          </cell>
          <cell r="AE88">
            <v>9</v>
          </cell>
          <cell r="AF88" t="str">
            <v>A2</v>
          </cell>
          <cell r="AG88">
            <v>9</v>
          </cell>
          <cell r="AH88" t="str">
            <v>A2</v>
          </cell>
          <cell r="AI88">
            <v>9</v>
          </cell>
          <cell r="AJ88">
            <v>8.5</v>
          </cell>
          <cell r="AK88">
            <v>0</v>
          </cell>
          <cell r="AL88" t="str">
            <v>Xuất sắc</v>
          </cell>
          <cell r="AM88">
            <v>8.6</v>
          </cell>
          <cell r="AN88">
            <v>0</v>
          </cell>
          <cell r="AO88" t="str">
            <v>Xuất sắc</v>
          </cell>
          <cell r="AP88">
            <v>0</v>
          </cell>
          <cell r="AQ88">
            <v>8.6999999999999993</v>
          </cell>
          <cell r="AR88" t="str">
            <v/>
          </cell>
          <cell r="AS88" t="str">
            <v>Xuất sắc</v>
          </cell>
          <cell r="AT88" t="str">
            <v>Đạt LĐTT</v>
          </cell>
          <cell r="AU88">
            <v>8.6999999999999993</v>
          </cell>
          <cell r="AV88" t="str">
            <v/>
          </cell>
          <cell r="AW88" t="str">
            <v>Xuất sắc</v>
          </cell>
          <cell r="AX88" t="str">
            <v>Đạt LĐTT</v>
          </cell>
          <cell r="AY88" t="str">
            <v>Tốt</v>
          </cell>
          <cell r="AZ88">
            <v>8.6999999999999993</v>
          </cell>
          <cell r="BA88">
            <v>8.8000000000000007</v>
          </cell>
          <cell r="BB88" t="str">
            <v>12A* + 0B* + 0C* +  0D</v>
          </cell>
          <cell r="BC88" t="str">
            <v>12A*</v>
          </cell>
          <cell r="BD88">
            <v>0</v>
          </cell>
          <cell r="BE88" t="str">
            <v>HTXS NV</v>
          </cell>
          <cell r="BF88" t="str">
            <v>HTXS NV</v>
          </cell>
        </row>
        <row r="89">
          <cell r="E89" t="str">
            <v>01025001</v>
          </cell>
          <cell r="F89" t="str">
            <v xml:space="preserve"> Phòng Quản lý KH - HTQT</v>
          </cell>
          <cell r="G89" t="str">
            <v>VC</v>
          </cell>
          <cell r="H89" t="str">
            <v>A1</v>
          </cell>
          <cell r="I89">
            <v>10</v>
          </cell>
          <cell r="J89" t="str">
            <v>A1</v>
          </cell>
          <cell r="K89">
            <v>10</v>
          </cell>
          <cell r="L89" t="str">
            <v>A1</v>
          </cell>
          <cell r="M89">
            <v>10</v>
          </cell>
          <cell r="N89" t="str">
            <v>A1</v>
          </cell>
          <cell r="O89">
            <v>10</v>
          </cell>
          <cell r="P89" t="str">
            <v>A1</v>
          </cell>
          <cell r="Q89">
            <v>10</v>
          </cell>
          <cell r="R89" t="str">
            <v>A1</v>
          </cell>
          <cell r="S89">
            <v>10</v>
          </cell>
          <cell r="T89" t="str">
            <v>A1</v>
          </cell>
          <cell r="U89">
            <v>10</v>
          </cell>
          <cell r="V89">
            <v>10</v>
          </cell>
          <cell r="W89">
            <v>0</v>
          </cell>
          <cell r="X89" t="str">
            <v>Xuất sắc</v>
          </cell>
          <cell r="Y89">
            <v>0</v>
          </cell>
          <cell r="Z89" t="str">
            <v>A2</v>
          </cell>
          <cell r="AA89">
            <v>9</v>
          </cell>
          <cell r="AB89" t="str">
            <v>A1</v>
          </cell>
          <cell r="AC89">
            <v>10</v>
          </cell>
          <cell r="AD89" t="str">
            <v>A1</v>
          </cell>
          <cell r="AE89">
            <v>10</v>
          </cell>
          <cell r="AF89" t="str">
            <v>A2</v>
          </cell>
          <cell r="AG89">
            <v>9</v>
          </cell>
          <cell r="AH89" t="str">
            <v>B1</v>
          </cell>
          <cell r="AI89">
            <v>6</v>
          </cell>
          <cell r="AJ89">
            <v>9.5</v>
          </cell>
          <cell r="AK89">
            <v>0</v>
          </cell>
          <cell r="AL89" t="str">
            <v>Xuất sắc</v>
          </cell>
          <cell r="AM89">
            <v>8.8000000000000007</v>
          </cell>
          <cell r="AN89">
            <v>0</v>
          </cell>
          <cell r="AO89" t="str">
            <v>Xuất sắc</v>
          </cell>
          <cell r="AP89">
            <v>0</v>
          </cell>
          <cell r="AQ89">
            <v>9.8000000000000007</v>
          </cell>
          <cell r="AR89" t="str">
            <v/>
          </cell>
          <cell r="AS89" t="str">
            <v>Xuất sắc</v>
          </cell>
          <cell r="AT89" t="str">
            <v>Đạt LĐTT</v>
          </cell>
          <cell r="AU89">
            <v>9.4</v>
          </cell>
          <cell r="AV89" t="str">
            <v/>
          </cell>
          <cell r="AW89" t="str">
            <v>Xuất sắc</v>
          </cell>
          <cell r="AX89" t="str">
            <v>Đạt LĐTT</v>
          </cell>
          <cell r="AY89" t="str">
            <v>Tốt</v>
          </cell>
          <cell r="AZ89">
            <v>9.8000000000000007</v>
          </cell>
          <cell r="BA89">
            <v>9.5</v>
          </cell>
          <cell r="BB89" t="str">
            <v>11A* + 1B* + 0C* +  0D</v>
          </cell>
          <cell r="BC89" t="str">
            <v>11A*</v>
          </cell>
          <cell r="BD89">
            <v>0</v>
          </cell>
          <cell r="BE89" t="str">
            <v>HTXS NV</v>
          </cell>
          <cell r="BF89" t="str">
            <v>HTT NV</v>
          </cell>
        </row>
        <row r="90">
          <cell r="E90" t="str">
            <v>01005003</v>
          </cell>
          <cell r="F90" t="str">
            <v xml:space="preserve"> Phòng Quản lý KH - HTQT</v>
          </cell>
          <cell r="G90" t="str">
            <v>HĐT</v>
          </cell>
          <cell r="H90" t="str">
            <v>A3</v>
          </cell>
          <cell r="I90">
            <v>8</v>
          </cell>
          <cell r="J90" t="str">
            <v>A2</v>
          </cell>
          <cell r="K90">
            <v>9</v>
          </cell>
          <cell r="L90" t="str">
            <v>A3</v>
          </cell>
          <cell r="M90">
            <v>8</v>
          </cell>
          <cell r="N90" t="str">
            <v>A1</v>
          </cell>
          <cell r="O90">
            <v>10</v>
          </cell>
          <cell r="P90" t="str">
            <v>A2</v>
          </cell>
          <cell r="Q90">
            <v>9</v>
          </cell>
          <cell r="R90" t="str">
            <v>A2</v>
          </cell>
          <cell r="S90">
            <v>9</v>
          </cell>
          <cell r="T90" t="str">
            <v>A2</v>
          </cell>
          <cell r="U90">
            <v>9</v>
          </cell>
          <cell r="V90">
            <v>9</v>
          </cell>
          <cell r="W90">
            <v>0</v>
          </cell>
          <cell r="X90" t="str">
            <v>Xuất sắc</v>
          </cell>
          <cell r="Y90">
            <v>0</v>
          </cell>
          <cell r="Z90" t="str">
            <v>B1</v>
          </cell>
          <cell r="AA90">
            <v>6</v>
          </cell>
          <cell r="AB90" t="str">
            <v>A2</v>
          </cell>
          <cell r="AC90">
            <v>9</v>
          </cell>
          <cell r="AD90" t="str">
            <v>A1</v>
          </cell>
          <cell r="AE90">
            <v>10</v>
          </cell>
          <cell r="AF90" t="str">
            <v>A4</v>
          </cell>
          <cell r="AG90">
            <v>7</v>
          </cell>
          <cell r="AH90" t="str">
            <v>A1</v>
          </cell>
          <cell r="AI90">
            <v>10</v>
          </cell>
          <cell r="AJ90">
            <v>8</v>
          </cell>
          <cell r="AK90">
            <v>0</v>
          </cell>
          <cell r="AL90" t="str">
            <v>Xuất sắc</v>
          </cell>
          <cell r="AM90">
            <v>8.4</v>
          </cell>
          <cell r="AN90">
            <v>0</v>
          </cell>
          <cell r="AO90" t="str">
            <v>Xuất sắc</v>
          </cell>
          <cell r="AP90">
            <v>0</v>
          </cell>
          <cell r="AQ90">
            <v>8.5</v>
          </cell>
          <cell r="AR90" t="str">
            <v/>
          </cell>
          <cell r="AS90" t="str">
            <v>Xuất sắc</v>
          </cell>
          <cell r="AT90" t="str">
            <v>Đạt LĐTT</v>
          </cell>
          <cell r="AU90">
            <v>8.6999999999999993</v>
          </cell>
          <cell r="AV90" t="str">
            <v/>
          </cell>
          <cell r="AW90" t="str">
            <v>Xuất sắc</v>
          </cell>
          <cell r="AX90" t="str">
            <v>Đạt LĐTT</v>
          </cell>
          <cell r="AY90" t="str">
            <v>Khá</v>
          </cell>
          <cell r="AZ90">
            <v>8.5</v>
          </cell>
          <cell r="BA90">
            <v>8.6999999999999993</v>
          </cell>
          <cell r="BB90" t="str">
            <v>11A* + 1B* + 0C* +  0D</v>
          </cell>
          <cell r="BC90" t="str">
            <v>11A*</v>
          </cell>
          <cell r="BD90">
            <v>1</v>
          </cell>
          <cell r="BE90" t="str">
            <v>HTT NV</v>
          </cell>
          <cell r="BF90" t="str">
            <v>HTT NV</v>
          </cell>
        </row>
        <row r="91">
          <cell r="E91" t="str">
            <v>01005011</v>
          </cell>
          <cell r="F91" t="str">
            <v xml:space="preserve"> Phòng Quản lý KH - HTQT</v>
          </cell>
          <cell r="G91" t="str">
            <v>HĐT</v>
          </cell>
          <cell r="H91" t="str">
            <v>A4</v>
          </cell>
          <cell r="I91">
            <v>7</v>
          </cell>
          <cell r="J91" t="str">
            <v>A3</v>
          </cell>
          <cell r="K91">
            <v>8</v>
          </cell>
          <cell r="L91" t="str">
            <v>A4</v>
          </cell>
          <cell r="M91">
            <v>7</v>
          </cell>
          <cell r="N91" t="str">
            <v>A3</v>
          </cell>
          <cell r="O91">
            <v>8</v>
          </cell>
          <cell r="P91" t="str">
            <v>A3</v>
          </cell>
          <cell r="Q91">
            <v>8</v>
          </cell>
          <cell r="R91" t="str">
            <v>A4</v>
          </cell>
          <cell r="S91">
            <v>7</v>
          </cell>
          <cell r="T91" t="str">
            <v>A4</v>
          </cell>
          <cell r="U91">
            <v>7</v>
          </cell>
          <cell r="V91">
            <v>7.4</v>
          </cell>
          <cell r="W91">
            <v>0</v>
          </cell>
          <cell r="X91" t="str">
            <v>Tốt</v>
          </cell>
          <cell r="Y91">
            <v>0</v>
          </cell>
          <cell r="Z91" t="str">
            <v>A4</v>
          </cell>
          <cell r="AA91">
            <v>7</v>
          </cell>
          <cell r="AB91" t="str">
            <v>A4</v>
          </cell>
          <cell r="AC91">
            <v>7</v>
          </cell>
          <cell r="AD91" t="str">
            <v>A4</v>
          </cell>
          <cell r="AE91">
            <v>7</v>
          </cell>
          <cell r="AF91" t="str">
            <v>A4</v>
          </cell>
          <cell r="AG91">
            <v>7</v>
          </cell>
          <cell r="AH91" t="str">
            <v>A4</v>
          </cell>
          <cell r="AI91">
            <v>7</v>
          </cell>
          <cell r="AJ91">
            <v>7</v>
          </cell>
          <cell r="AK91">
            <v>0</v>
          </cell>
          <cell r="AL91" t="str">
            <v>Tốt</v>
          </cell>
          <cell r="AM91">
            <v>7</v>
          </cell>
          <cell r="AN91">
            <v>0</v>
          </cell>
          <cell r="AO91" t="str">
            <v>Tốt</v>
          </cell>
          <cell r="AP91">
            <v>0</v>
          </cell>
          <cell r="AQ91">
            <v>7.2</v>
          </cell>
          <cell r="AR91" t="str">
            <v/>
          </cell>
          <cell r="AS91" t="str">
            <v>Tốt</v>
          </cell>
          <cell r="AT91" t="str">
            <v>Đạt LĐTT</v>
          </cell>
          <cell r="AU91">
            <v>7.2</v>
          </cell>
          <cell r="AV91" t="str">
            <v/>
          </cell>
          <cell r="AW91" t="str">
            <v>Tốt</v>
          </cell>
          <cell r="AX91" t="str">
            <v>Đạt LĐTT</v>
          </cell>
          <cell r="AY91" t="e">
            <v>#N/A</v>
          </cell>
          <cell r="AZ91">
            <v>7.3</v>
          </cell>
          <cell r="BA91">
            <v>7.3</v>
          </cell>
          <cell r="BB91" t="str">
            <v>12A* + 0B* + 0C* +  0D</v>
          </cell>
          <cell r="BC91" t="str">
            <v>12A*</v>
          </cell>
          <cell r="BD91">
            <v>0</v>
          </cell>
          <cell r="BE91" t="str">
            <v>HTT NV</v>
          </cell>
          <cell r="BF91" t="str">
            <v>HTT NV</v>
          </cell>
        </row>
        <row r="92">
          <cell r="E92" t="str">
            <v>01008028</v>
          </cell>
          <cell r="F92" t="str">
            <v xml:space="preserve"> Phòng Quản trị - DV</v>
          </cell>
          <cell r="G92" t="str">
            <v>VC</v>
          </cell>
          <cell r="H92" t="str">
            <v>A1</v>
          </cell>
          <cell r="I92">
            <v>10</v>
          </cell>
          <cell r="J92" t="str">
            <v>A1</v>
          </cell>
          <cell r="K92">
            <v>10</v>
          </cell>
          <cell r="L92" t="str">
            <v>A1</v>
          </cell>
          <cell r="M92">
            <v>10</v>
          </cell>
          <cell r="N92" t="str">
            <v>A1</v>
          </cell>
          <cell r="O92">
            <v>10</v>
          </cell>
          <cell r="P92" t="str">
            <v>A1</v>
          </cell>
          <cell r="Q92">
            <v>10</v>
          </cell>
          <cell r="R92" t="str">
            <v>A1</v>
          </cell>
          <cell r="S92">
            <v>10</v>
          </cell>
          <cell r="T92" t="str">
            <v>A1</v>
          </cell>
          <cell r="U92">
            <v>10</v>
          </cell>
          <cell r="V92">
            <v>10</v>
          </cell>
          <cell r="W92">
            <v>0</v>
          </cell>
          <cell r="X92" t="str">
            <v>Xuất sắc</v>
          </cell>
          <cell r="Y92">
            <v>0</v>
          </cell>
          <cell r="Z92" t="str">
            <v>A1</v>
          </cell>
          <cell r="AA92">
            <v>10</v>
          </cell>
          <cell r="AB92" t="str">
            <v>A1</v>
          </cell>
          <cell r="AC92">
            <v>10</v>
          </cell>
          <cell r="AD92" t="str">
            <v>A1</v>
          </cell>
          <cell r="AE92">
            <v>10</v>
          </cell>
          <cell r="AF92" t="str">
            <v>A1</v>
          </cell>
          <cell r="AG92">
            <v>10</v>
          </cell>
          <cell r="AH92" t="str">
            <v>A1</v>
          </cell>
          <cell r="AI92">
            <v>10</v>
          </cell>
          <cell r="AJ92">
            <v>10</v>
          </cell>
          <cell r="AK92">
            <v>0</v>
          </cell>
          <cell r="AL92" t="str">
            <v>Xuất sắc</v>
          </cell>
          <cell r="AM92">
            <v>10</v>
          </cell>
          <cell r="AN92">
            <v>0</v>
          </cell>
          <cell r="AO92" t="str">
            <v>Xuất sắc</v>
          </cell>
          <cell r="AP92">
            <v>0</v>
          </cell>
          <cell r="AQ92">
            <v>10</v>
          </cell>
          <cell r="AR92" t="str">
            <v/>
          </cell>
          <cell r="AS92" t="str">
            <v>Xuất sắc</v>
          </cell>
          <cell r="AT92" t="str">
            <v>Đạt LĐTT</v>
          </cell>
          <cell r="AU92">
            <v>10</v>
          </cell>
          <cell r="AV92" t="str">
            <v/>
          </cell>
          <cell r="AW92" t="str">
            <v>Xuất sắc</v>
          </cell>
          <cell r="AX92" t="str">
            <v>Đạt LĐTT</v>
          </cell>
          <cell r="AY92" t="str">
            <v>Xuất sắc</v>
          </cell>
          <cell r="AZ92">
            <v>10</v>
          </cell>
          <cell r="BA92">
            <v>10</v>
          </cell>
          <cell r="BB92" t="str">
            <v>12A* + 0B* + 0C* +  0D</v>
          </cell>
          <cell r="BC92" t="str">
            <v>12A*</v>
          </cell>
          <cell r="BD92">
            <v>0</v>
          </cell>
          <cell r="BE92" t="str">
            <v>HTXS NV</v>
          </cell>
          <cell r="BF92" t="str">
            <v>HTXS NV</v>
          </cell>
        </row>
        <row r="93">
          <cell r="E93" t="str">
            <v>01008002</v>
          </cell>
          <cell r="F93" t="str">
            <v xml:space="preserve"> Phòng Quản trị - DV</v>
          </cell>
          <cell r="G93" t="str">
            <v>VC</v>
          </cell>
          <cell r="H93" t="str">
            <v>A1</v>
          </cell>
          <cell r="I93">
            <v>10</v>
          </cell>
          <cell r="J93" t="str">
            <v>A1</v>
          </cell>
          <cell r="K93">
            <v>10</v>
          </cell>
          <cell r="L93" t="str">
            <v>A1</v>
          </cell>
          <cell r="M93">
            <v>10</v>
          </cell>
          <cell r="N93" t="str">
            <v>A1</v>
          </cell>
          <cell r="O93">
            <v>10</v>
          </cell>
          <cell r="P93" t="str">
            <v>A1</v>
          </cell>
          <cell r="Q93">
            <v>10</v>
          </cell>
          <cell r="R93" t="str">
            <v>A1</v>
          </cell>
          <cell r="S93">
            <v>10</v>
          </cell>
          <cell r="T93" t="str">
            <v>A1</v>
          </cell>
          <cell r="U93">
            <v>10</v>
          </cell>
          <cell r="V93">
            <v>10</v>
          </cell>
          <cell r="W93">
            <v>0</v>
          </cell>
          <cell r="X93" t="str">
            <v>Xuất sắc</v>
          </cell>
          <cell r="Y93">
            <v>0</v>
          </cell>
          <cell r="Z93" t="str">
            <v>A1</v>
          </cell>
          <cell r="AA93">
            <v>10</v>
          </cell>
          <cell r="AB93" t="str">
            <v>A1</v>
          </cell>
          <cell r="AC93">
            <v>10</v>
          </cell>
          <cell r="AD93" t="str">
            <v>A1</v>
          </cell>
          <cell r="AE93">
            <v>10</v>
          </cell>
          <cell r="AF93" t="str">
            <v>A1</v>
          </cell>
          <cell r="AG93">
            <v>10</v>
          </cell>
          <cell r="AH93" t="str">
            <v>A1</v>
          </cell>
          <cell r="AI93">
            <v>10</v>
          </cell>
          <cell r="AJ93">
            <v>10</v>
          </cell>
          <cell r="AK93">
            <v>0</v>
          </cell>
          <cell r="AL93" t="str">
            <v>Xuất sắc</v>
          </cell>
          <cell r="AM93">
            <v>10</v>
          </cell>
          <cell r="AN93">
            <v>0</v>
          </cell>
          <cell r="AO93" t="str">
            <v>Xuất sắc</v>
          </cell>
          <cell r="AP93">
            <v>0</v>
          </cell>
          <cell r="AQ93">
            <v>10</v>
          </cell>
          <cell r="AR93" t="str">
            <v/>
          </cell>
          <cell r="AS93" t="str">
            <v>Xuất sắc</v>
          </cell>
          <cell r="AT93" t="str">
            <v>Đạt LĐTT</v>
          </cell>
          <cell r="AU93">
            <v>10</v>
          </cell>
          <cell r="AV93" t="str">
            <v/>
          </cell>
          <cell r="AW93" t="str">
            <v>Xuất sắc</v>
          </cell>
          <cell r="AX93" t="str">
            <v>Đạt LĐTT</v>
          </cell>
          <cell r="AY93" t="str">
            <v>Tốt</v>
          </cell>
          <cell r="AZ93">
            <v>10</v>
          </cell>
          <cell r="BA93">
            <v>10</v>
          </cell>
          <cell r="BB93" t="str">
            <v>12A* + 0B* + 0C* +  0D</v>
          </cell>
          <cell r="BC93" t="str">
            <v>12A*</v>
          </cell>
          <cell r="BD93">
            <v>0</v>
          </cell>
          <cell r="BE93" t="str">
            <v>HTXS NV</v>
          </cell>
          <cell r="BF93" t="str">
            <v>HTXS NV</v>
          </cell>
        </row>
        <row r="94">
          <cell r="E94" t="str">
            <v>01008004</v>
          </cell>
          <cell r="F94" t="str">
            <v xml:space="preserve"> Phòng Quản trị - DV</v>
          </cell>
          <cell r="G94" t="str">
            <v>VC</v>
          </cell>
          <cell r="H94" t="str">
            <v>A1</v>
          </cell>
          <cell r="I94">
            <v>10</v>
          </cell>
          <cell r="J94" t="str">
            <v>A1</v>
          </cell>
          <cell r="K94">
            <v>10</v>
          </cell>
          <cell r="L94" t="str">
            <v>A1</v>
          </cell>
          <cell r="M94">
            <v>10</v>
          </cell>
          <cell r="N94" t="str">
            <v>A1</v>
          </cell>
          <cell r="O94">
            <v>10</v>
          </cell>
          <cell r="P94" t="str">
            <v>A1</v>
          </cell>
          <cell r="Q94">
            <v>10</v>
          </cell>
          <cell r="R94" t="str">
            <v>A1</v>
          </cell>
          <cell r="S94">
            <v>10</v>
          </cell>
          <cell r="T94" t="str">
            <v>A1</v>
          </cell>
          <cell r="U94">
            <v>10</v>
          </cell>
          <cell r="V94">
            <v>10</v>
          </cell>
          <cell r="W94">
            <v>0</v>
          </cell>
          <cell r="X94" t="str">
            <v>Xuất sắc</v>
          </cell>
          <cell r="Y94">
            <v>0</v>
          </cell>
          <cell r="Z94" t="str">
            <v>A1</v>
          </cell>
          <cell r="AA94">
            <v>10</v>
          </cell>
          <cell r="AB94" t="str">
            <v>A1</v>
          </cell>
          <cell r="AC94">
            <v>10</v>
          </cell>
          <cell r="AD94" t="str">
            <v>A1</v>
          </cell>
          <cell r="AE94">
            <v>10</v>
          </cell>
          <cell r="AF94" t="str">
            <v>A2</v>
          </cell>
          <cell r="AG94">
            <v>9</v>
          </cell>
          <cell r="AH94" t="str">
            <v>A2</v>
          </cell>
          <cell r="AI94">
            <v>9</v>
          </cell>
          <cell r="AJ94">
            <v>9.8000000000000007</v>
          </cell>
          <cell r="AK94">
            <v>0</v>
          </cell>
          <cell r="AL94" t="str">
            <v>Xuất sắc</v>
          </cell>
          <cell r="AM94">
            <v>9.6</v>
          </cell>
          <cell r="AN94">
            <v>0</v>
          </cell>
          <cell r="AO94" t="str">
            <v>Xuất sắc</v>
          </cell>
          <cell r="AP94">
            <v>0</v>
          </cell>
          <cell r="AQ94">
            <v>9.9</v>
          </cell>
          <cell r="AR94" t="str">
            <v/>
          </cell>
          <cell r="AS94" t="str">
            <v>Xuất sắc</v>
          </cell>
          <cell r="AT94" t="str">
            <v>Đạt LĐTT</v>
          </cell>
          <cell r="AU94">
            <v>9.8000000000000007</v>
          </cell>
          <cell r="AV94" t="str">
            <v/>
          </cell>
          <cell r="AW94" t="str">
            <v>Xuất sắc</v>
          </cell>
          <cell r="AX94" t="str">
            <v>Đạt LĐTT</v>
          </cell>
          <cell r="AY94" t="str">
            <v>Khá</v>
          </cell>
          <cell r="AZ94">
            <v>9.9</v>
          </cell>
          <cell r="BA94">
            <v>9.8000000000000007</v>
          </cell>
          <cell r="BB94" t="str">
            <v>12A* + 0B* + 0C* +  0D</v>
          </cell>
          <cell r="BC94" t="str">
            <v>12A*</v>
          </cell>
          <cell r="BD94">
            <v>0</v>
          </cell>
          <cell r="BE94" t="str">
            <v>HTXS NV</v>
          </cell>
          <cell r="BF94" t="str">
            <v>HTXS NV</v>
          </cell>
        </row>
        <row r="95">
          <cell r="E95" t="str">
            <v>01009007</v>
          </cell>
          <cell r="F95" t="str">
            <v xml:space="preserve"> Phòng Quản trị - DV</v>
          </cell>
          <cell r="G95" t="str">
            <v>VC</v>
          </cell>
          <cell r="H95" t="str">
            <v>A3</v>
          </cell>
          <cell r="I95">
            <v>8</v>
          </cell>
          <cell r="J95" t="str">
            <v>A3</v>
          </cell>
          <cell r="K95">
            <v>8</v>
          </cell>
          <cell r="L95" t="str">
            <v>A3</v>
          </cell>
          <cell r="M95">
            <v>8</v>
          </cell>
          <cell r="N95" t="str">
            <v>A3</v>
          </cell>
          <cell r="O95">
            <v>8</v>
          </cell>
          <cell r="P95" t="str">
            <v>A2</v>
          </cell>
          <cell r="Q95">
            <v>9</v>
          </cell>
          <cell r="R95" t="str">
            <v>A3</v>
          </cell>
          <cell r="S95">
            <v>8</v>
          </cell>
          <cell r="T95" t="str">
            <v>A3</v>
          </cell>
          <cell r="U95">
            <v>8</v>
          </cell>
          <cell r="V95">
            <v>8.1999999999999993</v>
          </cell>
          <cell r="W95">
            <v>0</v>
          </cell>
          <cell r="X95" t="str">
            <v>Xuất sắc</v>
          </cell>
          <cell r="Y95">
            <v>0</v>
          </cell>
          <cell r="Z95" t="str">
            <v>A3</v>
          </cell>
          <cell r="AA95">
            <v>8</v>
          </cell>
          <cell r="AB95" t="str">
            <v>A3</v>
          </cell>
          <cell r="AC95">
            <v>8</v>
          </cell>
          <cell r="AD95" t="str">
            <v>A2</v>
          </cell>
          <cell r="AE95">
            <v>9</v>
          </cell>
          <cell r="AF95" t="str">
            <v>A2</v>
          </cell>
          <cell r="AG95">
            <v>9</v>
          </cell>
          <cell r="AH95" t="str">
            <v>A3</v>
          </cell>
          <cell r="AI95">
            <v>8</v>
          </cell>
          <cell r="AJ95">
            <v>8.5</v>
          </cell>
          <cell r="AK95">
            <v>0</v>
          </cell>
          <cell r="AL95" t="str">
            <v>Xuất sắc</v>
          </cell>
          <cell r="AM95">
            <v>8.4</v>
          </cell>
          <cell r="AN95">
            <v>0</v>
          </cell>
          <cell r="AO95" t="str">
            <v>Xuất sắc</v>
          </cell>
          <cell r="AP95">
            <v>0</v>
          </cell>
          <cell r="AQ95">
            <v>8.4</v>
          </cell>
          <cell r="AR95" t="str">
            <v/>
          </cell>
          <cell r="AS95" t="str">
            <v>Xuất sắc</v>
          </cell>
          <cell r="AT95" t="str">
            <v>Đạt LĐTT</v>
          </cell>
          <cell r="AU95">
            <v>8.3000000000000007</v>
          </cell>
          <cell r="AV95" t="str">
            <v/>
          </cell>
          <cell r="AW95" t="str">
            <v>Xuất sắc</v>
          </cell>
          <cell r="AX95" t="str">
            <v>Đạt LĐTT</v>
          </cell>
          <cell r="AY95" t="str">
            <v>Tốt</v>
          </cell>
          <cell r="AZ95">
            <v>8.3000000000000007</v>
          </cell>
          <cell r="BA95">
            <v>8.3000000000000007</v>
          </cell>
          <cell r="BB95" t="str">
            <v>12A* + 0B* + 0C* +  0D</v>
          </cell>
          <cell r="BC95" t="str">
            <v>12A*</v>
          </cell>
          <cell r="BD95">
            <v>0</v>
          </cell>
          <cell r="BE95" t="str">
            <v>HTXS NV</v>
          </cell>
          <cell r="BF95" t="str">
            <v>HTXS NV</v>
          </cell>
        </row>
        <row r="96">
          <cell r="E96" t="str">
            <v>01008008</v>
          </cell>
          <cell r="F96" t="str">
            <v xml:space="preserve"> Phòng Quản trị - DV</v>
          </cell>
          <cell r="G96" t="str">
            <v>VC</v>
          </cell>
          <cell r="H96" t="str">
            <v>A2</v>
          </cell>
          <cell r="I96">
            <v>9</v>
          </cell>
          <cell r="J96" t="str">
            <v>A2</v>
          </cell>
          <cell r="K96">
            <v>9</v>
          </cell>
          <cell r="L96" t="str">
            <v>A2</v>
          </cell>
          <cell r="M96">
            <v>9</v>
          </cell>
          <cell r="N96" t="str">
            <v>A2</v>
          </cell>
          <cell r="O96">
            <v>9</v>
          </cell>
          <cell r="P96" t="str">
            <v>A1</v>
          </cell>
          <cell r="Q96">
            <v>10</v>
          </cell>
          <cell r="R96" t="str">
            <v>A3</v>
          </cell>
          <cell r="S96">
            <v>8</v>
          </cell>
          <cell r="T96" t="str">
            <v>A2</v>
          </cell>
          <cell r="U96">
            <v>9</v>
          </cell>
          <cell r="V96">
            <v>9</v>
          </cell>
          <cell r="W96">
            <v>0</v>
          </cell>
          <cell r="X96" t="str">
            <v>Xuất sắc</v>
          </cell>
          <cell r="Y96">
            <v>0</v>
          </cell>
          <cell r="Z96" t="str">
            <v>A2</v>
          </cell>
          <cell r="AA96">
            <v>9</v>
          </cell>
          <cell r="AB96" t="str">
            <v>A1</v>
          </cell>
          <cell r="AC96">
            <v>10</v>
          </cell>
          <cell r="AD96" t="str">
            <v>A1</v>
          </cell>
          <cell r="AE96">
            <v>10</v>
          </cell>
          <cell r="AF96" t="str">
            <v>A3</v>
          </cell>
          <cell r="AG96">
            <v>8</v>
          </cell>
          <cell r="AH96" t="str">
            <v>A2</v>
          </cell>
          <cell r="AI96">
            <v>9</v>
          </cell>
          <cell r="AJ96">
            <v>9.3000000000000007</v>
          </cell>
          <cell r="AK96">
            <v>0</v>
          </cell>
          <cell r="AL96" t="str">
            <v>Xuất sắc</v>
          </cell>
          <cell r="AM96">
            <v>9.1999999999999993</v>
          </cell>
          <cell r="AN96">
            <v>0</v>
          </cell>
          <cell r="AO96" t="str">
            <v>Xuất sắc</v>
          </cell>
          <cell r="AP96">
            <v>0</v>
          </cell>
          <cell r="AQ96">
            <v>9.1999999999999993</v>
          </cell>
          <cell r="AR96" t="str">
            <v/>
          </cell>
          <cell r="AS96" t="str">
            <v>Xuất sắc</v>
          </cell>
          <cell r="AT96" t="str">
            <v>Đạt LĐTT</v>
          </cell>
          <cell r="AU96">
            <v>9.1</v>
          </cell>
          <cell r="AV96" t="str">
            <v/>
          </cell>
          <cell r="AW96" t="str">
            <v>Xuất sắc</v>
          </cell>
          <cell r="AX96" t="str">
            <v>Đạt LĐTT</v>
          </cell>
          <cell r="AY96" t="str">
            <v>Khá</v>
          </cell>
          <cell r="AZ96">
            <v>9.1</v>
          </cell>
          <cell r="BA96">
            <v>9.1</v>
          </cell>
          <cell r="BB96" t="str">
            <v>12A* + 0B* + 0C* +  0D</v>
          </cell>
          <cell r="BC96" t="str">
            <v>12A*</v>
          </cell>
          <cell r="BD96">
            <v>0</v>
          </cell>
          <cell r="BE96" t="str">
            <v>HTXS NV</v>
          </cell>
          <cell r="BF96" t="str">
            <v>HTXS NV</v>
          </cell>
        </row>
        <row r="97">
          <cell r="E97" t="str">
            <v>01008006</v>
          </cell>
          <cell r="F97" t="str">
            <v xml:space="preserve"> Phòng Quản trị - DV</v>
          </cell>
          <cell r="G97" t="str">
            <v>VC</v>
          </cell>
          <cell r="H97" t="str">
            <v>A3</v>
          </cell>
          <cell r="I97">
            <v>8</v>
          </cell>
          <cell r="J97" t="str">
            <v>A2</v>
          </cell>
          <cell r="K97">
            <v>9</v>
          </cell>
          <cell r="L97" t="str">
            <v>A2</v>
          </cell>
          <cell r="M97">
            <v>9</v>
          </cell>
          <cell r="N97" t="str">
            <v>A1</v>
          </cell>
          <cell r="O97">
            <v>10</v>
          </cell>
          <cell r="P97" t="str">
            <v>A1</v>
          </cell>
          <cell r="Q97">
            <v>10</v>
          </cell>
          <cell r="R97" t="str">
            <v>A2</v>
          </cell>
          <cell r="S97">
            <v>9</v>
          </cell>
          <cell r="T97" t="str">
            <v>A2</v>
          </cell>
          <cell r="U97">
            <v>9</v>
          </cell>
          <cell r="V97">
            <v>9.4</v>
          </cell>
          <cell r="W97">
            <v>0</v>
          </cell>
          <cell r="X97" t="str">
            <v>Xuất sắc</v>
          </cell>
          <cell r="Y97">
            <v>0</v>
          </cell>
          <cell r="Z97" t="str">
            <v>A2</v>
          </cell>
          <cell r="AA97">
            <v>9</v>
          </cell>
          <cell r="AB97" t="str">
            <v>A2</v>
          </cell>
          <cell r="AC97">
            <v>9</v>
          </cell>
          <cell r="AD97" t="str">
            <v>A2</v>
          </cell>
          <cell r="AE97">
            <v>9</v>
          </cell>
          <cell r="AF97" t="str">
            <v>A3</v>
          </cell>
          <cell r="AG97">
            <v>8</v>
          </cell>
          <cell r="AH97" t="str">
            <v>A3</v>
          </cell>
          <cell r="AI97">
            <v>8</v>
          </cell>
          <cell r="AJ97">
            <v>8.8000000000000007</v>
          </cell>
          <cell r="AK97">
            <v>0</v>
          </cell>
          <cell r="AL97" t="str">
            <v>Xuất sắc</v>
          </cell>
          <cell r="AM97">
            <v>8.6</v>
          </cell>
          <cell r="AN97">
            <v>0</v>
          </cell>
          <cell r="AO97" t="str">
            <v>Xuất sắc</v>
          </cell>
          <cell r="AP97">
            <v>0</v>
          </cell>
          <cell r="AQ97">
            <v>9.1</v>
          </cell>
          <cell r="AR97" t="str">
            <v/>
          </cell>
          <cell r="AS97" t="str">
            <v>Xuất sắc</v>
          </cell>
          <cell r="AT97" t="str">
            <v>Đạt LĐTT</v>
          </cell>
          <cell r="AU97">
            <v>9</v>
          </cell>
          <cell r="AV97" t="str">
            <v/>
          </cell>
          <cell r="AW97" t="str">
            <v>Xuất sắc</v>
          </cell>
          <cell r="AX97" t="str">
            <v>Đạt LĐTT</v>
          </cell>
          <cell r="AY97" t="str">
            <v>Khá</v>
          </cell>
          <cell r="AZ97">
            <v>9</v>
          </cell>
          <cell r="BA97">
            <v>8.9</v>
          </cell>
          <cell r="BB97" t="str">
            <v>12A* + 0B* + 0C* +  0D</v>
          </cell>
          <cell r="BC97" t="str">
            <v>12A*</v>
          </cell>
          <cell r="BD97">
            <v>0</v>
          </cell>
          <cell r="BE97" t="str">
            <v>HTXS NV</v>
          </cell>
          <cell r="BF97" t="str">
            <v>HTXS NV</v>
          </cell>
        </row>
        <row r="98">
          <cell r="E98" t="str">
            <v>01002021</v>
          </cell>
          <cell r="F98" t="str">
            <v xml:space="preserve"> Phòng Quản trị - DV</v>
          </cell>
          <cell r="G98" t="str">
            <v>VC</v>
          </cell>
          <cell r="H98" t="str">
            <v>A1</v>
          </cell>
          <cell r="I98">
            <v>10</v>
          </cell>
          <cell r="J98" t="str">
            <v>A1</v>
          </cell>
          <cell r="K98">
            <v>10</v>
          </cell>
          <cell r="L98" t="str">
            <v>A1</v>
          </cell>
          <cell r="M98">
            <v>10</v>
          </cell>
          <cell r="N98" t="str">
            <v>A1</v>
          </cell>
          <cell r="O98">
            <v>10</v>
          </cell>
          <cell r="P98" t="str">
            <v>A1</v>
          </cell>
          <cell r="Q98">
            <v>10</v>
          </cell>
          <cell r="R98" t="str">
            <v>A1</v>
          </cell>
          <cell r="S98">
            <v>10</v>
          </cell>
          <cell r="T98" t="str">
            <v>A1</v>
          </cell>
          <cell r="U98">
            <v>10</v>
          </cell>
          <cell r="V98">
            <v>10</v>
          </cell>
          <cell r="W98">
            <v>0</v>
          </cell>
          <cell r="X98" t="str">
            <v>Xuất sắc</v>
          </cell>
          <cell r="Y98">
            <v>0</v>
          </cell>
          <cell r="Z98" t="str">
            <v>A1</v>
          </cell>
          <cell r="AA98">
            <v>10</v>
          </cell>
          <cell r="AB98" t="str">
            <v>A1</v>
          </cell>
          <cell r="AC98">
            <v>10</v>
          </cell>
          <cell r="AD98" t="str">
            <v>A1</v>
          </cell>
          <cell r="AE98">
            <v>10</v>
          </cell>
          <cell r="AF98" t="str">
            <v>A2</v>
          </cell>
          <cell r="AG98">
            <v>9</v>
          </cell>
          <cell r="AH98" t="str">
            <v>A1</v>
          </cell>
          <cell r="AI98">
            <v>10</v>
          </cell>
          <cell r="AJ98">
            <v>9.8000000000000007</v>
          </cell>
          <cell r="AK98">
            <v>0</v>
          </cell>
          <cell r="AL98" t="str">
            <v>Xuất sắc</v>
          </cell>
          <cell r="AM98">
            <v>9.8000000000000007</v>
          </cell>
          <cell r="AN98">
            <v>0</v>
          </cell>
          <cell r="AO98" t="str">
            <v>Xuất sắc</v>
          </cell>
          <cell r="AP98">
            <v>0</v>
          </cell>
          <cell r="AQ98">
            <v>9.9</v>
          </cell>
          <cell r="AR98" t="str">
            <v/>
          </cell>
          <cell r="AS98" t="str">
            <v>Xuất sắc</v>
          </cell>
          <cell r="AT98" t="str">
            <v>Đạt LĐTT</v>
          </cell>
          <cell r="AU98">
            <v>9.9</v>
          </cell>
          <cell r="AV98" t="str">
            <v/>
          </cell>
          <cell r="AW98" t="str">
            <v>Xuất sắc</v>
          </cell>
          <cell r="AX98" t="str">
            <v>Đạt LĐTT</v>
          </cell>
          <cell r="AY98" t="str">
            <v>Xuất sắc</v>
          </cell>
          <cell r="AZ98">
            <v>9.9</v>
          </cell>
          <cell r="BA98">
            <v>9.9</v>
          </cell>
          <cell r="BB98" t="str">
            <v>12A* + 0B* + 0C* +  0D</v>
          </cell>
          <cell r="BC98" t="str">
            <v>12A*</v>
          </cell>
          <cell r="BD98">
            <v>0</v>
          </cell>
          <cell r="BE98" t="str">
            <v>HTXS NV</v>
          </cell>
          <cell r="BF98" t="str">
            <v>HTXS NV</v>
          </cell>
        </row>
        <row r="99">
          <cell r="E99" t="str">
            <v>01017009</v>
          </cell>
          <cell r="F99" t="str">
            <v xml:space="preserve"> Phòng Quản trị - DV</v>
          </cell>
          <cell r="G99" t="str">
            <v>VC</v>
          </cell>
          <cell r="H99" t="str">
            <v>A2</v>
          </cell>
          <cell r="I99">
            <v>9</v>
          </cell>
          <cell r="J99" t="str">
            <v>A3</v>
          </cell>
          <cell r="K99">
            <v>8</v>
          </cell>
          <cell r="L99" t="str">
            <v>A2</v>
          </cell>
          <cell r="M99">
            <v>9</v>
          </cell>
          <cell r="N99" t="str">
            <v>A1</v>
          </cell>
          <cell r="O99">
            <v>10</v>
          </cell>
          <cell r="P99" t="str">
            <v>A2</v>
          </cell>
          <cell r="Q99">
            <v>9</v>
          </cell>
          <cell r="R99" t="str">
            <v>A2</v>
          </cell>
          <cell r="S99">
            <v>9</v>
          </cell>
          <cell r="T99" t="str">
            <v>A3</v>
          </cell>
          <cell r="U99">
            <v>8</v>
          </cell>
          <cell r="V99">
            <v>9</v>
          </cell>
          <cell r="W99">
            <v>0</v>
          </cell>
          <cell r="X99" t="str">
            <v>Xuất sắc</v>
          </cell>
          <cell r="Y99">
            <v>0</v>
          </cell>
          <cell r="Z99" t="str">
            <v>A3</v>
          </cell>
          <cell r="AA99">
            <v>8</v>
          </cell>
          <cell r="AB99" t="str">
            <v>A3</v>
          </cell>
          <cell r="AC99">
            <v>8</v>
          </cell>
          <cell r="AD99" t="str">
            <v>A2</v>
          </cell>
          <cell r="AE99">
            <v>9</v>
          </cell>
          <cell r="AF99" t="str">
            <v>A3</v>
          </cell>
          <cell r="AG99">
            <v>8</v>
          </cell>
          <cell r="AH99" t="str">
            <v>A3</v>
          </cell>
          <cell r="AI99">
            <v>8</v>
          </cell>
          <cell r="AJ99">
            <v>8.3000000000000007</v>
          </cell>
          <cell r="AK99">
            <v>0</v>
          </cell>
          <cell r="AL99" t="str">
            <v>Xuất sắc</v>
          </cell>
          <cell r="AM99">
            <v>8.1999999999999993</v>
          </cell>
          <cell r="AN99">
            <v>0</v>
          </cell>
          <cell r="AO99" t="str">
            <v>Xuất sắc</v>
          </cell>
          <cell r="AP99">
            <v>0</v>
          </cell>
          <cell r="AQ99">
            <v>8.6999999999999993</v>
          </cell>
          <cell r="AR99" t="str">
            <v/>
          </cell>
          <cell r="AS99" t="str">
            <v>Xuất sắc</v>
          </cell>
          <cell r="AT99" t="str">
            <v>Đạt LĐTT</v>
          </cell>
          <cell r="AU99">
            <v>8.6</v>
          </cell>
          <cell r="AV99" t="str">
            <v/>
          </cell>
          <cell r="AW99" t="str">
            <v>Xuất sắc</v>
          </cell>
          <cell r="AX99" t="str">
            <v>Đạt LĐTT</v>
          </cell>
          <cell r="AY99" t="str">
            <v>Khá</v>
          </cell>
          <cell r="AZ99">
            <v>8.6</v>
          </cell>
          <cell r="BA99">
            <v>8.6</v>
          </cell>
          <cell r="BB99" t="str">
            <v>12A* + 0B* + 0C* +  0D</v>
          </cell>
          <cell r="BC99" t="str">
            <v>12A*</v>
          </cell>
          <cell r="BD99">
            <v>0</v>
          </cell>
          <cell r="BE99" t="str">
            <v>HTXS NV</v>
          </cell>
          <cell r="BF99" t="str">
            <v>HTXS NV</v>
          </cell>
        </row>
        <row r="100">
          <cell r="E100" t="str">
            <v>01015026</v>
          </cell>
          <cell r="F100" t="str">
            <v xml:space="preserve"> Phòng Quản trị - DV</v>
          </cell>
          <cell r="G100" t="str">
            <v>VC</v>
          </cell>
          <cell r="H100" t="str">
            <v>A3</v>
          </cell>
          <cell r="I100">
            <v>8</v>
          </cell>
          <cell r="J100" t="str">
            <v>A3</v>
          </cell>
          <cell r="K100">
            <v>8</v>
          </cell>
          <cell r="L100" t="str">
            <v>A3</v>
          </cell>
          <cell r="M100">
            <v>8</v>
          </cell>
          <cell r="N100" t="str">
            <v>A1</v>
          </cell>
          <cell r="O100">
            <v>10</v>
          </cell>
          <cell r="P100" t="str">
            <v>A2</v>
          </cell>
          <cell r="Q100">
            <v>9</v>
          </cell>
          <cell r="R100" t="str">
            <v>A3</v>
          </cell>
          <cell r="S100">
            <v>8</v>
          </cell>
          <cell r="T100" t="str">
            <v>A2</v>
          </cell>
          <cell r="U100">
            <v>9</v>
          </cell>
          <cell r="V100">
            <v>8.8000000000000007</v>
          </cell>
          <cell r="W100">
            <v>0</v>
          </cell>
          <cell r="X100" t="str">
            <v>Xuất sắc</v>
          </cell>
          <cell r="Y100">
            <v>0</v>
          </cell>
          <cell r="Z100" t="str">
            <v>A3</v>
          </cell>
          <cell r="AA100">
            <v>8</v>
          </cell>
          <cell r="AB100" t="str">
            <v>A3</v>
          </cell>
          <cell r="AC100">
            <v>8</v>
          </cell>
          <cell r="AD100" t="str">
            <v>A3</v>
          </cell>
          <cell r="AE100">
            <v>8</v>
          </cell>
          <cell r="AF100" t="str">
            <v>A3</v>
          </cell>
          <cell r="AG100">
            <v>8</v>
          </cell>
          <cell r="AH100" t="str">
            <v>A3</v>
          </cell>
          <cell r="AI100">
            <v>8</v>
          </cell>
          <cell r="AJ100">
            <v>8</v>
          </cell>
          <cell r="AK100">
            <v>0</v>
          </cell>
          <cell r="AL100" t="str">
            <v>Xuất sắc</v>
          </cell>
          <cell r="AM100">
            <v>8</v>
          </cell>
          <cell r="AN100">
            <v>0</v>
          </cell>
          <cell r="AO100" t="str">
            <v>Xuất sắc</v>
          </cell>
          <cell r="AP100">
            <v>0</v>
          </cell>
          <cell r="AQ100">
            <v>8.4</v>
          </cell>
          <cell r="AR100" t="str">
            <v/>
          </cell>
          <cell r="AS100" t="str">
            <v>Xuất sắc</v>
          </cell>
          <cell r="AT100" t="str">
            <v>Đạt LĐTT</v>
          </cell>
          <cell r="AU100">
            <v>8.4</v>
          </cell>
          <cell r="AV100" t="str">
            <v/>
          </cell>
          <cell r="AW100" t="str">
            <v>Xuất sắc</v>
          </cell>
          <cell r="AX100" t="str">
            <v>Đạt LĐTT</v>
          </cell>
          <cell r="AY100" t="str">
            <v>Khá</v>
          </cell>
          <cell r="AZ100">
            <v>8.4</v>
          </cell>
          <cell r="BA100">
            <v>8.3000000000000007</v>
          </cell>
          <cell r="BB100" t="str">
            <v>12A* + 0B* + 0C* +  0D</v>
          </cell>
          <cell r="BC100" t="str">
            <v>12A*</v>
          </cell>
          <cell r="BD100">
            <v>0</v>
          </cell>
          <cell r="BE100" t="str">
            <v>HTXS NV</v>
          </cell>
          <cell r="BF100" t="str">
            <v>HTXS NV</v>
          </cell>
        </row>
        <row r="101">
          <cell r="E101" t="str">
            <v>01015028</v>
          </cell>
          <cell r="F101" t="str">
            <v xml:space="preserve"> Phòng Quản trị - DV</v>
          </cell>
          <cell r="G101" t="str">
            <v>VC</v>
          </cell>
          <cell r="H101" t="str">
            <v>A2</v>
          </cell>
          <cell r="I101">
            <v>9</v>
          </cell>
          <cell r="J101" t="str">
            <v>A3</v>
          </cell>
          <cell r="K101">
            <v>8</v>
          </cell>
          <cell r="L101" t="str">
            <v>A3</v>
          </cell>
          <cell r="M101">
            <v>8</v>
          </cell>
          <cell r="N101" t="str">
            <v>A1</v>
          </cell>
          <cell r="O101">
            <v>10</v>
          </cell>
          <cell r="P101" t="str">
            <v>A1</v>
          </cell>
          <cell r="Q101">
            <v>10</v>
          </cell>
          <cell r="R101" t="str">
            <v>A2</v>
          </cell>
          <cell r="S101">
            <v>9</v>
          </cell>
          <cell r="T101" t="str">
            <v>A2</v>
          </cell>
          <cell r="U101">
            <v>9</v>
          </cell>
          <cell r="V101">
            <v>9.1999999999999993</v>
          </cell>
          <cell r="W101">
            <v>0</v>
          </cell>
          <cell r="X101" t="str">
            <v>Xuất sắc</v>
          </cell>
          <cell r="Y101">
            <v>0</v>
          </cell>
          <cell r="Z101" t="str">
            <v>A3</v>
          </cell>
          <cell r="AA101">
            <v>8</v>
          </cell>
          <cell r="AB101" t="str">
            <v>A2</v>
          </cell>
          <cell r="AC101">
            <v>9</v>
          </cell>
          <cell r="AD101" t="str">
            <v>A3</v>
          </cell>
          <cell r="AE101">
            <v>8</v>
          </cell>
          <cell r="AF101" t="str">
            <v>A3</v>
          </cell>
          <cell r="AG101">
            <v>8</v>
          </cell>
          <cell r="AH101" t="str">
            <v>A3</v>
          </cell>
          <cell r="AI101">
            <v>8</v>
          </cell>
          <cell r="AJ101">
            <v>8.3000000000000007</v>
          </cell>
          <cell r="AK101">
            <v>0</v>
          </cell>
          <cell r="AL101" t="str">
            <v>Xuất sắc</v>
          </cell>
          <cell r="AM101">
            <v>8.1999999999999993</v>
          </cell>
          <cell r="AN101">
            <v>0</v>
          </cell>
          <cell r="AO101" t="str">
            <v>Xuất sắc</v>
          </cell>
          <cell r="AP101">
            <v>0</v>
          </cell>
          <cell r="AQ101">
            <v>8.8000000000000007</v>
          </cell>
          <cell r="AR101" t="str">
            <v/>
          </cell>
          <cell r="AS101" t="str">
            <v>Xuất sắc</v>
          </cell>
          <cell r="AT101" t="str">
            <v>Đạt LĐTT</v>
          </cell>
          <cell r="AU101">
            <v>8.6999999999999993</v>
          </cell>
          <cell r="AV101" t="str">
            <v/>
          </cell>
          <cell r="AW101" t="str">
            <v>Xuất sắc</v>
          </cell>
          <cell r="AX101" t="str">
            <v>Đạt LĐTT</v>
          </cell>
          <cell r="AY101" t="str">
            <v>Khá</v>
          </cell>
          <cell r="AZ101">
            <v>8.6999999999999993</v>
          </cell>
          <cell r="BA101">
            <v>8.6999999999999993</v>
          </cell>
          <cell r="BB101" t="str">
            <v>12A* + 0B* + 0C* +  0D</v>
          </cell>
          <cell r="BC101" t="str">
            <v>12A*</v>
          </cell>
          <cell r="BD101">
            <v>0</v>
          </cell>
          <cell r="BE101" t="str">
            <v>HTXS NV</v>
          </cell>
          <cell r="BF101" t="str">
            <v>HTXS NV</v>
          </cell>
        </row>
        <row r="102">
          <cell r="E102" t="str">
            <v>01008005</v>
          </cell>
          <cell r="F102" t="str">
            <v xml:space="preserve"> Phòng Quản trị - DV</v>
          </cell>
          <cell r="G102" t="str">
            <v>VC</v>
          </cell>
          <cell r="H102" t="str">
            <v>A3</v>
          </cell>
          <cell r="I102">
            <v>8</v>
          </cell>
          <cell r="J102" t="str">
            <v>A2</v>
          </cell>
          <cell r="K102">
            <v>9</v>
          </cell>
          <cell r="L102" t="str">
            <v>A2</v>
          </cell>
          <cell r="M102">
            <v>9</v>
          </cell>
          <cell r="N102" t="str">
            <v>A1</v>
          </cell>
          <cell r="O102">
            <v>10</v>
          </cell>
          <cell r="P102" t="str">
            <v>A1</v>
          </cell>
          <cell r="Q102">
            <v>10</v>
          </cell>
          <cell r="R102" t="str">
            <v>A3</v>
          </cell>
          <cell r="S102">
            <v>8</v>
          </cell>
          <cell r="T102" t="str">
            <v>A2</v>
          </cell>
          <cell r="U102">
            <v>9</v>
          </cell>
          <cell r="V102">
            <v>9.1999999999999993</v>
          </cell>
          <cell r="W102">
            <v>0</v>
          </cell>
          <cell r="X102" t="str">
            <v>Xuất sắc</v>
          </cell>
          <cell r="Y102">
            <v>0</v>
          </cell>
          <cell r="Z102" t="str">
            <v>A3</v>
          </cell>
          <cell r="AA102">
            <v>8</v>
          </cell>
          <cell r="AB102" t="str">
            <v>A2</v>
          </cell>
          <cell r="AC102">
            <v>9</v>
          </cell>
          <cell r="AD102" t="str">
            <v>A2</v>
          </cell>
          <cell r="AE102">
            <v>9</v>
          </cell>
          <cell r="AF102" t="str">
            <v>A3</v>
          </cell>
          <cell r="AG102">
            <v>8</v>
          </cell>
          <cell r="AH102" t="str">
            <v>A3</v>
          </cell>
          <cell r="AI102">
            <v>8</v>
          </cell>
          <cell r="AJ102">
            <v>8.5</v>
          </cell>
          <cell r="AK102">
            <v>0</v>
          </cell>
          <cell r="AL102" t="str">
            <v>Xuất sắc</v>
          </cell>
          <cell r="AM102">
            <v>8.4</v>
          </cell>
          <cell r="AN102">
            <v>0</v>
          </cell>
          <cell r="AO102" t="str">
            <v>Xuất sắc</v>
          </cell>
          <cell r="AP102">
            <v>0</v>
          </cell>
          <cell r="AQ102">
            <v>8.9</v>
          </cell>
          <cell r="AR102" t="str">
            <v/>
          </cell>
          <cell r="AS102" t="str">
            <v>Xuất sắc</v>
          </cell>
          <cell r="AT102" t="str">
            <v>Đạt LĐTT</v>
          </cell>
          <cell r="AU102">
            <v>8.8000000000000007</v>
          </cell>
          <cell r="AV102" t="str">
            <v/>
          </cell>
          <cell r="AW102" t="str">
            <v>Xuất sắc</v>
          </cell>
          <cell r="AX102" t="str">
            <v>Đạt LĐTT</v>
          </cell>
          <cell r="AY102" t="str">
            <v>Khá</v>
          </cell>
          <cell r="AZ102">
            <v>8.8000000000000007</v>
          </cell>
          <cell r="BA102">
            <v>8.8000000000000007</v>
          </cell>
          <cell r="BB102" t="str">
            <v>12A* + 0B* + 0C* +  0D</v>
          </cell>
          <cell r="BC102" t="str">
            <v>12A*</v>
          </cell>
          <cell r="BD102">
            <v>0</v>
          </cell>
          <cell r="BE102" t="str">
            <v>HTXS NV</v>
          </cell>
          <cell r="BF102" t="str">
            <v>HTXS NV</v>
          </cell>
        </row>
        <row r="103">
          <cell r="E103" t="str">
            <v>01009014</v>
          </cell>
          <cell r="F103" t="str">
            <v xml:space="preserve"> Phòng Quản trị - DV</v>
          </cell>
          <cell r="G103" t="str">
            <v>VC</v>
          </cell>
          <cell r="H103" t="str">
            <v>A4</v>
          </cell>
          <cell r="I103">
            <v>7</v>
          </cell>
          <cell r="J103" t="str">
            <v>A4</v>
          </cell>
          <cell r="K103">
            <v>7</v>
          </cell>
          <cell r="L103" t="str">
            <v>A4</v>
          </cell>
          <cell r="M103">
            <v>7</v>
          </cell>
          <cell r="N103" t="str">
            <v>A4</v>
          </cell>
          <cell r="O103">
            <v>7</v>
          </cell>
          <cell r="P103" t="str">
            <v>A4</v>
          </cell>
          <cell r="Q103">
            <v>7</v>
          </cell>
          <cell r="R103" t="str">
            <v>A4</v>
          </cell>
          <cell r="S103">
            <v>7</v>
          </cell>
          <cell r="T103" t="str">
            <v>A4</v>
          </cell>
          <cell r="U103">
            <v>7</v>
          </cell>
          <cell r="V103">
            <v>7</v>
          </cell>
          <cell r="W103">
            <v>0</v>
          </cell>
          <cell r="X103" t="str">
            <v>Tốt</v>
          </cell>
          <cell r="Y103">
            <v>0</v>
          </cell>
          <cell r="Z103" t="str">
            <v>A4</v>
          </cell>
          <cell r="AA103">
            <v>7</v>
          </cell>
          <cell r="AB103" t="str">
            <v>A4</v>
          </cell>
          <cell r="AC103">
            <v>7</v>
          </cell>
          <cell r="AD103" t="str">
            <v>A4</v>
          </cell>
          <cell r="AE103">
            <v>7</v>
          </cell>
          <cell r="AF103" t="str">
            <v>A4</v>
          </cell>
          <cell r="AG103">
            <v>7</v>
          </cell>
          <cell r="AH103" t="str">
            <v>A4</v>
          </cell>
          <cell r="AI103">
            <v>7</v>
          </cell>
          <cell r="AJ103">
            <v>7</v>
          </cell>
          <cell r="AK103">
            <v>0</v>
          </cell>
          <cell r="AL103" t="str">
            <v>Tốt</v>
          </cell>
          <cell r="AM103">
            <v>7</v>
          </cell>
          <cell r="AN103">
            <v>0</v>
          </cell>
          <cell r="AO103" t="str">
            <v>Tốt</v>
          </cell>
          <cell r="AP103">
            <v>0</v>
          </cell>
          <cell r="AQ103">
            <v>7</v>
          </cell>
          <cell r="AR103" t="str">
            <v/>
          </cell>
          <cell r="AS103" t="str">
            <v>Tốt</v>
          </cell>
          <cell r="AT103" t="str">
            <v>Đạt LĐTT</v>
          </cell>
          <cell r="AU103">
            <v>7</v>
          </cell>
          <cell r="AV103" t="str">
            <v/>
          </cell>
          <cell r="AW103" t="str">
            <v>Tốt</v>
          </cell>
          <cell r="AX103" t="str">
            <v>Đạt LĐTT</v>
          </cell>
          <cell r="AY103" t="e">
            <v>#N/A</v>
          </cell>
          <cell r="AZ103">
            <v>7</v>
          </cell>
          <cell r="BA103">
            <v>7</v>
          </cell>
          <cell r="BB103" t="str">
            <v>12A* + 0B* + 0C* +  0D</v>
          </cell>
          <cell r="BC103" t="str">
            <v>12A*</v>
          </cell>
          <cell r="BD103">
            <v>0</v>
          </cell>
          <cell r="BE103" t="str">
            <v>HTT NV</v>
          </cell>
          <cell r="BF103" t="str">
            <v>HTT NV</v>
          </cell>
        </row>
        <row r="104">
          <cell r="E104" t="str">
            <v>01008034</v>
          </cell>
          <cell r="F104" t="str">
            <v xml:space="preserve"> Phòng Quản trị - DV</v>
          </cell>
          <cell r="G104" t="str">
            <v>VC</v>
          </cell>
          <cell r="H104" t="str">
            <v>A2</v>
          </cell>
          <cell r="I104">
            <v>9</v>
          </cell>
          <cell r="J104" t="str">
            <v>A2</v>
          </cell>
          <cell r="K104">
            <v>9</v>
          </cell>
          <cell r="L104" t="str">
            <v>A2</v>
          </cell>
          <cell r="M104">
            <v>9</v>
          </cell>
          <cell r="N104" t="str">
            <v>A1</v>
          </cell>
          <cell r="O104">
            <v>10</v>
          </cell>
          <cell r="P104" t="str">
            <v>A1</v>
          </cell>
          <cell r="Q104">
            <v>10</v>
          </cell>
          <cell r="R104" t="str">
            <v>A2</v>
          </cell>
          <cell r="S104">
            <v>9</v>
          </cell>
          <cell r="T104" t="str">
            <v>A1</v>
          </cell>
          <cell r="U104">
            <v>10</v>
          </cell>
          <cell r="V104">
            <v>9.6</v>
          </cell>
          <cell r="W104">
            <v>0</v>
          </cell>
          <cell r="X104" t="str">
            <v>Xuất sắc</v>
          </cell>
          <cell r="Y104">
            <v>0</v>
          </cell>
          <cell r="Z104" t="str">
            <v>A1</v>
          </cell>
          <cell r="AA104">
            <v>10</v>
          </cell>
          <cell r="AB104" t="str">
            <v>A1</v>
          </cell>
          <cell r="AC104">
            <v>10</v>
          </cell>
          <cell r="AD104" t="str">
            <v>A1</v>
          </cell>
          <cell r="AE104">
            <v>10</v>
          </cell>
          <cell r="AF104" t="str">
            <v>A2</v>
          </cell>
          <cell r="AG104">
            <v>9</v>
          </cell>
          <cell r="AH104" t="str">
            <v>A2</v>
          </cell>
          <cell r="AI104">
            <v>9</v>
          </cell>
          <cell r="AJ104">
            <v>9.8000000000000007</v>
          </cell>
          <cell r="AK104">
            <v>0</v>
          </cell>
          <cell r="AL104" t="str">
            <v>Xuất sắc</v>
          </cell>
          <cell r="AM104">
            <v>9.6</v>
          </cell>
          <cell r="AN104">
            <v>0</v>
          </cell>
          <cell r="AO104" t="str">
            <v>Xuất sắc</v>
          </cell>
          <cell r="AP104">
            <v>0</v>
          </cell>
          <cell r="AQ104">
            <v>9.6999999999999993</v>
          </cell>
          <cell r="AR104" t="str">
            <v/>
          </cell>
          <cell r="AS104" t="str">
            <v>Xuất sắc</v>
          </cell>
          <cell r="AT104" t="str">
            <v>Đạt LĐTT</v>
          </cell>
          <cell r="AU104">
            <v>9.6</v>
          </cell>
          <cell r="AV104" t="str">
            <v/>
          </cell>
          <cell r="AW104" t="str">
            <v>Xuất sắc</v>
          </cell>
          <cell r="AX104" t="str">
            <v>Đạt LĐTT</v>
          </cell>
          <cell r="AY104" t="str">
            <v>Tốt</v>
          </cell>
          <cell r="AZ104">
            <v>9.5</v>
          </cell>
          <cell r="BA104">
            <v>9.5</v>
          </cell>
          <cell r="BB104" t="str">
            <v>12A* + 0B* + 0C* +  0D</v>
          </cell>
          <cell r="BC104" t="str">
            <v>12A*</v>
          </cell>
          <cell r="BD104">
            <v>0</v>
          </cell>
          <cell r="BE104" t="str">
            <v>HTXS NV</v>
          </cell>
          <cell r="BF104" t="str">
            <v>HTXS NV</v>
          </cell>
        </row>
        <row r="105">
          <cell r="E105" t="str">
            <v>01008049</v>
          </cell>
          <cell r="F105" t="str">
            <v xml:space="preserve"> Phòng Quản trị - DV</v>
          </cell>
          <cell r="G105" t="str">
            <v>VC</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t="str">
            <v>A4</v>
          </cell>
          <cell r="AG105">
            <v>7</v>
          </cell>
          <cell r="AH105" t="str">
            <v>A3</v>
          </cell>
          <cell r="AI105">
            <v>8</v>
          </cell>
          <cell r="AJ105">
            <v>7</v>
          </cell>
          <cell r="AK105">
            <v>0</v>
          </cell>
          <cell r="AL105" t="str">
            <v>Tốt</v>
          </cell>
          <cell r="AM105">
            <v>7.5</v>
          </cell>
          <cell r="AN105">
            <v>0</v>
          </cell>
          <cell r="AO105" t="str">
            <v>Tốt</v>
          </cell>
          <cell r="AP105" t="str">
            <v>Thuyên chuyển về trường từ 01/5/2023, thưởng thi đua học kỳ 2 tháng</v>
          </cell>
          <cell r="AQ105">
            <v>7</v>
          </cell>
          <cell r="AR105">
            <v>0</v>
          </cell>
          <cell r="AS105" t="str">
            <v>Tốt</v>
          </cell>
          <cell r="AT105" t="str">
            <v>Đạt LĐTT</v>
          </cell>
          <cell r="AU105">
            <v>7.5</v>
          </cell>
          <cell r="AV105" t="str">
            <v/>
          </cell>
          <cell r="AW105" t="str">
            <v>Tốt</v>
          </cell>
          <cell r="AX105" t="str">
            <v>Đạt LĐTT</v>
          </cell>
          <cell r="AY105">
            <v>0</v>
          </cell>
          <cell r="AZ105">
            <v>7</v>
          </cell>
          <cell r="BA105">
            <v>7.5</v>
          </cell>
          <cell r="BB105" t="str">
            <v>2A* + 0B* + 0C* +  0D</v>
          </cell>
          <cell r="BC105" t="str">
            <v xml:space="preserve">2A* </v>
          </cell>
          <cell r="BD105">
            <v>0</v>
          </cell>
          <cell r="BE105" t="str">
            <v>HTT NV</v>
          </cell>
          <cell r="BF105" t="str">
            <v>HTT NV</v>
          </cell>
        </row>
        <row r="106">
          <cell r="E106" t="str">
            <v>01008021</v>
          </cell>
          <cell r="F106" t="str">
            <v xml:space="preserve"> Phòng Quản trị - DV</v>
          </cell>
          <cell r="G106" t="str">
            <v>HĐT</v>
          </cell>
          <cell r="H106" t="str">
            <v>A2</v>
          </cell>
          <cell r="I106">
            <v>9</v>
          </cell>
          <cell r="J106" t="str">
            <v>A3</v>
          </cell>
          <cell r="K106">
            <v>8</v>
          </cell>
          <cell r="L106" t="str">
            <v>A2</v>
          </cell>
          <cell r="M106">
            <v>9</v>
          </cell>
          <cell r="N106" t="str">
            <v>A2</v>
          </cell>
          <cell r="O106">
            <v>9</v>
          </cell>
          <cell r="P106" t="str">
            <v>A2</v>
          </cell>
          <cell r="Q106">
            <v>9</v>
          </cell>
          <cell r="R106" t="str">
            <v>A3</v>
          </cell>
          <cell r="S106">
            <v>8</v>
          </cell>
          <cell r="T106" t="str">
            <v>A3</v>
          </cell>
          <cell r="U106">
            <v>8</v>
          </cell>
          <cell r="V106">
            <v>8.6</v>
          </cell>
          <cell r="W106">
            <v>0</v>
          </cell>
          <cell r="X106" t="str">
            <v>Xuất sắc</v>
          </cell>
          <cell r="Y106">
            <v>0</v>
          </cell>
          <cell r="Z106" t="str">
            <v>A3</v>
          </cell>
          <cell r="AA106">
            <v>8</v>
          </cell>
          <cell r="AB106" t="str">
            <v>A3</v>
          </cell>
          <cell r="AC106">
            <v>8</v>
          </cell>
          <cell r="AD106" t="str">
            <v>A1</v>
          </cell>
          <cell r="AE106">
            <v>10</v>
          </cell>
          <cell r="AF106" t="str">
            <v>A2</v>
          </cell>
          <cell r="AG106">
            <v>9</v>
          </cell>
          <cell r="AH106" t="str">
            <v>A2</v>
          </cell>
          <cell r="AI106">
            <v>9</v>
          </cell>
          <cell r="AJ106">
            <v>8.8000000000000007</v>
          </cell>
          <cell r="AK106">
            <v>0</v>
          </cell>
          <cell r="AL106" t="str">
            <v>Xuất sắc</v>
          </cell>
          <cell r="AM106">
            <v>8.8000000000000007</v>
          </cell>
          <cell r="AN106">
            <v>0</v>
          </cell>
          <cell r="AO106" t="str">
            <v>Xuất sắc</v>
          </cell>
          <cell r="AP106">
            <v>0</v>
          </cell>
          <cell r="AQ106">
            <v>8.6999999999999993</v>
          </cell>
          <cell r="AR106" t="str">
            <v/>
          </cell>
          <cell r="AS106" t="str">
            <v>Xuất sắc</v>
          </cell>
          <cell r="AT106" t="str">
            <v>Đạt LĐTT</v>
          </cell>
          <cell r="AU106">
            <v>8.6999999999999993</v>
          </cell>
          <cell r="AV106" t="str">
            <v/>
          </cell>
          <cell r="AW106" t="str">
            <v>Xuất sắc</v>
          </cell>
          <cell r="AX106" t="str">
            <v>Đạt LĐTT</v>
          </cell>
          <cell r="AY106" t="e">
            <v>#N/A</v>
          </cell>
          <cell r="AZ106">
            <v>8.6</v>
          </cell>
          <cell r="BA106">
            <v>8.6999999999999993</v>
          </cell>
          <cell r="BB106" t="str">
            <v>12A* + 0B* + 0C* +  0D</v>
          </cell>
          <cell r="BC106" t="str">
            <v>12A*</v>
          </cell>
          <cell r="BD106">
            <v>0</v>
          </cell>
          <cell r="BE106" t="str">
            <v>HTXS NV</v>
          </cell>
          <cell r="BF106" t="str">
            <v>HTXS NV</v>
          </cell>
        </row>
        <row r="107">
          <cell r="E107" t="str">
            <v>01008009</v>
          </cell>
          <cell r="F107" t="str">
            <v xml:space="preserve"> Phòng Quản trị - DV</v>
          </cell>
          <cell r="G107" t="str">
            <v>HĐT</v>
          </cell>
          <cell r="H107" t="str">
            <v>A2</v>
          </cell>
          <cell r="I107">
            <v>9</v>
          </cell>
          <cell r="J107" t="str">
            <v>A3</v>
          </cell>
          <cell r="K107">
            <v>8</v>
          </cell>
          <cell r="L107" t="str">
            <v>A3</v>
          </cell>
          <cell r="M107">
            <v>8</v>
          </cell>
          <cell r="N107" t="str">
            <v>A2</v>
          </cell>
          <cell r="O107">
            <v>9</v>
          </cell>
          <cell r="P107" t="str">
            <v>A2</v>
          </cell>
          <cell r="Q107">
            <v>9</v>
          </cell>
          <cell r="R107" t="str">
            <v>A1</v>
          </cell>
          <cell r="S107">
            <v>10</v>
          </cell>
          <cell r="T107" t="str">
            <v>A2</v>
          </cell>
          <cell r="U107">
            <v>9</v>
          </cell>
          <cell r="V107">
            <v>9</v>
          </cell>
          <cell r="W107">
            <v>0</v>
          </cell>
          <cell r="X107" t="str">
            <v>Xuất sắc</v>
          </cell>
          <cell r="Y107">
            <v>0</v>
          </cell>
          <cell r="Z107" t="str">
            <v>A2</v>
          </cell>
          <cell r="AA107">
            <v>9</v>
          </cell>
          <cell r="AB107" t="str">
            <v>A2</v>
          </cell>
          <cell r="AC107">
            <v>9</v>
          </cell>
          <cell r="AD107" t="str">
            <v>A2</v>
          </cell>
          <cell r="AE107">
            <v>9</v>
          </cell>
          <cell r="AF107" t="str">
            <v>A2</v>
          </cell>
          <cell r="AG107">
            <v>9</v>
          </cell>
          <cell r="AH107" t="str">
            <v>A2</v>
          </cell>
          <cell r="AI107">
            <v>9</v>
          </cell>
          <cell r="AJ107">
            <v>9</v>
          </cell>
          <cell r="AK107">
            <v>0</v>
          </cell>
          <cell r="AL107" t="str">
            <v>Xuất sắc</v>
          </cell>
          <cell r="AM107">
            <v>9</v>
          </cell>
          <cell r="AN107">
            <v>0</v>
          </cell>
          <cell r="AO107" t="str">
            <v>Xuất sắc</v>
          </cell>
          <cell r="AP107">
            <v>0</v>
          </cell>
          <cell r="AQ107">
            <v>9</v>
          </cell>
          <cell r="AR107" t="str">
            <v/>
          </cell>
          <cell r="AS107" t="str">
            <v>Xuất sắc</v>
          </cell>
          <cell r="AT107" t="str">
            <v>Đạt LĐTT</v>
          </cell>
          <cell r="AU107">
            <v>9</v>
          </cell>
          <cell r="AV107" t="str">
            <v/>
          </cell>
          <cell r="AW107" t="str">
            <v>Xuất sắc</v>
          </cell>
          <cell r="AX107" t="str">
            <v>Đạt LĐTT</v>
          </cell>
          <cell r="AY107" t="str">
            <v>Tốt</v>
          </cell>
          <cell r="AZ107">
            <v>8.9</v>
          </cell>
          <cell r="BA107">
            <v>8.92</v>
          </cell>
          <cell r="BB107" t="str">
            <v>12A* + 0B* + 0C* +  0D</v>
          </cell>
          <cell r="BC107" t="str">
            <v>12A*</v>
          </cell>
          <cell r="BD107">
            <v>0</v>
          </cell>
          <cell r="BE107" t="str">
            <v>HTXS NV</v>
          </cell>
          <cell r="BF107" t="str">
            <v>HTXS NV</v>
          </cell>
        </row>
        <row r="108">
          <cell r="E108" t="str">
            <v>01008031</v>
          </cell>
          <cell r="F108" t="str">
            <v xml:space="preserve"> Phòng Quản trị - DV</v>
          </cell>
          <cell r="G108" t="str">
            <v>HĐT</v>
          </cell>
          <cell r="H108" t="str">
            <v>A4</v>
          </cell>
          <cell r="I108">
            <v>7</v>
          </cell>
          <cell r="J108" t="str">
            <v>A4</v>
          </cell>
          <cell r="K108">
            <v>7</v>
          </cell>
          <cell r="L108" t="str">
            <v>A4</v>
          </cell>
          <cell r="M108">
            <v>7</v>
          </cell>
          <cell r="N108" t="str">
            <v>A3</v>
          </cell>
          <cell r="O108">
            <v>8</v>
          </cell>
          <cell r="P108" t="str">
            <v>A3</v>
          </cell>
          <cell r="Q108">
            <v>8</v>
          </cell>
          <cell r="R108" t="str">
            <v>A4</v>
          </cell>
          <cell r="S108">
            <v>7</v>
          </cell>
          <cell r="T108" t="str">
            <v>A4</v>
          </cell>
          <cell r="U108">
            <v>7</v>
          </cell>
          <cell r="V108">
            <v>7.4</v>
          </cell>
          <cell r="W108">
            <v>0</v>
          </cell>
          <cell r="X108" t="str">
            <v>Tốt</v>
          </cell>
          <cell r="Y108">
            <v>0</v>
          </cell>
          <cell r="Z108" t="str">
            <v>A4</v>
          </cell>
          <cell r="AA108">
            <v>7</v>
          </cell>
          <cell r="AB108" t="str">
            <v>A4</v>
          </cell>
          <cell r="AC108">
            <v>7</v>
          </cell>
          <cell r="AD108" t="str">
            <v>A4</v>
          </cell>
          <cell r="AE108">
            <v>7</v>
          </cell>
          <cell r="AF108" t="str">
            <v>A4</v>
          </cell>
          <cell r="AG108">
            <v>7</v>
          </cell>
          <cell r="AH108" t="str">
            <v>A4</v>
          </cell>
          <cell r="AI108">
            <v>7</v>
          </cell>
          <cell r="AJ108">
            <v>7</v>
          </cell>
          <cell r="AK108">
            <v>0</v>
          </cell>
          <cell r="AL108" t="str">
            <v>Tốt</v>
          </cell>
          <cell r="AM108">
            <v>7</v>
          </cell>
          <cell r="AN108">
            <v>0</v>
          </cell>
          <cell r="AO108" t="str">
            <v>Tốt</v>
          </cell>
          <cell r="AP108">
            <v>0</v>
          </cell>
          <cell r="AQ108">
            <v>7.2</v>
          </cell>
          <cell r="AR108" t="str">
            <v/>
          </cell>
          <cell r="AS108" t="str">
            <v>Tốt</v>
          </cell>
          <cell r="AT108" t="str">
            <v>Đạt LĐTT</v>
          </cell>
          <cell r="AU108">
            <v>7.2</v>
          </cell>
          <cell r="AV108" t="str">
            <v/>
          </cell>
          <cell r="AW108" t="str">
            <v>Tốt</v>
          </cell>
          <cell r="AX108" t="str">
            <v>Đạt LĐTT</v>
          </cell>
          <cell r="AY108" t="e">
            <v>#N/A</v>
          </cell>
          <cell r="AZ108">
            <v>7.2</v>
          </cell>
          <cell r="BA108">
            <v>7.2</v>
          </cell>
          <cell r="BB108" t="str">
            <v>12A* + 0B* + 0C* +  0D</v>
          </cell>
          <cell r="BC108" t="str">
            <v>12A*</v>
          </cell>
          <cell r="BD108">
            <v>0</v>
          </cell>
          <cell r="BE108" t="str">
            <v>HTT NV</v>
          </cell>
          <cell r="BF108" t="str">
            <v>HTT NV</v>
          </cell>
        </row>
        <row r="109">
          <cell r="E109" t="str">
            <v>01008039</v>
          </cell>
          <cell r="F109" t="str">
            <v xml:space="preserve"> Phòng Quản trị - DV</v>
          </cell>
          <cell r="G109" t="str">
            <v>HĐT</v>
          </cell>
          <cell r="H109" t="str">
            <v>A4</v>
          </cell>
          <cell r="I109">
            <v>7</v>
          </cell>
          <cell r="J109" t="str">
            <v>A4</v>
          </cell>
          <cell r="K109">
            <v>7</v>
          </cell>
          <cell r="L109" t="str">
            <v>A4</v>
          </cell>
          <cell r="M109">
            <v>7</v>
          </cell>
          <cell r="N109" t="str">
            <v>A3</v>
          </cell>
          <cell r="O109">
            <v>8</v>
          </cell>
          <cell r="P109" t="str">
            <v>A3</v>
          </cell>
          <cell r="Q109">
            <v>8</v>
          </cell>
          <cell r="R109" t="str">
            <v>A4</v>
          </cell>
          <cell r="S109">
            <v>7</v>
          </cell>
          <cell r="T109" t="str">
            <v>A4</v>
          </cell>
          <cell r="U109">
            <v>7</v>
          </cell>
          <cell r="V109">
            <v>7.4</v>
          </cell>
          <cell r="W109">
            <v>0</v>
          </cell>
          <cell r="X109" t="str">
            <v>Tốt</v>
          </cell>
          <cell r="Y109">
            <v>0</v>
          </cell>
          <cell r="Z109" t="str">
            <v>A4</v>
          </cell>
          <cell r="AA109">
            <v>7</v>
          </cell>
          <cell r="AB109" t="str">
            <v>A4</v>
          </cell>
          <cell r="AC109">
            <v>7</v>
          </cell>
          <cell r="AD109" t="str">
            <v>A3</v>
          </cell>
          <cell r="AE109">
            <v>8</v>
          </cell>
          <cell r="AF109" t="str">
            <v>A4</v>
          </cell>
          <cell r="AG109">
            <v>7</v>
          </cell>
          <cell r="AH109" t="str">
            <v>A4</v>
          </cell>
          <cell r="AI109">
            <v>7</v>
          </cell>
          <cell r="AJ109">
            <v>7.3</v>
          </cell>
          <cell r="AK109">
            <v>0</v>
          </cell>
          <cell r="AL109" t="str">
            <v>Tốt</v>
          </cell>
          <cell r="AM109">
            <v>7.2</v>
          </cell>
          <cell r="AN109">
            <v>0</v>
          </cell>
          <cell r="AO109" t="str">
            <v>Tốt</v>
          </cell>
          <cell r="AP109">
            <v>0</v>
          </cell>
          <cell r="AQ109">
            <v>7.4</v>
          </cell>
          <cell r="AR109" t="str">
            <v/>
          </cell>
          <cell r="AS109" t="str">
            <v>Tốt</v>
          </cell>
          <cell r="AT109" t="str">
            <v>Đạt LĐTT</v>
          </cell>
          <cell r="AU109">
            <v>7.3</v>
          </cell>
          <cell r="AV109" t="str">
            <v/>
          </cell>
          <cell r="AW109" t="str">
            <v>Tốt</v>
          </cell>
          <cell r="AX109" t="str">
            <v>Đạt LĐTT</v>
          </cell>
          <cell r="AY109" t="e">
            <v>#N/A</v>
          </cell>
          <cell r="AZ109">
            <v>7.3</v>
          </cell>
          <cell r="BA109">
            <v>7.3</v>
          </cell>
          <cell r="BB109" t="str">
            <v>12A* + 0B* + 0C* +  0D</v>
          </cell>
          <cell r="BC109" t="str">
            <v>12A*</v>
          </cell>
          <cell r="BD109">
            <v>0</v>
          </cell>
          <cell r="BE109" t="str">
            <v>HTT NV</v>
          </cell>
          <cell r="BF109" t="str">
            <v>HTT NV</v>
          </cell>
        </row>
        <row r="110">
          <cell r="E110" t="str">
            <v>01008040</v>
          </cell>
          <cell r="F110" t="str">
            <v xml:space="preserve"> Phòng Quản trị - DV</v>
          </cell>
          <cell r="G110" t="str">
            <v>HĐT</v>
          </cell>
          <cell r="H110" t="str">
            <v>A4</v>
          </cell>
          <cell r="I110">
            <v>7</v>
          </cell>
          <cell r="J110" t="str">
            <v>A4</v>
          </cell>
          <cell r="K110">
            <v>7</v>
          </cell>
          <cell r="L110" t="str">
            <v>A4</v>
          </cell>
          <cell r="M110">
            <v>7</v>
          </cell>
          <cell r="N110" t="str">
            <v>A4</v>
          </cell>
          <cell r="O110">
            <v>7</v>
          </cell>
          <cell r="P110" t="str">
            <v>A3</v>
          </cell>
          <cell r="Q110">
            <v>8</v>
          </cell>
          <cell r="R110" t="str">
            <v>A4</v>
          </cell>
          <cell r="S110">
            <v>7</v>
          </cell>
          <cell r="T110" t="str">
            <v>A4</v>
          </cell>
          <cell r="U110">
            <v>7</v>
          </cell>
          <cell r="V110">
            <v>7.2</v>
          </cell>
          <cell r="W110">
            <v>0</v>
          </cell>
          <cell r="X110" t="str">
            <v>Tốt</v>
          </cell>
          <cell r="Y110">
            <v>0</v>
          </cell>
          <cell r="Z110" t="str">
            <v>A4</v>
          </cell>
          <cell r="AA110">
            <v>7</v>
          </cell>
          <cell r="AB110" t="str">
            <v>A4</v>
          </cell>
          <cell r="AC110">
            <v>7</v>
          </cell>
          <cell r="AD110" t="str">
            <v>A3</v>
          </cell>
          <cell r="AE110">
            <v>8</v>
          </cell>
          <cell r="AF110" t="str">
            <v>A4</v>
          </cell>
          <cell r="AG110">
            <v>7</v>
          </cell>
          <cell r="AH110" t="str">
            <v>A4</v>
          </cell>
          <cell r="AI110">
            <v>7</v>
          </cell>
          <cell r="AJ110">
            <v>7.3</v>
          </cell>
          <cell r="AK110">
            <v>0</v>
          </cell>
          <cell r="AL110" t="str">
            <v>Tốt</v>
          </cell>
          <cell r="AM110">
            <v>7.2</v>
          </cell>
          <cell r="AN110">
            <v>0</v>
          </cell>
          <cell r="AO110" t="str">
            <v>Tốt</v>
          </cell>
          <cell r="AP110">
            <v>0</v>
          </cell>
          <cell r="AQ110">
            <v>7.3</v>
          </cell>
          <cell r="AR110" t="str">
            <v/>
          </cell>
          <cell r="AS110" t="str">
            <v>Tốt</v>
          </cell>
          <cell r="AT110" t="str">
            <v>Đạt LĐTT</v>
          </cell>
          <cell r="AU110">
            <v>7.2</v>
          </cell>
          <cell r="AV110" t="str">
            <v/>
          </cell>
          <cell r="AW110" t="str">
            <v>Tốt</v>
          </cell>
          <cell r="AX110" t="str">
            <v>Đạt LĐTT</v>
          </cell>
          <cell r="AY110" t="e">
            <v>#N/A</v>
          </cell>
          <cell r="AZ110">
            <v>7.2</v>
          </cell>
          <cell r="BA110">
            <v>7.2</v>
          </cell>
          <cell r="BB110" t="str">
            <v>12A* + 0B* + 0C* +  0D</v>
          </cell>
          <cell r="BC110" t="str">
            <v>12A*</v>
          </cell>
          <cell r="BD110">
            <v>0</v>
          </cell>
          <cell r="BE110" t="str">
            <v>HTT NV</v>
          </cell>
          <cell r="BF110" t="str">
            <v>HTT NV</v>
          </cell>
        </row>
        <row r="111">
          <cell r="E111" t="str">
            <v>01008041</v>
          </cell>
          <cell r="F111" t="str">
            <v xml:space="preserve"> Phòng Quản trị - DV</v>
          </cell>
          <cell r="G111" t="str">
            <v>HĐT</v>
          </cell>
          <cell r="H111" t="str">
            <v>A4</v>
          </cell>
          <cell r="I111">
            <v>7</v>
          </cell>
          <cell r="J111" t="str">
            <v>A4</v>
          </cell>
          <cell r="K111">
            <v>7</v>
          </cell>
          <cell r="L111" t="str">
            <v>A4</v>
          </cell>
          <cell r="M111">
            <v>7</v>
          </cell>
          <cell r="N111" t="str">
            <v>A4</v>
          </cell>
          <cell r="O111">
            <v>7</v>
          </cell>
          <cell r="P111" t="str">
            <v>A3</v>
          </cell>
          <cell r="Q111">
            <v>8</v>
          </cell>
          <cell r="R111" t="str">
            <v>A4</v>
          </cell>
          <cell r="S111">
            <v>7</v>
          </cell>
          <cell r="T111" t="str">
            <v>A4</v>
          </cell>
          <cell r="U111">
            <v>7</v>
          </cell>
          <cell r="V111">
            <v>7.2</v>
          </cell>
          <cell r="W111">
            <v>0</v>
          </cell>
          <cell r="X111" t="str">
            <v>Tốt</v>
          </cell>
          <cell r="Y111">
            <v>0</v>
          </cell>
          <cell r="Z111" t="str">
            <v>A4</v>
          </cell>
          <cell r="AA111">
            <v>7</v>
          </cell>
          <cell r="AB111" t="str">
            <v>A4</v>
          </cell>
          <cell r="AC111">
            <v>7</v>
          </cell>
          <cell r="AD111" t="str">
            <v>A3</v>
          </cell>
          <cell r="AE111">
            <v>8</v>
          </cell>
          <cell r="AF111" t="str">
            <v>A4</v>
          </cell>
          <cell r="AG111">
            <v>7</v>
          </cell>
          <cell r="AH111" t="str">
            <v>A4</v>
          </cell>
          <cell r="AI111">
            <v>7</v>
          </cell>
          <cell r="AJ111">
            <v>7.3</v>
          </cell>
          <cell r="AK111">
            <v>0</v>
          </cell>
          <cell r="AL111" t="str">
            <v>Tốt</v>
          </cell>
          <cell r="AM111">
            <v>7.2</v>
          </cell>
          <cell r="AN111">
            <v>0</v>
          </cell>
          <cell r="AO111" t="str">
            <v>Tốt</v>
          </cell>
          <cell r="AP111">
            <v>0</v>
          </cell>
          <cell r="AQ111">
            <v>7.3</v>
          </cell>
          <cell r="AR111" t="str">
            <v/>
          </cell>
          <cell r="AS111" t="str">
            <v>Tốt</v>
          </cell>
          <cell r="AT111" t="str">
            <v>Đạt LĐTT</v>
          </cell>
          <cell r="AU111">
            <v>7.2</v>
          </cell>
          <cell r="AV111" t="str">
            <v/>
          </cell>
          <cell r="AW111" t="str">
            <v>Tốt</v>
          </cell>
          <cell r="AX111" t="str">
            <v>Đạt LĐTT</v>
          </cell>
          <cell r="AY111" t="e">
            <v>#N/A</v>
          </cell>
          <cell r="AZ111">
            <v>7.2</v>
          </cell>
          <cell r="BA111">
            <v>7.2</v>
          </cell>
          <cell r="BB111" t="str">
            <v>12A* + 0B* + 0C* +  0D</v>
          </cell>
          <cell r="BC111" t="str">
            <v>12A*</v>
          </cell>
          <cell r="BD111">
            <v>0</v>
          </cell>
          <cell r="BE111" t="str">
            <v>HTT NV</v>
          </cell>
          <cell r="BF111" t="str">
            <v>HTT NV</v>
          </cell>
        </row>
        <row r="112">
          <cell r="E112" t="str">
            <v>01012027</v>
          </cell>
          <cell r="F112" t="str">
            <v xml:space="preserve"> Phòng Quản trị - DV</v>
          </cell>
          <cell r="G112" t="str">
            <v>HĐT</v>
          </cell>
          <cell r="H112" t="str">
            <v>A2</v>
          </cell>
          <cell r="I112">
            <v>9</v>
          </cell>
          <cell r="J112" t="str">
            <v>A2</v>
          </cell>
          <cell r="K112">
            <v>9</v>
          </cell>
          <cell r="L112" t="str">
            <v>A2</v>
          </cell>
          <cell r="M112">
            <v>9</v>
          </cell>
          <cell r="N112" t="str">
            <v>A2</v>
          </cell>
          <cell r="O112">
            <v>9</v>
          </cell>
          <cell r="P112" t="str">
            <v>A1</v>
          </cell>
          <cell r="Q112">
            <v>10</v>
          </cell>
          <cell r="R112" t="str">
            <v>A3</v>
          </cell>
          <cell r="S112">
            <v>8</v>
          </cell>
          <cell r="T112" t="str">
            <v>A4</v>
          </cell>
          <cell r="U112">
            <v>7</v>
          </cell>
          <cell r="V112">
            <v>8.6</v>
          </cell>
          <cell r="W112">
            <v>0</v>
          </cell>
          <cell r="X112" t="str">
            <v>Xuất sắc</v>
          </cell>
          <cell r="Y112">
            <v>0</v>
          </cell>
          <cell r="Z112" t="str">
            <v>A3</v>
          </cell>
          <cell r="AA112">
            <v>8</v>
          </cell>
          <cell r="AB112" t="str">
            <v>A2</v>
          </cell>
          <cell r="AC112">
            <v>9</v>
          </cell>
          <cell r="AD112" t="str">
            <v>A2</v>
          </cell>
          <cell r="AE112">
            <v>9</v>
          </cell>
          <cell r="AF112" t="str">
            <v>A3</v>
          </cell>
          <cell r="AG112">
            <v>8</v>
          </cell>
          <cell r="AH112" t="str">
            <v>A3</v>
          </cell>
          <cell r="AI112">
            <v>8</v>
          </cell>
          <cell r="AJ112">
            <v>8.5</v>
          </cell>
          <cell r="AK112">
            <v>0</v>
          </cell>
          <cell r="AL112" t="str">
            <v>Xuất sắc</v>
          </cell>
          <cell r="AM112">
            <v>8.4</v>
          </cell>
          <cell r="AN112">
            <v>0</v>
          </cell>
          <cell r="AO112" t="str">
            <v>Xuất sắc</v>
          </cell>
          <cell r="AP112">
            <v>0</v>
          </cell>
          <cell r="AQ112">
            <v>8.6</v>
          </cell>
          <cell r="AR112" t="str">
            <v/>
          </cell>
          <cell r="AS112" t="str">
            <v>Xuất sắc</v>
          </cell>
          <cell r="AT112" t="str">
            <v>Đạt LĐTT</v>
          </cell>
          <cell r="AU112">
            <v>8.5</v>
          </cell>
          <cell r="AV112" t="str">
            <v/>
          </cell>
          <cell r="AW112" t="str">
            <v>Xuất sắc</v>
          </cell>
          <cell r="AX112" t="str">
            <v>Đạt LĐTT</v>
          </cell>
          <cell r="AY112" t="str">
            <v>Đạt yêu cầu</v>
          </cell>
          <cell r="AZ112">
            <v>8.6</v>
          </cell>
          <cell r="BA112">
            <v>8.6</v>
          </cell>
          <cell r="BB112" t="str">
            <v>12A* + 0B* + 0C* +  0D</v>
          </cell>
          <cell r="BC112" t="str">
            <v>12A*</v>
          </cell>
          <cell r="BD112">
            <v>0</v>
          </cell>
          <cell r="BE112" t="str">
            <v>HTXS NV</v>
          </cell>
          <cell r="BF112" t="str">
            <v>HTXS NV</v>
          </cell>
        </row>
        <row r="113">
          <cell r="E113" t="str">
            <v>01008012</v>
          </cell>
          <cell r="F113" t="str">
            <v xml:space="preserve"> Phòng Quản trị - DV</v>
          </cell>
          <cell r="G113" t="str">
            <v>HĐT</v>
          </cell>
          <cell r="H113" t="str">
            <v>A4</v>
          </cell>
          <cell r="I113">
            <v>7</v>
          </cell>
          <cell r="J113" t="str">
            <v>A3</v>
          </cell>
          <cell r="K113">
            <v>8</v>
          </cell>
          <cell r="L113" t="str">
            <v>A3</v>
          </cell>
          <cell r="M113">
            <v>8</v>
          </cell>
          <cell r="N113" t="str">
            <v>A3</v>
          </cell>
          <cell r="O113">
            <v>8</v>
          </cell>
          <cell r="P113" t="str">
            <v>A3</v>
          </cell>
          <cell r="Q113">
            <v>8</v>
          </cell>
          <cell r="R113" t="str">
            <v>A4</v>
          </cell>
          <cell r="S113">
            <v>7</v>
          </cell>
          <cell r="T113" t="str">
            <v>A3</v>
          </cell>
          <cell r="U113">
            <v>8</v>
          </cell>
          <cell r="V113">
            <v>7.8</v>
          </cell>
          <cell r="W113">
            <v>0</v>
          </cell>
          <cell r="X113" t="str">
            <v>Tốt</v>
          </cell>
          <cell r="Y113">
            <v>0</v>
          </cell>
          <cell r="Z113" t="str">
            <v>A3</v>
          </cell>
          <cell r="AA113">
            <v>8</v>
          </cell>
          <cell r="AB113" t="str">
            <v>A2</v>
          </cell>
          <cell r="AC113">
            <v>9</v>
          </cell>
          <cell r="AD113" t="str">
            <v>A2</v>
          </cell>
          <cell r="AE113">
            <v>9</v>
          </cell>
          <cell r="AF113" t="str">
            <v>A3</v>
          </cell>
          <cell r="AG113">
            <v>8</v>
          </cell>
          <cell r="AH113" t="str">
            <v>A3</v>
          </cell>
          <cell r="AI113">
            <v>8</v>
          </cell>
          <cell r="AJ113">
            <v>8.5</v>
          </cell>
          <cell r="AK113">
            <v>0</v>
          </cell>
          <cell r="AL113" t="str">
            <v>Xuất sắc</v>
          </cell>
          <cell r="AM113">
            <v>8.4</v>
          </cell>
          <cell r="AN113">
            <v>0</v>
          </cell>
          <cell r="AO113" t="str">
            <v>Xuất sắc</v>
          </cell>
          <cell r="AP113">
            <v>0</v>
          </cell>
          <cell r="AQ113">
            <v>8.1999999999999993</v>
          </cell>
          <cell r="AR113" t="str">
            <v/>
          </cell>
          <cell r="AS113" t="str">
            <v>Xuất sắc</v>
          </cell>
          <cell r="AT113" t="str">
            <v>Đạt LĐTT</v>
          </cell>
          <cell r="AU113">
            <v>8.1</v>
          </cell>
          <cell r="AV113" t="str">
            <v/>
          </cell>
          <cell r="AW113" t="str">
            <v>Xuất sắc</v>
          </cell>
          <cell r="AX113" t="str">
            <v>Đạt LĐTT</v>
          </cell>
          <cell r="AY113" t="str">
            <v>Đạt yêu cầu</v>
          </cell>
          <cell r="AZ113">
            <v>8</v>
          </cell>
          <cell r="BA113">
            <v>8</v>
          </cell>
          <cell r="BB113" t="str">
            <v>12A* + 0B* + 0C* +  0D</v>
          </cell>
          <cell r="BC113" t="str">
            <v>12A*</v>
          </cell>
          <cell r="BD113">
            <v>0</v>
          </cell>
          <cell r="BE113" t="str">
            <v>HTXS NV</v>
          </cell>
          <cell r="BF113" t="str">
            <v>HTXS NV</v>
          </cell>
        </row>
        <row r="114">
          <cell r="E114" t="str">
            <v>01017008</v>
          </cell>
          <cell r="F114" t="str">
            <v xml:space="preserve"> Phòng Quản trị - DV</v>
          </cell>
          <cell r="G114" t="str">
            <v>HĐT</v>
          </cell>
          <cell r="H114" t="str">
            <v>A4</v>
          </cell>
          <cell r="I114">
            <v>7</v>
          </cell>
          <cell r="J114" t="str">
            <v>A4</v>
          </cell>
          <cell r="K114">
            <v>7</v>
          </cell>
          <cell r="L114" t="str">
            <v>A4</v>
          </cell>
          <cell r="M114">
            <v>7</v>
          </cell>
          <cell r="N114" t="str">
            <v>A4</v>
          </cell>
          <cell r="O114">
            <v>7</v>
          </cell>
          <cell r="P114" t="str">
            <v>A3</v>
          </cell>
          <cell r="Q114">
            <v>8</v>
          </cell>
          <cell r="R114" t="str">
            <v>A4</v>
          </cell>
          <cell r="S114">
            <v>7</v>
          </cell>
          <cell r="T114" t="str">
            <v>A4</v>
          </cell>
          <cell r="U114">
            <v>7</v>
          </cell>
          <cell r="V114">
            <v>7.2</v>
          </cell>
          <cell r="W114">
            <v>0</v>
          </cell>
          <cell r="X114" t="str">
            <v>Tốt</v>
          </cell>
          <cell r="Y114">
            <v>0</v>
          </cell>
          <cell r="Z114" t="str">
            <v>A3</v>
          </cell>
          <cell r="AA114">
            <v>8</v>
          </cell>
          <cell r="AB114" t="str">
            <v>A2</v>
          </cell>
          <cell r="AC114">
            <v>9</v>
          </cell>
          <cell r="AD114" t="str">
            <v>A3</v>
          </cell>
          <cell r="AE114">
            <v>8</v>
          </cell>
          <cell r="AF114" t="str">
            <v>A3</v>
          </cell>
          <cell r="AG114">
            <v>8</v>
          </cell>
          <cell r="AH114" t="str">
            <v>A3</v>
          </cell>
          <cell r="AI114">
            <v>8</v>
          </cell>
          <cell r="AJ114">
            <v>8.3000000000000007</v>
          </cell>
          <cell r="AK114">
            <v>0</v>
          </cell>
          <cell r="AL114" t="str">
            <v>Xuất sắc</v>
          </cell>
          <cell r="AM114">
            <v>8.1999999999999993</v>
          </cell>
          <cell r="AN114">
            <v>0</v>
          </cell>
          <cell r="AO114" t="str">
            <v>Xuất sắc</v>
          </cell>
          <cell r="AP114">
            <v>0</v>
          </cell>
          <cell r="AQ114">
            <v>7.8</v>
          </cell>
          <cell r="AR114" t="str">
            <v/>
          </cell>
          <cell r="AS114" t="str">
            <v>Tốt</v>
          </cell>
          <cell r="AT114" t="str">
            <v>Đạt LĐTT</v>
          </cell>
          <cell r="AU114">
            <v>7.7</v>
          </cell>
          <cell r="AV114" t="str">
            <v/>
          </cell>
          <cell r="AW114" t="str">
            <v>Tốt</v>
          </cell>
          <cell r="AX114" t="str">
            <v>Đạt LĐTT</v>
          </cell>
          <cell r="AY114" t="str">
            <v>Khá</v>
          </cell>
          <cell r="AZ114">
            <v>7.5</v>
          </cell>
          <cell r="BA114">
            <v>7.6</v>
          </cell>
          <cell r="BB114" t="str">
            <v>12A* + 0B* + 0C* +  0D</v>
          </cell>
          <cell r="BC114" t="str">
            <v>12A*</v>
          </cell>
          <cell r="BD114">
            <v>0</v>
          </cell>
          <cell r="BE114" t="str">
            <v>HTT NV</v>
          </cell>
          <cell r="BF114" t="str">
            <v>HTT NV</v>
          </cell>
        </row>
        <row r="115">
          <cell r="E115" t="str">
            <v>01008033</v>
          </cell>
          <cell r="F115" t="str">
            <v xml:space="preserve"> Phòng Quản trị - DV</v>
          </cell>
          <cell r="G115" t="str">
            <v>HĐT</v>
          </cell>
          <cell r="H115" t="str">
            <v>A3</v>
          </cell>
          <cell r="I115">
            <v>8</v>
          </cell>
          <cell r="J115" t="str">
            <v>A3</v>
          </cell>
          <cell r="K115">
            <v>8</v>
          </cell>
          <cell r="L115" t="str">
            <v>A3</v>
          </cell>
          <cell r="M115">
            <v>8</v>
          </cell>
          <cell r="N115" t="str">
            <v>A2</v>
          </cell>
          <cell r="O115">
            <v>9</v>
          </cell>
          <cell r="P115" t="str">
            <v>A2</v>
          </cell>
          <cell r="Q115">
            <v>9</v>
          </cell>
          <cell r="R115" t="str">
            <v>A3</v>
          </cell>
          <cell r="S115">
            <v>8</v>
          </cell>
          <cell r="T115" t="str">
            <v>A2</v>
          </cell>
          <cell r="U115">
            <v>9</v>
          </cell>
          <cell r="V115">
            <v>8.6</v>
          </cell>
          <cell r="W115">
            <v>0</v>
          </cell>
          <cell r="X115" t="str">
            <v>Xuất sắc</v>
          </cell>
          <cell r="Y115">
            <v>0</v>
          </cell>
          <cell r="Z115" t="str">
            <v>A4</v>
          </cell>
          <cell r="AA115">
            <v>7</v>
          </cell>
          <cell r="AB115" t="str">
            <v>A2</v>
          </cell>
          <cell r="AC115">
            <v>9</v>
          </cell>
          <cell r="AD115" t="str">
            <v>A2</v>
          </cell>
          <cell r="AE115">
            <v>9</v>
          </cell>
          <cell r="AF115" t="str">
            <v>A4</v>
          </cell>
          <cell r="AG115">
            <v>7</v>
          </cell>
          <cell r="AH115" t="str">
            <v>A4</v>
          </cell>
          <cell r="AI115">
            <v>7</v>
          </cell>
          <cell r="AJ115">
            <v>8</v>
          </cell>
          <cell r="AK115">
            <v>0</v>
          </cell>
          <cell r="AL115" t="str">
            <v>Xuất sắc</v>
          </cell>
          <cell r="AM115">
            <v>7.8</v>
          </cell>
          <cell r="AN115">
            <v>0</v>
          </cell>
          <cell r="AO115" t="str">
            <v>Tốt</v>
          </cell>
          <cell r="AP115">
            <v>0</v>
          </cell>
          <cell r="AQ115">
            <v>8.3000000000000007</v>
          </cell>
          <cell r="AR115" t="str">
            <v/>
          </cell>
          <cell r="AS115" t="str">
            <v>Xuất sắc</v>
          </cell>
          <cell r="AT115" t="str">
            <v>Đạt LĐTT</v>
          </cell>
          <cell r="AU115">
            <v>8.1999999999999993</v>
          </cell>
          <cell r="AV115" t="str">
            <v/>
          </cell>
          <cell r="AW115" t="str">
            <v>Xuất sắc</v>
          </cell>
          <cell r="AX115" t="str">
            <v>Đạt LĐTT</v>
          </cell>
          <cell r="AY115" t="str">
            <v>Đạt yêu cầu</v>
          </cell>
          <cell r="AZ115">
            <v>8.3000000000000007</v>
          </cell>
          <cell r="BA115">
            <v>8.1999999999999993</v>
          </cell>
          <cell r="BB115" t="str">
            <v>12A* + 0B* + 0C* +  0D</v>
          </cell>
          <cell r="BC115" t="str">
            <v>12A*</v>
          </cell>
          <cell r="BD115">
            <v>0</v>
          </cell>
          <cell r="BE115" t="str">
            <v>HTXS NV</v>
          </cell>
          <cell r="BF115" t="str">
            <v>HTXS NV</v>
          </cell>
        </row>
        <row r="116">
          <cell r="E116" t="str">
            <v>01013033</v>
          </cell>
          <cell r="F116" t="str">
            <v xml:space="preserve"> Phòng Quản trị - DV</v>
          </cell>
          <cell r="G116" t="str">
            <v>HĐT</v>
          </cell>
          <cell r="H116" t="str">
            <v>A4</v>
          </cell>
          <cell r="I116">
            <v>7</v>
          </cell>
          <cell r="J116" t="str">
            <v>A4</v>
          </cell>
          <cell r="K116">
            <v>7</v>
          </cell>
          <cell r="L116" t="str">
            <v>A4</v>
          </cell>
          <cell r="M116">
            <v>7</v>
          </cell>
          <cell r="N116" t="str">
            <v>A4</v>
          </cell>
          <cell r="O116">
            <v>7</v>
          </cell>
          <cell r="P116" t="str">
            <v>A4</v>
          </cell>
          <cell r="Q116">
            <v>7</v>
          </cell>
          <cell r="R116" t="str">
            <v>A4</v>
          </cell>
          <cell r="S116">
            <v>7</v>
          </cell>
          <cell r="T116" t="str">
            <v>A4</v>
          </cell>
          <cell r="U116">
            <v>7</v>
          </cell>
          <cell r="V116">
            <v>7</v>
          </cell>
          <cell r="W116">
            <v>0</v>
          </cell>
          <cell r="X116" t="str">
            <v>Tốt</v>
          </cell>
          <cell r="Y116">
            <v>0</v>
          </cell>
          <cell r="Z116" t="str">
            <v>A4</v>
          </cell>
          <cell r="AA116">
            <v>7</v>
          </cell>
          <cell r="AB116" t="str">
            <v>A4</v>
          </cell>
          <cell r="AC116">
            <v>7</v>
          </cell>
          <cell r="AD116" t="str">
            <v>A4</v>
          </cell>
          <cell r="AE116">
            <v>7</v>
          </cell>
          <cell r="AF116" t="str">
            <v>A4</v>
          </cell>
          <cell r="AG116">
            <v>7</v>
          </cell>
          <cell r="AH116" t="str">
            <v>A4</v>
          </cell>
          <cell r="AI116">
            <v>7</v>
          </cell>
          <cell r="AJ116">
            <v>7</v>
          </cell>
          <cell r="AK116">
            <v>0</v>
          </cell>
          <cell r="AL116" t="str">
            <v>Tốt</v>
          </cell>
          <cell r="AM116">
            <v>7</v>
          </cell>
          <cell r="AN116">
            <v>0</v>
          </cell>
          <cell r="AO116" t="str">
            <v>Tốt</v>
          </cell>
          <cell r="AP116">
            <v>0</v>
          </cell>
          <cell r="AQ116">
            <v>7</v>
          </cell>
          <cell r="AR116" t="str">
            <v/>
          </cell>
          <cell r="AS116" t="str">
            <v>Tốt</v>
          </cell>
          <cell r="AT116" t="str">
            <v>Đạt LĐTT</v>
          </cell>
          <cell r="AU116">
            <v>7</v>
          </cell>
          <cell r="AV116" t="str">
            <v/>
          </cell>
          <cell r="AW116" t="str">
            <v>Tốt</v>
          </cell>
          <cell r="AX116" t="str">
            <v>Đạt LĐTT</v>
          </cell>
          <cell r="AY116" t="e">
            <v>#N/A</v>
          </cell>
          <cell r="AZ116">
            <v>7</v>
          </cell>
          <cell r="BA116">
            <v>7</v>
          </cell>
          <cell r="BB116" t="str">
            <v>12A* + 0B* + 0C* +  0D</v>
          </cell>
          <cell r="BC116" t="str">
            <v>12A*</v>
          </cell>
          <cell r="BD116">
            <v>0</v>
          </cell>
          <cell r="BE116" t="str">
            <v>HTT NV</v>
          </cell>
          <cell r="BF116" t="str">
            <v>HTT NV</v>
          </cell>
        </row>
        <row r="117">
          <cell r="E117" t="str">
            <v>01009015</v>
          </cell>
          <cell r="F117" t="str">
            <v xml:space="preserve"> Phòng Quản trị - DV</v>
          </cell>
          <cell r="G117" t="str">
            <v>HĐT</v>
          </cell>
          <cell r="H117" t="str">
            <v>A4</v>
          </cell>
          <cell r="I117">
            <v>7</v>
          </cell>
          <cell r="J117" t="str">
            <v>A4</v>
          </cell>
          <cell r="K117">
            <v>7</v>
          </cell>
          <cell r="L117" t="str">
            <v>A4</v>
          </cell>
          <cell r="M117">
            <v>7</v>
          </cell>
          <cell r="N117" t="str">
            <v>A4</v>
          </cell>
          <cell r="O117">
            <v>7</v>
          </cell>
          <cell r="P117" t="str">
            <v>A4</v>
          </cell>
          <cell r="Q117">
            <v>7</v>
          </cell>
          <cell r="R117" t="str">
            <v>A4</v>
          </cell>
          <cell r="S117">
            <v>7</v>
          </cell>
          <cell r="T117" t="str">
            <v>A4</v>
          </cell>
          <cell r="U117">
            <v>7</v>
          </cell>
          <cell r="V117">
            <v>7</v>
          </cell>
          <cell r="W117">
            <v>0</v>
          </cell>
          <cell r="X117" t="str">
            <v>Tốt</v>
          </cell>
          <cell r="Y117">
            <v>0</v>
          </cell>
          <cell r="Z117" t="str">
            <v>A4</v>
          </cell>
          <cell r="AA117">
            <v>7</v>
          </cell>
          <cell r="AB117" t="str">
            <v>A4</v>
          </cell>
          <cell r="AC117">
            <v>7</v>
          </cell>
          <cell r="AD117" t="str">
            <v>A4</v>
          </cell>
          <cell r="AE117">
            <v>7</v>
          </cell>
          <cell r="AF117" t="str">
            <v>A4</v>
          </cell>
          <cell r="AG117">
            <v>7</v>
          </cell>
          <cell r="AH117" t="str">
            <v>A4</v>
          </cell>
          <cell r="AI117">
            <v>7</v>
          </cell>
          <cell r="AJ117">
            <v>7</v>
          </cell>
          <cell r="AK117">
            <v>0</v>
          </cell>
          <cell r="AL117" t="str">
            <v>Tốt</v>
          </cell>
          <cell r="AM117">
            <v>7</v>
          </cell>
          <cell r="AN117">
            <v>0</v>
          </cell>
          <cell r="AO117" t="str">
            <v>Tốt</v>
          </cell>
          <cell r="AP117">
            <v>0</v>
          </cell>
          <cell r="AQ117">
            <v>7</v>
          </cell>
          <cell r="AR117" t="str">
            <v/>
          </cell>
          <cell r="AS117" t="str">
            <v>Tốt</v>
          </cell>
          <cell r="AT117" t="str">
            <v>Đạt LĐTT</v>
          </cell>
          <cell r="AU117">
            <v>7</v>
          </cell>
          <cell r="AV117" t="str">
            <v/>
          </cell>
          <cell r="AW117" t="str">
            <v>Tốt</v>
          </cell>
          <cell r="AX117" t="str">
            <v>Đạt LĐTT</v>
          </cell>
          <cell r="AY117" t="e">
            <v>#N/A</v>
          </cell>
          <cell r="AZ117">
            <v>7</v>
          </cell>
          <cell r="BA117">
            <v>7</v>
          </cell>
          <cell r="BB117" t="str">
            <v>12A* + 0B* + 0C* +  0D</v>
          </cell>
          <cell r="BC117" t="str">
            <v>12A*</v>
          </cell>
          <cell r="BD117">
            <v>0</v>
          </cell>
          <cell r="BE117" t="str">
            <v>HTT NV</v>
          </cell>
          <cell r="BF117" t="str">
            <v>HTT NV</v>
          </cell>
        </row>
        <row r="118">
          <cell r="E118" t="str">
            <v>01002003</v>
          </cell>
          <cell r="F118" t="str">
            <v xml:space="preserve"> Phòng Quản trị - DV</v>
          </cell>
          <cell r="G118" t="str">
            <v>HĐT</v>
          </cell>
          <cell r="H118" t="str">
            <v>A4</v>
          </cell>
          <cell r="I118">
            <v>7</v>
          </cell>
          <cell r="J118" t="str">
            <v>A4</v>
          </cell>
          <cell r="K118">
            <v>7</v>
          </cell>
          <cell r="L118" t="str">
            <v>A4</v>
          </cell>
          <cell r="M118">
            <v>7</v>
          </cell>
          <cell r="N118" t="str">
            <v>A4</v>
          </cell>
          <cell r="O118">
            <v>7</v>
          </cell>
          <cell r="P118" t="str">
            <v>B1</v>
          </cell>
          <cell r="Q118">
            <v>6</v>
          </cell>
          <cell r="R118" t="str">
            <v>A4</v>
          </cell>
          <cell r="S118">
            <v>7</v>
          </cell>
          <cell r="T118" t="str">
            <v>A4</v>
          </cell>
          <cell r="U118">
            <v>7</v>
          </cell>
          <cell r="V118">
            <v>6.8</v>
          </cell>
          <cell r="W118">
            <v>0</v>
          </cell>
          <cell r="X118" t="str">
            <v>Tốt</v>
          </cell>
          <cell r="Y118">
            <v>0</v>
          </cell>
          <cell r="Z118" t="str">
            <v>A4</v>
          </cell>
          <cell r="AA118">
            <v>7</v>
          </cell>
          <cell r="AB118" t="str">
            <v>A4</v>
          </cell>
          <cell r="AC118">
            <v>7</v>
          </cell>
          <cell r="AD118" t="str">
            <v>A4</v>
          </cell>
          <cell r="AE118">
            <v>7</v>
          </cell>
          <cell r="AF118" t="str">
            <v>A4</v>
          </cell>
          <cell r="AG118">
            <v>7</v>
          </cell>
          <cell r="AH118" t="str">
            <v>A4</v>
          </cell>
          <cell r="AI118">
            <v>7</v>
          </cell>
          <cell r="AJ118">
            <v>7</v>
          </cell>
          <cell r="AK118">
            <v>0</v>
          </cell>
          <cell r="AL118" t="str">
            <v>Tốt</v>
          </cell>
          <cell r="AM118">
            <v>7</v>
          </cell>
          <cell r="AN118">
            <v>0</v>
          </cell>
          <cell r="AO118" t="str">
            <v>Tốt</v>
          </cell>
          <cell r="AP118">
            <v>0</v>
          </cell>
          <cell r="AQ118">
            <v>6.9</v>
          </cell>
          <cell r="AR118" t="str">
            <v/>
          </cell>
          <cell r="AS118" t="str">
            <v>Tốt</v>
          </cell>
          <cell r="AT118" t="str">
            <v>Đạt LĐTT</v>
          </cell>
          <cell r="AU118">
            <v>6.9</v>
          </cell>
          <cell r="AV118" t="str">
            <v/>
          </cell>
          <cell r="AW118" t="str">
            <v>Tốt</v>
          </cell>
          <cell r="AX118" t="str">
            <v>Đạt LĐTT</v>
          </cell>
          <cell r="AY118" t="e">
            <v>#N/A</v>
          </cell>
          <cell r="AZ118">
            <v>6.9</v>
          </cell>
          <cell r="BA118">
            <v>6.9</v>
          </cell>
          <cell r="BB118" t="str">
            <v>11A* + 1B* + 0C* +  0D</v>
          </cell>
          <cell r="BC118" t="str">
            <v>11A*</v>
          </cell>
          <cell r="BD118">
            <v>1</v>
          </cell>
          <cell r="BE118" t="str">
            <v>HTT NV</v>
          </cell>
          <cell r="BF118" t="str">
            <v>HTT NV</v>
          </cell>
        </row>
        <row r="119">
          <cell r="E119" t="str">
            <v>01008042</v>
          </cell>
          <cell r="F119" t="str">
            <v xml:space="preserve"> Phòng Quản trị - DV</v>
          </cell>
          <cell r="G119" t="str">
            <v>HĐT</v>
          </cell>
          <cell r="H119" t="str">
            <v>A4</v>
          </cell>
          <cell r="I119">
            <v>7</v>
          </cell>
          <cell r="J119" t="str">
            <v>A4</v>
          </cell>
          <cell r="K119">
            <v>7</v>
          </cell>
          <cell r="L119" t="str">
            <v>A4</v>
          </cell>
          <cell r="M119">
            <v>7</v>
          </cell>
          <cell r="N119" t="str">
            <v>A4</v>
          </cell>
          <cell r="O119">
            <v>7</v>
          </cell>
          <cell r="P119" t="str">
            <v>A3</v>
          </cell>
          <cell r="Q119">
            <v>8</v>
          </cell>
          <cell r="R119" t="str">
            <v>A4</v>
          </cell>
          <cell r="S119">
            <v>7</v>
          </cell>
          <cell r="T119" t="str">
            <v>A4</v>
          </cell>
          <cell r="U119">
            <v>7</v>
          </cell>
          <cell r="V119">
            <v>7.2</v>
          </cell>
          <cell r="W119">
            <v>0</v>
          </cell>
          <cell r="X119" t="str">
            <v>Tốt</v>
          </cell>
          <cell r="Y119">
            <v>0</v>
          </cell>
          <cell r="Z119" t="str">
            <v>A4</v>
          </cell>
          <cell r="AA119">
            <v>7</v>
          </cell>
          <cell r="AB119" t="str">
            <v>A4</v>
          </cell>
          <cell r="AC119">
            <v>7</v>
          </cell>
          <cell r="AD119" t="str">
            <v>A4</v>
          </cell>
          <cell r="AE119">
            <v>7</v>
          </cell>
          <cell r="AF119" t="str">
            <v>A4</v>
          </cell>
          <cell r="AG119">
            <v>7</v>
          </cell>
          <cell r="AH119" t="str">
            <v>A4</v>
          </cell>
          <cell r="AI119">
            <v>7</v>
          </cell>
          <cell r="AJ119">
            <v>7</v>
          </cell>
          <cell r="AK119">
            <v>0</v>
          </cell>
          <cell r="AL119" t="str">
            <v>Tốt</v>
          </cell>
          <cell r="AM119">
            <v>7</v>
          </cell>
          <cell r="AN119">
            <v>0</v>
          </cell>
          <cell r="AO119" t="str">
            <v>Tốt</v>
          </cell>
          <cell r="AP119">
            <v>0</v>
          </cell>
          <cell r="AQ119">
            <v>7.1</v>
          </cell>
          <cell r="AR119" t="str">
            <v/>
          </cell>
          <cell r="AS119" t="str">
            <v>Tốt</v>
          </cell>
          <cell r="AT119" t="str">
            <v>Đạt LĐTT</v>
          </cell>
          <cell r="AU119">
            <v>7.1</v>
          </cell>
          <cell r="AV119" t="str">
            <v/>
          </cell>
          <cell r="AW119" t="str">
            <v>Tốt</v>
          </cell>
          <cell r="AX119" t="str">
            <v>Đạt LĐTT</v>
          </cell>
          <cell r="AY119" t="e">
            <v>#N/A</v>
          </cell>
          <cell r="AZ119">
            <v>7.1</v>
          </cell>
          <cell r="BA119">
            <v>7.1</v>
          </cell>
          <cell r="BB119" t="str">
            <v>12A* + 0B* + 0C* +  0D</v>
          </cell>
          <cell r="BC119" t="str">
            <v>12A*</v>
          </cell>
          <cell r="BD119">
            <v>0</v>
          </cell>
          <cell r="BE119" t="str">
            <v>HTT NV</v>
          </cell>
          <cell r="BF119" t="str">
            <v>HTT NV</v>
          </cell>
        </row>
        <row r="120">
          <cell r="E120" t="str">
            <v>01008044</v>
          </cell>
          <cell r="F120" t="str">
            <v xml:space="preserve"> Phòng Quản trị - DV</v>
          </cell>
          <cell r="G120" t="str">
            <v>HĐT</v>
          </cell>
          <cell r="H120" t="str">
            <v>A4</v>
          </cell>
          <cell r="I120">
            <v>7</v>
          </cell>
          <cell r="J120" t="str">
            <v>A4</v>
          </cell>
          <cell r="K120">
            <v>7</v>
          </cell>
          <cell r="L120" t="str">
            <v>A4</v>
          </cell>
          <cell r="M120">
            <v>7</v>
          </cell>
          <cell r="N120" t="str">
            <v>A4</v>
          </cell>
          <cell r="O120">
            <v>7</v>
          </cell>
          <cell r="P120" t="str">
            <v>A4</v>
          </cell>
          <cell r="Q120">
            <v>7</v>
          </cell>
          <cell r="R120" t="str">
            <v>A4</v>
          </cell>
          <cell r="S120">
            <v>7</v>
          </cell>
          <cell r="T120" t="str">
            <v>A4</v>
          </cell>
          <cell r="U120">
            <v>7</v>
          </cell>
          <cell r="V120">
            <v>7</v>
          </cell>
          <cell r="W120">
            <v>0</v>
          </cell>
          <cell r="X120" t="str">
            <v>Tốt</v>
          </cell>
          <cell r="Y120">
            <v>0</v>
          </cell>
          <cell r="Z120" t="str">
            <v>A4</v>
          </cell>
          <cell r="AA120">
            <v>7</v>
          </cell>
          <cell r="AB120" t="str">
            <v>A4</v>
          </cell>
          <cell r="AC120">
            <v>7</v>
          </cell>
          <cell r="AD120" t="str">
            <v>A4</v>
          </cell>
          <cell r="AE120">
            <v>7</v>
          </cell>
          <cell r="AF120" t="str">
            <v>A4</v>
          </cell>
          <cell r="AG120">
            <v>7</v>
          </cell>
          <cell r="AH120" t="str">
            <v>A4</v>
          </cell>
          <cell r="AI120">
            <v>7</v>
          </cell>
          <cell r="AJ120">
            <v>7</v>
          </cell>
          <cell r="AK120">
            <v>0</v>
          </cell>
          <cell r="AL120" t="str">
            <v>Tốt</v>
          </cell>
          <cell r="AM120">
            <v>7</v>
          </cell>
          <cell r="AN120">
            <v>0</v>
          </cell>
          <cell r="AO120" t="str">
            <v>Tốt</v>
          </cell>
          <cell r="AP120">
            <v>0</v>
          </cell>
          <cell r="AQ120">
            <v>7</v>
          </cell>
          <cell r="AR120" t="str">
            <v/>
          </cell>
          <cell r="AS120" t="str">
            <v>Tốt</v>
          </cell>
          <cell r="AT120" t="str">
            <v>Đạt LĐTT</v>
          </cell>
          <cell r="AU120">
            <v>7</v>
          </cell>
          <cell r="AV120" t="str">
            <v/>
          </cell>
          <cell r="AW120" t="str">
            <v>Tốt</v>
          </cell>
          <cell r="AX120" t="str">
            <v>Đạt LĐTT</v>
          </cell>
          <cell r="AY120" t="e">
            <v>#N/A</v>
          </cell>
          <cell r="AZ120">
            <v>7</v>
          </cell>
          <cell r="BA120">
            <v>7</v>
          </cell>
          <cell r="BB120" t="str">
            <v>12A* + 0B* + 0C* +  0D</v>
          </cell>
          <cell r="BC120" t="str">
            <v>12A*</v>
          </cell>
          <cell r="BD120">
            <v>0</v>
          </cell>
          <cell r="BE120" t="str">
            <v>HTT NV</v>
          </cell>
          <cell r="BF120" t="str">
            <v>HTT NV</v>
          </cell>
        </row>
        <row r="121">
          <cell r="E121" t="str">
            <v>01008045</v>
          </cell>
          <cell r="F121" t="str">
            <v xml:space="preserve"> Phòng Quản trị - DV</v>
          </cell>
          <cell r="G121" t="str">
            <v>HĐT</v>
          </cell>
          <cell r="H121" t="str">
            <v>A4</v>
          </cell>
          <cell r="I121">
            <v>7</v>
          </cell>
          <cell r="J121" t="str">
            <v>A4</v>
          </cell>
          <cell r="K121">
            <v>7</v>
          </cell>
          <cell r="L121" t="str">
            <v>A4</v>
          </cell>
          <cell r="M121">
            <v>7</v>
          </cell>
          <cell r="N121" t="str">
            <v>A4</v>
          </cell>
          <cell r="O121">
            <v>7</v>
          </cell>
          <cell r="P121" t="str">
            <v>A4</v>
          </cell>
          <cell r="Q121">
            <v>7</v>
          </cell>
          <cell r="R121" t="str">
            <v>A4</v>
          </cell>
          <cell r="S121">
            <v>7</v>
          </cell>
          <cell r="T121" t="str">
            <v>A4</v>
          </cell>
          <cell r="U121">
            <v>7</v>
          </cell>
          <cell r="V121">
            <v>7</v>
          </cell>
          <cell r="W121">
            <v>0</v>
          </cell>
          <cell r="X121" t="str">
            <v>Tốt</v>
          </cell>
          <cell r="Y121">
            <v>0</v>
          </cell>
          <cell r="Z121" t="str">
            <v>A4</v>
          </cell>
          <cell r="AA121">
            <v>7</v>
          </cell>
          <cell r="AB121" t="str">
            <v>A4</v>
          </cell>
          <cell r="AC121">
            <v>7</v>
          </cell>
          <cell r="AD121" t="str">
            <v>A4</v>
          </cell>
          <cell r="AE121">
            <v>7</v>
          </cell>
          <cell r="AF121" t="str">
            <v>A4</v>
          </cell>
          <cell r="AG121">
            <v>7</v>
          </cell>
          <cell r="AH121" t="str">
            <v>A4</v>
          </cell>
          <cell r="AI121">
            <v>7</v>
          </cell>
          <cell r="AJ121">
            <v>7</v>
          </cell>
          <cell r="AK121">
            <v>0</v>
          </cell>
          <cell r="AL121" t="str">
            <v>Tốt</v>
          </cell>
          <cell r="AM121">
            <v>7</v>
          </cell>
          <cell r="AN121">
            <v>0</v>
          </cell>
          <cell r="AO121" t="str">
            <v>Tốt</v>
          </cell>
          <cell r="AP121">
            <v>0</v>
          </cell>
          <cell r="AQ121">
            <v>7</v>
          </cell>
          <cell r="AR121" t="str">
            <v/>
          </cell>
          <cell r="AS121" t="str">
            <v>Tốt</v>
          </cell>
          <cell r="AT121" t="str">
            <v>Đạt LĐTT</v>
          </cell>
          <cell r="AU121">
            <v>7</v>
          </cell>
          <cell r="AV121" t="str">
            <v/>
          </cell>
          <cell r="AW121" t="str">
            <v>Tốt</v>
          </cell>
          <cell r="AX121" t="str">
            <v>Đạt LĐTT</v>
          </cell>
          <cell r="AY121" t="e">
            <v>#N/A</v>
          </cell>
          <cell r="AZ121">
            <v>7</v>
          </cell>
          <cell r="BA121">
            <v>7</v>
          </cell>
          <cell r="BB121" t="str">
            <v>12A* + 0B* + 0C* +  0D</v>
          </cell>
          <cell r="BC121" t="str">
            <v>12A*</v>
          </cell>
          <cell r="BD121">
            <v>0</v>
          </cell>
          <cell r="BE121" t="str">
            <v>HTT NV</v>
          </cell>
          <cell r="BF121" t="str">
            <v>HTT NV</v>
          </cell>
        </row>
        <row r="122">
          <cell r="E122" t="str">
            <v>01008048</v>
          </cell>
          <cell r="F122" t="str">
            <v xml:space="preserve"> Phòng Quản trị - DV</v>
          </cell>
          <cell r="G122" t="str">
            <v>HĐT</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t="str">
            <v>A4</v>
          </cell>
          <cell r="AA122">
            <v>7</v>
          </cell>
          <cell r="AB122" t="str">
            <v>A3</v>
          </cell>
          <cell r="AC122">
            <v>8</v>
          </cell>
          <cell r="AD122" t="str">
            <v>A3</v>
          </cell>
          <cell r="AE122">
            <v>8</v>
          </cell>
          <cell r="AF122" t="str">
            <v>A4</v>
          </cell>
          <cell r="AG122">
            <v>7</v>
          </cell>
          <cell r="AH122" t="str">
            <v>A4</v>
          </cell>
          <cell r="AI122">
            <v>7</v>
          </cell>
          <cell r="AJ122">
            <v>7.5</v>
          </cell>
          <cell r="AK122">
            <v>0</v>
          </cell>
          <cell r="AL122" t="str">
            <v>Tốt</v>
          </cell>
          <cell r="AM122">
            <v>7.4</v>
          </cell>
          <cell r="AN122">
            <v>0</v>
          </cell>
          <cell r="AO122" t="str">
            <v>Tốt</v>
          </cell>
          <cell r="AP122" t="str">
            <v>HĐ từ 01/2/2023</v>
          </cell>
          <cell r="AQ122">
            <v>7.5</v>
          </cell>
          <cell r="AR122" t="str">
            <v/>
          </cell>
          <cell r="AS122" t="str">
            <v>Tốt</v>
          </cell>
          <cell r="AT122" t="str">
            <v>Không xét LĐTT</v>
          </cell>
          <cell r="AU122">
            <v>7.4</v>
          </cell>
          <cell r="AV122" t="str">
            <v/>
          </cell>
          <cell r="AW122" t="str">
            <v>Tốt</v>
          </cell>
          <cell r="AX122" t="str">
            <v>Đạt LĐTT</v>
          </cell>
          <cell r="AY122" t="e">
            <v>#N/A</v>
          </cell>
          <cell r="AZ122">
            <v>7.5</v>
          </cell>
          <cell r="BA122">
            <v>7.4</v>
          </cell>
          <cell r="BB122" t="str">
            <v>5A* + 0B* + 0C* +  0D</v>
          </cell>
          <cell r="BC122" t="str">
            <v xml:space="preserve">5A* </v>
          </cell>
          <cell r="BD122">
            <v>0</v>
          </cell>
          <cell r="BE122" t="str">
            <v>Không đánh giá</v>
          </cell>
          <cell r="BF122" t="str">
            <v>Không đánh giá</v>
          </cell>
        </row>
        <row r="123">
          <cell r="E123" t="str">
            <v>01022003</v>
          </cell>
          <cell r="F123" t="str">
            <v>Khoa KHCB</v>
          </cell>
          <cell r="G123" t="str">
            <v>VC</v>
          </cell>
          <cell r="H123" t="str">
            <v>A1</v>
          </cell>
          <cell r="I123">
            <v>10</v>
          </cell>
          <cell r="J123" t="str">
            <v>A3</v>
          </cell>
          <cell r="K123">
            <v>8</v>
          </cell>
          <cell r="L123" t="str">
            <v>A2</v>
          </cell>
          <cell r="M123">
            <v>9</v>
          </cell>
          <cell r="N123" t="str">
            <v>A4</v>
          </cell>
          <cell r="O123">
            <v>7</v>
          </cell>
          <cell r="P123" t="str">
            <v>A2</v>
          </cell>
          <cell r="Q123">
            <v>9</v>
          </cell>
          <cell r="R123" t="str">
            <v>A4</v>
          </cell>
          <cell r="S123">
            <v>7</v>
          </cell>
          <cell r="T123" t="str">
            <v>A2</v>
          </cell>
          <cell r="U123">
            <v>9</v>
          </cell>
          <cell r="V123">
            <v>8.1999999999999993</v>
          </cell>
          <cell r="W123">
            <v>0</v>
          </cell>
          <cell r="X123" t="str">
            <v>Xuất sắc</v>
          </cell>
          <cell r="Y123">
            <v>0</v>
          </cell>
          <cell r="Z123" t="str">
            <v>A2</v>
          </cell>
          <cell r="AA123">
            <v>9</v>
          </cell>
          <cell r="AB123" t="str">
            <v>A1</v>
          </cell>
          <cell r="AC123">
            <v>10</v>
          </cell>
          <cell r="AD123" t="str">
            <v>A3</v>
          </cell>
          <cell r="AE123">
            <v>8</v>
          </cell>
          <cell r="AF123" t="str">
            <v>A3</v>
          </cell>
          <cell r="AG123">
            <v>8</v>
          </cell>
          <cell r="AH123" t="str">
            <v>A4</v>
          </cell>
          <cell r="AI123">
            <v>7</v>
          </cell>
          <cell r="AJ123">
            <v>8.8000000000000007</v>
          </cell>
          <cell r="AK123">
            <v>0</v>
          </cell>
          <cell r="AL123" t="str">
            <v>Xuất sắc</v>
          </cell>
          <cell r="AM123">
            <v>8.4</v>
          </cell>
          <cell r="AN123">
            <v>0</v>
          </cell>
          <cell r="AO123" t="str">
            <v>Xuất sắc</v>
          </cell>
          <cell r="AP123">
            <v>0</v>
          </cell>
          <cell r="AQ123">
            <v>8.5</v>
          </cell>
          <cell r="AR123" t="str">
            <v/>
          </cell>
          <cell r="AS123" t="str">
            <v>Xuất sắc</v>
          </cell>
          <cell r="AT123" t="str">
            <v>Đạt LĐTT</v>
          </cell>
          <cell r="AU123">
            <v>8.3000000000000007</v>
          </cell>
          <cell r="AV123" t="str">
            <v/>
          </cell>
          <cell r="AW123" t="str">
            <v>Xuất sắc</v>
          </cell>
          <cell r="AX123" t="str">
            <v>Đạt LĐTT</v>
          </cell>
          <cell r="AY123" t="str">
            <v>Tốt</v>
          </cell>
          <cell r="AZ123">
            <v>8.5</v>
          </cell>
          <cell r="BA123">
            <v>8.4</v>
          </cell>
          <cell r="BB123" t="str">
            <v>12A* + 0B* + 0C* +  0D</v>
          </cell>
          <cell r="BC123" t="str">
            <v>12A*</v>
          </cell>
          <cell r="BD123">
            <v>0</v>
          </cell>
          <cell r="BE123" t="str">
            <v>HTXS NV</v>
          </cell>
          <cell r="BF123" t="str">
            <v>HTXS NV</v>
          </cell>
        </row>
        <row r="124">
          <cell r="E124" t="str">
            <v>01010007</v>
          </cell>
          <cell r="F124" t="str">
            <v>Khoa KHCB</v>
          </cell>
          <cell r="G124" t="str">
            <v>VC</v>
          </cell>
          <cell r="H124" t="str">
            <v>A4</v>
          </cell>
          <cell r="I124">
            <v>7</v>
          </cell>
          <cell r="J124" t="str">
            <v>A4</v>
          </cell>
          <cell r="K124">
            <v>7</v>
          </cell>
          <cell r="L124" t="str">
            <v>A3</v>
          </cell>
          <cell r="M124">
            <v>8</v>
          </cell>
          <cell r="N124" t="str">
            <v>A3</v>
          </cell>
          <cell r="O124">
            <v>8</v>
          </cell>
          <cell r="P124" t="str">
            <v>A2</v>
          </cell>
          <cell r="Q124">
            <v>9</v>
          </cell>
          <cell r="R124" t="str">
            <v>A4</v>
          </cell>
          <cell r="S124">
            <v>7</v>
          </cell>
          <cell r="T124" t="str">
            <v>A3</v>
          </cell>
          <cell r="U124">
            <v>8</v>
          </cell>
          <cell r="V124">
            <v>8</v>
          </cell>
          <cell r="W124">
            <v>0</v>
          </cell>
          <cell r="X124" t="str">
            <v>Xuất sắc</v>
          </cell>
          <cell r="Y124">
            <v>0</v>
          </cell>
          <cell r="Z124" t="str">
            <v>A3</v>
          </cell>
          <cell r="AA124">
            <v>8</v>
          </cell>
          <cell r="AB124" t="str">
            <v>A3</v>
          </cell>
          <cell r="AC124">
            <v>8</v>
          </cell>
          <cell r="AD124" t="str">
            <v>A3</v>
          </cell>
          <cell r="AE124">
            <v>8</v>
          </cell>
          <cell r="AF124" t="str">
            <v>A3</v>
          </cell>
          <cell r="AG124">
            <v>8</v>
          </cell>
          <cell r="AH124" t="str">
            <v>A3</v>
          </cell>
          <cell r="AI124">
            <v>8</v>
          </cell>
          <cell r="AJ124">
            <v>8</v>
          </cell>
          <cell r="AK124">
            <v>0</v>
          </cell>
          <cell r="AL124" t="str">
            <v>Xuất sắc</v>
          </cell>
          <cell r="AM124">
            <v>8</v>
          </cell>
          <cell r="AN124">
            <v>0</v>
          </cell>
          <cell r="AO124" t="str">
            <v>Xuất sắc</v>
          </cell>
          <cell r="AP124">
            <v>0</v>
          </cell>
          <cell r="AQ124">
            <v>8</v>
          </cell>
          <cell r="AR124" t="str">
            <v/>
          </cell>
          <cell r="AS124" t="str">
            <v>Xuất sắc</v>
          </cell>
          <cell r="AT124" t="str">
            <v>Đạt LĐTT</v>
          </cell>
          <cell r="AU124">
            <v>8</v>
          </cell>
          <cell r="AV124" t="str">
            <v/>
          </cell>
          <cell r="AW124" t="str">
            <v>Xuất sắc</v>
          </cell>
          <cell r="AX124" t="str">
            <v>Đạt LĐTT</v>
          </cell>
          <cell r="AY124" t="str">
            <v>Tốt</v>
          </cell>
          <cell r="AZ124">
            <v>7.8</v>
          </cell>
          <cell r="BA124">
            <v>7.8</v>
          </cell>
          <cell r="BB124" t="str">
            <v>12A* + 0B* + 0C* +  0D</v>
          </cell>
          <cell r="BC124" t="str">
            <v>12A*</v>
          </cell>
          <cell r="BD124">
            <v>0</v>
          </cell>
          <cell r="BE124" t="str">
            <v>HTT NV</v>
          </cell>
          <cell r="BF124" t="str">
            <v>HTT NV</v>
          </cell>
        </row>
        <row r="125">
          <cell r="E125" t="str">
            <v>01010006</v>
          </cell>
          <cell r="F125" t="str">
            <v>Khoa KHCB</v>
          </cell>
          <cell r="G125" t="str">
            <v>VC</v>
          </cell>
          <cell r="H125" t="str">
            <v>A4</v>
          </cell>
          <cell r="I125">
            <v>7</v>
          </cell>
          <cell r="J125" t="str">
            <v>A4</v>
          </cell>
          <cell r="K125">
            <v>7</v>
          </cell>
          <cell r="L125" t="str">
            <v>A3</v>
          </cell>
          <cell r="M125">
            <v>8</v>
          </cell>
          <cell r="N125" t="str">
            <v>A4</v>
          </cell>
          <cell r="O125">
            <v>7</v>
          </cell>
          <cell r="P125" t="str">
            <v>B2</v>
          </cell>
          <cell r="Q125">
            <v>5</v>
          </cell>
          <cell r="R125" t="str">
            <v>A4</v>
          </cell>
          <cell r="S125">
            <v>7</v>
          </cell>
          <cell r="T125" t="str">
            <v>B1</v>
          </cell>
          <cell r="U125">
            <v>6</v>
          </cell>
          <cell r="V125">
            <v>6.6</v>
          </cell>
          <cell r="W125">
            <v>0</v>
          </cell>
          <cell r="X125" t="str">
            <v>Tốt</v>
          </cell>
          <cell r="Y125">
            <v>0</v>
          </cell>
          <cell r="Z125" t="str">
            <v>A4</v>
          </cell>
          <cell r="AA125">
            <v>7</v>
          </cell>
          <cell r="AB125" t="str">
            <v>A4</v>
          </cell>
          <cell r="AC125">
            <v>7</v>
          </cell>
          <cell r="AD125" t="str">
            <v>A4</v>
          </cell>
          <cell r="AE125">
            <v>7</v>
          </cell>
          <cell r="AF125" t="str">
            <v>A4</v>
          </cell>
          <cell r="AG125">
            <v>7</v>
          </cell>
          <cell r="AH125" t="str">
            <v>A4</v>
          </cell>
          <cell r="AI125">
            <v>7</v>
          </cell>
          <cell r="AJ125">
            <v>7</v>
          </cell>
          <cell r="AK125">
            <v>0</v>
          </cell>
          <cell r="AL125" t="str">
            <v>Tốt</v>
          </cell>
          <cell r="AM125">
            <v>7</v>
          </cell>
          <cell r="AN125">
            <v>0</v>
          </cell>
          <cell r="AO125" t="str">
            <v>Tốt</v>
          </cell>
          <cell r="AP125">
            <v>0</v>
          </cell>
          <cell r="AQ125">
            <v>6.8</v>
          </cell>
          <cell r="AR125" t="str">
            <v/>
          </cell>
          <cell r="AS125" t="str">
            <v>Tốt</v>
          </cell>
          <cell r="AT125" t="str">
            <v>Đạt LĐTT</v>
          </cell>
          <cell r="AU125">
            <v>6.8</v>
          </cell>
          <cell r="AV125" t="str">
            <v/>
          </cell>
          <cell r="AW125" t="str">
            <v>Tốt</v>
          </cell>
          <cell r="AX125" t="str">
            <v>Đạt LĐTT</v>
          </cell>
          <cell r="AY125" t="e">
            <v>#N/A</v>
          </cell>
          <cell r="AZ125">
            <v>6.8</v>
          </cell>
          <cell r="BA125">
            <v>6.8</v>
          </cell>
          <cell r="BB125" t="str">
            <v>10A* + 2B* + 0C* +  0D</v>
          </cell>
          <cell r="BC125" t="str">
            <v>10A*</v>
          </cell>
          <cell r="BD125">
            <v>1</v>
          </cell>
          <cell r="BE125" t="str">
            <v>HTT NV</v>
          </cell>
          <cell r="BF125" t="str">
            <v>HTT NV</v>
          </cell>
        </row>
        <row r="126">
          <cell r="E126" t="str">
            <v>01010012</v>
          </cell>
          <cell r="F126" t="str">
            <v>Khoa KHCB</v>
          </cell>
          <cell r="G126" t="str">
            <v>VC</v>
          </cell>
          <cell r="H126" t="str">
            <v>A3</v>
          </cell>
          <cell r="I126">
            <v>8</v>
          </cell>
          <cell r="J126" t="str">
            <v>A4</v>
          </cell>
          <cell r="K126">
            <v>7</v>
          </cell>
          <cell r="L126" t="str">
            <v>A3</v>
          </cell>
          <cell r="M126">
            <v>8</v>
          </cell>
          <cell r="N126" t="str">
            <v>A3</v>
          </cell>
          <cell r="O126">
            <v>8</v>
          </cell>
          <cell r="P126" t="str">
            <v>B1</v>
          </cell>
          <cell r="Q126">
            <v>6</v>
          </cell>
          <cell r="R126" t="str">
            <v>A4</v>
          </cell>
          <cell r="S126">
            <v>7</v>
          </cell>
          <cell r="T126" t="str">
            <v>A4</v>
          </cell>
          <cell r="U126">
            <v>7</v>
          </cell>
          <cell r="V126">
            <v>7.2</v>
          </cell>
          <cell r="W126">
            <v>0</v>
          </cell>
          <cell r="X126" t="str">
            <v>Tốt</v>
          </cell>
          <cell r="Y126">
            <v>0</v>
          </cell>
          <cell r="Z126" t="str">
            <v>A4</v>
          </cell>
          <cell r="AA126">
            <v>7</v>
          </cell>
          <cell r="AB126" t="str">
            <v>A4</v>
          </cell>
          <cell r="AC126">
            <v>7</v>
          </cell>
          <cell r="AD126" t="str">
            <v>A4</v>
          </cell>
          <cell r="AE126">
            <v>7</v>
          </cell>
          <cell r="AF126" t="str">
            <v>A3</v>
          </cell>
          <cell r="AG126">
            <v>8</v>
          </cell>
          <cell r="AH126" t="str">
            <v>A4</v>
          </cell>
          <cell r="AI126">
            <v>7</v>
          </cell>
          <cell r="AJ126">
            <v>7.3</v>
          </cell>
          <cell r="AK126">
            <v>0</v>
          </cell>
          <cell r="AL126" t="str">
            <v>Tốt</v>
          </cell>
          <cell r="AM126">
            <v>7.2</v>
          </cell>
          <cell r="AN126">
            <v>0</v>
          </cell>
          <cell r="AO126" t="str">
            <v>Tốt</v>
          </cell>
          <cell r="AP126">
            <v>0</v>
          </cell>
          <cell r="AQ126">
            <v>7.3</v>
          </cell>
          <cell r="AR126" t="str">
            <v/>
          </cell>
          <cell r="AS126" t="str">
            <v>Tốt</v>
          </cell>
          <cell r="AT126" t="str">
            <v>Đạt LĐTT</v>
          </cell>
          <cell r="AU126">
            <v>7.2</v>
          </cell>
          <cell r="AV126" t="str">
            <v/>
          </cell>
          <cell r="AW126" t="str">
            <v>Tốt</v>
          </cell>
          <cell r="AX126" t="str">
            <v>Đạt LĐTT</v>
          </cell>
          <cell r="AY126" t="str">
            <v>Tốt</v>
          </cell>
          <cell r="AZ126">
            <v>7.3</v>
          </cell>
          <cell r="BA126">
            <v>7.3</v>
          </cell>
          <cell r="BB126" t="str">
            <v>11A* + 1B* + 0C* +  0D</v>
          </cell>
          <cell r="BC126" t="str">
            <v>11A*</v>
          </cell>
          <cell r="BD126">
            <v>1</v>
          </cell>
          <cell r="BE126" t="str">
            <v>HTT NV</v>
          </cell>
          <cell r="BF126" t="str">
            <v>HTT NV</v>
          </cell>
        </row>
        <row r="127">
          <cell r="E127" t="str">
            <v>01004012</v>
          </cell>
          <cell r="F127" t="str">
            <v>Khoa KHCB</v>
          </cell>
          <cell r="G127" t="str">
            <v>VC</v>
          </cell>
          <cell r="H127" t="str">
            <v>A4</v>
          </cell>
          <cell r="I127">
            <v>7</v>
          </cell>
          <cell r="J127" t="str">
            <v>A4</v>
          </cell>
          <cell r="K127">
            <v>7</v>
          </cell>
          <cell r="L127" t="str">
            <v>A4</v>
          </cell>
          <cell r="M127">
            <v>7</v>
          </cell>
          <cell r="N127" t="str">
            <v>A4</v>
          </cell>
          <cell r="O127">
            <v>7</v>
          </cell>
          <cell r="P127" t="str">
            <v>A4</v>
          </cell>
          <cell r="Q127">
            <v>7</v>
          </cell>
          <cell r="R127" t="str">
            <v>A4</v>
          </cell>
          <cell r="S127">
            <v>7</v>
          </cell>
          <cell r="T127" t="str">
            <v>A4</v>
          </cell>
          <cell r="U127">
            <v>7</v>
          </cell>
          <cell r="V127">
            <v>7</v>
          </cell>
          <cell r="W127">
            <v>0</v>
          </cell>
          <cell r="X127" t="str">
            <v>Tốt</v>
          </cell>
          <cell r="Y127">
            <v>0</v>
          </cell>
          <cell r="Z127" t="str">
            <v>A4</v>
          </cell>
          <cell r="AA127">
            <v>7</v>
          </cell>
          <cell r="AB127" t="str">
            <v>A4</v>
          </cell>
          <cell r="AC127">
            <v>7</v>
          </cell>
          <cell r="AD127" t="str">
            <v>A4</v>
          </cell>
          <cell r="AE127">
            <v>7</v>
          </cell>
          <cell r="AF127" t="str">
            <v>A4</v>
          </cell>
          <cell r="AG127">
            <v>7</v>
          </cell>
          <cell r="AH127" t="str">
            <v>A4</v>
          </cell>
          <cell r="AI127">
            <v>7</v>
          </cell>
          <cell r="AJ127">
            <v>7</v>
          </cell>
          <cell r="AK127">
            <v>0</v>
          </cell>
          <cell r="AL127" t="str">
            <v>Tốt</v>
          </cell>
          <cell r="AM127">
            <v>7</v>
          </cell>
          <cell r="AN127">
            <v>0</v>
          </cell>
          <cell r="AO127" t="str">
            <v>Tốt</v>
          </cell>
          <cell r="AP127">
            <v>0</v>
          </cell>
          <cell r="AQ127">
            <v>7</v>
          </cell>
          <cell r="AR127" t="str">
            <v/>
          </cell>
          <cell r="AS127" t="str">
            <v>Tốt</v>
          </cell>
          <cell r="AT127" t="str">
            <v>Đạt LĐTT</v>
          </cell>
          <cell r="AU127">
            <v>7</v>
          </cell>
          <cell r="AV127" t="str">
            <v/>
          </cell>
          <cell r="AW127" t="str">
            <v>Tốt</v>
          </cell>
          <cell r="AX127" t="str">
            <v>Đạt LĐTT</v>
          </cell>
          <cell r="AY127" t="e">
            <v>#N/A</v>
          </cell>
          <cell r="AZ127">
            <v>7</v>
          </cell>
          <cell r="BA127">
            <v>7</v>
          </cell>
          <cell r="BB127" t="str">
            <v>12A* + 0B* + 0C* +  0D</v>
          </cell>
          <cell r="BC127" t="str">
            <v>12A*</v>
          </cell>
          <cell r="BD127">
            <v>0</v>
          </cell>
          <cell r="BE127" t="str">
            <v>HTT NV</v>
          </cell>
          <cell r="BF127" t="str">
            <v>HTT NV</v>
          </cell>
        </row>
        <row r="128">
          <cell r="E128" t="str">
            <v>01010026</v>
          </cell>
          <cell r="F128" t="str">
            <v>Khoa KHCB</v>
          </cell>
          <cell r="G128" t="str">
            <v>VC</v>
          </cell>
          <cell r="H128" t="str">
            <v>A4</v>
          </cell>
          <cell r="I128">
            <v>7</v>
          </cell>
          <cell r="J128" t="str">
            <v>A4</v>
          </cell>
          <cell r="K128">
            <v>7</v>
          </cell>
          <cell r="L128" t="str">
            <v>A4</v>
          </cell>
          <cell r="M128">
            <v>7</v>
          </cell>
          <cell r="N128" t="str">
            <v>A4</v>
          </cell>
          <cell r="O128">
            <v>7</v>
          </cell>
          <cell r="P128" t="str">
            <v>A4</v>
          </cell>
          <cell r="Q128">
            <v>7</v>
          </cell>
          <cell r="R128" t="str">
            <v>A4</v>
          </cell>
          <cell r="S128">
            <v>7</v>
          </cell>
          <cell r="T128" t="str">
            <v>A4</v>
          </cell>
          <cell r="U128">
            <v>7</v>
          </cell>
          <cell r="V128">
            <v>7</v>
          </cell>
          <cell r="W128">
            <v>0</v>
          </cell>
          <cell r="X128" t="str">
            <v>Tốt</v>
          </cell>
          <cell r="Y128">
            <v>0</v>
          </cell>
          <cell r="Z128" t="str">
            <v>A4</v>
          </cell>
          <cell r="AA128">
            <v>7</v>
          </cell>
          <cell r="AB128" t="str">
            <v>A4</v>
          </cell>
          <cell r="AC128">
            <v>7</v>
          </cell>
          <cell r="AD128" t="str">
            <v>A4</v>
          </cell>
          <cell r="AE128">
            <v>7</v>
          </cell>
          <cell r="AF128" t="str">
            <v>A4</v>
          </cell>
          <cell r="AG128">
            <v>7</v>
          </cell>
          <cell r="AH128" t="str">
            <v>A4</v>
          </cell>
          <cell r="AI128">
            <v>7</v>
          </cell>
          <cell r="AJ128">
            <v>7</v>
          </cell>
          <cell r="AK128">
            <v>0</v>
          </cell>
          <cell r="AL128" t="str">
            <v>Tốt</v>
          </cell>
          <cell r="AM128">
            <v>7</v>
          </cell>
          <cell r="AN128">
            <v>0</v>
          </cell>
          <cell r="AO128" t="str">
            <v>Tốt</v>
          </cell>
          <cell r="AP128">
            <v>0</v>
          </cell>
          <cell r="AQ128">
            <v>7</v>
          </cell>
          <cell r="AR128" t="str">
            <v/>
          </cell>
          <cell r="AS128" t="str">
            <v>Tốt</v>
          </cell>
          <cell r="AT128" t="str">
            <v>Đạt LĐTT</v>
          </cell>
          <cell r="AU128">
            <v>7</v>
          </cell>
          <cell r="AV128" t="str">
            <v/>
          </cell>
          <cell r="AW128" t="str">
            <v>Tốt</v>
          </cell>
          <cell r="AX128" t="str">
            <v>Đạt LĐTT</v>
          </cell>
          <cell r="AY128" t="e">
            <v>#N/A</v>
          </cell>
          <cell r="AZ128">
            <v>7</v>
          </cell>
          <cell r="BA128">
            <v>7</v>
          </cell>
          <cell r="BB128" t="str">
            <v>12A* + 0B* + 0C* +  0D</v>
          </cell>
          <cell r="BC128" t="str">
            <v>12A*</v>
          </cell>
          <cell r="BD128">
            <v>0</v>
          </cell>
          <cell r="BE128" t="str">
            <v>HTT NV</v>
          </cell>
          <cell r="BF128" t="str">
            <v>HTT NV</v>
          </cell>
        </row>
        <row r="129">
          <cell r="E129" t="str">
            <v>01010023</v>
          </cell>
          <cell r="F129" t="str">
            <v>Khoa KHCB</v>
          </cell>
          <cell r="G129" t="str">
            <v>VC</v>
          </cell>
          <cell r="H129" t="str">
            <v>A4</v>
          </cell>
          <cell r="I129">
            <v>7</v>
          </cell>
          <cell r="J129" t="str">
            <v>A4</v>
          </cell>
          <cell r="K129">
            <v>7</v>
          </cell>
          <cell r="L129" t="str">
            <v>A3</v>
          </cell>
          <cell r="M129">
            <v>8</v>
          </cell>
          <cell r="N129" t="str">
            <v>A4</v>
          </cell>
          <cell r="O129">
            <v>7</v>
          </cell>
          <cell r="P129" t="str">
            <v>A4</v>
          </cell>
          <cell r="Q129">
            <v>7</v>
          </cell>
          <cell r="R129" t="str">
            <v>A4</v>
          </cell>
          <cell r="S129">
            <v>7</v>
          </cell>
          <cell r="T129" t="str">
            <v>A4</v>
          </cell>
          <cell r="U129">
            <v>7</v>
          </cell>
          <cell r="V129">
            <v>7.2</v>
          </cell>
          <cell r="W129">
            <v>0</v>
          </cell>
          <cell r="X129" t="str">
            <v>Tốt</v>
          </cell>
          <cell r="Y129">
            <v>0</v>
          </cell>
          <cell r="Z129" t="str">
            <v>A3</v>
          </cell>
          <cell r="AA129">
            <v>8</v>
          </cell>
          <cell r="AB129" t="str">
            <v>A4</v>
          </cell>
          <cell r="AC129">
            <v>7</v>
          </cell>
          <cell r="AD129" t="str">
            <v>A4</v>
          </cell>
          <cell r="AE129">
            <v>7</v>
          </cell>
          <cell r="AF129" t="str">
            <v>A3</v>
          </cell>
          <cell r="AG129">
            <v>8</v>
          </cell>
          <cell r="AH129" t="str">
            <v>A4</v>
          </cell>
          <cell r="AI129">
            <v>7</v>
          </cell>
          <cell r="AJ129">
            <v>7.5</v>
          </cell>
          <cell r="AK129">
            <v>0</v>
          </cell>
          <cell r="AL129" t="str">
            <v>Tốt</v>
          </cell>
          <cell r="AM129">
            <v>7.4</v>
          </cell>
          <cell r="AN129">
            <v>0</v>
          </cell>
          <cell r="AO129" t="str">
            <v>Tốt</v>
          </cell>
          <cell r="AP129">
            <v>0</v>
          </cell>
          <cell r="AQ129">
            <v>7.4</v>
          </cell>
          <cell r="AR129" t="str">
            <v/>
          </cell>
          <cell r="AS129" t="str">
            <v>Tốt</v>
          </cell>
          <cell r="AT129" t="str">
            <v>Đạt LĐTT</v>
          </cell>
          <cell r="AU129">
            <v>7.3</v>
          </cell>
          <cell r="AV129" t="str">
            <v/>
          </cell>
          <cell r="AW129" t="str">
            <v>Tốt</v>
          </cell>
          <cell r="AX129" t="str">
            <v>Đạt LĐTT</v>
          </cell>
          <cell r="AY129" t="e">
            <v>#N/A</v>
          </cell>
          <cell r="AZ129">
            <v>7.3</v>
          </cell>
          <cell r="BA129">
            <v>7.3</v>
          </cell>
          <cell r="BB129" t="str">
            <v>12A* + 0B* + 0C* +  0D</v>
          </cell>
          <cell r="BC129" t="str">
            <v>12A*</v>
          </cell>
          <cell r="BD129">
            <v>0</v>
          </cell>
          <cell r="BE129" t="str">
            <v>HTT NV</v>
          </cell>
          <cell r="BF129" t="str">
            <v>HTT NV</v>
          </cell>
        </row>
        <row r="130">
          <cell r="E130" t="str">
            <v>01010029</v>
          </cell>
          <cell r="F130" t="str">
            <v>Khoa KHCB</v>
          </cell>
          <cell r="G130" t="str">
            <v>VC</v>
          </cell>
          <cell r="H130" t="str">
            <v>A4</v>
          </cell>
          <cell r="I130">
            <v>7</v>
          </cell>
          <cell r="J130" t="str">
            <v>A4</v>
          </cell>
          <cell r="K130">
            <v>7</v>
          </cell>
          <cell r="L130" t="str">
            <v>A3</v>
          </cell>
          <cell r="M130">
            <v>8</v>
          </cell>
          <cell r="N130" t="str">
            <v>A4</v>
          </cell>
          <cell r="O130">
            <v>7</v>
          </cell>
          <cell r="P130" t="str">
            <v>A4</v>
          </cell>
          <cell r="Q130">
            <v>7</v>
          </cell>
          <cell r="R130" t="str">
            <v>A4</v>
          </cell>
          <cell r="S130">
            <v>7</v>
          </cell>
          <cell r="T130" t="str">
            <v>A4</v>
          </cell>
          <cell r="U130">
            <v>7</v>
          </cell>
          <cell r="V130">
            <v>7.2</v>
          </cell>
          <cell r="W130">
            <v>0</v>
          </cell>
          <cell r="X130" t="str">
            <v>Tốt</v>
          </cell>
          <cell r="Y130">
            <v>0</v>
          </cell>
          <cell r="Z130" t="str">
            <v>A4</v>
          </cell>
          <cell r="AA130">
            <v>7</v>
          </cell>
          <cell r="AB130" t="str">
            <v>A4</v>
          </cell>
          <cell r="AC130">
            <v>7</v>
          </cell>
          <cell r="AD130" t="str">
            <v>A2</v>
          </cell>
          <cell r="AE130">
            <v>9</v>
          </cell>
          <cell r="AF130" t="str">
            <v>A3</v>
          </cell>
          <cell r="AG130">
            <v>8</v>
          </cell>
          <cell r="AH130" t="str">
            <v>A4</v>
          </cell>
          <cell r="AI130">
            <v>7</v>
          </cell>
          <cell r="AJ130">
            <v>7.8</v>
          </cell>
          <cell r="AK130">
            <v>0</v>
          </cell>
          <cell r="AL130" t="str">
            <v>Tốt</v>
          </cell>
          <cell r="AM130">
            <v>7.6</v>
          </cell>
          <cell r="AN130">
            <v>0</v>
          </cell>
          <cell r="AO130" t="str">
            <v>Tốt</v>
          </cell>
          <cell r="AP130">
            <v>0</v>
          </cell>
          <cell r="AQ130">
            <v>7.5</v>
          </cell>
          <cell r="AR130" t="str">
            <v/>
          </cell>
          <cell r="AS130" t="str">
            <v>Tốt</v>
          </cell>
          <cell r="AT130" t="str">
            <v>Đạt LĐTT</v>
          </cell>
          <cell r="AU130">
            <v>7.4</v>
          </cell>
          <cell r="AV130" t="str">
            <v/>
          </cell>
          <cell r="AW130" t="str">
            <v>Tốt</v>
          </cell>
          <cell r="AX130" t="str">
            <v>Đạt LĐTT</v>
          </cell>
          <cell r="AY130" t="str">
            <v>Khá</v>
          </cell>
          <cell r="AZ130">
            <v>7.4</v>
          </cell>
          <cell r="BA130">
            <v>7.3</v>
          </cell>
          <cell r="BB130" t="str">
            <v>12A* + 0B* + 0C* +  0D</v>
          </cell>
          <cell r="BC130" t="str">
            <v>12A*</v>
          </cell>
          <cell r="BD130">
            <v>0</v>
          </cell>
          <cell r="BE130" t="str">
            <v>HTT NV</v>
          </cell>
          <cell r="BF130" t="str">
            <v>HTT NV</v>
          </cell>
        </row>
        <row r="131">
          <cell r="E131" t="str">
            <v>01010024</v>
          </cell>
          <cell r="F131" t="str">
            <v>Khoa KHCB</v>
          </cell>
          <cell r="G131" t="str">
            <v>VC</v>
          </cell>
          <cell r="H131" t="str">
            <v>A3</v>
          </cell>
          <cell r="I131">
            <v>8</v>
          </cell>
          <cell r="J131" t="str">
            <v>A4</v>
          </cell>
          <cell r="K131">
            <v>7</v>
          </cell>
          <cell r="L131" t="str">
            <v>A3</v>
          </cell>
          <cell r="M131">
            <v>8</v>
          </cell>
          <cell r="N131" t="str">
            <v>A4</v>
          </cell>
          <cell r="O131">
            <v>7</v>
          </cell>
          <cell r="P131" t="str">
            <v>A4</v>
          </cell>
          <cell r="Q131">
            <v>7</v>
          </cell>
          <cell r="R131" t="str">
            <v>A4</v>
          </cell>
          <cell r="S131">
            <v>7</v>
          </cell>
          <cell r="T131" t="str">
            <v>A4</v>
          </cell>
          <cell r="U131">
            <v>7</v>
          </cell>
          <cell r="V131">
            <v>7.2</v>
          </cell>
          <cell r="W131">
            <v>0</v>
          </cell>
          <cell r="X131" t="str">
            <v>Tốt</v>
          </cell>
          <cell r="Y131">
            <v>0</v>
          </cell>
          <cell r="Z131" t="str">
            <v>A4</v>
          </cell>
          <cell r="AA131">
            <v>7</v>
          </cell>
          <cell r="AB131" t="str">
            <v>A4</v>
          </cell>
          <cell r="AC131">
            <v>7</v>
          </cell>
          <cell r="AD131" t="str">
            <v>A4</v>
          </cell>
          <cell r="AE131">
            <v>7</v>
          </cell>
          <cell r="AF131" t="str">
            <v>A4</v>
          </cell>
          <cell r="AG131">
            <v>7</v>
          </cell>
          <cell r="AH131" t="str">
            <v>A4</v>
          </cell>
          <cell r="AI131">
            <v>7</v>
          </cell>
          <cell r="AJ131">
            <v>7</v>
          </cell>
          <cell r="AK131">
            <v>0</v>
          </cell>
          <cell r="AL131" t="str">
            <v>Tốt</v>
          </cell>
          <cell r="AM131">
            <v>7</v>
          </cell>
          <cell r="AN131">
            <v>0</v>
          </cell>
          <cell r="AO131" t="str">
            <v>Tốt</v>
          </cell>
          <cell r="AP131">
            <v>0</v>
          </cell>
          <cell r="AQ131">
            <v>7.1</v>
          </cell>
          <cell r="AR131" t="str">
            <v/>
          </cell>
          <cell r="AS131" t="str">
            <v>Tốt</v>
          </cell>
          <cell r="AT131" t="str">
            <v>Đạt LĐTT</v>
          </cell>
          <cell r="AU131">
            <v>7.1</v>
          </cell>
          <cell r="AV131" t="str">
            <v/>
          </cell>
          <cell r="AW131" t="str">
            <v>Tốt</v>
          </cell>
          <cell r="AX131" t="str">
            <v>Đạt LĐTT</v>
          </cell>
          <cell r="AY131" t="str">
            <v>Khá</v>
          </cell>
          <cell r="AZ131">
            <v>7.2</v>
          </cell>
          <cell r="BA131">
            <v>7.2</v>
          </cell>
          <cell r="BB131" t="str">
            <v>12A* + 0B* + 0C* +  0D</v>
          </cell>
          <cell r="BC131" t="str">
            <v>12A*</v>
          </cell>
          <cell r="BD131">
            <v>0</v>
          </cell>
          <cell r="BE131" t="str">
            <v>HTT NV</v>
          </cell>
          <cell r="BF131" t="str">
            <v>HTT NV</v>
          </cell>
        </row>
        <row r="132">
          <cell r="E132" t="str">
            <v>01010017</v>
          </cell>
          <cell r="F132" t="str">
            <v>Khoa KHCB</v>
          </cell>
          <cell r="G132" t="str">
            <v>VC</v>
          </cell>
          <cell r="H132" t="str">
            <v>A2</v>
          </cell>
          <cell r="I132">
            <v>9</v>
          </cell>
          <cell r="J132" t="str">
            <v>A4</v>
          </cell>
          <cell r="K132">
            <v>7</v>
          </cell>
          <cell r="L132" t="str">
            <v>A3</v>
          </cell>
          <cell r="M132">
            <v>8</v>
          </cell>
          <cell r="N132" t="str">
            <v>A4</v>
          </cell>
          <cell r="O132">
            <v>7</v>
          </cell>
          <cell r="P132" t="str">
            <v>A4</v>
          </cell>
          <cell r="Q132">
            <v>7</v>
          </cell>
          <cell r="R132" t="str">
            <v>A4</v>
          </cell>
          <cell r="S132">
            <v>7</v>
          </cell>
          <cell r="T132" t="str">
            <v>A4</v>
          </cell>
          <cell r="U132">
            <v>7</v>
          </cell>
          <cell r="V132">
            <v>7.2</v>
          </cell>
          <cell r="W132">
            <v>0</v>
          </cell>
          <cell r="X132" t="str">
            <v>Tốt</v>
          </cell>
          <cell r="Y132">
            <v>0</v>
          </cell>
          <cell r="Z132" t="str">
            <v>A4</v>
          </cell>
          <cell r="AA132">
            <v>7</v>
          </cell>
          <cell r="AB132" t="str">
            <v>A4</v>
          </cell>
          <cell r="AC132">
            <v>7</v>
          </cell>
          <cell r="AD132" t="str">
            <v>A4</v>
          </cell>
          <cell r="AE132">
            <v>7</v>
          </cell>
          <cell r="AF132" t="str">
            <v>A4</v>
          </cell>
          <cell r="AG132">
            <v>7</v>
          </cell>
          <cell r="AH132" t="str">
            <v>A4</v>
          </cell>
          <cell r="AI132">
            <v>7</v>
          </cell>
          <cell r="AJ132">
            <v>7</v>
          </cell>
          <cell r="AK132">
            <v>0</v>
          </cell>
          <cell r="AL132" t="str">
            <v>Tốt</v>
          </cell>
          <cell r="AM132">
            <v>7</v>
          </cell>
          <cell r="AN132">
            <v>0</v>
          </cell>
          <cell r="AO132" t="str">
            <v>Tốt</v>
          </cell>
          <cell r="AP132">
            <v>0</v>
          </cell>
          <cell r="AQ132">
            <v>7.1</v>
          </cell>
          <cell r="AR132" t="str">
            <v/>
          </cell>
          <cell r="AS132" t="str">
            <v>Tốt</v>
          </cell>
          <cell r="AT132" t="str">
            <v>Đạt LĐTT</v>
          </cell>
          <cell r="AU132">
            <v>7.1</v>
          </cell>
          <cell r="AV132" t="str">
            <v/>
          </cell>
          <cell r="AW132" t="str">
            <v>Tốt</v>
          </cell>
          <cell r="AX132" t="str">
            <v>Đạt LĐTT</v>
          </cell>
          <cell r="AY132" t="e">
            <v>#N/A</v>
          </cell>
          <cell r="AZ132">
            <v>7.3</v>
          </cell>
          <cell r="BA132">
            <v>7.3</v>
          </cell>
          <cell r="BB132" t="str">
            <v>12A* + 0B* + 0C* +  0D</v>
          </cell>
          <cell r="BC132" t="str">
            <v>12A*</v>
          </cell>
          <cell r="BD132">
            <v>0</v>
          </cell>
          <cell r="BE132" t="str">
            <v>HTT NV</v>
          </cell>
          <cell r="BF132" t="str">
            <v>HTT NV</v>
          </cell>
        </row>
        <row r="133">
          <cell r="E133" t="str">
            <v>01022048</v>
          </cell>
          <cell r="F133" t="str">
            <v>Khoa KHCB</v>
          </cell>
          <cell r="G133" t="str">
            <v>VC</v>
          </cell>
          <cell r="H133" t="str">
            <v>A4</v>
          </cell>
          <cell r="I133">
            <v>7</v>
          </cell>
          <cell r="J133" t="str">
            <v>A4</v>
          </cell>
          <cell r="K133">
            <v>7</v>
          </cell>
          <cell r="L133" t="str">
            <v>A4</v>
          </cell>
          <cell r="M133">
            <v>7</v>
          </cell>
          <cell r="N133" t="str">
            <v>A4</v>
          </cell>
          <cell r="O133">
            <v>7</v>
          </cell>
          <cell r="P133" t="str">
            <v>A4</v>
          </cell>
          <cell r="Q133">
            <v>7</v>
          </cell>
          <cell r="R133" t="str">
            <v>A4</v>
          </cell>
          <cell r="S133">
            <v>7</v>
          </cell>
          <cell r="T133" t="str">
            <v>A4</v>
          </cell>
          <cell r="U133">
            <v>7</v>
          </cell>
          <cell r="V133">
            <v>7</v>
          </cell>
          <cell r="W133">
            <v>0</v>
          </cell>
          <cell r="X133" t="str">
            <v>Tốt</v>
          </cell>
          <cell r="Y133">
            <v>0</v>
          </cell>
          <cell r="Z133" t="str">
            <v>A4</v>
          </cell>
          <cell r="AA133">
            <v>7</v>
          </cell>
          <cell r="AB133" t="str">
            <v>A4</v>
          </cell>
          <cell r="AC133">
            <v>7</v>
          </cell>
          <cell r="AD133" t="str">
            <v>A4</v>
          </cell>
          <cell r="AE133">
            <v>7</v>
          </cell>
          <cell r="AF133" t="str">
            <v>A4</v>
          </cell>
          <cell r="AG133">
            <v>7</v>
          </cell>
          <cell r="AH133" t="str">
            <v>A4</v>
          </cell>
          <cell r="AI133">
            <v>7</v>
          </cell>
          <cell r="AJ133">
            <v>7</v>
          </cell>
          <cell r="AK133">
            <v>0</v>
          </cell>
          <cell r="AL133" t="str">
            <v>Tốt</v>
          </cell>
          <cell r="AM133">
            <v>7</v>
          </cell>
          <cell r="AN133">
            <v>0</v>
          </cell>
          <cell r="AO133" t="str">
            <v>Tốt</v>
          </cell>
          <cell r="AP133">
            <v>0</v>
          </cell>
          <cell r="AQ133">
            <v>7</v>
          </cell>
          <cell r="AR133" t="str">
            <v/>
          </cell>
          <cell r="AS133" t="str">
            <v>Tốt</v>
          </cell>
          <cell r="AT133" t="str">
            <v>Đạt LĐTT</v>
          </cell>
          <cell r="AU133">
            <v>7</v>
          </cell>
          <cell r="AV133" t="str">
            <v/>
          </cell>
          <cell r="AW133" t="str">
            <v>Tốt</v>
          </cell>
          <cell r="AX133" t="str">
            <v>Đạt LĐTT</v>
          </cell>
          <cell r="AY133" t="e">
            <v>#N/A</v>
          </cell>
          <cell r="AZ133">
            <v>7</v>
          </cell>
          <cell r="BA133">
            <v>7</v>
          </cell>
          <cell r="BB133" t="str">
            <v>12A* + 0B* + 0C* +  0D</v>
          </cell>
          <cell r="BC133" t="str">
            <v>12A*</v>
          </cell>
          <cell r="BD133">
            <v>0</v>
          </cell>
          <cell r="BE133" t="str">
            <v>HTT NV</v>
          </cell>
          <cell r="BF133" t="str">
            <v>HTT NV</v>
          </cell>
        </row>
        <row r="134">
          <cell r="E134" t="str">
            <v>01010033</v>
          </cell>
          <cell r="F134" t="str">
            <v>Khoa KHCB</v>
          </cell>
          <cell r="G134" t="str">
            <v>VC</v>
          </cell>
          <cell r="H134" t="str">
            <v>A4</v>
          </cell>
          <cell r="I134">
            <v>7</v>
          </cell>
          <cell r="J134" t="str">
            <v>A4</v>
          </cell>
          <cell r="K134">
            <v>7</v>
          </cell>
          <cell r="L134" t="str">
            <v>A4</v>
          </cell>
          <cell r="M134">
            <v>7</v>
          </cell>
          <cell r="N134" t="str">
            <v>A4</v>
          </cell>
          <cell r="O134">
            <v>7</v>
          </cell>
          <cell r="P134" t="str">
            <v>A4</v>
          </cell>
          <cell r="Q134">
            <v>7</v>
          </cell>
          <cell r="R134" t="str">
            <v>A4</v>
          </cell>
          <cell r="S134">
            <v>7</v>
          </cell>
          <cell r="T134" t="str">
            <v>A4</v>
          </cell>
          <cell r="U134">
            <v>7</v>
          </cell>
          <cell r="V134">
            <v>7</v>
          </cell>
          <cell r="W134">
            <v>0</v>
          </cell>
          <cell r="X134" t="str">
            <v>Tốt</v>
          </cell>
          <cell r="Y134">
            <v>0</v>
          </cell>
          <cell r="Z134" t="str">
            <v>A4</v>
          </cell>
          <cell r="AA134">
            <v>7</v>
          </cell>
          <cell r="AB134" t="str">
            <v>A4</v>
          </cell>
          <cell r="AC134">
            <v>7</v>
          </cell>
          <cell r="AD134" t="str">
            <v>A4</v>
          </cell>
          <cell r="AE134">
            <v>7</v>
          </cell>
          <cell r="AF134" t="str">
            <v>A4</v>
          </cell>
          <cell r="AG134">
            <v>7</v>
          </cell>
          <cell r="AH134" t="str">
            <v>A3</v>
          </cell>
          <cell r="AI134">
            <v>8</v>
          </cell>
          <cell r="AJ134">
            <v>7</v>
          </cell>
          <cell r="AK134">
            <v>0</v>
          </cell>
          <cell r="AL134" t="str">
            <v>Tốt</v>
          </cell>
          <cell r="AM134">
            <v>7.2</v>
          </cell>
          <cell r="AN134">
            <v>0</v>
          </cell>
          <cell r="AO134" t="str">
            <v>Tốt</v>
          </cell>
          <cell r="AP134">
            <v>0</v>
          </cell>
          <cell r="AQ134">
            <v>7</v>
          </cell>
          <cell r="AR134" t="str">
            <v/>
          </cell>
          <cell r="AS134" t="str">
            <v>Tốt</v>
          </cell>
          <cell r="AT134" t="str">
            <v>Đạt LĐTT</v>
          </cell>
          <cell r="AU134">
            <v>7.1</v>
          </cell>
          <cell r="AV134" t="str">
            <v/>
          </cell>
          <cell r="AW134" t="str">
            <v>Tốt</v>
          </cell>
          <cell r="AX134" t="str">
            <v>Đạt LĐTT</v>
          </cell>
          <cell r="AY134" t="e">
            <v>#N/A</v>
          </cell>
          <cell r="AZ134">
            <v>7</v>
          </cell>
          <cell r="BA134">
            <v>7.1</v>
          </cell>
          <cell r="BB134" t="str">
            <v>12A* + 0B* + 0C* +  0D</v>
          </cell>
          <cell r="BC134" t="str">
            <v>12A*</v>
          </cell>
          <cell r="BD134">
            <v>0</v>
          </cell>
          <cell r="BE134" t="str">
            <v>HTT NV</v>
          </cell>
          <cell r="BF134" t="str">
            <v>HTT NV</v>
          </cell>
        </row>
        <row r="135">
          <cell r="E135" t="str">
            <v>01010037</v>
          </cell>
          <cell r="F135" t="str">
            <v>Khoa KHCB</v>
          </cell>
          <cell r="G135" t="str">
            <v>VC</v>
          </cell>
          <cell r="H135" t="str">
            <v>A4</v>
          </cell>
          <cell r="I135">
            <v>7</v>
          </cell>
          <cell r="J135" t="str">
            <v>A4</v>
          </cell>
          <cell r="K135">
            <v>7</v>
          </cell>
          <cell r="L135" t="str">
            <v>A4</v>
          </cell>
          <cell r="M135">
            <v>7</v>
          </cell>
          <cell r="N135" t="str">
            <v>A4</v>
          </cell>
          <cell r="O135">
            <v>7</v>
          </cell>
          <cell r="P135" t="str">
            <v>A4</v>
          </cell>
          <cell r="Q135">
            <v>7</v>
          </cell>
          <cell r="R135" t="str">
            <v>A4</v>
          </cell>
          <cell r="S135">
            <v>7</v>
          </cell>
          <cell r="T135" t="str">
            <v>A4</v>
          </cell>
          <cell r="U135">
            <v>7</v>
          </cell>
          <cell r="V135">
            <v>7</v>
          </cell>
          <cell r="W135">
            <v>0</v>
          </cell>
          <cell r="X135" t="str">
            <v>Tốt</v>
          </cell>
          <cell r="Y135">
            <v>0</v>
          </cell>
          <cell r="Z135" t="str">
            <v>A4</v>
          </cell>
          <cell r="AA135">
            <v>7</v>
          </cell>
          <cell r="AB135" t="str">
            <v>A4</v>
          </cell>
          <cell r="AC135">
            <v>7</v>
          </cell>
          <cell r="AD135" t="str">
            <v>A4</v>
          </cell>
          <cell r="AE135">
            <v>7</v>
          </cell>
          <cell r="AF135" t="str">
            <v>A3</v>
          </cell>
          <cell r="AG135">
            <v>8</v>
          </cell>
          <cell r="AH135" t="str">
            <v>A4</v>
          </cell>
          <cell r="AI135">
            <v>7</v>
          </cell>
          <cell r="AJ135">
            <v>7.3</v>
          </cell>
          <cell r="AK135">
            <v>0</v>
          </cell>
          <cell r="AL135" t="str">
            <v>Tốt</v>
          </cell>
          <cell r="AM135">
            <v>7.2</v>
          </cell>
          <cell r="AN135">
            <v>0</v>
          </cell>
          <cell r="AO135" t="str">
            <v>Tốt</v>
          </cell>
          <cell r="AP135">
            <v>0</v>
          </cell>
          <cell r="AQ135">
            <v>7.2</v>
          </cell>
          <cell r="AR135" t="str">
            <v/>
          </cell>
          <cell r="AS135" t="str">
            <v>Tốt</v>
          </cell>
          <cell r="AT135" t="str">
            <v>Đạt LĐTT</v>
          </cell>
          <cell r="AU135">
            <v>7.1</v>
          </cell>
          <cell r="AV135" t="str">
            <v/>
          </cell>
          <cell r="AW135" t="str">
            <v>Tốt</v>
          </cell>
          <cell r="AX135" t="str">
            <v>Đạt LĐTT</v>
          </cell>
          <cell r="AY135" t="e">
            <v>#N/A</v>
          </cell>
          <cell r="AZ135">
            <v>7.1</v>
          </cell>
          <cell r="BA135">
            <v>7.1</v>
          </cell>
          <cell r="BB135" t="str">
            <v>12A* + 0B* + 0C* +  0D</v>
          </cell>
          <cell r="BC135" t="str">
            <v>12A*</v>
          </cell>
          <cell r="BD135">
            <v>0</v>
          </cell>
          <cell r="BE135" t="str">
            <v>HTT NV</v>
          </cell>
          <cell r="BF135" t="str">
            <v>HTT NV</v>
          </cell>
        </row>
        <row r="136">
          <cell r="E136" t="str">
            <v>01010031</v>
          </cell>
          <cell r="F136" t="str">
            <v>Khoa KHCB</v>
          </cell>
          <cell r="G136" t="str">
            <v>VC</v>
          </cell>
          <cell r="H136" t="str">
            <v>A4</v>
          </cell>
          <cell r="I136">
            <v>7</v>
          </cell>
          <cell r="J136" t="str">
            <v>A4</v>
          </cell>
          <cell r="K136">
            <v>7</v>
          </cell>
          <cell r="L136" t="str">
            <v>A3</v>
          </cell>
          <cell r="M136">
            <v>8</v>
          </cell>
          <cell r="N136" t="str">
            <v>A4</v>
          </cell>
          <cell r="O136">
            <v>7</v>
          </cell>
          <cell r="P136" t="str">
            <v>B2</v>
          </cell>
          <cell r="Q136">
            <v>5</v>
          </cell>
          <cell r="R136" t="str">
            <v>A4</v>
          </cell>
          <cell r="S136">
            <v>7</v>
          </cell>
          <cell r="T136" t="str">
            <v>A4</v>
          </cell>
          <cell r="U136">
            <v>7</v>
          </cell>
          <cell r="V136">
            <v>6.8</v>
          </cell>
          <cell r="W136">
            <v>0</v>
          </cell>
          <cell r="X136" t="str">
            <v>Tốt</v>
          </cell>
          <cell r="Y136">
            <v>0</v>
          </cell>
          <cell r="Z136" t="str">
            <v>A4</v>
          </cell>
          <cell r="AA136">
            <v>7</v>
          </cell>
          <cell r="AB136" t="str">
            <v>A4</v>
          </cell>
          <cell r="AC136">
            <v>7</v>
          </cell>
          <cell r="AD136" t="str">
            <v>A4</v>
          </cell>
          <cell r="AE136">
            <v>7</v>
          </cell>
          <cell r="AF136" t="str">
            <v>A4</v>
          </cell>
          <cell r="AG136">
            <v>7</v>
          </cell>
          <cell r="AH136" t="str">
            <v>A4</v>
          </cell>
          <cell r="AI136">
            <v>7</v>
          </cell>
          <cell r="AJ136">
            <v>7</v>
          </cell>
          <cell r="AK136">
            <v>0</v>
          </cell>
          <cell r="AL136" t="str">
            <v>Tốt</v>
          </cell>
          <cell r="AM136">
            <v>7</v>
          </cell>
          <cell r="AN136">
            <v>0</v>
          </cell>
          <cell r="AO136" t="str">
            <v>Tốt</v>
          </cell>
          <cell r="AP136">
            <v>0</v>
          </cell>
          <cell r="AQ136">
            <v>6.9</v>
          </cell>
          <cell r="AR136" t="str">
            <v/>
          </cell>
          <cell r="AS136" t="str">
            <v>Tốt</v>
          </cell>
          <cell r="AT136" t="str">
            <v>Đạt LĐTT</v>
          </cell>
          <cell r="AU136">
            <v>6.9</v>
          </cell>
          <cell r="AV136" t="str">
            <v/>
          </cell>
          <cell r="AW136" t="str">
            <v>Tốt</v>
          </cell>
          <cell r="AX136" t="str">
            <v>Đạt LĐTT</v>
          </cell>
          <cell r="AY136" t="e">
            <v>#N/A</v>
          </cell>
          <cell r="AZ136">
            <v>6.9</v>
          </cell>
          <cell r="BA136">
            <v>6.9</v>
          </cell>
          <cell r="BB136" t="str">
            <v>11A* + 1B* + 0C* +  0D</v>
          </cell>
          <cell r="BC136" t="str">
            <v>11A*</v>
          </cell>
          <cell r="BD136">
            <v>1</v>
          </cell>
          <cell r="BE136" t="str">
            <v>HTT NV</v>
          </cell>
          <cell r="BF136" t="str">
            <v>HTT NV</v>
          </cell>
        </row>
        <row r="137">
          <cell r="E137" t="str">
            <v>01010016</v>
          </cell>
          <cell r="F137" t="str">
            <v>Khoa KHCB</v>
          </cell>
          <cell r="G137" t="str">
            <v>VC</v>
          </cell>
          <cell r="H137" t="str">
            <v>A4</v>
          </cell>
          <cell r="I137">
            <v>7</v>
          </cell>
          <cell r="J137" t="str">
            <v>A4</v>
          </cell>
          <cell r="K137">
            <v>7</v>
          </cell>
          <cell r="L137" t="str">
            <v>A4</v>
          </cell>
          <cell r="M137">
            <v>7</v>
          </cell>
          <cell r="N137" t="str">
            <v>A4</v>
          </cell>
          <cell r="O137">
            <v>7</v>
          </cell>
          <cell r="P137" t="str">
            <v>A4</v>
          </cell>
          <cell r="Q137">
            <v>7</v>
          </cell>
          <cell r="R137" t="str">
            <v>A4</v>
          </cell>
          <cell r="S137">
            <v>7</v>
          </cell>
          <cell r="T137" t="str">
            <v>A4</v>
          </cell>
          <cell r="U137">
            <v>7</v>
          </cell>
          <cell r="V137">
            <v>7</v>
          </cell>
          <cell r="W137">
            <v>0</v>
          </cell>
          <cell r="X137" t="str">
            <v>Tốt</v>
          </cell>
          <cell r="Y137">
            <v>0</v>
          </cell>
          <cell r="Z137" t="str">
            <v>A4</v>
          </cell>
          <cell r="AA137">
            <v>7</v>
          </cell>
          <cell r="AB137" t="str">
            <v>A4</v>
          </cell>
          <cell r="AC137">
            <v>7</v>
          </cell>
          <cell r="AD137" t="str">
            <v>A4</v>
          </cell>
          <cell r="AE137">
            <v>7</v>
          </cell>
          <cell r="AF137" t="str">
            <v>A4</v>
          </cell>
          <cell r="AG137">
            <v>7</v>
          </cell>
          <cell r="AH137" t="str">
            <v>A4</v>
          </cell>
          <cell r="AI137">
            <v>7</v>
          </cell>
          <cell r="AJ137">
            <v>7</v>
          </cell>
          <cell r="AK137">
            <v>0</v>
          </cell>
          <cell r="AL137" t="str">
            <v>Tốt</v>
          </cell>
          <cell r="AM137">
            <v>7</v>
          </cell>
          <cell r="AN137">
            <v>0</v>
          </cell>
          <cell r="AO137" t="str">
            <v>Tốt</v>
          </cell>
          <cell r="AP137">
            <v>0</v>
          </cell>
          <cell r="AQ137">
            <v>7</v>
          </cell>
          <cell r="AR137" t="str">
            <v/>
          </cell>
          <cell r="AS137" t="str">
            <v>Tốt</v>
          </cell>
          <cell r="AT137" t="str">
            <v>Đạt LĐTT</v>
          </cell>
          <cell r="AU137">
            <v>7</v>
          </cell>
          <cell r="AV137" t="str">
            <v/>
          </cell>
          <cell r="AW137" t="str">
            <v>Tốt</v>
          </cell>
          <cell r="AX137" t="str">
            <v>Đạt LĐTT</v>
          </cell>
          <cell r="AY137" t="e">
            <v>#N/A</v>
          </cell>
          <cell r="AZ137">
            <v>7</v>
          </cell>
          <cell r="BA137">
            <v>7</v>
          </cell>
          <cell r="BB137" t="str">
            <v>12A* + 0B* + 0C* +  0D</v>
          </cell>
          <cell r="BC137" t="str">
            <v>12A*</v>
          </cell>
          <cell r="BD137">
            <v>0</v>
          </cell>
          <cell r="BE137" t="str">
            <v>HTT NV</v>
          </cell>
          <cell r="BF137" t="str">
            <v>HTT NV</v>
          </cell>
        </row>
        <row r="138">
          <cell r="E138" t="str">
            <v>01010028</v>
          </cell>
          <cell r="F138" t="str">
            <v>Khoa KHCB</v>
          </cell>
          <cell r="G138" t="str">
            <v>VC</v>
          </cell>
          <cell r="H138" t="str">
            <v>A4</v>
          </cell>
          <cell r="I138">
            <v>7</v>
          </cell>
          <cell r="J138" t="str">
            <v>A4</v>
          </cell>
          <cell r="K138">
            <v>7</v>
          </cell>
          <cell r="L138" t="str">
            <v>A4</v>
          </cell>
          <cell r="M138">
            <v>7</v>
          </cell>
          <cell r="N138" t="str">
            <v>A4</v>
          </cell>
          <cell r="O138">
            <v>7</v>
          </cell>
          <cell r="P138" t="str">
            <v>A4</v>
          </cell>
          <cell r="Q138">
            <v>7</v>
          </cell>
          <cell r="R138" t="str">
            <v>A4</v>
          </cell>
          <cell r="S138">
            <v>7</v>
          </cell>
          <cell r="T138" t="str">
            <v>A4</v>
          </cell>
          <cell r="U138">
            <v>7</v>
          </cell>
          <cell r="V138">
            <v>7</v>
          </cell>
          <cell r="W138">
            <v>0</v>
          </cell>
          <cell r="X138" t="str">
            <v>Tốt</v>
          </cell>
          <cell r="Y138">
            <v>0</v>
          </cell>
          <cell r="Z138" t="str">
            <v>A4</v>
          </cell>
          <cell r="AA138">
            <v>7</v>
          </cell>
          <cell r="AB138" t="str">
            <v>A4</v>
          </cell>
          <cell r="AC138">
            <v>7</v>
          </cell>
          <cell r="AD138" t="str">
            <v>A4</v>
          </cell>
          <cell r="AE138">
            <v>7</v>
          </cell>
          <cell r="AF138" t="str">
            <v>A4</v>
          </cell>
          <cell r="AG138">
            <v>7</v>
          </cell>
          <cell r="AH138" t="str">
            <v>A4</v>
          </cell>
          <cell r="AI138">
            <v>7</v>
          </cell>
          <cell r="AJ138">
            <v>7</v>
          </cell>
          <cell r="AK138">
            <v>0</v>
          </cell>
          <cell r="AL138" t="str">
            <v>Tốt</v>
          </cell>
          <cell r="AM138">
            <v>7</v>
          </cell>
          <cell r="AN138">
            <v>0</v>
          </cell>
          <cell r="AO138" t="str">
            <v>Tốt</v>
          </cell>
          <cell r="AP138">
            <v>0</v>
          </cell>
          <cell r="AQ138">
            <v>7</v>
          </cell>
          <cell r="AR138" t="str">
            <v/>
          </cell>
          <cell r="AS138" t="str">
            <v>Tốt</v>
          </cell>
          <cell r="AT138" t="str">
            <v>Đạt LĐTT</v>
          </cell>
          <cell r="AU138">
            <v>7</v>
          </cell>
          <cell r="AV138" t="str">
            <v/>
          </cell>
          <cell r="AW138" t="str">
            <v>Tốt</v>
          </cell>
          <cell r="AX138" t="str">
            <v>Đạt LĐTT</v>
          </cell>
          <cell r="AY138" t="str">
            <v>Tốt</v>
          </cell>
          <cell r="AZ138">
            <v>7</v>
          </cell>
          <cell r="BA138">
            <v>7</v>
          </cell>
          <cell r="BB138" t="str">
            <v>12A* + 0B* + 0C* +  0D</v>
          </cell>
          <cell r="BC138" t="str">
            <v>12A*</v>
          </cell>
          <cell r="BD138">
            <v>0</v>
          </cell>
          <cell r="BE138" t="str">
            <v>HTT NV</v>
          </cell>
          <cell r="BF138" t="str">
            <v>HTT NV</v>
          </cell>
        </row>
        <row r="139">
          <cell r="E139" t="str">
            <v>01010032</v>
          </cell>
          <cell r="F139" t="str">
            <v>Khoa KHCB</v>
          </cell>
          <cell r="G139" t="str">
            <v>VC</v>
          </cell>
          <cell r="H139" t="str">
            <v>A4</v>
          </cell>
          <cell r="I139">
            <v>7</v>
          </cell>
          <cell r="J139" t="str">
            <v>A4</v>
          </cell>
          <cell r="K139">
            <v>7</v>
          </cell>
          <cell r="L139" t="str">
            <v>A4</v>
          </cell>
          <cell r="M139">
            <v>7</v>
          </cell>
          <cell r="N139" t="str">
            <v>A3</v>
          </cell>
          <cell r="O139">
            <v>8</v>
          </cell>
          <cell r="P139" t="str">
            <v>A2</v>
          </cell>
          <cell r="Q139">
            <v>9</v>
          </cell>
          <cell r="R139" t="str">
            <v>A4</v>
          </cell>
          <cell r="S139">
            <v>7</v>
          </cell>
          <cell r="T139" t="str">
            <v>A4</v>
          </cell>
          <cell r="U139">
            <v>7</v>
          </cell>
          <cell r="V139">
            <v>7.6</v>
          </cell>
          <cell r="W139">
            <v>0</v>
          </cell>
          <cell r="X139" t="str">
            <v>Tốt</v>
          </cell>
          <cell r="Y139">
            <v>0</v>
          </cell>
          <cell r="Z139" t="str">
            <v>A3</v>
          </cell>
          <cell r="AA139">
            <v>8</v>
          </cell>
          <cell r="AB139" t="str">
            <v>A2</v>
          </cell>
          <cell r="AC139">
            <v>9</v>
          </cell>
          <cell r="AD139" t="str">
            <v>A1</v>
          </cell>
          <cell r="AE139">
            <v>10</v>
          </cell>
          <cell r="AF139" t="str">
            <v>A2</v>
          </cell>
          <cell r="AG139">
            <v>9</v>
          </cell>
          <cell r="AH139" t="str">
            <v>A2</v>
          </cell>
          <cell r="AI139">
            <v>9</v>
          </cell>
          <cell r="AJ139">
            <v>9</v>
          </cell>
          <cell r="AK139">
            <v>0</v>
          </cell>
          <cell r="AL139" t="str">
            <v>Xuất sắc</v>
          </cell>
          <cell r="AM139">
            <v>9</v>
          </cell>
          <cell r="AN139">
            <v>0</v>
          </cell>
          <cell r="AO139" t="str">
            <v>Xuất sắc</v>
          </cell>
          <cell r="AP139">
            <v>0</v>
          </cell>
          <cell r="AQ139">
            <v>8.3000000000000007</v>
          </cell>
          <cell r="AR139" t="str">
            <v/>
          </cell>
          <cell r="AS139" t="str">
            <v>Xuất sắc</v>
          </cell>
          <cell r="AT139" t="str">
            <v>Đạt LĐTT</v>
          </cell>
          <cell r="AU139">
            <v>8.3000000000000007</v>
          </cell>
          <cell r="AV139" t="str">
            <v/>
          </cell>
          <cell r="AW139" t="str">
            <v>Xuất sắc</v>
          </cell>
          <cell r="AX139" t="str">
            <v>Đạt LĐTT</v>
          </cell>
          <cell r="AY139" t="e">
            <v>#N/A</v>
          </cell>
          <cell r="AZ139">
            <v>8</v>
          </cell>
          <cell r="BA139">
            <v>8.1</v>
          </cell>
          <cell r="BB139" t="str">
            <v>12A* + 0B* + 0C* +  0D</v>
          </cell>
          <cell r="BC139" t="str">
            <v>12A*</v>
          </cell>
          <cell r="BD139">
            <v>0</v>
          </cell>
          <cell r="BE139" t="str">
            <v>HTXS NV</v>
          </cell>
          <cell r="BF139" t="str">
            <v>HTXS NV</v>
          </cell>
        </row>
        <row r="140">
          <cell r="E140" t="str">
            <v>01010030</v>
          </cell>
          <cell r="F140" t="str">
            <v>Khoa KHCB</v>
          </cell>
          <cell r="G140" t="str">
            <v>VC</v>
          </cell>
          <cell r="H140" t="str">
            <v>A3</v>
          </cell>
          <cell r="I140">
            <v>8</v>
          </cell>
          <cell r="J140" t="str">
            <v>A4</v>
          </cell>
          <cell r="K140">
            <v>7</v>
          </cell>
          <cell r="L140" t="str">
            <v>A3</v>
          </cell>
          <cell r="M140">
            <v>8</v>
          </cell>
          <cell r="N140" t="str">
            <v>A3</v>
          </cell>
          <cell r="O140">
            <v>8</v>
          </cell>
          <cell r="P140" t="str">
            <v>A2</v>
          </cell>
          <cell r="Q140">
            <v>9</v>
          </cell>
          <cell r="R140" t="str">
            <v>A4</v>
          </cell>
          <cell r="S140">
            <v>7</v>
          </cell>
          <cell r="T140" t="str">
            <v>A4</v>
          </cell>
          <cell r="U140">
            <v>7</v>
          </cell>
          <cell r="V140">
            <v>7.8</v>
          </cell>
          <cell r="W140">
            <v>0</v>
          </cell>
          <cell r="X140" t="str">
            <v>Tốt</v>
          </cell>
          <cell r="Y140">
            <v>0</v>
          </cell>
          <cell r="Z140" t="str">
            <v>A3</v>
          </cell>
          <cell r="AA140">
            <v>8</v>
          </cell>
          <cell r="AB140" t="str">
            <v>A2</v>
          </cell>
          <cell r="AC140">
            <v>9</v>
          </cell>
          <cell r="AD140" t="str">
            <v>A2</v>
          </cell>
          <cell r="AE140">
            <v>9</v>
          </cell>
          <cell r="AF140" t="str">
            <v>A3</v>
          </cell>
          <cell r="AG140">
            <v>8</v>
          </cell>
          <cell r="AH140" t="str">
            <v>A2</v>
          </cell>
          <cell r="AI140">
            <v>9</v>
          </cell>
          <cell r="AJ140">
            <v>8.5</v>
          </cell>
          <cell r="AK140">
            <v>0</v>
          </cell>
          <cell r="AL140" t="str">
            <v>Xuất sắc</v>
          </cell>
          <cell r="AM140">
            <v>8.6</v>
          </cell>
          <cell r="AN140">
            <v>0</v>
          </cell>
          <cell r="AO140" t="str">
            <v>Xuất sắc</v>
          </cell>
          <cell r="AP140">
            <v>0</v>
          </cell>
          <cell r="AQ140">
            <v>8.1999999999999993</v>
          </cell>
          <cell r="AR140" t="str">
            <v/>
          </cell>
          <cell r="AS140" t="str">
            <v>Xuất sắc</v>
          </cell>
          <cell r="AT140" t="str">
            <v>Đạt LĐTT</v>
          </cell>
          <cell r="AU140">
            <v>8.1999999999999993</v>
          </cell>
          <cell r="AV140" t="str">
            <v/>
          </cell>
          <cell r="AW140" t="str">
            <v>Xuất sắc</v>
          </cell>
          <cell r="AX140" t="str">
            <v>Đạt LĐTT</v>
          </cell>
          <cell r="AY140" t="str">
            <v>Khá</v>
          </cell>
          <cell r="AZ140">
            <v>8</v>
          </cell>
          <cell r="BA140">
            <v>8.1</v>
          </cell>
          <cell r="BB140" t="str">
            <v>12A* + 0B* + 0C* +  0D</v>
          </cell>
          <cell r="BC140" t="str">
            <v>12A*</v>
          </cell>
          <cell r="BD140">
            <v>0</v>
          </cell>
          <cell r="BE140" t="str">
            <v>HTXS NV</v>
          </cell>
          <cell r="BF140" t="str">
            <v>HTXS NV</v>
          </cell>
        </row>
        <row r="141">
          <cell r="E141" t="str">
            <v>01010022</v>
          </cell>
          <cell r="F141" t="str">
            <v>Khoa KHCB</v>
          </cell>
          <cell r="G141" t="str">
            <v>VC</v>
          </cell>
          <cell r="H141" t="str">
            <v>A4</v>
          </cell>
          <cell r="I141">
            <v>7</v>
          </cell>
          <cell r="J141" t="str">
            <v>A4</v>
          </cell>
          <cell r="K141">
            <v>7</v>
          </cell>
          <cell r="L141" t="str">
            <v>A4</v>
          </cell>
          <cell r="M141">
            <v>7</v>
          </cell>
          <cell r="N141" t="str">
            <v>A3</v>
          </cell>
          <cell r="O141">
            <v>8</v>
          </cell>
          <cell r="P141" t="str">
            <v>A2</v>
          </cell>
          <cell r="Q141">
            <v>9</v>
          </cell>
          <cell r="R141" t="str">
            <v>A4</v>
          </cell>
          <cell r="S141">
            <v>7</v>
          </cell>
          <cell r="T141" t="str">
            <v>A4</v>
          </cell>
          <cell r="U141">
            <v>7</v>
          </cell>
          <cell r="V141">
            <v>7.6</v>
          </cell>
          <cell r="W141">
            <v>0</v>
          </cell>
          <cell r="X141" t="str">
            <v>Tốt</v>
          </cell>
          <cell r="Y141">
            <v>0</v>
          </cell>
          <cell r="Z141" t="str">
            <v>A4</v>
          </cell>
          <cell r="AA141">
            <v>7</v>
          </cell>
          <cell r="AB141" t="str">
            <v>A3</v>
          </cell>
          <cell r="AC141">
            <v>8</v>
          </cell>
          <cell r="AD141" t="str">
            <v>A2</v>
          </cell>
          <cell r="AE141">
            <v>9</v>
          </cell>
          <cell r="AF141" t="str">
            <v>A3</v>
          </cell>
          <cell r="AG141">
            <v>8</v>
          </cell>
          <cell r="AH141" t="str">
            <v>A3</v>
          </cell>
          <cell r="AI141">
            <v>8</v>
          </cell>
          <cell r="AJ141">
            <v>8</v>
          </cell>
          <cell r="AK141">
            <v>0</v>
          </cell>
          <cell r="AL141" t="str">
            <v>Xuất sắc</v>
          </cell>
          <cell r="AM141">
            <v>8</v>
          </cell>
          <cell r="AN141">
            <v>0</v>
          </cell>
          <cell r="AO141" t="str">
            <v>Xuất sắc</v>
          </cell>
          <cell r="AP141">
            <v>0</v>
          </cell>
          <cell r="AQ141">
            <v>7.8</v>
          </cell>
          <cell r="AR141" t="str">
            <v/>
          </cell>
          <cell r="AS141" t="str">
            <v>Tốt</v>
          </cell>
          <cell r="AT141" t="str">
            <v>Đạt LĐTT</v>
          </cell>
          <cell r="AU141">
            <v>7.8</v>
          </cell>
          <cell r="AV141" t="str">
            <v/>
          </cell>
          <cell r="AW141" t="str">
            <v>Tốt</v>
          </cell>
          <cell r="AX141" t="str">
            <v>Đạt LĐTT</v>
          </cell>
          <cell r="AY141" t="e">
            <v>#N/A</v>
          </cell>
          <cell r="AZ141">
            <v>7.6</v>
          </cell>
          <cell r="BA141">
            <v>7.7</v>
          </cell>
          <cell r="BB141" t="str">
            <v>12A* + 0B* + 0C* +  0D</v>
          </cell>
          <cell r="BC141" t="str">
            <v>12A*</v>
          </cell>
          <cell r="BD141">
            <v>0</v>
          </cell>
          <cell r="BE141" t="str">
            <v>HTT NV</v>
          </cell>
          <cell r="BF141" t="str">
            <v>HTT NV</v>
          </cell>
        </row>
        <row r="142">
          <cell r="E142" t="str">
            <v>01010021</v>
          </cell>
          <cell r="F142" t="str">
            <v>Khoa KHCB</v>
          </cell>
          <cell r="G142" t="str">
            <v>VC</v>
          </cell>
          <cell r="H142" t="str">
            <v>A4</v>
          </cell>
          <cell r="I142">
            <v>7</v>
          </cell>
          <cell r="J142" t="str">
            <v>A4</v>
          </cell>
          <cell r="K142">
            <v>7</v>
          </cell>
          <cell r="L142" t="str">
            <v>A3</v>
          </cell>
          <cell r="M142">
            <v>8</v>
          </cell>
          <cell r="N142" t="str">
            <v>A3</v>
          </cell>
          <cell r="O142">
            <v>8</v>
          </cell>
          <cell r="P142" t="str">
            <v>A2</v>
          </cell>
          <cell r="Q142">
            <v>9</v>
          </cell>
          <cell r="R142" t="str">
            <v>A4</v>
          </cell>
          <cell r="S142">
            <v>7</v>
          </cell>
          <cell r="T142" t="str">
            <v>A4</v>
          </cell>
          <cell r="U142">
            <v>7</v>
          </cell>
          <cell r="V142">
            <v>7.8</v>
          </cell>
          <cell r="W142">
            <v>0</v>
          </cell>
          <cell r="X142" t="str">
            <v>Tốt</v>
          </cell>
          <cell r="Y142">
            <v>0</v>
          </cell>
          <cell r="Z142" t="str">
            <v>A3</v>
          </cell>
          <cell r="AA142">
            <v>8</v>
          </cell>
          <cell r="AB142" t="str">
            <v>A3</v>
          </cell>
          <cell r="AC142">
            <v>8</v>
          </cell>
          <cell r="AD142" t="str">
            <v>A3</v>
          </cell>
          <cell r="AE142">
            <v>8</v>
          </cell>
          <cell r="AF142" t="str">
            <v>A3</v>
          </cell>
          <cell r="AG142">
            <v>8</v>
          </cell>
          <cell r="AH142" t="str">
            <v>A3</v>
          </cell>
          <cell r="AI142">
            <v>8</v>
          </cell>
          <cell r="AJ142">
            <v>8</v>
          </cell>
          <cell r="AK142">
            <v>0</v>
          </cell>
          <cell r="AL142" t="str">
            <v>Xuất sắc</v>
          </cell>
          <cell r="AM142">
            <v>8</v>
          </cell>
          <cell r="AN142">
            <v>0</v>
          </cell>
          <cell r="AO142" t="str">
            <v>Xuất sắc</v>
          </cell>
          <cell r="AP142">
            <v>0</v>
          </cell>
          <cell r="AQ142">
            <v>7.9</v>
          </cell>
          <cell r="AR142" t="str">
            <v/>
          </cell>
          <cell r="AS142" t="str">
            <v>Tốt</v>
          </cell>
          <cell r="AT142" t="str">
            <v>Đạt LĐTT</v>
          </cell>
          <cell r="AU142">
            <v>7.9</v>
          </cell>
          <cell r="AV142" t="str">
            <v/>
          </cell>
          <cell r="AW142" t="str">
            <v>Tốt</v>
          </cell>
          <cell r="AX142" t="str">
            <v>Đạt LĐTT</v>
          </cell>
          <cell r="AY142" t="str">
            <v>Khá</v>
          </cell>
          <cell r="AZ142">
            <v>7.7</v>
          </cell>
          <cell r="BA142">
            <v>7.8</v>
          </cell>
          <cell r="BB142" t="str">
            <v>12A* + 0B* + 0C* +  0D</v>
          </cell>
          <cell r="BC142" t="str">
            <v>12A*</v>
          </cell>
          <cell r="BD142">
            <v>0</v>
          </cell>
          <cell r="BE142" t="str">
            <v>HTT NV</v>
          </cell>
          <cell r="BF142" t="str">
            <v>HTT NV</v>
          </cell>
        </row>
        <row r="143">
          <cell r="E143" t="str">
            <v>01022005</v>
          </cell>
          <cell r="F143" t="str">
            <v>Khoa KHCB</v>
          </cell>
          <cell r="G143" t="str">
            <v>VC</v>
          </cell>
          <cell r="H143" t="str">
            <v>A4</v>
          </cell>
          <cell r="I143">
            <v>7</v>
          </cell>
          <cell r="J143" t="str">
            <v>A4</v>
          </cell>
          <cell r="K143">
            <v>7</v>
          </cell>
          <cell r="L143" t="str">
            <v>A3</v>
          </cell>
          <cell r="M143">
            <v>8</v>
          </cell>
          <cell r="N143" t="str">
            <v>A3</v>
          </cell>
          <cell r="O143">
            <v>8</v>
          </cell>
          <cell r="P143" t="str">
            <v>A2</v>
          </cell>
          <cell r="Q143">
            <v>9</v>
          </cell>
          <cell r="R143" t="str">
            <v>A4</v>
          </cell>
          <cell r="S143">
            <v>7</v>
          </cell>
          <cell r="T143" t="str">
            <v>A4</v>
          </cell>
          <cell r="U143">
            <v>7</v>
          </cell>
          <cell r="V143">
            <v>7.8</v>
          </cell>
          <cell r="W143">
            <v>0</v>
          </cell>
          <cell r="X143" t="str">
            <v>Tốt</v>
          </cell>
          <cell r="Y143">
            <v>0</v>
          </cell>
          <cell r="Z143" t="str">
            <v>A3</v>
          </cell>
          <cell r="AA143">
            <v>8</v>
          </cell>
          <cell r="AB143" t="str">
            <v>A3</v>
          </cell>
          <cell r="AC143">
            <v>8</v>
          </cell>
          <cell r="AD143" t="str">
            <v>A2</v>
          </cell>
          <cell r="AE143">
            <v>9</v>
          </cell>
          <cell r="AF143" t="str">
            <v>A3</v>
          </cell>
          <cell r="AG143">
            <v>8</v>
          </cell>
          <cell r="AH143" t="str">
            <v>A3</v>
          </cell>
          <cell r="AI143">
            <v>8</v>
          </cell>
          <cell r="AJ143">
            <v>8.3000000000000007</v>
          </cell>
          <cell r="AK143">
            <v>0</v>
          </cell>
          <cell r="AL143" t="str">
            <v>Xuất sắc</v>
          </cell>
          <cell r="AM143">
            <v>8.1999999999999993</v>
          </cell>
          <cell r="AN143">
            <v>0</v>
          </cell>
          <cell r="AO143" t="str">
            <v>Xuất sắc</v>
          </cell>
          <cell r="AP143">
            <v>0</v>
          </cell>
          <cell r="AQ143">
            <v>8.1</v>
          </cell>
          <cell r="AR143" t="str">
            <v/>
          </cell>
          <cell r="AS143" t="str">
            <v>Xuất sắc</v>
          </cell>
          <cell r="AT143" t="str">
            <v>Đạt LĐTT</v>
          </cell>
          <cell r="AU143">
            <v>8</v>
          </cell>
          <cell r="AV143" t="str">
            <v/>
          </cell>
          <cell r="AW143" t="str">
            <v>Xuất sắc</v>
          </cell>
          <cell r="AX143" t="str">
            <v>Đạt LĐTT</v>
          </cell>
          <cell r="AY143" t="e">
            <v>#N/A</v>
          </cell>
          <cell r="AZ143">
            <v>7.8</v>
          </cell>
          <cell r="BA143">
            <v>7.8</v>
          </cell>
          <cell r="BB143" t="str">
            <v>12A* + 0B* + 0C* +  0D</v>
          </cell>
          <cell r="BC143" t="str">
            <v>12A*</v>
          </cell>
          <cell r="BD143">
            <v>0</v>
          </cell>
          <cell r="BE143" t="str">
            <v>HTT NV</v>
          </cell>
          <cell r="BF143" t="str">
            <v>HTT NV</v>
          </cell>
        </row>
        <row r="144">
          <cell r="E144" t="str">
            <v>01010039</v>
          </cell>
          <cell r="F144" t="str">
            <v>Khoa Ngoại ngữ</v>
          </cell>
          <cell r="G144" t="str">
            <v>VC</v>
          </cell>
          <cell r="H144" t="str">
            <v>A3</v>
          </cell>
          <cell r="I144">
            <v>8</v>
          </cell>
          <cell r="J144" t="str">
            <v>A4</v>
          </cell>
          <cell r="K144">
            <v>7</v>
          </cell>
          <cell r="L144" t="str">
            <v>A3</v>
          </cell>
          <cell r="M144">
            <v>8</v>
          </cell>
          <cell r="N144" t="str">
            <v>A3</v>
          </cell>
          <cell r="O144">
            <v>8</v>
          </cell>
          <cell r="P144" t="str">
            <v>A2</v>
          </cell>
          <cell r="Q144">
            <v>9</v>
          </cell>
          <cell r="R144" t="str">
            <v>A4</v>
          </cell>
          <cell r="S144">
            <v>7</v>
          </cell>
          <cell r="T144" t="str">
            <v>A4</v>
          </cell>
          <cell r="U144">
            <v>7</v>
          </cell>
          <cell r="V144">
            <v>7.8</v>
          </cell>
          <cell r="W144">
            <v>0</v>
          </cell>
          <cell r="X144" t="str">
            <v>Tốt</v>
          </cell>
          <cell r="Y144">
            <v>0</v>
          </cell>
          <cell r="Z144" t="str">
            <v>A2</v>
          </cell>
          <cell r="AA144">
            <v>9</v>
          </cell>
          <cell r="AB144" t="str">
            <v>A1</v>
          </cell>
          <cell r="AC144">
            <v>10</v>
          </cell>
          <cell r="AD144" t="str">
            <v>A2</v>
          </cell>
          <cell r="AE144">
            <v>9</v>
          </cell>
          <cell r="AF144" t="str">
            <v>A3</v>
          </cell>
          <cell r="AG144">
            <v>8</v>
          </cell>
          <cell r="AH144" t="str">
            <v>A3</v>
          </cell>
          <cell r="AI144">
            <v>8</v>
          </cell>
          <cell r="AJ144">
            <v>9</v>
          </cell>
          <cell r="AK144">
            <v>0</v>
          </cell>
          <cell r="AL144" t="str">
            <v>Xuất sắc</v>
          </cell>
          <cell r="AM144">
            <v>8.8000000000000007</v>
          </cell>
          <cell r="AN144">
            <v>0</v>
          </cell>
          <cell r="AO144" t="str">
            <v>Xuất sắc</v>
          </cell>
          <cell r="AP144">
            <v>0</v>
          </cell>
          <cell r="AQ144">
            <v>8.4</v>
          </cell>
          <cell r="AR144" t="str">
            <v/>
          </cell>
          <cell r="AS144" t="str">
            <v>Xuất sắc</v>
          </cell>
          <cell r="AT144" t="str">
            <v>Đạt LĐTT</v>
          </cell>
          <cell r="AU144">
            <v>8.3000000000000007</v>
          </cell>
          <cell r="AV144" t="str">
            <v/>
          </cell>
          <cell r="AW144" t="str">
            <v>Xuất sắc</v>
          </cell>
          <cell r="AX144" t="str">
            <v>Đạt LĐTT</v>
          </cell>
          <cell r="AY144" t="str">
            <v>Khá</v>
          </cell>
          <cell r="AZ144">
            <v>8.1999999999999993</v>
          </cell>
          <cell r="BA144">
            <v>8.1999999999999993</v>
          </cell>
          <cell r="BB144" t="str">
            <v>12A* + 0B* + 0C* +  0D</v>
          </cell>
          <cell r="BC144" t="str">
            <v>12A*</v>
          </cell>
          <cell r="BD144">
            <v>0</v>
          </cell>
          <cell r="BE144" t="str">
            <v>HTXS NV</v>
          </cell>
          <cell r="BF144" t="str">
            <v>HTXS NV</v>
          </cell>
        </row>
        <row r="145">
          <cell r="E145" t="str">
            <v>01010040</v>
          </cell>
          <cell r="F145" t="str">
            <v>Khoa Ngoại ngữ</v>
          </cell>
          <cell r="G145" t="str">
            <v>VC</v>
          </cell>
          <cell r="H145" t="str">
            <v>A4</v>
          </cell>
          <cell r="I145">
            <v>7</v>
          </cell>
          <cell r="J145" t="str">
            <v>A4</v>
          </cell>
          <cell r="K145">
            <v>7</v>
          </cell>
          <cell r="L145" t="str">
            <v>A4</v>
          </cell>
          <cell r="M145">
            <v>7</v>
          </cell>
          <cell r="N145" t="str">
            <v>A4</v>
          </cell>
          <cell r="O145">
            <v>7</v>
          </cell>
          <cell r="P145" t="str">
            <v>A3</v>
          </cell>
          <cell r="Q145">
            <v>8</v>
          </cell>
          <cell r="R145" t="str">
            <v>A4</v>
          </cell>
          <cell r="S145">
            <v>7</v>
          </cell>
          <cell r="T145" t="str">
            <v>A4</v>
          </cell>
          <cell r="U145">
            <v>7</v>
          </cell>
          <cell r="V145">
            <v>7.2</v>
          </cell>
          <cell r="W145">
            <v>0</v>
          </cell>
          <cell r="X145" t="str">
            <v>Tốt</v>
          </cell>
          <cell r="Y145">
            <v>0</v>
          </cell>
          <cell r="Z145" t="str">
            <v>A4</v>
          </cell>
          <cell r="AA145">
            <v>7</v>
          </cell>
          <cell r="AB145" t="str">
            <v>A3</v>
          </cell>
          <cell r="AC145">
            <v>8</v>
          </cell>
          <cell r="AD145" t="str">
            <v>A3</v>
          </cell>
          <cell r="AE145">
            <v>8</v>
          </cell>
          <cell r="AF145" t="str">
            <v>A3</v>
          </cell>
          <cell r="AG145">
            <v>8</v>
          </cell>
          <cell r="AH145" t="str">
            <v>A4</v>
          </cell>
          <cell r="AI145">
            <v>7</v>
          </cell>
          <cell r="AJ145">
            <v>7.8</v>
          </cell>
          <cell r="AK145">
            <v>0</v>
          </cell>
          <cell r="AL145" t="str">
            <v>Tốt</v>
          </cell>
          <cell r="AM145">
            <v>7.6</v>
          </cell>
          <cell r="AN145">
            <v>0</v>
          </cell>
          <cell r="AO145" t="str">
            <v>Tốt</v>
          </cell>
          <cell r="AP145">
            <v>0</v>
          </cell>
          <cell r="AQ145">
            <v>7.5</v>
          </cell>
          <cell r="AR145" t="str">
            <v/>
          </cell>
          <cell r="AS145" t="str">
            <v>Tốt</v>
          </cell>
          <cell r="AT145" t="str">
            <v>Đạt LĐTT</v>
          </cell>
          <cell r="AU145">
            <v>7.4</v>
          </cell>
          <cell r="AV145" t="str">
            <v/>
          </cell>
          <cell r="AW145" t="str">
            <v>Tốt</v>
          </cell>
          <cell r="AX145" t="str">
            <v>Đạt LĐTT</v>
          </cell>
          <cell r="AY145" t="e">
            <v>#N/A</v>
          </cell>
          <cell r="AZ145">
            <v>7.4</v>
          </cell>
          <cell r="BA145">
            <v>7.3</v>
          </cell>
          <cell r="BB145" t="str">
            <v>12A* + 0B* + 0C* +  0D</v>
          </cell>
          <cell r="BC145" t="str">
            <v>12A*</v>
          </cell>
          <cell r="BD145">
            <v>0</v>
          </cell>
          <cell r="BE145" t="str">
            <v>HTT NV</v>
          </cell>
          <cell r="BF145" t="str">
            <v>HTT NV</v>
          </cell>
        </row>
        <row r="146">
          <cell r="E146" t="str">
            <v>01010009</v>
          </cell>
          <cell r="F146" t="str">
            <v>Khoa Ngoại ngữ</v>
          </cell>
          <cell r="G146" t="str">
            <v>VC</v>
          </cell>
          <cell r="H146" t="str">
            <v>A4</v>
          </cell>
          <cell r="I146">
            <v>7</v>
          </cell>
          <cell r="J146" t="str">
            <v>A4</v>
          </cell>
          <cell r="K146">
            <v>7</v>
          </cell>
          <cell r="L146" t="str">
            <v>A4</v>
          </cell>
          <cell r="M146">
            <v>7</v>
          </cell>
          <cell r="N146" t="str">
            <v>A3</v>
          </cell>
          <cell r="O146">
            <v>8</v>
          </cell>
          <cell r="P146" t="str">
            <v>A3</v>
          </cell>
          <cell r="Q146">
            <v>8</v>
          </cell>
          <cell r="R146" t="str">
            <v>A4</v>
          </cell>
          <cell r="S146">
            <v>7</v>
          </cell>
          <cell r="T146" t="str">
            <v>A4</v>
          </cell>
          <cell r="U146">
            <v>7</v>
          </cell>
          <cell r="V146">
            <v>7.4</v>
          </cell>
          <cell r="W146">
            <v>0</v>
          </cell>
          <cell r="X146" t="str">
            <v>Tốt</v>
          </cell>
          <cell r="Y146">
            <v>0</v>
          </cell>
          <cell r="Z146" t="str">
            <v>A4</v>
          </cell>
          <cell r="AA146">
            <v>7</v>
          </cell>
          <cell r="AB146" t="str">
            <v>A4</v>
          </cell>
          <cell r="AC146">
            <v>7</v>
          </cell>
          <cell r="AD146" t="str">
            <v>A4</v>
          </cell>
          <cell r="AE146">
            <v>7</v>
          </cell>
          <cell r="AF146" t="str">
            <v>A3</v>
          </cell>
          <cell r="AG146">
            <v>8</v>
          </cell>
          <cell r="AH146" t="str">
            <v>A4</v>
          </cell>
          <cell r="AI146">
            <v>7</v>
          </cell>
          <cell r="AJ146">
            <v>7.3</v>
          </cell>
          <cell r="AK146">
            <v>0</v>
          </cell>
          <cell r="AL146" t="str">
            <v>Tốt</v>
          </cell>
          <cell r="AM146">
            <v>7.2</v>
          </cell>
          <cell r="AN146">
            <v>0</v>
          </cell>
          <cell r="AO146" t="str">
            <v>Tốt</v>
          </cell>
          <cell r="AP146">
            <v>0</v>
          </cell>
          <cell r="AQ146">
            <v>7.4</v>
          </cell>
          <cell r="AR146" t="str">
            <v/>
          </cell>
          <cell r="AS146" t="str">
            <v>Tốt</v>
          </cell>
          <cell r="AT146" t="str">
            <v>Đạt LĐTT</v>
          </cell>
          <cell r="AU146">
            <v>7.3</v>
          </cell>
          <cell r="AV146" t="str">
            <v/>
          </cell>
          <cell r="AW146" t="str">
            <v>Tốt</v>
          </cell>
          <cell r="AX146" t="str">
            <v>Đạt LĐTT</v>
          </cell>
          <cell r="AY146" t="e">
            <v>#N/A</v>
          </cell>
          <cell r="AZ146">
            <v>7.3</v>
          </cell>
          <cell r="BA146">
            <v>7.3</v>
          </cell>
          <cell r="BB146" t="str">
            <v>12A* + 0B* + 0C* +  0D</v>
          </cell>
          <cell r="BC146" t="str">
            <v>12A*</v>
          </cell>
          <cell r="BD146">
            <v>0</v>
          </cell>
          <cell r="BE146" t="str">
            <v>HTT NV</v>
          </cell>
          <cell r="BF146" t="str">
            <v>HTT NV</v>
          </cell>
        </row>
        <row r="147">
          <cell r="E147" t="str">
            <v>01010020</v>
          </cell>
          <cell r="F147" t="str">
            <v>Khoa Ngoại ngữ</v>
          </cell>
          <cell r="G147" t="str">
            <v>VC</v>
          </cell>
          <cell r="H147" t="str">
            <v>A4</v>
          </cell>
          <cell r="I147">
            <v>7</v>
          </cell>
          <cell r="J147" t="str">
            <v>A4</v>
          </cell>
          <cell r="K147">
            <v>7</v>
          </cell>
          <cell r="L147" t="str">
            <v>A4</v>
          </cell>
          <cell r="M147">
            <v>7</v>
          </cell>
          <cell r="N147" t="str">
            <v>A4</v>
          </cell>
          <cell r="O147">
            <v>7</v>
          </cell>
          <cell r="P147" t="str">
            <v>A4</v>
          </cell>
          <cell r="Q147">
            <v>7</v>
          </cell>
          <cell r="R147" t="str">
            <v>A4</v>
          </cell>
          <cell r="S147">
            <v>7</v>
          </cell>
          <cell r="T147" t="str">
            <v>A4</v>
          </cell>
          <cell r="U147">
            <v>7</v>
          </cell>
          <cell r="V147">
            <v>7</v>
          </cell>
          <cell r="W147">
            <v>0</v>
          </cell>
          <cell r="X147" t="str">
            <v>Tốt</v>
          </cell>
          <cell r="Y147">
            <v>0</v>
          </cell>
          <cell r="Z147" t="str">
            <v>A4</v>
          </cell>
          <cell r="AA147">
            <v>7</v>
          </cell>
          <cell r="AB147" t="str">
            <v>A4</v>
          </cell>
          <cell r="AC147">
            <v>7</v>
          </cell>
          <cell r="AD147" t="str">
            <v>A3</v>
          </cell>
          <cell r="AE147">
            <v>8</v>
          </cell>
          <cell r="AF147" t="str">
            <v>A4</v>
          </cell>
          <cell r="AG147">
            <v>7</v>
          </cell>
          <cell r="AH147" t="str">
            <v>A4</v>
          </cell>
          <cell r="AI147">
            <v>7</v>
          </cell>
          <cell r="AJ147">
            <v>7.3</v>
          </cell>
          <cell r="AK147">
            <v>0</v>
          </cell>
          <cell r="AL147" t="str">
            <v>Tốt</v>
          </cell>
          <cell r="AM147">
            <v>7.2</v>
          </cell>
          <cell r="AN147">
            <v>0</v>
          </cell>
          <cell r="AO147" t="str">
            <v>Tốt</v>
          </cell>
          <cell r="AP147">
            <v>0</v>
          </cell>
          <cell r="AQ147">
            <v>7.2</v>
          </cell>
          <cell r="AR147" t="str">
            <v/>
          </cell>
          <cell r="AS147" t="str">
            <v>Tốt</v>
          </cell>
          <cell r="AT147" t="str">
            <v>Đạt LĐTT</v>
          </cell>
          <cell r="AU147">
            <v>7.1</v>
          </cell>
          <cell r="AV147" t="str">
            <v/>
          </cell>
          <cell r="AW147" t="str">
            <v>Tốt</v>
          </cell>
          <cell r="AX147" t="str">
            <v>Đạt LĐTT</v>
          </cell>
          <cell r="AY147" t="e">
            <v>#N/A</v>
          </cell>
          <cell r="AZ147">
            <v>7.1</v>
          </cell>
          <cell r="BA147">
            <v>7.1</v>
          </cell>
          <cell r="BB147" t="str">
            <v>12A* + 0B* + 0C* +  0D</v>
          </cell>
          <cell r="BC147" t="str">
            <v>12A*</v>
          </cell>
          <cell r="BD147">
            <v>0</v>
          </cell>
          <cell r="BE147" t="str">
            <v>HTT NV</v>
          </cell>
          <cell r="BF147" t="str">
            <v>HTT NV</v>
          </cell>
        </row>
        <row r="148">
          <cell r="E148" t="str">
            <v>01010018</v>
          </cell>
          <cell r="F148" t="str">
            <v>Khoa Ngoại ngữ</v>
          </cell>
          <cell r="G148" t="str">
            <v>VC</v>
          </cell>
          <cell r="H148" t="str">
            <v>A4</v>
          </cell>
          <cell r="I148">
            <v>7</v>
          </cell>
          <cell r="J148" t="str">
            <v>A4</v>
          </cell>
          <cell r="K148">
            <v>7</v>
          </cell>
          <cell r="L148" t="str">
            <v>A3</v>
          </cell>
          <cell r="M148">
            <v>8</v>
          </cell>
          <cell r="N148" t="str">
            <v>A3</v>
          </cell>
          <cell r="O148">
            <v>8</v>
          </cell>
          <cell r="P148" t="str">
            <v>A3</v>
          </cell>
          <cell r="Q148">
            <v>8</v>
          </cell>
          <cell r="R148" t="str">
            <v>A4</v>
          </cell>
          <cell r="S148">
            <v>7</v>
          </cell>
          <cell r="T148" t="str">
            <v>A4</v>
          </cell>
          <cell r="U148">
            <v>7</v>
          </cell>
          <cell r="V148">
            <v>7.6</v>
          </cell>
          <cell r="W148">
            <v>0</v>
          </cell>
          <cell r="X148" t="str">
            <v>Tốt</v>
          </cell>
          <cell r="Y148">
            <v>0</v>
          </cell>
          <cell r="Z148" t="str">
            <v>A4</v>
          </cell>
          <cell r="AA148">
            <v>7</v>
          </cell>
          <cell r="AB148" t="str">
            <v>A4</v>
          </cell>
          <cell r="AC148">
            <v>7</v>
          </cell>
          <cell r="AD148" t="str">
            <v>A4</v>
          </cell>
          <cell r="AE148">
            <v>7</v>
          </cell>
          <cell r="AF148" t="str">
            <v>A4</v>
          </cell>
          <cell r="AG148">
            <v>7</v>
          </cell>
          <cell r="AH148" t="str">
            <v>A3</v>
          </cell>
          <cell r="AI148">
            <v>8</v>
          </cell>
          <cell r="AJ148">
            <v>7</v>
          </cell>
          <cell r="AK148">
            <v>0</v>
          </cell>
          <cell r="AL148" t="str">
            <v>Tốt</v>
          </cell>
          <cell r="AM148">
            <v>7.2</v>
          </cell>
          <cell r="AN148">
            <v>0</v>
          </cell>
          <cell r="AO148" t="str">
            <v>Tốt</v>
          </cell>
          <cell r="AP148">
            <v>0</v>
          </cell>
          <cell r="AQ148">
            <v>7.3</v>
          </cell>
          <cell r="AR148" t="str">
            <v/>
          </cell>
          <cell r="AS148" t="str">
            <v>Tốt</v>
          </cell>
          <cell r="AT148" t="str">
            <v>Đạt LĐTT</v>
          </cell>
          <cell r="AU148">
            <v>7.4</v>
          </cell>
          <cell r="AV148" t="str">
            <v/>
          </cell>
          <cell r="AW148" t="str">
            <v>Tốt</v>
          </cell>
          <cell r="AX148" t="str">
            <v>Đạt LĐTT</v>
          </cell>
          <cell r="AY148" t="e">
            <v>#N/A</v>
          </cell>
          <cell r="AZ148">
            <v>7.3</v>
          </cell>
          <cell r="BA148">
            <v>7.3</v>
          </cell>
          <cell r="BB148" t="str">
            <v>12A* + 0B* + 0C* +  0D</v>
          </cell>
          <cell r="BC148" t="str">
            <v>12A*</v>
          </cell>
          <cell r="BD148">
            <v>0</v>
          </cell>
          <cell r="BE148" t="str">
            <v>HTT NV</v>
          </cell>
          <cell r="BF148" t="str">
            <v>HTT NV</v>
          </cell>
        </row>
        <row r="149">
          <cell r="E149" t="str">
            <v>01010019</v>
          </cell>
          <cell r="F149" t="str">
            <v>Khoa Ngoại ngữ</v>
          </cell>
          <cell r="G149" t="str">
            <v>VC</v>
          </cell>
          <cell r="H149" t="str">
            <v>A3</v>
          </cell>
          <cell r="I149">
            <v>8</v>
          </cell>
          <cell r="J149" t="str">
            <v>A4</v>
          </cell>
          <cell r="K149">
            <v>7</v>
          </cell>
          <cell r="L149" t="str">
            <v>A4</v>
          </cell>
          <cell r="M149">
            <v>7</v>
          </cell>
          <cell r="N149" t="str">
            <v>A4</v>
          </cell>
          <cell r="O149">
            <v>7</v>
          </cell>
          <cell r="P149" t="str">
            <v>A4</v>
          </cell>
          <cell r="Q149">
            <v>7</v>
          </cell>
          <cell r="R149" t="str">
            <v>A4</v>
          </cell>
          <cell r="S149">
            <v>7</v>
          </cell>
          <cell r="T149" t="str">
            <v>A4</v>
          </cell>
          <cell r="U149">
            <v>7</v>
          </cell>
          <cell r="V149">
            <v>7</v>
          </cell>
          <cell r="W149">
            <v>0</v>
          </cell>
          <cell r="X149" t="str">
            <v>Tốt</v>
          </cell>
          <cell r="Y149">
            <v>0</v>
          </cell>
          <cell r="Z149" t="str">
            <v>A4</v>
          </cell>
          <cell r="AA149">
            <v>7</v>
          </cell>
          <cell r="AB149" t="str">
            <v>A4</v>
          </cell>
          <cell r="AC149">
            <v>7</v>
          </cell>
          <cell r="AD149" t="str">
            <v>A3</v>
          </cell>
          <cell r="AE149">
            <v>8</v>
          </cell>
          <cell r="AF149" t="str">
            <v>A4</v>
          </cell>
          <cell r="AG149">
            <v>7</v>
          </cell>
          <cell r="AH149" t="str">
            <v>A4</v>
          </cell>
          <cell r="AI149">
            <v>7</v>
          </cell>
          <cell r="AJ149">
            <v>7.3</v>
          </cell>
          <cell r="AK149">
            <v>0</v>
          </cell>
          <cell r="AL149" t="str">
            <v>Tốt</v>
          </cell>
          <cell r="AM149">
            <v>7.2</v>
          </cell>
          <cell r="AN149">
            <v>0</v>
          </cell>
          <cell r="AO149" t="str">
            <v>Tốt</v>
          </cell>
          <cell r="AP149">
            <v>0</v>
          </cell>
          <cell r="AQ149">
            <v>7.2</v>
          </cell>
          <cell r="AR149" t="str">
            <v/>
          </cell>
          <cell r="AS149" t="str">
            <v>Tốt</v>
          </cell>
          <cell r="AT149" t="str">
            <v>Đạt LĐTT</v>
          </cell>
          <cell r="AU149">
            <v>7.1</v>
          </cell>
          <cell r="AV149" t="str">
            <v/>
          </cell>
          <cell r="AW149" t="str">
            <v>Tốt</v>
          </cell>
          <cell r="AX149" t="str">
            <v>Đạt LĐTT</v>
          </cell>
          <cell r="AY149" t="e">
            <v>#N/A</v>
          </cell>
          <cell r="AZ149">
            <v>7.2</v>
          </cell>
          <cell r="BA149">
            <v>7.2</v>
          </cell>
          <cell r="BB149" t="str">
            <v>12A* + 0B* + 0C* +  0D</v>
          </cell>
          <cell r="BC149" t="str">
            <v>12A*</v>
          </cell>
          <cell r="BD149">
            <v>0</v>
          </cell>
          <cell r="BE149" t="str">
            <v>HTT NV</v>
          </cell>
          <cell r="BF149" t="str">
            <v>HTT NV</v>
          </cell>
        </row>
        <row r="150">
          <cell r="E150" t="str">
            <v>01010015</v>
          </cell>
          <cell r="F150" t="str">
            <v>Khoa Ngoại ngữ</v>
          </cell>
          <cell r="G150" t="str">
            <v>VC</v>
          </cell>
          <cell r="H150" t="str">
            <v>A4</v>
          </cell>
          <cell r="I150">
            <v>7</v>
          </cell>
          <cell r="J150" t="str">
            <v>A4</v>
          </cell>
          <cell r="K150">
            <v>7</v>
          </cell>
          <cell r="L150" t="str">
            <v>A3</v>
          </cell>
          <cell r="M150">
            <v>8</v>
          </cell>
          <cell r="N150" t="str">
            <v>A4</v>
          </cell>
          <cell r="O150">
            <v>7</v>
          </cell>
          <cell r="P150" t="str">
            <v>A4</v>
          </cell>
          <cell r="Q150">
            <v>7</v>
          </cell>
          <cell r="R150" t="str">
            <v>A4</v>
          </cell>
          <cell r="S150">
            <v>7</v>
          </cell>
          <cell r="T150" t="str">
            <v>A4</v>
          </cell>
          <cell r="U150">
            <v>7</v>
          </cell>
          <cell r="V150">
            <v>7.2</v>
          </cell>
          <cell r="W150">
            <v>0</v>
          </cell>
          <cell r="X150" t="str">
            <v>Tốt</v>
          </cell>
          <cell r="Y150">
            <v>0</v>
          </cell>
          <cell r="Z150" t="str">
            <v>A4</v>
          </cell>
          <cell r="AA150">
            <v>7</v>
          </cell>
          <cell r="AB150" t="str">
            <v>A4</v>
          </cell>
          <cell r="AC150">
            <v>7</v>
          </cell>
          <cell r="AD150" t="str">
            <v>A3</v>
          </cell>
          <cell r="AE150">
            <v>8</v>
          </cell>
          <cell r="AF150" t="str">
            <v>A3</v>
          </cell>
          <cell r="AG150">
            <v>8</v>
          </cell>
          <cell r="AH150" t="str">
            <v>A4</v>
          </cell>
          <cell r="AI150">
            <v>7</v>
          </cell>
          <cell r="AJ150">
            <v>7.5</v>
          </cell>
          <cell r="AK150">
            <v>0</v>
          </cell>
          <cell r="AL150" t="str">
            <v>Tốt</v>
          </cell>
          <cell r="AM150">
            <v>7.4</v>
          </cell>
          <cell r="AN150">
            <v>0</v>
          </cell>
          <cell r="AO150" t="str">
            <v>Tốt</v>
          </cell>
          <cell r="AP150">
            <v>0</v>
          </cell>
          <cell r="AQ150">
            <v>7.4</v>
          </cell>
          <cell r="AR150" t="str">
            <v/>
          </cell>
          <cell r="AS150" t="str">
            <v>Tốt</v>
          </cell>
          <cell r="AT150" t="str">
            <v>Đạt LĐTT</v>
          </cell>
          <cell r="AU150">
            <v>7.3</v>
          </cell>
          <cell r="AV150" t="str">
            <v/>
          </cell>
          <cell r="AW150" t="str">
            <v>Tốt</v>
          </cell>
          <cell r="AX150" t="str">
            <v>Đạt LĐTT</v>
          </cell>
          <cell r="AY150" t="e">
            <v>#N/A</v>
          </cell>
          <cell r="AZ150">
            <v>7.3</v>
          </cell>
          <cell r="BA150">
            <v>7.3</v>
          </cell>
          <cell r="BB150" t="str">
            <v>12A* + 0B* + 0C* +  0D</v>
          </cell>
          <cell r="BC150" t="str">
            <v>12A*</v>
          </cell>
          <cell r="BD150">
            <v>0</v>
          </cell>
          <cell r="BE150" t="str">
            <v>HTT NV</v>
          </cell>
          <cell r="BF150" t="str">
            <v>HTT NV</v>
          </cell>
        </row>
        <row r="151">
          <cell r="E151" t="str">
            <v>01010027</v>
          </cell>
          <cell r="F151" t="str">
            <v>Khoa Ngoại ngữ</v>
          </cell>
          <cell r="G151" t="str">
            <v>VC</v>
          </cell>
          <cell r="H151" t="str">
            <v>A3</v>
          </cell>
          <cell r="I151">
            <v>8</v>
          </cell>
          <cell r="J151" t="str">
            <v>A4</v>
          </cell>
          <cell r="K151">
            <v>7</v>
          </cell>
          <cell r="L151" t="str">
            <v>A4</v>
          </cell>
          <cell r="M151">
            <v>7</v>
          </cell>
          <cell r="N151" t="str">
            <v>A4</v>
          </cell>
          <cell r="O151">
            <v>7</v>
          </cell>
          <cell r="P151" t="str">
            <v>A3</v>
          </cell>
          <cell r="Q151">
            <v>8</v>
          </cell>
          <cell r="R151" t="str">
            <v>A4</v>
          </cell>
          <cell r="S151">
            <v>7</v>
          </cell>
          <cell r="T151" t="str">
            <v>A4</v>
          </cell>
          <cell r="U151">
            <v>7</v>
          </cell>
          <cell r="V151">
            <v>7.2</v>
          </cell>
          <cell r="W151">
            <v>0</v>
          </cell>
          <cell r="X151" t="str">
            <v>Tốt</v>
          </cell>
          <cell r="Y151">
            <v>0</v>
          </cell>
          <cell r="Z151" t="str">
            <v>A4</v>
          </cell>
          <cell r="AA151">
            <v>7</v>
          </cell>
          <cell r="AB151" t="str">
            <v>A3</v>
          </cell>
          <cell r="AC151">
            <v>8</v>
          </cell>
          <cell r="AD151" t="str">
            <v>A3</v>
          </cell>
          <cell r="AE151">
            <v>8</v>
          </cell>
          <cell r="AF151" t="str">
            <v>A4</v>
          </cell>
          <cell r="AG151">
            <v>7</v>
          </cell>
          <cell r="AH151" t="str">
            <v>A4</v>
          </cell>
          <cell r="AI151">
            <v>7</v>
          </cell>
          <cell r="AJ151">
            <v>7.5</v>
          </cell>
          <cell r="AK151">
            <v>0</v>
          </cell>
          <cell r="AL151" t="str">
            <v>Tốt</v>
          </cell>
          <cell r="AM151">
            <v>7.4</v>
          </cell>
          <cell r="AN151">
            <v>0</v>
          </cell>
          <cell r="AO151" t="str">
            <v>Tốt</v>
          </cell>
          <cell r="AP151">
            <v>0</v>
          </cell>
          <cell r="AQ151">
            <v>7.4</v>
          </cell>
          <cell r="AR151" t="str">
            <v/>
          </cell>
          <cell r="AS151" t="str">
            <v>Tốt</v>
          </cell>
          <cell r="AT151" t="str">
            <v>Đạt LĐTT</v>
          </cell>
          <cell r="AU151">
            <v>7.3</v>
          </cell>
          <cell r="AV151" t="str">
            <v/>
          </cell>
          <cell r="AW151" t="str">
            <v>Tốt</v>
          </cell>
          <cell r="AX151" t="str">
            <v>Đạt LĐTT</v>
          </cell>
          <cell r="AY151" t="e">
            <v>#N/A</v>
          </cell>
          <cell r="AZ151">
            <v>7.4</v>
          </cell>
          <cell r="BA151">
            <v>7.3</v>
          </cell>
          <cell r="BB151" t="str">
            <v>12A* + 0B* + 0C* +  0D</v>
          </cell>
          <cell r="BC151" t="str">
            <v>12A*</v>
          </cell>
          <cell r="BD151">
            <v>0</v>
          </cell>
          <cell r="BE151" t="str">
            <v>HTT NV</v>
          </cell>
          <cell r="BF151" t="str">
            <v>HTT NV</v>
          </cell>
        </row>
        <row r="152">
          <cell r="E152" t="str">
            <v>01002025</v>
          </cell>
          <cell r="F152" t="str">
            <v>Khoa Ngoại ngữ</v>
          </cell>
          <cell r="G152" t="str">
            <v>VC</v>
          </cell>
          <cell r="H152" t="str">
            <v>A4</v>
          </cell>
          <cell r="I152">
            <v>7</v>
          </cell>
          <cell r="J152" t="str">
            <v>A4</v>
          </cell>
          <cell r="K152">
            <v>7</v>
          </cell>
          <cell r="L152" t="str">
            <v>A4</v>
          </cell>
          <cell r="M152">
            <v>7</v>
          </cell>
          <cell r="N152" t="str">
            <v>A3</v>
          </cell>
          <cell r="O152">
            <v>8</v>
          </cell>
          <cell r="P152" t="str">
            <v>A3</v>
          </cell>
          <cell r="Q152">
            <v>8</v>
          </cell>
          <cell r="R152" t="str">
            <v>A4</v>
          </cell>
          <cell r="S152">
            <v>7</v>
          </cell>
          <cell r="T152" t="str">
            <v>B1</v>
          </cell>
          <cell r="U152">
            <v>6</v>
          </cell>
          <cell r="V152">
            <v>7.2</v>
          </cell>
          <cell r="W152">
            <v>0</v>
          </cell>
          <cell r="X152" t="str">
            <v>Tốt</v>
          </cell>
          <cell r="Y152">
            <v>0</v>
          </cell>
          <cell r="Z152" t="str">
            <v>A3</v>
          </cell>
          <cell r="AA152">
            <v>8</v>
          </cell>
          <cell r="AB152" t="str">
            <v>A3</v>
          </cell>
          <cell r="AC152">
            <v>8</v>
          </cell>
          <cell r="AD152" t="str">
            <v>A4</v>
          </cell>
          <cell r="AE152">
            <v>7</v>
          </cell>
          <cell r="AF152" t="str">
            <v>A3</v>
          </cell>
          <cell r="AG152">
            <v>8</v>
          </cell>
          <cell r="AH152" t="str">
            <v>A3</v>
          </cell>
          <cell r="AI152">
            <v>8</v>
          </cell>
          <cell r="AJ152">
            <v>7.8</v>
          </cell>
          <cell r="AK152">
            <v>0</v>
          </cell>
          <cell r="AL152" t="str">
            <v>Tốt</v>
          </cell>
          <cell r="AM152">
            <v>7.8</v>
          </cell>
          <cell r="AN152">
            <v>0</v>
          </cell>
          <cell r="AO152" t="str">
            <v>Tốt</v>
          </cell>
          <cell r="AP152">
            <v>0</v>
          </cell>
          <cell r="AQ152">
            <v>7.5</v>
          </cell>
          <cell r="AR152" t="str">
            <v/>
          </cell>
          <cell r="AS152" t="str">
            <v>Tốt</v>
          </cell>
          <cell r="AT152" t="str">
            <v>Đạt LĐTT</v>
          </cell>
          <cell r="AU152">
            <v>7.5</v>
          </cell>
          <cell r="AV152" t="str">
            <v/>
          </cell>
          <cell r="AW152" t="str">
            <v>Tốt</v>
          </cell>
          <cell r="AX152" t="str">
            <v>Đạt LĐTT</v>
          </cell>
          <cell r="AY152" t="e">
            <v>#N/A</v>
          </cell>
          <cell r="AZ152">
            <v>7.4</v>
          </cell>
          <cell r="BA152">
            <v>7.4</v>
          </cell>
          <cell r="BB152" t="str">
            <v>11A* + 1B* + 0C* +  0D</v>
          </cell>
          <cell r="BC152" t="str">
            <v>11A*</v>
          </cell>
          <cell r="BD152">
            <v>1</v>
          </cell>
          <cell r="BE152" t="str">
            <v>HTT NV</v>
          </cell>
          <cell r="BF152" t="str">
            <v>HTT NV</v>
          </cell>
        </row>
        <row r="153">
          <cell r="E153" t="str">
            <v>01010162</v>
          </cell>
          <cell r="F153" t="str">
            <v>Khoa Ngoại ngữ</v>
          </cell>
          <cell r="G153" t="str">
            <v>VC</v>
          </cell>
          <cell r="H153" t="str">
            <v>A3</v>
          </cell>
          <cell r="I153">
            <v>8</v>
          </cell>
          <cell r="J153" t="str">
            <v>A4</v>
          </cell>
          <cell r="K153">
            <v>7</v>
          </cell>
          <cell r="L153" t="str">
            <v>A4</v>
          </cell>
          <cell r="M153">
            <v>7</v>
          </cell>
          <cell r="N153" t="str">
            <v>A4</v>
          </cell>
          <cell r="O153">
            <v>7</v>
          </cell>
          <cell r="P153" t="str">
            <v>A3</v>
          </cell>
          <cell r="Q153">
            <v>8</v>
          </cell>
          <cell r="R153" t="str">
            <v>A4</v>
          </cell>
          <cell r="S153">
            <v>7</v>
          </cell>
          <cell r="T153" t="str">
            <v>A4</v>
          </cell>
          <cell r="U153">
            <v>7</v>
          </cell>
          <cell r="V153">
            <v>7.2</v>
          </cell>
          <cell r="W153">
            <v>0</v>
          </cell>
          <cell r="X153" t="str">
            <v>Tốt</v>
          </cell>
          <cell r="Y153">
            <v>0</v>
          </cell>
          <cell r="Z153" t="str">
            <v>A4</v>
          </cell>
          <cell r="AA153">
            <v>7</v>
          </cell>
          <cell r="AB153" t="str">
            <v>A4</v>
          </cell>
          <cell r="AC153">
            <v>7</v>
          </cell>
          <cell r="AD153" t="str">
            <v>A3</v>
          </cell>
          <cell r="AE153">
            <v>8</v>
          </cell>
          <cell r="AF153" t="str">
            <v>A4</v>
          </cell>
          <cell r="AG153">
            <v>7</v>
          </cell>
          <cell r="AH153" t="str">
            <v>A4</v>
          </cell>
          <cell r="AI153">
            <v>7</v>
          </cell>
          <cell r="AJ153">
            <v>7.3</v>
          </cell>
          <cell r="AK153">
            <v>0</v>
          </cell>
          <cell r="AL153" t="str">
            <v>Tốt</v>
          </cell>
          <cell r="AM153">
            <v>7.2</v>
          </cell>
          <cell r="AN153">
            <v>0</v>
          </cell>
          <cell r="AO153" t="str">
            <v>Tốt</v>
          </cell>
          <cell r="AP153">
            <v>0</v>
          </cell>
          <cell r="AQ153">
            <v>7.3</v>
          </cell>
          <cell r="AR153" t="str">
            <v/>
          </cell>
          <cell r="AS153" t="str">
            <v>Tốt</v>
          </cell>
          <cell r="AT153" t="str">
            <v>Đạt LĐTT</v>
          </cell>
          <cell r="AU153">
            <v>7.2</v>
          </cell>
          <cell r="AV153" t="str">
            <v/>
          </cell>
          <cell r="AW153" t="str">
            <v>Tốt</v>
          </cell>
          <cell r="AX153" t="str">
            <v>Đạt LĐTT</v>
          </cell>
          <cell r="AY153" t="e">
            <v>#N/A</v>
          </cell>
          <cell r="AZ153">
            <v>7.3</v>
          </cell>
          <cell r="BA153">
            <v>7.3</v>
          </cell>
          <cell r="BB153" t="str">
            <v>12A* + 0B* + 0C* +  0D</v>
          </cell>
          <cell r="BC153" t="str">
            <v>12A*</v>
          </cell>
          <cell r="BD153">
            <v>0</v>
          </cell>
          <cell r="BE153" t="str">
            <v>HTT NV</v>
          </cell>
          <cell r="BF153" t="str">
            <v>HTT NV</v>
          </cell>
        </row>
        <row r="154">
          <cell r="E154" t="str">
            <v>01010141</v>
          </cell>
          <cell r="F154" t="str">
            <v>Khoa Ngoại ngữ</v>
          </cell>
          <cell r="G154" t="str">
            <v>VC</v>
          </cell>
          <cell r="H154" t="str">
            <v>A3</v>
          </cell>
          <cell r="I154">
            <v>8</v>
          </cell>
          <cell r="J154" t="str">
            <v>A4</v>
          </cell>
          <cell r="K154">
            <v>7</v>
          </cell>
          <cell r="L154" t="str">
            <v>A4</v>
          </cell>
          <cell r="M154">
            <v>7</v>
          </cell>
          <cell r="N154" t="str">
            <v>A4</v>
          </cell>
          <cell r="O154">
            <v>7</v>
          </cell>
          <cell r="P154" t="str">
            <v>A3</v>
          </cell>
          <cell r="Q154">
            <v>8</v>
          </cell>
          <cell r="R154" t="str">
            <v>A4</v>
          </cell>
          <cell r="S154">
            <v>7</v>
          </cell>
          <cell r="T154" t="str">
            <v>A3</v>
          </cell>
          <cell r="U154">
            <v>8</v>
          </cell>
          <cell r="V154">
            <v>7.4</v>
          </cell>
          <cell r="W154">
            <v>0</v>
          </cell>
          <cell r="X154" t="str">
            <v>Tốt</v>
          </cell>
          <cell r="Y154">
            <v>0</v>
          </cell>
          <cell r="Z154" t="str">
            <v>A4</v>
          </cell>
          <cell r="AA154">
            <v>7</v>
          </cell>
          <cell r="AB154" t="str">
            <v>A2</v>
          </cell>
          <cell r="AC154">
            <v>9</v>
          </cell>
          <cell r="AD154" t="str">
            <v>A3</v>
          </cell>
          <cell r="AE154">
            <v>8</v>
          </cell>
          <cell r="AF154" t="str">
            <v>A3</v>
          </cell>
          <cell r="AG154">
            <v>8</v>
          </cell>
          <cell r="AH154" t="str">
            <v>A3</v>
          </cell>
          <cell r="AI154">
            <v>8</v>
          </cell>
          <cell r="AJ154">
            <v>8</v>
          </cell>
          <cell r="AK154">
            <v>0</v>
          </cell>
          <cell r="AL154" t="str">
            <v>Xuất sắc</v>
          </cell>
          <cell r="AM154">
            <v>8</v>
          </cell>
          <cell r="AN154">
            <v>0</v>
          </cell>
          <cell r="AO154" t="str">
            <v>Xuất sắc</v>
          </cell>
          <cell r="AP154">
            <v>0</v>
          </cell>
          <cell r="AQ154">
            <v>7.7</v>
          </cell>
          <cell r="AR154" t="str">
            <v/>
          </cell>
          <cell r="AS154" t="str">
            <v>Tốt</v>
          </cell>
          <cell r="AT154" t="str">
            <v>Đạt LĐTT</v>
          </cell>
          <cell r="AU154">
            <v>7.7</v>
          </cell>
          <cell r="AV154" t="str">
            <v/>
          </cell>
          <cell r="AW154" t="str">
            <v>Tốt</v>
          </cell>
          <cell r="AX154" t="str">
            <v>Đạt LĐTT</v>
          </cell>
          <cell r="AY154" t="str">
            <v>Khá</v>
          </cell>
          <cell r="AZ154">
            <v>7.6</v>
          </cell>
          <cell r="BA154">
            <v>7.7</v>
          </cell>
          <cell r="BB154" t="str">
            <v>12A* + 0B* + 0C* +  0D</v>
          </cell>
          <cell r="BC154" t="str">
            <v>12A*</v>
          </cell>
          <cell r="BD154">
            <v>0</v>
          </cell>
          <cell r="BE154" t="str">
            <v>HTT NV</v>
          </cell>
          <cell r="BF154" t="str">
            <v>HTT NV</v>
          </cell>
        </row>
        <row r="155">
          <cell r="E155" t="str">
            <v>01010254</v>
          </cell>
          <cell r="F155" t="str">
            <v>Khoa Ngoại ngữ</v>
          </cell>
          <cell r="G155" t="str">
            <v>VC</v>
          </cell>
          <cell r="H155">
            <v>0</v>
          </cell>
          <cell r="I155">
            <v>0</v>
          </cell>
          <cell r="J155">
            <v>0</v>
          </cell>
          <cell r="K155">
            <v>0</v>
          </cell>
          <cell r="L155">
            <v>0</v>
          </cell>
          <cell r="M155">
            <v>0</v>
          </cell>
          <cell r="N155">
            <v>0</v>
          </cell>
          <cell r="O155">
            <v>0</v>
          </cell>
          <cell r="P155" t="str">
            <v>A4</v>
          </cell>
          <cell r="Q155">
            <v>7</v>
          </cell>
          <cell r="R155" t="str">
            <v>A4</v>
          </cell>
          <cell r="S155">
            <v>7</v>
          </cell>
          <cell r="T155" t="str">
            <v>A4</v>
          </cell>
          <cell r="U155">
            <v>7</v>
          </cell>
          <cell r="V155">
            <v>7</v>
          </cell>
          <cell r="W155">
            <v>0</v>
          </cell>
          <cell r="X155" t="str">
            <v>Không xếp loại</v>
          </cell>
          <cell r="Y155" t="str">
            <v>Tuyển dụng tháng 11/2022. Công tác dưới 4 tháng trong HK</v>
          </cell>
          <cell r="Z155" t="str">
            <v>A4</v>
          </cell>
          <cell r="AA155">
            <v>7</v>
          </cell>
          <cell r="AB155" t="str">
            <v>A3</v>
          </cell>
          <cell r="AC155">
            <v>8</v>
          </cell>
          <cell r="AD155" t="str">
            <v>A3</v>
          </cell>
          <cell r="AE155">
            <v>8</v>
          </cell>
          <cell r="AF155" t="str">
            <v>A4</v>
          </cell>
          <cell r="AG155">
            <v>7</v>
          </cell>
          <cell r="AH155" t="str">
            <v>A4</v>
          </cell>
          <cell r="AI155">
            <v>7</v>
          </cell>
          <cell r="AJ155">
            <v>7.5</v>
          </cell>
          <cell r="AK155">
            <v>0</v>
          </cell>
          <cell r="AL155" t="str">
            <v>Tốt</v>
          </cell>
          <cell r="AM155">
            <v>7.4</v>
          </cell>
          <cell r="AN155">
            <v>0</v>
          </cell>
          <cell r="AO155" t="str">
            <v>Tốt</v>
          </cell>
          <cell r="AP155">
            <v>0</v>
          </cell>
          <cell r="AQ155">
            <v>7.3</v>
          </cell>
          <cell r="AR155" t="str">
            <v/>
          </cell>
          <cell r="AS155" t="str">
            <v>Tốt</v>
          </cell>
          <cell r="AT155" t="str">
            <v>Không xét LĐTT</v>
          </cell>
          <cell r="AU155">
            <v>7.2</v>
          </cell>
          <cell r="AV155" t="str">
            <v/>
          </cell>
          <cell r="AW155" t="str">
            <v>Tốt</v>
          </cell>
          <cell r="AX155" t="str">
            <v>Không xét LĐTT</v>
          </cell>
          <cell r="AY155" t="e">
            <v>#N/A</v>
          </cell>
          <cell r="AZ155">
            <v>7.3</v>
          </cell>
          <cell r="BA155">
            <v>7.3</v>
          </cell>
          <cell r="BB155" t="str">
            <v>8A* + 0B* + 0C* +  0D</v>
          </cell>
          <cell r="BC155" t="str">
            <v xml:space="preserve">8A* </v>
          </cell>
          <cell r="BD155">
            <v>0</v>
          </cell>
          <cell r="BE155" t="str">
            <v>HTT NV</v>
          </cell>
          <cell r="BF155" t="str">
            <v>HTT NV</v>
          </cell>
        </row>
        <row r="156">
          <cell r="E156" t="str">
            <v>01011002</v>
          </cell>
          <cell r="F156" t="str">
            <v>Khoa Lý luận Chính trị</v>
          </cell>
          <cell r="G156" t="str">
            <v>VC</v>
          </cell>
          <cell r="H156" t="str">
            <v>A2</v>
          </cell>
          <cell r="I156">
            <v>9</v>
          </cell>
          <cell r="J156" t="str">
            <v>A4</v>
          </cell>
          <cell r="K156">
            <v>7</v>
          </cell>
          <cell r="L156" t="str">
            <v>A2</v>
          </cell>
          <cell r="M156">
            <v>9</v>
          </cell>
          <cell r="N156" t="str">
            <v>A4</v>
          </cell>
          <cell r="O156">
            <v>7</v>
          </cell>
          <cell r="P156" t="str">
            <v>A2</v>
          </cell>
          <cell r="Q156">
            <v>9</v>
          </cell>
          <cell r="R156" t="str">
            <v>A3</v>
          </cell>
          <cell r="S156">
            <v>8</v>
          </cell>
          <cell r="T156" t="str">
            <v>A2</v>
          </cell>
          <cell r="U156">
            <v>9</v>
          </cell>
          <cell r="V156">
            <v>8.4</v>
          </cell>
          <cell r="W156">
            <v>0</v>
          </cell>
          <cell r="X156" t="str">
            <v>Xuất sắc</v>
          </cell>
          <cell r="Y156">
            <v>0</v>
          </cell>
          <cell r="Z156" t="str">
            <v>A4</v>
          </cell>
          <cell r="AA156">
            <v>7</v>
          </cell>
          <cell r="AB156" t="str">
            <v>A2</v>
          </cell>
          <cell r="AC156">
            <v>9</v>
          </cell>
          <cell r="AD156" t="str">
            <v>A4</v>
          </cell>
          <cell r="AE156">
            <v>7</v>
          </cell>
          <cell r="AF156" t="str">
            <v>A3</v>
          </cell>
          <cell r="AG156">
            <v>8</v>
          </cell>
          <cell r="AH156" t="str">
            <v>A3</v>
          </cell>
          <cell r="AI156">
            <v>8</v>
          </cell>
          <cell r="AJ156">
            <v>7.8</v>
          </cell>
          <cell r="AK156">
            <v>0</v>
          </cell>
          <cell r="AL156" t="str">
            <v>Tốt</v>
          </cell>
          <cell r="AM156">
            <v>7.8</v>
          </cell>
          <cell r="AN156">
            <v>0</v>
          </cell>
          <cell r="AO156" t="str">
            <v>Tốt</v>
          </cell>
          <cell r="AP156">
            <v>0</v>
          </cell>
          <cell r="AQ156">
            <v>8.1</v>
          </cell>
          <cell r="AR156" t="str">
            <v/>
          </cell>
          <cell r="AS156" t="str">
            <v>Xuất sắc</v>
          </cell>
          <cell r="AT156" t="str">
            <v>Đạt LĐTT</v>
          </cell>
          <cell r="AU156">
            <v>8.1</v>
          </cell>
          <cell r="AV156" t="str">
            <v/>
          </cell>
          <cell r="AW156" t="str">
            <v>Xuất sắc</v>
          </cell>
          <cell r="AX156" t="str">
            <v>Đạt LĐTT</v>
          </cell>
          <cell r="AY156" t="str">
            <v>Khá</v>
          </cell>
          <cell r="AZ156">
            <v>8.1</v>
          </cell>
          <cell r="BA156">
            <v>8.1</v>
          </cell>
          <cell r="BB156" t="str">
            <v>12A* + 0B* + 0C* +  0D</v>
          </cell>
          <cell r="BC156" t="str">
            <v>12A*</v>
          </cell>
          <cell r="BD156">
            <v>0</v>
          </cell>
          <cell r="BE156" t="str">
            <v>HTXS NV</v>
          </cell>
          <cell r="BF156" t="str">
            <v>HTXS NV</v>
          </cell>
        </row>
        <row r="157">
          <cell r="E157" t="str">
            <v>01011012</v>
          </cell>
          <cell r="F157" t="str">
            <v>Khoa Lý luận Chính trị</v>
          </cell>
          <cell r="G157" t="str">
            <v>VC</v>
          </cell>
          <cell r="H157" t="str">
            <v>A2</v>
          </cell>
          <cell r="I157">
            <v>9</v>
          </cell>
          <cell r="J157" t="str">
            <v>A4</v>
          </cell>
          <cell r="K157">
            <v>7</v>
          </cell>
          <cell r="L157" t="str">
            <v>A3</v>
          </cell>
          <cell r="M157">
            <v>8</v>
          </cell>
          <cell r="N157" t="str">
            <v>A3</v>
          </cell>
          <cell r="O157">
            <v>8</v>
          </cell>
          <cell r="P157" t="str">
            <v>A2</v>
          </cell>
          <cell r="Q157">
            <v>9</v>
          </cell>
          <cell r="R157" t="str">
            <v>A3</v>
          </cell>
          <cell r="S157">
            <v>8</v>
          </cell>
          <cell r="T157" t="str">
            <v>A3</v>
          </cell>
          <cell r="U157">
            <v>8</v>
          </cell>
          <cell r="V157">
            <v>8.1999999999999993</v>
          </cell>
          <cell r="W157">
            <v>0</v>
          </cell>
          <cell r="X157" t="str">
            <v>Xuất sắc</v>
          </cell>
          <cell r="Y157">
            <v>0</v>
          </cell>
          <cell r="Z157" t="str">
            <v>B1</v>
          </cell>
          <cell r="AA157">
            <v>6</v>
          </cell>
          <cell r="AB157" t="str">
            <v>A4</v>
          </cell>
          <cell r="AC157">
            <v>7</v>
          </cell>
          <cell r="AD157" t="str">
            <v>A3</v>
          </cell>
          <cell r="AE157">
            <v>8</v>
          </cell>
          <cell r="AF157" t="str">
            <v>A3</v>
          </cell>
          <cell r="AG157">
            <v>8</v>
          </cell>
          <cell r="AH157" t="str">
            <v>A3</v>
          </cell>
          <cell r="AI157">
            <v>8</v>
          </cell>
          <cell r="AJ157">
            <v>7.3</v>
          </cell>
          <cell r="AK157">
            <v>0</v>
          </cell>
          <cell r="AL157" t="str">
            <v>Tốt</v>
          </cell>
          <cell r="AM157">
            <v>7.4</v>
          </cell>
          <cell r="AN157">
            <v>0</v>
          </cell>
          <cell r="AO157" t="str">
            <v>Tốt</v>
          </cell>
          <cell r="AP157">
            <v>0</v>
          </cell>
          <cell r="AQ157">
            <v>7.8</v>
          </cell>
          <cell r="AR157" t="str">
            <v/>
          </cell>
          <cell r="AS157" t="str">
            <v>Tốt</v>
          </cell>
          <cell r="AT157" t="str">
            <v>Đạt LĐTT</v>
          </cell>
          <cell r="AU157">
            <v>7.8</v>
          </cell>
          <cell r="AV157" t="str">
            <v/>
          </cell>
          <cell r="AW157" t="str">
            <v>Tốt</v>
          </cell>
          <cell r="AX157" t="str">
            <v>Đạt LĐTT</v>
          </cell>
          <cell r="AY157" t="str">
            <v>Khá</v>
          </cell>
          <cell r="AZ157">
            <v>7.8</v>
          </cell>
          <cell r="BA157">
            <v>7.8</v>
          </cell>
          <cell r="BB157" t="str">
            <v>11A* + 1B* + 0C* +  0D</v>
          </cell>
          <cell r="BC157" t="str">
            <v>11A*</v>
          </cell>
          <cell r="BD157">
            <v>1</v>
          </cell>
          <cell r="BE157" t="str">
            <v>HTT NV</v>
          </cell>
          <cell r="BF157" t="str">
            <v>HTT NV</v>
          </cell>
        </row>
        <row r="158">
          <cell r="E158" t="str">
            <v>01011005</v>
          </cell>
          <cell r="F158" t="str">
            <v>Khoa Lý luận Chính trị</v>
          </cell>
          <cell r="G158" t="str">
            <v>VC</v>
          </cell>
          <cell r="H158" t="str">
            <v>A3</v>
          </cell>
          <cell r="I158">
            <v>8</v>
          </cell>
          <cell r="J158" t="str">
            <v>A4</v>
          </cell>
          <cell r="K158">
            <v>7</v>
          </cell>
          <cell r="L158" t="str">
            <v>A4</v>
          </cell>
          <cell r="M158">
            <v>7</v>
          </cell>
          <cell r="N158" t="str">
            <v>A4</v>
          </cell>
          <cell r="O158">
            <v>7</v>
          </cell>
          <cell r="P158" t="str">
            <v>A3</v>
          </cell>
          <cell r="Q158">
            <v>8</v>
          </cell>
          <cell r="R158" t="str">
            <v>A3</v>
          </cell>
          <cell r="S158">
            <v>8</v>
          </cell>
          <cell r="T158" t="str">
            <v>A3</v>
          </cell>
          <cell r="U158">
            <v>8</v>
          </cell>
          <cell r="V158">
            <v>7.6</v>
          </cell>
          <cell r="W158">
            <v>0</v>
          </cell>
          <cell r="X158" t="str">
            <v>Tốt</v>
          </cell>
          <cell r="Y158">
            <v>0</v>
          </cell>
          <cell r="Z158" t="str">
            <v>A4</v>
          </cell>
          <cell r="AA158">
            <v>7</v>
          </cell>
          <cell r="AB158" t="str">
            <v>A4</v>
          </cell>
          <cell r="AC158">
            <v>7</v>
          </cell>
          <cell r="AD158" t="str">
            <v>A4</v>
          </cell>
          <cell r="AE158">
            <v>7</v>
          </cell>
          <cell r="AF158" t="str">
            <v>A3</v>
          </cell>
          <cell r="AG158">
            <v>8</v>
          </cell>
          <cell r="AH158" t="str">
            <v>B1</v>
          </cell>
          <cell r="AI158">
            <v>6</v>
          </cell>
          <cell r="AJ158">
            <v>7.3</v>
          </cell>
          <cell r="AK158">
            <v>0</v>
          </cell>
          <cell r="AL158" t="str">
            <v>Tốt</v>
          </cell>
          <cell r="AM158">
            <v>7</v>
          </cell>
          <cell r="AN158">
            <v>0</v>
          </cell>
          <cell r="AO158" t="str">
            <v>Tốt</v>
          </cell>
          <cell r="AP158">
            <v>0</v>
          </cell>
          <cell r="AQ158">
            <v>7.5</v>
          </cell>
          <cell r="AR158" t="str">
            <v/>
          </cell>
          <cell r="AS158" t="str">
            <v>Tốt</v>
          </cell>
          <cell r="AT158" t="str">
            <v>Đạt LĐTT</v>
          </cell>
          <cell r="AU158">
            <v>7.3</v>
          </cell>
          <cell r="AV158" t="str">
            <v/>
          </cell>
          <cell r="AW158" t="str">
            <v>Tốt</v>
          </cell>
          <cell r="AX158" t="str">
            <v>Đạt LĐTT</v>
          </cell>
          <cell r="AY158" t="str">
            <v>Đạt yêu cầu</v>
          </cell>
          <cell r="AZ158">
            <v>7.5</v>
          </cell>
          <cell r="BA158">
            <v>7.3</v>
          </cell>
          <cell r="BB158" t="str">
            <v>11A* + 1B* + 0C* +  0D</v>
          </cell>
          <cell r="BC158" t="str">
            <v>11A*</v>
          </cell>
          <cell r="BD158">
            <v>0</v>
          </cell>
          <cell r="BE158" t="str">
            <v>HTT NV</v>
          </cell>
          <cell r="BF158" t="str">
            <v>HTT NV</v>
          </cell>
        </row>
        <row r="159">
          <cell r="E159" t="str">
            <v>01011011</v>
          </cell>
          <cell r="F159" t="str">
            <v>Khoa Lý luận Chính trị</v>
          </cell>
          <cell r="G159" t="str">
            <v>VC</v>
          </cell>
          <cell r="H159" t="str">
            <v>A4</v>
          </cell>
          <cell r="I159">
            <v>7</v>
          </cell>
          <cell r="J159" t="str">
            <v>A4</v>
          </cell>
          <cell r="K159">
            <v>7</v>
          </cell>
          <cell r="L159" t="str">
            <v>A3</v>
          </cell>
          <cell r="M159">
            <v>8</v>
          </cell>
          <cell r="N159" t="str">
            <v>A4</v>
          </cell>
          <cell r="O159">
            <v>7</v>
          </cell>
          <cell r="P159" t="str">
            <v>A3</v>
          </cell>
          <cell r="Q159">
            <v>8</v>
          </cell>
          <cell r="R159" t="str">
            <v>A4</v>
          </cell>
          <cell r="S159">
            <v>7</v>
          </cell>
          <cell r="T159" t="str">
            <v>A4</v>
          </cell>
          <cell r="U159">
            <v>7</v>
          </cell>
          <cell r="V159">
            <v>7.4</v>
          </cell>
          <cell r="W159">
            <v>0</v>
          </cell>
          <cell r="X159" t="str">
            <v>Tốt</v>
          </cell>
          <cell r="Y159">
            <v>0</v>
          </cell>
          <cell r="Z159" t="str">
            <v>A4</v>
          </cell>
          <cell r="AA159">
            <v>7</v>
          </cell>
          <cell r="AB159" t="str">
            <v>A3</v>
          </cell>
          <cell r="AC159">
            <v>8</v>
          </cell>
          <cell r="AD159" t="str">
            <v>A3</v>
          </cell>
          <cell r="AE159">
            <v>8</v>
          </cell>
          <cell r="AF159" t="str">
            <v>A3</v>
          </cell>
          <cell r="AG159">
            <v>8</v>
          </cell>
          <cell r="AH159" t="str">
            <v>A4</v>
          </cell>
          <cell r="AI159">
            <v>7</v>
          </cell>
          <cell r="AJ159">
            <v>7.8</v>
          </cell>
          <cell r="AK159">
            <v>0</v>
          </cell>
          <cell r="AL159" t="str">
            <v>Tốt</v>
          </cell>
          <cell r="AM159">
            <v>7.6</v>
          </cell>
          <cell r="AN159">
            <v>0</v>
          </cell>
          <cell r="AO159" t="str">
            <v>Tốt</v>
          </cell>
          <cell r="AP159">
            <v>0</v>
          </cell>
          <cell r="AQ159">
            <v>7.6</v>
          </cell>
          <cell r="AR159" t="str">
            <v/>
          </cell>
          <cell r="AS159" t="str">
            <v>Tốt</v>
          </cell>
          <cell r="AT159" t="str">
            <v>Đạt LĐTT</v>
          </cell>
          <cell r="AU159">
            <v>7.5</v>
          </cell>
          <cell r="AV159" t="str">
            <v/>
          </cell>
          <cell r="AW159" t="str">
            <v>Tốt</v>
          </cell>
          <cell r="AX159" t="str">
            <v>Đạt LĐTT</v>
          </cell>
          <cell r="AY159" t="str">
            <v>Khá</v>
          </cell>
          <cell r="AZ159">
            <v>7.5</v>
          </cell>
          <cell r="BA159">
            <v>7.4</v>
          </cell>
          <cell r="BB159" t="str">
            <v>12A* + 0B* + 0C* +  0D</v>
          </cell>
          <cell r="BC159" t="str">
            <v>12A*</v>
          </cell>
          <cell r="BD159">
            <v>0</v>
          </cell>
          <cell r="BE159" t="str">
            <v>HTT NV</v>
          </cell>
          <cell r="BF159" t="str">
            <v>HTT NV</v>
          </cell>
        </row>
        <row r="160">
          <cell r="E160" t="str">
            <v>01011013</v>
          </cell>
          <cell r="F160" t="str">
            <v>Khoa Lý luận Chính trị</v>
          </cell>
          <cell r="G160" t="str">
            <v>VC</v>
          </cell>
          <cell r="H160" t="str">
            <v>A3</v>
          </cell>
          <cell r="I160">
            <v>8</v>
          </cell>
          <cell r="J160" t="str">
            <v>A4</v>
          </cell>
          <cell r="K160">
            <v>7</v>
          </cell>
          <cell r="L160" t="str">
            <v>A3</v>
          </cell>
          <cell r="M160">
            <v>8</v>
          </cell>
          <cell r="N160" t="str">
            <v>A3</v>
          </cell>
          <cell r="O160">
            <v>8</v>
          </cell>
          <cell r="P160" t="str">
            <v>A2</v>
          </cell>
          <cell r="Q160">
            <v>9</v>
          </cell>
          <cell r="R160" t="str">
            <v>A4</v>
          </cell>
          <cell r="S160">
            <v>7</v>
          </cell>
          <cell r="T160" t="str">
            <v>A DN</v>
          </cell>
          <cell r="U160">
            <v>0</v>
          </cell>
          <cell r="V160">
            <v>8</v>
          </cell>
          <cell r="W160">
            <v>0</v>
          </cell>
          <cell r="X160" t="str">
            <v>Xuất sắc</v>
          </cell>
          <cell r="Y160" t="str">
            <v>Nghỉ thai sản từ ngày 16/12/2022 đến 15/6/2023
Thưởng 4 tháng</v>
          </cell>
          <cell r="Z160" t="str">
            <v>A DN</v>
          </cell>
          <cell r="AA160">
            <v>0</v>
          </cell>
          <cell r="AB160" t="str">
            <v>A DN</v>
          </cell>
          <cell r="AC160">
            <v>0</v>
          </cell>
          <cell r="AD160" t="str">
            <v>A DN</v>
          </cell>
          <cell r="AE160">
            <v>0</v>
          </cell>
          <cell r="AF160" t="str">
            <v>A DN</v>
          </cell>
          <cell r="AG160">
            <v>0</v>
          </cell>
          <cell r="AH160" t="str">
            <v>A4</v>
          </cell>
          <cell r="AI160">
            <v>7</v>
          </cell>
          <cell r="AJ160">
            <v>0</v>
          </cell>
          <cell r="AK160">
            <v>0</v>
          </cell>
          <cell r="AL160" t="str">
            <v>Không xếp loại</v>
          </cell>
          <cell r="AM160">
            <v>0</v>
          </cell>
          <cell r="AN160">
            <v>0</v>
          </cell>
          <cell r="AO160" t="str">
            <v>Không xếp loại</v>
          </cell>
          <cell r="AP160" t="str">
            <v>Nghỉ thai sản từ ngày 16/12/2022 đến 15/6/2023</v>
          </cell>
          <cell r="AQ160">
            <v>8</v>
          </cell>
          <cell r="AR160" t="str">
            <v/>
          </cell>
          <cell r="AS160" t="str">
            <v>Xuất sắc</v>
          </cell>
          <cell r="AT160" t="str">
            <v>Đạt LĐTT</v>
          </cell>
          <cell r="AU160">
            <v>8</v>
          </cell>
          <cell r="AV160" t="str">
            <v/>
          </cell>
          <cell r="AW160" t="str">
            <v>Xuất sắc</v>
          </cell>
          <cell r="AX160" t="str">
            <v>Đạt LĐTT</v>
          </cell>
          <cell r="AY160" t="e">
            <v>#N/A</v>
          </cell>
          <cell r="AZ160">
            <v>7.8</v>
          </cell>
          <cell r="BA160">
            <v>7.7</v>
          </cell>
          <cell r="BB160" t="str">
            <v>12A* + 0B* + 0C* +  0D</v>
          </cell>
          <cell r="BC160" t="str">
            <v>12A*</v>
          </cell>
          <cell r="BD160">
            <v>0</v>
          </cell>
          <cell r="BE160" t="str">
            <v>HTT NV</v>
          </cell>
          <cell r="BF160" t="str">
            <v>HTT NV</v>
          </cell>
        </row>
        <row r="161">
          <cell r="E161" t="str">
            <v>01011009</v>
          </cell>
          <cell r="F161" t="str">
            <v>Khoa Lý luận Chính trị</v>
          </cell>
          <cell r="G161" t="str">
            <v>VC</v>
          </cell>
          <cell r="H161" t="str">
            <v>A3</v>
          </cell>
          <cell r="I161">
            <v>8</v>
          </cell>
          <cell r="J161" t="str">
            <v>A4</v>
          </cell>
          <cell r="K161">
            <v>7</v>
          </cell>
          <cell r="L161" t="str">
            <v>A3</v>
          </cell>
          <cell r="M161">
            <v>8</v>
          </cell>
          <cell r="N161" t="str">
            <v>A3</v>
          </cell>
          <cell r="O161">
            <v>8</v>
          </cell>
          <cell r="P161" t="str">
            <v>A3</v>
          </cell>
          <cell r="Q161">
            <v>8</v>
          </cell>
          <cell r="R161" t="str">
            <v>A3</v>
          </cell>
          <cell r="S161">
            <v>8</v>
          </cell>
          <cell r="T161" t="str">
            <v>A3</v>
          </cell>
          <cell r="U161">
            <v>8</v>
          </cell>
          <cell r="V161">
            <v>8</v>
          </cell>
          <cell r="W161">
            <v>0</v>
          </cell>
          <cell r="X161" t="str">
            <v>Xuất sắc</v>
          </cell>
          <cell r="Y161">
            <v>0</v>
          </cell>
          <cell r="Z161" t="str">
            <v>A4</v>
          </cell>
          <cell r="AA161">
            <v>7</v>
          </cell>
          <cell r="AB161" t="str">
            <v>A4</v>
          </cell>
          <cell r="AC161">
            <v>7</v>
          </cell>
          <cell r="AD161" t="str">
            <v>A3</v>
          </cell>
          <cell r="AE161">
            <v>8</v>
          </cell>
          <cell r="AF161" t="str">
            <v>A3</v>
          </cell>
          <cell r="AG161">
            <v>8</v>
          </cell>
          <cell r="AH161" t="str">
            <v>A2</v>
          </cell>
          <cell r="AI161">
            <v>9</v>
          </cell>
          <cell r="AJ161">
            <v>7.5</v>
          </cell>
          <cell r="AK161">
            <v>0</v>
          </cell>
          <cell r="AL161" t="str">
            <v>Tốt</v>
          </cell>
          <cell r="AM161">
            <v>7.8</v>
          </cell>
          <cell r="AN161">
            <v>0</v>
          </cell>
          <cell r="AO161" t="str">
            <v>Tốt</v>
          </cell>
          <cell r="AP161">
            <v>0</v>
          </cell>
          <cell r="AQ161">
            <v>7.8</v>
          </cell>
          <cell r="AR161" t="str">
            <v/>
          </cell>
          <cell r="AS161" t="str">
            <v>Tốt</v>
          </cell>
          <cell r="AT161" t="str">
            <v>Đạt LĐTT</v>
          </cell>
          <cell r="AU161">
            <v>7.9</v>
          </cell>
          <cell r="AV161" t="str">
            <v/>
          </cell>
          <cell r="AW161" t="str">
            <v>Tốt</v>
          </cell>
          <cell r="AX161" t="str">
            <v>Đạt LĐTT</v>
          </cell>
          <cell r="AY161" t="str">
            <v>Khá</v>
          </cell>
          <cell r="AZ161">
            <v>7.7</v>
          </cell>
          <cell r="BA161">
            <v>7.8</v>
          </cell>
          <cell r="BB161" t="str">
            <v>12A* + 0B* + 0C* +  0D</v>
          </cell>
          <cell r="BC161" t="str">
            <v>12A*</v>
          </cell>
          <cell r="BD161">
            <v>0</v>
          </cell>
          <cell r="BE161" t="str">
            <v>HTT NV</v>
          </cell>
          <cell r="BF161" t="str">
            <v>HTT NV</v>
          </cell>
        </row>
        <row r="162">
          <cell r="E162" t="str">
            <v>01011001</v>
          </cell>
          <cell r="F162" t="str">
            <v>Khoa Lý luận Chính trị</v>
          </cell>
          <cell r="G162" t="str">
            <v>VC</v>
          </cell>
          <cell r="H162" t="str">
            <v>A4</v>
          </cell>
          <cell r="I162">
            <v>7</v>
          </cell>
          <cell r="J162" t="str">
            <v>A4</v>
          </cell>
          <cell r="K162">
            <v>7</v>
          </cell>
          <cell r="L162" t="str">
            <v>A4</v>
          </cell>
          <cell r="M162">
            <v>7</v>
          </cell>
          <cell r="N162" t="str">
            <v>A4</v>
          </cell>
          <cell r="O162">
            <v>7</v>
          </cell>
          <cell r="P162" t="str">
            <v>A4</v>
          </cell>
          <cell r="Q162">
            <v>7</v>
          </cell>
          <cell r="R162" t="str">
            <v>A4</v>
          </cell>
          <cell r="S162">
            <v>7</v>
          </cell>
          <cell r="T162" t="str">
            <v>A4</v>
          </cell>
          <cell r="U162">
            <v>7</v>
          </cell>
          <cell r="V162">
            <v>7</v>
          </cell>
          <cell r="W162">
            <v>0</v>
          </cell>
          <cell r="X162" t="str">
            <v>Tốt</v>
          </cell>
          <cell r="Y162">
            <v>0</v>
          </cell>
          <cell r="Z162" t="str">
            <v>A4</v>
          </cell>
          <cell r="AA162">
            <v>7</v>
          </cell>
          <cell r="AB162" t="str">
            <v>A4</v>
          </cell>
          <cell r="AC162">
            <v>7</v>
          </cell>
          <cell r="AD162" t="str">
            <v>A4</v>
          </cell>
          <cell r="AE162">
            <v>7</v>
          </cell>
          <cell r="AF162" t="str">
            <v>A4</v>
          </cell>
          <cell r="AG162">
            <v>7</v>
          </cell>
          <cell r="AH162" t="str">
            <v>A4</v>
          </cell>
          <cell r="AI162">
            <v>7</v>
          </cell>
          <cell r="AJ162">
            <v>7</v>
          </cell>
          <cell r="AK162">
            <v>0</v>
          </cell>
          <cell r="AL162" t="str">
            <v>Tốt</v>
          </cell>
          <cell r="AM162">
            <v>7</v>
          </cell>
          <cell r="AN162">
            <v>0</v>
          </cell>
          <cell r="AO162" t="str">
            <v>Tốt</v>
          </cell>
          <cell r="AP162">
            <v>0</v>
          </cell>
          <cell r="AQ162">
            <v>7</v>
          </cell>
          <cell r="AR162" t="str">
            <v/>
          </cell>
          <cell r="AS162" t="str">
            <v>Tốt</v>
          </cell>
          <cell r="AT162" t="str">
            <v>Đạt LĐTT</v>
          </cell>
          <cell r="AU162">
            <v>7</v>
          </cell>
          <cell r="AV162" t="str">
            <v/>
          </cell>
          <cell r="AW162" t="str">
            <v>Tốt</v>
          </cell>
          <cell r="AX162" t="str">
            <v>Đạt LĐTT</v>
          </cell>
          <cell r="AY162" t="e">
            <v>#N/A</v>
          </cell>
          <cell r="AZ162">
            <v>7</v>
          </cell>
          <cell r="BA162">
            <v>7</v>
          </cell>
          <cell r="BB162" t="str">
            <v>12A* + 0B* + 0C* +  0D</v>
          </cell>
          <cell r="BC162" t="str">
            <v>12A*</v>
          </cell>
          <cell r="BD162">
            <v>0</v>
          </cell>
          <cell r="BE162" t="str">
            <v>HTT NV</v>
          </cell>
          <cell r="BF162" t="str">
            <v>HTT NV</v>
          </cell>
        </row>
        <row r="163">
          <cell r="E163" t="str">
            <v>01011014</v>
          </cell>
          <cell r="F163" t="str">
            <v>Khoa Lý luận Chính trị</v>
          </cell>
          <cell r="G163" t="str">
            <v>VC</v>
          </cell>
          <cell r="H163" t="str">
            <v>A4</v>
          </cell>
          <cell r="I163">
            <v>7</v>
          </cell>
          <cell r="J163" t="str">
            <v>A4</v>
          </cell>
          <cell r="K163">
            <v>7</v>
          </cell>
          <cell r="L163" t="str">
            <v>A4</v>
          </cell>
          <cell r="M163">
            <v>7</v>
          </cell>
          <cell r="N163" t="str">
            <v>A4</v>
          </cell>
          <cell r="O163">
            <v>7</v>
          </cell>
          <cell r="P163" t="str">
            <v>A3</v>
          </cell>
          <cell r="Q163">
            <v>8</v>
          </cell>
          <cell r="R163" t="str">
            <v>A4</v>
          </cell>
          <cell r="S163">
            <v>7</v>
          </cell>
          <cell r="T163" t="str">
            <v>A3</v>
          </cell>
          <cell r="U163">
            <v>8</v>
          </cell>
          <cell r="V163">
            <v>7.4</v>
          </cell>
          <cell r="W163">
            <v>0</v>
          </cell>
          <cell r="X163" t="str">
            <v>Tốt</v>
          </cell>
          <cell r="Y163">
            <v>0</v>
          </cell>
          <cell r="Z163" t="str">
            <v>A4</v>
          </cell>
          <cell r="AA163">
            <v>7</v>
          </cell>
          <cell r="AB163" t="str">
            <v>A4</v>
          </cell>
          <cell r="AC163">
            <v>7</v>
          </cell>
          <cell r="AD163" t="str">
            <v>A4</v>
          </cell>
          <cell r="AE163">
            <v>7</v>
          </cell>
          <cell r="AF163" t="str">
            <v>A3</v>
          </cell>
          <cell r="AG163">
            <v>8</v>
          </cell>
          <cell r="AH163" t="str">
            <v>A4</v>
          </cell>
          <cell r="AI163">
            <v>7</v>
          </cell>
          <cell r="AJ163">
            <v>7.3</v>
          </cell>
          <cell r="AK163">
            <v>0</v>
          </cell>
          <cell r="AL163" t="str">
            <v>Tốt</v>
          </cell>
          <cell r="AM163">
            <v>7.2</v>
          </cell>
          <cell r="AN163">
            <v>0</v>
          </cell>
          <cell r="AO163" t="str">
            <v>Tốt</v>
          </cell>
          <cell r="AP163">
            <v>0</v>
          </cell>
          <cell r="AQ163">
            <v>7.4</v>
          </cell>
          <cell r="AR163" t="str">
            <v/>
          </cell>
          <cell r="AS163" t="str">
            <v>Tốt</v>
          </cell>
          <cell r="AT163" t="str">
            <v>Đạt LĐTT</v>
          </cell>
          <cell r="AU163">
            <v>7.3</v>
          </cell>
          <cell r="AV163" t="str">
            <v/>
          </cell>
          <cell r="AW163" t="str">
            <v>Tốt</v>
          </cell>
          <cell r="AX163" t="str">
            <v>Đạt LĐTT</v>
          </cell>
          <cell r="AY163" t="str">
            <v>Khá</v>
          </cell>
          <cell r="AZ163">
            <v>7.3</v>
          </cell>
          <cell r="BA163">
            <v>7.3</v>
          </cell>
          <cell r="BB163" t="str">
            <v>12A* + 0B* + 0C* +  0D</v>
          </cell>
          <cell r="BC163" t="str">
            <v>12A*</v>
          </cell>
          <cell r="BD163">
            <v>0</v>
          </cell>
          <cell r="BE163" t="str">
            <v>HTT NV</v>
          </cell>
          <cell r="BF163" t="str">
            <v>HTT NV</v>
          </cell>
        </row>
        <row r="164">
          <cell r="E164" t="str">
            <v>01010005</v>
          </cell>
          <cell r="F164" t="str">
            <v>Khoa Lý luận Chính trị</v>
          </cell>
          <cell r="G164" t="str">
            <v>VC</v>
          </cell>
          <cell r="H164" t="str">
            <v>A3</v>
          </cell>
          <cell r="I164">
            <v>8</v>
          </cell>
          <cell r="J164" t="str">
            <v>A4</v>
          </cell>
          <cell r="K164">
            <v>7</v>
          </cell>
          <cell r="L164" t="str">
            <v>A3</v>
          </cell>
          <cell r="M164">
            <v>8</v>
          </cell>
          <cell r="N164" t="str">
            <v>A3</v>
          </cell>
          <cell r="O164">
            <v>8</v>
          </cell>
          <cell r="P164" t="str">
            <v>A1</v>
          </cell>
          <cell r="Q164">
            <v>10</v>
          </cell>
          <cell r="R164" t="str">
            <v>A4</v>
          </cell>
          <cell r="S164">
            <v>7</v>
          </cell>
          <cell r="T164" t="str">
            <v>A3</v>
          </cell>
          <cell r="U164">
            <v>8</v>
          </cell>
          <cell r="V164">
            <v>8.1999999999999993</v>
          </cell>
          <cell r="W164">
            <v>0</v>
          </cell>
          <cell r="X164" t="str">
            <v>Xuất sắc</v>
          </cell>
          <cell r="Y164">
            <v>0</v>
          </cell>
          <cell r="Z164" t="str">
            <v>A4</v>
          </cell>
          <cell r="AA164">
            <v>7</v>
          </cell>
          <cell r="AB164" t="str">
            <v>A4</v>
          </cell>
          <cell r="AC164">
            <v>7</v>
          </cell>
          <cell r="AD164" t="str">
            <v>A4</v>
          </cell>
          <cell r="AE164">
            <v>7</v>
          </cell>
          <cell r="AF164" t="str">
            <v>A3</v>
          </cell>
          <cell r="AG164">
            <v>8</v>
          </cell>
          <cell r="AH164" t="str">
            <v>A4</v>
          </cell>
          <cell r="AI164">
            <v>7</v>
          </cell>
          <cell r="AJ164">
            <v>7.3</v>
          </cell>
          <cell r="AK164">
            <v>0</v>
          </cell>
          <cell r="AL164" t="str">
            <v>Tốt</v>
          </cell>
          <cell r="AM164">
            <v>7.2</v>
          </cell>
          <cell r="AN164">
            <v>0</v>
          </cell>
          <cell r="AO164" t="str">
            <v>Tốt</v>
          </cell>
          <cell r="AP164">
            <v>0</v>
          </cell>
          <cell r="AQ164">
            <v>7.8</v>
          </cell>
          <cell r="AR164" t="str">
            <v/>
          </cell>
          <cell r="AS164" t="str">
            <v>Tốt</v>
          </cell>
          <cell r="AT164" t="str">
            <v>Đạt LĐTT</v>
          </cell>
          <cell r="AU164">
            <v>7.7</v>
          </cell>
          <cell r="AV164" t="str">
            <v/>
          </cell>
          <cell r="AW164" t="str">
            <v>Tốt</v>
          </cell>
          <cell r="AX164" t="str">
            <v>Đạt LĐTT</v>
          </cell>
          <cell r="AY164" t="str">
            <v>Tốt</v>
          </cell>
          <cell r="AZ164">
            <v>7.7</v>
          </cell>
          <cell r="BA164">
            <v>7.7</v>
          </cell>
          <cell r="BB164" t="str">
            <v>12A* + 0B* + 0C* +  0D</v>
          </cell>
          <cell r="BC164" t="str">
            <v>12A*</v>
          </cell>
          <cell r="BD164">
            <v>0</v>
          </cell>
          <cell r="BE164" t="str">
            <v>HTT NV</v>
          </cell>
          <cell r="BF164" t="str">
            <v>HTT NV</v>
          </cell>
        </row>
        <row r="165">
          <cell r="E165" t="str">
            <v>01011016</v>
          </cell>
          <cell r="F165" t="str">
            <v>Khoa Lý luận Chính trị</v>
          </cell>
          <cell r="G165" t="str">
            <v>VC</v>
          </cell>
          <cell r="H165" t="str">
            <v>A3</v>
          </cell>
          <cell r="I165">
            <v>8</v>
          </cell>
          <cell r="J165" t="str">
            <v>A4</v>
          </cell>
          <cell r="K165">
            <v>7</v>
          </cell>
          <cell r="L165" t="str">
            <v>A3</v>
          </cell>
          <cell r="M165">
            <v>8</v>
          </cell>
          <cell r="N165" t="str">
            <v>A4</v>
          </cell>
          <cell r="O165">
            <v>7</v>
          </cell>
          <cell r="P165" t="str">
            <v>A3</v>
          </cell>
          <cell r="Q165">
            <v>8</v>
          </cell>
          <cell r="R165" t="str">
            <v>A4</v>
          </cell>
          <cell r="S165">
            <v>7</v>
          </cell>
          <cell r="T165" t="str">
            <v>A4</v>
          </cell>
          <cell r="U165">
            <v>7</v>
          </cell>
          <cell r="V165">
            <v>7.4</v>
          </cell>
          <cell r="W165">
            <v>0</v>
          </cell>
          <cell r="X165" t="str">
            <v>Tốt</v>
          </cell>
          <cell r="Y165">
            <v>0</v>
          </cell>
          <cell r="Z165" t="str">
            <v>A3</v>
          </cell>
          <cell r="AA165">
            <v>8</v>
          </cell>
          <cell r="AB165" t="str">
            <v>A3</v>
          </cell>
          <cell r="AC165">
            <v>8</v>
          </cell>
          <cell r="AD165" t="str">
            <v>A4</v>
          </cell>
          <cell r="AE165">
            <v>7</v>
          </cell>
          <cell r="AF165" t="str">
            <v>A3</v>
          </cell>
          <cell r="AG165">
            <v>8</v>
          </cell>
          <cell r="AH165" t="str">
            <v>A4</v>
          </cell>
          <cell r="AI165">
            <v>7</v>
          </cell>
          <cell r="AJ165">
            <v>7.8</v>
          </cell>
          <cell r="AK165">
            <v>0</v>
          </cell>
          <cell r="AL165" t="str">
            <v>Tốt</v>
          </cell>
          <cell r="AM165">
            <v>7.6</v>
          </cell>
          <cell r="AN165">
            <v>0</v>
          </cell>
          <cell r="AO165" t="str">
            <v>Tốt</v>
          </cell>
          <cell r="AP165">
            <v>0</v>
          </cell>
          <cell r="AQ165">
            <v>7.6</v>
          </cell>
          <cell r="AR165" t="str">
            <v/>
          </cell>
          <cell r="AS165" t="str">
            <v>Tốt</v>
          </cell>
          <cell r="AT165" t="str">
            <v>Đạt LĐTT</v>
          </cell>
          <cell r="AU165">
            <v>7.5</v>
          </cell>
          <cell r="AV165" t="str">
            <v/>
          </cell>
          <cell r="AW165" t="str">
            <v>Tốt</v>
          </cell>
          <cell r="AX165" t="str">
            <v>Đạt LĐTT</v>
          </cell>
          <cell r="AY165" t="str">
            <v>Đạt yêu cầu</v>
          </cell>
          <cell r="AZ165">
            <v>7.5</v>
          </cell>
          <cell r="BA165">
            <v>7.5</v>
          </cell>
          <cell r="BB165" t="str">
            <v>12A* + 0B* + 0C* +  0D</v>
          </cell>
          <cell r="BC165" t="str">
            <v>12A*</v>
          </cell>
          <cell r="BD165">
            <v>0</v>
          </cell>
          <cell r="BE165" t="str">
            <v>HTT NV</v>
          </cell>
          <cell r="BF165" t="str">
            <v>HTT NV</v>
          </cell>
        </row>
        <row r="166">
          <cell r="E166" t="str">
            <v>01011007</v>
          </cell>
          <cell r="F166" t="str">
            <v>Khoa Lý luận Chính trị</v>
          </cell>
          <cell r="G166" t="str">
            <v>VC</v>
          </cell>
          <cell r="H166" t="str">
            <v>A4</v>
          </cell>
          <cell r="I166">
            <v>7</v>
          </cell>
          <cell r="J166" t="str">
            <v>A4</v>
          </cell>
          <cell r="K166">
            <v>7</v>
          </cell>
          <cell r="L166" t="str">
            <v>A3</v>
          </cell>
          <cell r="M166">
            <v>8</v>
          </cell>
          <cell r="N166" t="str">
            <v>A3</v>
          </cell>
          <cell r="O166">
            <v>8</v>
          </cell>
          <cell r="P166" t="str">
            <v>A4</v>
          </cell>
          <cell r="Q166">
            <v>7</v>
          </cell>
          <cell r="R166" t="str">
            <v>A3</v>
          </cell>
          <cell r="S166">
            <v>8</v>
          </cell>
          <cell r="T166" t="str">
            <v>A4</v>
          </cell>
          <cell r="U166">
            <v>7</v>
          </cell>
          <cell r="V166">
            <v>7.6</v>
          </cell>
          <cell r="W166">
            <v>0</v>
          </cell>
          <cell r="X166" t="str">
            <v>Tốt</v>
          </cell>
          <cell r="Y166">
            <v>0</v>
          </cell>
          <cell r="Z166" t="str">
            <v>A4</v>
          </cell>
          <cell r="AA166">
            <v>7</v>
          </cell>
          <cell r="AB166" t="str">
            <v>A4</v>
          </cell>
          <cell r="AC166">
            <v>7</v>
          </cell>
          <cell r="AD166" t="str">
            <v>A4</v>
          </cell>
          <cell r="AE166">
            <v>7</v>
          </cell>
          <cell r="AF166" t="str">
            <v>A4</v>
          </cell>
          <cell r="AG166">
            <v>7</v>
          </cell>
          <cell r="AH166" t="str">
            <v>A4</v>
          </cell>
          <cell r="AI166">
            <v>7</v>
          </cell>
          <cell r="AJ166">
            <v>7</v>
          </cell>
          <cell r="AK166">
            <v>0</v>
          </cell>
          <cell r="AL166" t="str">
            <v>Tốt</v>
          </cell>
          <cell r="AM166">
            <v>7</v>
          </cell>
          <cell r="AN166">
            <v>0</v>
          </cell>
          <cell r="AO166" t="str">
            <v>Tốt</v>
          </cell>
          <cell r="AP166">
            <v>0</v>
          </cell>
          <cell r="AQ166">
            <v>7.3</v>
          </cell>
          <cell r="AR166" t="str">
            <v/>
          </cell>
          <cell r="AS166" t="str">
            <v>Tốt</v>
          </cell>
          <cell r="AT166" t="str">
            <v>Đạt LĐTT</v>
          </cell>
          <cell r="AU166">
            <v>7.3</v>
          </cell>
          <cell r="AV166" t="str">
            <v/>
          </cell>
          <cell r="AW166" t="str">
            <v>Tốt</v>
          </cell>
          <cell r="AX166" t="str">
            <v>Đạt LĐTT</v>
          </cell>
          <cell r="AY166" t="str">
            <v>Khá</v>
          </cell>
          <cell r="AZ166">
            <v>7.3</v>
          </cell>
          <cell r="BA166">
            <v>7.3</v>
          </cell>
          <cell r="BB166" t="str">
            <v>12A* + 0B* + 0C* +  0D</v>
          </cell>
          <cell r="BC166" t="str">
            <v>12A*</v>
          </cell>
          <cell r="BD166">
            <v>0</v>
          </cell>
          <cell r="BE166" t="str">
            <v>HTT NV</v>
          </cell>
          <cell r="BF166" t="str">
            <v>HTT NV</v>
          </cell>
        </row>
        <row r="167">
          <cell r="E167" t="str">
            <v>01011008</v>
          </cell>
          <cell r="F167" t="str">
            <v>Khoa Lý luận Chính trị</v>
          </cell>
          <cell r="G167" t="str">
            <v>VC</v>
          </cell>
          <cell r="H167" t="str">
            <v>A3</v>
          </cell>
          <cell r="I167">
            <v>8</v>
          </cell>
          <cell r="J167" t="str">
            <v>A4</v>
          </cell>
          <cell r="K167">
            <v>7</v>
          </cell>
          <cell r="L167" t="str">
            <v>A3</v>
          </cell>
          <cell r="M167">
            <v>8</v>
          </cell>
          <cell r="N167" t="str">
            <v>A4</v>
          </cell>
          <cell r="O167">
            <v>7</v>
          </cell>
          <cell r="P167" t="str">
            <v>A2</v>
          </cell>
          <cell r="Q167">
            <v>9</v>
          </cell>
          <cell r="R167" t="str">
            <v>A3</v>
          </cell>
          <cell r="S167">
            <v>8</v>
          </cell>
          <cell r="T167" t="str">
            <v>A3</v>
          </cell>
          <cell r="U167">
            <v>8</v>
          </cell>
          <cell r="V167">
            <v>8</v>
          </cell>
          <cell r="W167">
            <v>0</v>
          </cell>
          <cell r="X167" t="str">
            <v>Xuất sắc</v>
          </cell>
          <cell r="Y167">
            <v>0</v>
          </cell>
          <cell r="Z167" t="str">
            <v>A3</v>
          </cell>
          <cell r="AA167">
            <v>8</v>
          </cell>
          <cell r="AB167" t="str">
            <v>A4</v>
          </cell>
          <cell r="AC167">
            <v>7</v>
          </cell>
          <cell r="AD167" t="str">
            <v>A4</v>
          </cell>
          <cell r="AE167">
            <v>7</v>
          </cell>
          <cell r="AF167" t="str">
            <v>A3</v>
          </cell>
          <cell r="AG167">
            <v>8</v>
          </cell>
          <cell r="AH167" t="str">
            <v>A3</v>
          </cell>
          <cell r="AI167">
            <v>8</v>
          </cell>
          <cell r="AJ167">
            <v>7.5</v>
          </cell>
          <cell r="AK167">
            <v>0</v>
          </cell>
          <cell r="AL167" t="str">
            <v>Tốt</v>
          </cell>
          <cell r="AM167">
            <v>7.6</v>
          </cell>
          <cell r="AN167">
            <v>0</v>
          </cell>
          <cell r="AO167" t="str">
            <v>Tốt</v>
          </cell>
          <cell r="AP167">
            <v>0</v>
          </cell>
          <cell r="AQ167">
            <v>7.8</v>
          </cell>
          <cell r="AR167" t="str">
            <v/>
          </cell>
          <cell r="AS167" t="str">
            <v>Tốt</v>
          </cell>
          <cell r="AT167" t="str">
            <v>Đạt LĐTT</v>
          </cell>
          <cell r="AU167">
            <v>7.8</v>
          </cell>
          <cell r="AV167" t="str">
            <v/>
          </cell>
          <cell r="AW167" t="str">
            <v>Tốt</v>
          </cell>
          <cell r="AX167" t="str">
            <v>Đạt LĐTT</v>
          </cell>
          <cell r="AY167" t="str">
            <v>Khá</v>
          </cell>
          <cell r="AZ167">
            <v>7.7</v>
          </cell>
          <cell r="BA167">
            <v>7.8</v>
          </cell>
          <cell r="BB167" t="str">
            <v>12A* + 0B* + 0C* +  0D</v>
          </cell>
          <cell r="BC167" t="str">
            <v>12A*</v>
          </cell>
          <cell r="BD167">
            <v>0</v>
          </cell>
          <cell r="BE167" t="str">
            <v>HTT NV</v>
          </cell>
          <cell r="BF167" t="str">
            <v>HTT NV</v>
          </cell>
        </row>
        <row r="168">
          <cell r="E168" t="str">
            <v>01011015</v>
          </cell>
          <cell r="F168" t="str">
            <v>Khoa Lý luận Chính trị</v>
          </cell>
          <cell r="G168" t="str">
            <v>VC</v>
          </cell>
          <cell r="H168" t="str">
            <v>A1</v>
          </cell>
          <cell r="I168">
            <v>10</v>
          </cell>
          <cell r="J168" t="str">
            <v>A4</v>
          </cell>
          <cell r="K168">
            <v>7</v>
          </cell>
          <cell r="L168" t="str">
            <v>A1</v>
          </cell>
          <cell r="M168">
            <v>10</v>
          </cell>
          <cell r="N168" t="str">
            <v>A4</v>
          </cell>
          <cell r="O168">
            <v>7</v>
          </cell>
          <cell r="P168" t="str">
            <v>A3</v>
          </cell>
          <cell r="Q168">
            <v>8</v>
          </cell>
          <cell r="R168" t="str">
            <v>A2</v>
          </cell>
          <cell r="S168">
            <v>9</v>
          </cell>
          <cell r="T168" t="str">
            <v>A4</v>
          </cell>
          <cell r="U168">
            <v>7</v>
          </cell>
          <cell r="V168">
            <v>8.1999999999999993</v>
          </cell>
          <cell r="W168">
            <v>0</v>
          </cell>
          <cell r="X168" t="str">
            <v>Xuất sắc</v>
          </cell>
          <cell r="Y168">
            <v>0</v>
          </cell>
          <cell r="Z168" t="str">
            <v>A3</v>
          </cell>
          <cell r="AA168">
            <v>8</v>
          </cell>
          <cell r="AB168" t="str">
            <v>A4</v>
          </cell>
          <cell r="AC168">
            <v>7</v>
          </cell>
          <cell r="AD168" t="str">
            <v>A3</v>
          </cell>
          <cell r="AE168">
            <v>8</v>
          </cell>
          <cell r="AF168" t="str">
            <v>A3</v>
          </cell>
          <cell r="AG168">
            <v>8</v>
          </cell>
          <cell r="AH168" t="str">
            <v>A3</v>
          </cell>
          <cell r="AI168">
            <v>8</v>
          </cell>
          <cell r="AJ168">
            <v>7.8</v>
          </cell>
          <cell r="AK168">
            <v>0</v>
          </cell>
          <cell r="AL168" t="str">
            <v>Tốt</v>
          </cell>
          <cell r="AM168">
            <v>7.8</v>
          </cell>
          <cell r="AN168">
            <v>0</v>
          </cell>
          <cell r="AO168" t="str">
            <v>Tốt</v>
          </cell>
          <cell r="AP168">
            <v>0</v>
          </cell>
          <cell r="AQ168">
            <v>8</v>
          </cell>
          <cell r="AR168" t="str">
            <v/>
          </cell>
          <cell r="AS168" t="str">
            <v>Xuất sắc</v>
          </cell>
          <cell r="AT168" t="str">
            <v>Đạt LĐTT</v>
          </cell>
          <cell r="AU168">
            <v>8</v>
          </cell>
          <cell r="AV168" t="str">
            <v/>
          </cell>
          <cell r="AW168" t="str">
            <v>Xuất sắc</v>
          </cell>
          <cell r="AX168" t="str">
            <v>Đạt LĐTT</v>
          </cell>
          <cell r="AY168" t="str">
            <v>Khá</v>
          </cell>
          <cell r="AZ168">
            <v>8.1</v>
          </cell>
          <cell r="BA168">
            <v>8.1</v>
          </cell>
          <cell r="BB168" t="str">
            <v>12A* + 0B* + 0C* +  0D</v>
          </cell>
          <cell r="BC168" t="str">
            <v>12A*</v>
          </cell>
          <cell r="BD168">
            <v>0</v>
          </cell>
          <cell r="BE168" t="str">
            <v>HTXS NV</v>
          </cell>
          <cell r="BF168" t="str">
            <v>HTXS NV</v>
          </cell>
        </row>
        <row r="169">
          <cell r="E169" t="str">
            <v>01011010</v>
          </cell>
          <cell r="F169" t="str">
            <v>Khoa Lý luận Chính trị</v>
          </cell>
          <cell r="G169" t="str">
            <v>VC</v>
          </cell>
          <cell r="H169" t="str">
            <v>A3</v>
          </cell>
          <cell r="I169">
            <v>8</v>
          </cell>
          <cell r="J169" t="str">
            <v>A4</v>
          </cell>
          <cell r="K169">
            <v>7</v>
          </cell>
          <cell r="L169" t="str">
            <v>A3</v>
          </cell>
          <cell r="M169">
            <v>8</v>
          </cell>
          <cell r="N169" t="str">
            <v>A4</v>
          </cell>
          <cell r="O169">
            <v>7</v>
          </cell>
          <cell r="P169" t="str">
            <v>A3</v>
          </cell>
          <cell r="Q169">
            <v>8</v>
          </cell>
          <cell r="R169" t="str">
            <v>A3</v>
          </cell>
          <cell r="S169">
            <v>8</v>
          </cell>
          <cell r="T169" t="str">
            <v>A3</v>
          </cell>
          <cell r="U169">
            <v>8</v>
          </cell>
          <cell r="V169">
            <v>7.8</v>
          </cell>
          <cell r="W169">
            <v>0</v>
          </cell>
          <cell r="X169" t="str">
            <v>Tốt</v>
          </cell>
          <cell r="Y169">
            <v>0</v>
          </cell>
          <cell r="Z169" t="str">
            <v>A4</v>
          </cell>
          <cell r="AA169">
            <v>7</v>
          </cell>
          <cell r="AB169" t="str">
            <v>A4</v>
          </cell>
          <cell r="AC169">
            <v>7</v>
          </cell>
          <cell r="AD169" t="str">
            <v>A4</v>
          </cell>
          <cell r="AE169">
            <v>7</v>
          </cell>
          <cell r="AF169" t="str">
            <v>A3</v>
          </cell>
          <cell r="AG169">
            <v>8</v>
          </cell>
          <cell r="AH169" t="str">
            <v>A3</v>
          </cell>
          <cell r="AI169">
            <v>8</v>
          </cell>
          <cell r="AJ169">
            <v>7.3</v>
          </cell>
          <cell r="AK169">
            <v>0</v>
          </cell>
          <cell r="AL169" t="str">
            <v>Tốt</v>
          </cell>
          <cell r="AM169">
            <v>7.4</v>
          </cell>
          <cell r="AN169">
            <v>0</v>
          </cell>
          <cell r="AO169" t="str">
            <v>Tốt</v>
          </cell>
          <cell r="AP169">
            <v>0</v>
          </cell>
          <cell r="AQ169">
            <v>7.6</v>
          </cell>
          <cell r="AR169" t="str">
            <v/>
          </cell>
          <cell r="AS169" t="str">
            <v>Tốt</v>
          </cell>
          <cell r="AT169" t="str">
            <v>Đạt LĐTT</v>
          </cell>
          <cell r="AU169">
            <v>7.6</v>
          </cell>
          <cell r="AV169" t="str">
            <v/>
          </cell>
          <cell r="AW169" t="str">
            <v>Tốt</v>
          </cell>
          <cell r="AX169" t="str">
            <v>Đạt LĐTT</v>
          </cell>
          <cell r="AY169" t="str">
            <v>Khá</v>
          </cell>
          <cell r="AZ169">
            <v>7.5</v>
          </cell>
          <cell r="BA169">
            <v>7.6</v>
          </cell>
          <cell r="BB169" t="str">
            <v>12A* + 0B* + 0C* +  0D</v>
          </cell>
          <cell r="BC169" t="str">
            <v>12A*</v>
          </cell>
          <cell r="BD169">
            <v>0</v>
          </cell>
          <cell r="BE169" t="str">
            <v>HTT NV</v>
          </cell>
          <cell r="BF169" t="str">
            <v>HTT NV</v>
          </cell>
        </row>
        <row r="170">
          <cell r="E170" t="str">
            <v>01011018</v>
          </cell>
          <cell r="F170" t="str">
            <v>Khoa Lý luận Chính trị</v>
          </cell>
          <cell r="G170" t="str">
            <v>VC</v>
          </cell>
          <cell r="H170" t="str">
            <v>A1</v>
          </cell>
          <cell r="I170">
            <v>10</v>
          </cell>
          <cell r="J170" t="str">
            <v>A4</v>
          </cell>
          <cell r="K170">
            <v>7</v>
          </cell>
          <cell r="L170" t="str">
            <v>A1</v>
          </cell>
          <cell r="M170">
            <v>10</v>
          </cell>
          <cell r="N170" t="str">
            <v>A3</v>
          </cell>
          <cell r="O170">
            <v>8</v>
          </cell>
          <cell r="P170" t="str">
            <v>A3</v>
          </cell>
          <cell r="Q170">
            <v>8</v>
          </cell>
          <cell r="R170" t="str">
            <v>A3</v>
          </cell>
          <cell r="S170">
            <v>8</v>
          </cell>
          <cell r="T170" t="str">
            <v>A3</v>
          </cell>
          <cell r="U170">
            <v>8</v>
          </cell>
          <cell r="V170">
            <v>8.4</v>
          </cell>
          <cell r="W170">
            <v>0</v>
          </cell>
          <cell r="X170" t="str">
            <v>Xuất sắc</v>
          </cell>
          <cell r="Y170">
            <v>0</v>
          </cell>
          <cell r="Z170" t="str">
            <v>A3</v>
          </cell>
          <cell r="AA170">
            <v>8</v>
          </cell>
          <cell r="AB170" t="str">
            <v>A3</v>
          </cell>
          <cell r="AC170">
            <v>8</v>
          </cell>
          <cell r="AD170" t="str">
            <v>A3</v>
          </cell>
          <cell r="AE170">
            <v>8</v>
          </cell>
          <cell r="AF170" t="str">
            <v>A3</v>
          </cell>
          <cell r="AG170">
            <v>8</v>
          </cell>
          <cell r="AH170" t="str">
            <v>A3</v>
          </cell>
          <cell r="AI170">
            <v>8</v>
          </cell>
          <cell r="AJ170">
            <v>8</v>
          </cell>
          <cell r="AK170">
            <v>0</v>
          </cell>
          <cell r="AL170" t="str">
            <v>Xuất sắc</v>
          </cell>
          <cell r="AM170">
            <v>8</v>
          </cell>
          <cell r="AN170">
            <v>0</v>
          </cell>
          <cell r="AO170" t="str">
            <v>Xuất sắc</v>
          </cell>
          <cell r="AP170">
            <v>0</v>
          </cell>
          <cell r="AQ170">
            <v>8.1999999999999993</v>
          </cell>
          <cell r="AR170" t="str">
            <v/>
          </cell>
          <cell r="AS170" t="str">
            <v>Xuất sắc</v>
          </cell>
          <cell r="AT170" t="str">
            <v>Đạt LĐTT</v>
          </cell>
          <cell r="AU170">
            <v>8.1999999999999993</v>
          </cell>
          <cell r="AV170" t="str">
            <v/>
          </cell>
          <cell r="AW170" t="str">
            <v>Xuất sắc</v>
          </cell>
          <cell r="AX170" t="str">
            <v>Đạt LĐTT</v>
          </cell>
          <cell r="AY170" t="str">
            <v>Tốt</v>
          </cell>
          <cell r="AZ170">
            <v>8.3000000000000007</v>
          </cell>
          <cell r="BA170">
            <v>8.3000000000000007</v>
          </cell>
          <cell r="BB170" t="str">
            <v>12A* + 0B* + 0C* +  0D</v>
          </cell>
          <cell r="BC170" t="str">
            <v>12A*</v>
          </cell>
          <cell r="BD170">
            <v>0</v>
          </cell>
          <cell r="BE170" t="str">
            <v>HTXS NV</v>
          </cell>
          <cell r="BF170" t="str">
            <v>HTXS NV</v>
          </cell>
        </row>
        <row r="171">
          <cell r="E171" t="str">
            <v>01011006</v>
          </cell>
          <cell r="F171" t="str">
            <v>Khoa Lý luận Chính trị</v>
          </cell>
          <cell r="G171" t="str">
            <v>VC</v>
          </cell>
          <cell r="H171" t="str">
            <v>A3</v>
          </cell>
          <cell r="I171">
            <v>8</v>
          </cell>
          <cell r="J171" t="str">
            <v>A4</v>
          </cell>
          <cell r="K171">
            <v>7</v>
          </cell>
          <cell r="L171" t="str">
            <v>A4</v>
          </cell>
          <cell r="M171">
            <v>7</v>
          </cell>
          <cell r="N171" t="str">
            <v>A4</v>
          </cell>
          <cell r="O171">
            <v>7</v>
          </cell>
          <cell r="P171" t="str">
            <v>A3</v>
          </cell>
          <cell r="Q171">
            <v>8</v>
          </cell>
          <cell r="R171" t="str">
            <v>A3</v>
          </cell>
          <cell r="S171">
            <v>8</v>
          </cell>
          <cell r="T171" t="str">
            <v>A3</v>
          </cell>
          <cell r="U171">
            <v>8</v>
          </cell>
          <cell r="V171">
            <v>7.6</v>
          </cell>
          <cell r="W171">
            <v>0</v>
          </cell>
          <cell r="X171" t="str">
            <v>Tốt</v>
          </cell>
          <cell r="Y171">
            <v>0</v>
          </cell>
          <cell r="Z171" t="str">
            <v>A4</v>
          </cell>
          <cell r="AA171">
            <v>7</v>
          </cell>
          <cell r="AB171" t="str">
            <v>A4</v>
          </cell>
          <cell r="AC171">
            <v>7</v>
          </cell>
          <cell r="AD171" t="str">
            <v>A4</v>
          </cell>
          <cell r="AE171">
            <v>7</v>
          </cell>
          <cell r="AF171" t="str">
            <v>A3</v>
          </cell>
          <cell r="AG171">
            <v>8</v>
          </cell>
          <cell r="AH171" t="str">
            <v>A3</v>
          </cell>
          <cell r="AI171">
            <v>8</v>
          </cell>
          <cell r="AJ171">
            <v>7.3</v>
          </cell>
          <cell r="AK171">
            <v>0</v>
          </cell>
          <cell r="AL171" t="str">
            <v>Tốt</v>
          </cell>
          <cell r="AM171">
            <v>7.4</v>
          </cell>
          <cell r="AN171">
            <v>0</v>
          </cell>
          <cell r="AO171" t="str">
            <v>Tốt</v>
          </cell>
          <cell r="AP171">
            <v>0</v>
          </cell>
          <cell r="AQ171">
            <v>7.5</v>
          </cell>
          <cell r="AR171" t="str">
            <v/>
          </cell>
          <cell r="AS171" t="str">
            <v>Tốt</v>
          </cell>
          <cell r="AT171" t="str">
            <v>Đạt LĐTT</v>
          </cell>
          <cell r="AU171">
            <v>7.5</v>
          </cell>
          <cell r="AV171" t="str">
            <v/>
          </cell>
          <cell r="AW171" t="str">
            <v>Tốt</v>
          </cell>
          <cell r="AX171" t="str">
            <v>Đạt LĐTT</v>
          </cell>
          <cell r="AY171" t="str">
            <v>Khá</v>
          </cell>
          <cell r="AZ171">
            <v>7.5</v>
          </cell>
          <cell r="BA171">
            <v>7.5</v>
          </cell>
          <cell r="BB171" t="str">
            <v>12A* + 0B* + 0C* +  0D</v>
          </cell>
          <cell r="BC171" t="str">
            <v>12A*</v>
          </cell>
          <cell r="BD171">
            <v>0</v>
          </cell>
          <cell r="BE171" t="str">
            <v>HTT NV</v>
          </cell>
          <cell r="BF171" t="str">
            <v>HTT NV</v>
          </cell>
        </row>
        <row r="172">
          <cell r="E172" t="str">
            <v>01012003</v>
          </cell>
          <cell r="F172" t="str">
            <v>Khoa Cơ khí</v>
          </cell>
          <cell r="G172" t="str">
            <v>VC</v>
          </cell>
          <cell r="H172" t="str">
            <v>A1</v>
          </cell>
          <cell r="I172">
            <v>10</v>
          </cell>
          <cell r="J172" t="str">
            <v>A1</v>
          </cell>
          <cell r="K172">
            <v>10</v>
          </cell>
          <cell r="L172" t="str">
            <v>A1</v>
          </cell>
          <cell r="M172">
            <v>10</v>
          </cell>
          <cell r="N172" t="str">
            <v>A1</v>
          </cell>
          <cell r="O172">
            <v>10</v>
          </cell>
          <cell r="P172" t="str">
            <v>A1</v>
          </cell>
          <cell r="Q172">
            <v>10</v>
          </cell>
          <cell r="R172" t="str">
            <v>A1</v>
          </cell>
          <cell r="S172">
            <v>10</v>
          </cell>
          <cell r="T172" t="str">
            <v>A1</v>
          </cell>
          <cell r="U172">
            <v>10</v>
          </cell>
          <cell r="V172">
            <v>10</v>
          </cell>
          <cell r="W172">
            <v>0</v>
          </cell>
          <cell r="X172" t="str">
            <v>Xuất sắc</v>
          </cell>
          <cell r="Y172">
            <v>0</v>
          </cell>
          <cell r="Z172" t="str">
            <v>A1</v>
          </cell>
          <cell r="AA172">
            <v>10</v>
          </cell>
          <cell r="AB172" t="str">
            <v>A1</v>
          </cell>
          <cell r="AC172">
            <v>10</v>
          </cell>
          <cell r="AD172" t="str">
            <v>A1</v>
          </cell>
          <cell r="AE172">
            <v>10</v>
          </cell>
          <cell r="AF172" t="str">
            <v>A2</v>
          </cell>
          <cell r="AG172">
            <v>9</v>
          </cell>
          <cell r="AH172" t="str">
            <v>A2</v>
          </cell>
          <cell r="AI172">
            <v>9</v>
          </cell>
          <cell r="AJ172">
            <v>9.8000000000000007</v>
          </cell>
          <cell r="AK172">
            <v>0</v>
          </cell>
          <cell r="AL172" t="str">
            <v>Xuất sắc</v>
          </cell>
          <cell r="AM172">
            <v>9.6</v>
          </cell>
          <cell r="AN172">
            <v>0</v>
          </cell>
          <cell r="AO172" t="str">
            <v>Xuất sắc</v>
          </cell>
          <cell r="AP172">
            <v>0</v>
          </cell>
          <cell r="AQ172">
            <v>9.9</v>
          </cell>
          <cell r="AR172" t="str">
            <v/>
          </cell>
          <cell r="AS172" t="str">
            <v>Xuất sắc</v>
          </cell>
          <cell r="AT172" t="str">
            <v>Đạt LĐTT</v>
          </cell>
          <cell r="AU172">
            <v>9.8000000000000007</v>
          </cell>
          <cell r="AV172" t="str">
            <v/>
          </cell>
          <cell r="AW172" t="str">
            <v>Xuất sắc</v>
          </cell>
          <cell r="AX172" t="str">
            <v>Đạt LĐTT</v>
          </cell>
          <cell r="AY172" t="str">
            <v>Tốt</v>
          </cell>
          <cell r="AZ172">
            <v>9.9</v>
          </cell>
          <cell r="BA172">
            <v>9.8000000000000007</v>
          </cell>
          <cell r="BB172" t="str">
            <v>12A* + 0B* + 0C* +  0D</v>
          </cell>
          <cell r="BC172" t="str">
            <v>12A*</v>
          </cell>
          <cell r="BD172">
            <v>0</v>
          </cell>
          <cell r="BE172" t="str">
            <v>HTXS NV</v>
          </cell>
          <cell r="BF172" t="str">
            <v>HTXS NV</v>
          </cell>
        </row>
        <row r="173">
          <cell r="E173" t="str">
            <v>01012008</v>
          </cell>
          <cell r="F173" t="str">
            <v>Khoa Cơ khí</v>
          </cell>
          <cell r="G173" t="str">
            <v>VC</v>
          </cell>
          <cell r="H173" t="str">
            <v>A2</v>
          </cell>
          <cell r="I173">
            <v>9</v>
          </cell>
          <cell r="J173" t="str">
            <v>A3</v>
          </cell>
          <cell r="K173">
            <v>8</v>
          </cell>
          <cell r="L173" t="str">
            <v>A3</v>
          </cell>
          <cell r="M173">
            <v>8</v>
          </cell>
          <cell r="N173" t="str">
            <v>A3</v>
          </cell>
          <cell r="O173">
            <v>8</v>
          </cell>
          <cell r="P173" t="str">
            <v>A1</v>
          </cell>
          <cell r="Q173">
            <v>10</v>
          </cell>
          <cell r="R173" t="str">
            <v>A2</v>
          </cell>
          <cell r="S173">
            <v>9</v>
          </cell>
          <cell r="T173" t="str">
            <v>A2</v>
          </cell>
          <cell r="U173">
            <v>9</v>
          </cell>
          <cell r="V173">
            <v>8.8000000000000007</v>
          </cell>
          <cell r="W173">
            <v>0</v>
          </cell>
          <cell r="X173" t="str">
            <v>Xuất sắc</v>
          </cell>
          <cell r="Y173">
            <v>0</v>
          </cell>
          <cell r="Z173" t="str">
            <v>A2</v>
          </cell>
          <cell r="AA173">
            <v>9</v>
          </cell>
          <cell r="AB173" t="str">
            <v>A2</v>
          </cell>
          <cell r="AC173">
            <v>9</v>
          </cell>
          <cell r="AD173" t="str">
            <v>A3</v>
          </cell>
          <cell r="AE173">
            <v>8</v>
          </cell>
          <cell r="AF173" t="str">
            <v>A4</v>
          </cell>
          <cell r="AG173">
            <v>7</v>
          </cell>
          <cell r="AH173" t="str">
            <v>A3</v>
          </cell>
          <cell r="AI173">
            <v>8</v>
          </cell>
          <cell r="AJ173">
            <v>8.3000000000000007</v>
          </cell>
          <cell r="AK173">
            <v>0</v>
          </cell>
          <cell r="AL173" t="str">
            <v>Xuất sắc</v>
          </cell>
          <cell r="AM173">
            <v>8.1999999999999993</v>
          </cell>
          <cell r="AN173">
            <v>0</v>
          </cell>
          <cell r="AO173" t="str">
            <v>Xuất sắc</v>
          </cell>
          <cell r="AP173">
            <v>0</v>
          </cell>
          <cell r="AQ173">
            <v>8.6</v>
          </cell>
          <cell r="AR173" t="str">
            <v/>
          </cell>
          <cell r="AS173" t="str">
            <v>Xuất sắc</v>
          </cell>
          <cell r="AT173" t="str">
            <v>Đạt LĐTT</v>
          </cell>
          <cell r="AU173">
            <v>8.5</v>
          </cell>
          <cell r="AV173" t="str">
            <v/>
          </cell>
          <cell r="AW173" t="str">
            <v>Xuất sắc</v>
          </cell>
          <cell r="AX173" t="str">
            <v>Đạt LĐTT</v>
          </cell>
          <cell r="AY173" t="str">
            <v>Khá</v>
          </cell>
          <cell r="AZ173">
            <v>8.5</v>
          </cell>
          <cell r="BA173">
            <v>8.5</v>
          </cell>
          <cell r="BB173" t="str">
            <v>12A* + 0B* + 0C* +  0D</v>
          </cell>
          <cell r="BC173" t="str">
            <v>12A*</v>
          </cell>
          <cell r="BD173">
            <v>0</v>
          </cell>
          <cell r="BE173" t="str">
            <v>HTXS NV</v>
          </cell>
          <cell r="BF173" t="str">
            <v>HTXS NV</v>
          </cell>
        </row>
        <row r="174">
          <cell r="E174" t="str">
            <v>01012007</v>
          </cell>
          <cell r="F174" t="str">
            <v>Khoa Cơ khí</v>
          </cell>
          <cell r="G174" t="str">
            <v>VC</v>
          </cell>
          <cell r="H174" t="str">
            <v>A3</v>
          </cell>
          <cell r="I174">
            <v>8</v>
          </cell>
          <cell r="J174" t="str">
            <v>A4</v>
          </cell>
          <cell r="K174">
            <v>7</v>
          </cell>
          <cell r="L174" t="str">
            <v>A2</v>
          </cell>
          <cell r="M174">
            <v>9</v>
          </cell>
          <cell r="N174" t="str">
            <v>A3</v>
          </cell>
          <cell r="O174">
            <v>8</v>
          </cell>
          <cell r="P174" t="str">
            <v>A3</v>
          </cell>
          <cell r="Q174">
            <v>8</v>
          </cell>
          <cell r="R174" t="str">
            <v>A3</v>
          </cell>
          <cell r="S174">
            <v>8</v>
          </cell>
          <cell r="T174" t="str">
            <v>A4</v>
          </cell>
          <cell r="U174">
            <v>7</v>
          </cell>
          <cell r="V174">
            <v>8</v>
          </cell>
          <cell r="W174">
            <v>0</v>
          </cell>
          <cell r="X174" t="str">
            <v>Xuất sắc</v>
          </cell>
          <cell r="Y174">
            <v>0</v>
          </cell>
          <cell r="Z174" t="str">
            <v>A4</v>
          </cell>
          <cell r="AA174">
            <v>7</v>
          </cell>
          <cell r="AB174" t="str">
            <v>A3</v>
          </cell>
          <cell r="AC174">
            <v>8</v>
          </cell>
          <cell r="AD174" t="str">
            <v>A3</v>
          </cell>
          <cell r="AE174">
            <v>8</v>
          </cell>
          <cell r="AF174" t="str">
            <v>A3</v>
          </cell>
          <cell r="AG174">
            <v>8</v>
          </cell>
          <cell r="AH174" t="str">
            <v>A3</v>
          </cell>
          <cell r="AI174">
            <v>8</v>
          </cell>
          <cell r="AJ174">
            <v>7.8</v>
          </cell>
          <cell r="AK174">
            <v>0</v>
          </cell>
          <cell r="AL174" t="str">
            <v>Tốt</v>
          </cell>
          <cell r="AM174">
            <v>7.8</v>
          </cell>
          <cell r="AN174">
            <v>0</v>
          </cell>
          <cell r="AO174" t="str">
            <v>Tốt</v>
          </cell>
          <cell r="AP174">
            <v>0</v>
          </cell>
          <cell r="AQ174">
            <v>7.9</v>
          </cell>
          <cell r="AR174" t="str">
            <v/>
          </cell>
          <cell r="AS174" t="str">
            <v>Tốt</v>
          </cell>
          <cell r="AT174" t="str">
            <v>Đạt LĐTT</v>
          </cell>
          <cell r="AU174">
            <v>7.9</v>
          </cell>
          <cell r="AV174" t="str">
            <v/>
          </cell>
          <cell r="AW174" t="str">
            <v>Tốt</v>
          </cell>
          <cell r="AX174" t="str">
            <v>Đạt LĐTT</v>
          </cell>
          <cell r="AY174" t="e">
            <v>#N/A</v>
          </cell>
          <cell r="AZ174">
            <v>7.8</v>
          </cell>
          <cell r="BA174">
            <v>7.8</v>
          </cell>
          <cell r="BB174" t="str">
            <v>12A* + 0B* + 0C* +  0D</v>
          </cell>
          <cell r="BC174" t="str">
            <v>12A*</v>
          </cell>
          <cell r="BD174">
            <v>0</v>
          </cell>
          <cell r="BE174" t="str">
            <v>HTT NV</v>
          </cell>
          <cell r="BF174" t="str">
            <v>HTT NV</v>
          </cell>
        </row>
        <row r="175">
          <cell r="E175" t="str">
            <v>01012013</v>
          </cell>
          <cell r="F175" t="str">
            <v>Khoa Cơ khí</v>
          </cell>
          <cell r="G175" t="str">
            <v>VC</v>
          </cell>
          <cell r="H175" t="str">
            <v>A2</v>
          </cell>
          <cell r="I175">
            <v>9</v>
          </cell>
          <cell r="J175" t="str">
            <v>A4</v>
          </cell>
          <cell r="K175">
            <v>7</v>
          </cell>
          <cell r="L175" t="str">
            <v>A3</v>
          </cell>
          <cell r="M175">
            <v>8</v>
          </cell>
          <cell r="N175" t="str">
            <v>A2</v>
          </cell>
          <cell r="O175">
            <v>9</v>
          </cell>
          <cell r="P175" t="str">
            <v>A1</v>
          </cell>
          <cell r="Q175">
            <v>10</v>
          </cell>
          <cell r="R175" t="str">
            <v>A2</v>
          </cell>
          <cell r="S175">
            <v>9</v>
          </cell>
          <cell r="T175" t="str">
            <v>A3</v>
          </cell>
          <cell r="U175">
            <v>8</v>
          </cell>
          <cell r="V175">
            <v>8.8000000000000007</v>
          </cell>
          <cell r="W175">
            <v>0</v>
          </cell>
          <cell r="X175" t="str">
            <v>Xuất sắc</v>
          </cell>
          <cell r="Y175">
            <v>0</v>
          </cell>
          <cell r="Z175" t="str">
            <v>A1</v>
          </cell>
          <cell r="AA175">
            <v>10</v>
          </cell>
          <cell r="AB175" t="str">
            <v>A1</v>
          </cell>
          <cell r="AC175">
            <v>10</v>
          </cell>
          <cell r="AD175" t="str">
            <v>A3</v>
          </cell>
          <cell r="AE175">
            <v>8</v>
          </cell>
          <cell r="AF175" t="str">
            <v>A3</v>
          </cell>
          <cell r="AG175">
            <v>8</v>
          </cell>
          <cell r="AH175" t="str">
            <v>A2</v>
          </cell>
          <cell r="AI175">
            <v>9</v>
          </cell>
          <cell r="AJ175">
            <v>9</v>
          </cell>
          <cell r="AK175">
            <v>0</v>
          </cell>
          <cell r="AL175" t="str">
            <v>Xuất sắc</v>
          </cell>
          <cell r="AM175">
            <v>9</v>
          </cell>
          <cell r="AN175">
            <v>0</v>
          </cell>
          <cell r="AO175" t="str">
            <v>Xuất sắc</v>
          </cell>
          <cell r="AP175">
            <v>0</v>
          </cell>
          <cell r="AQ175">
            <v>8.9</v>
          </cell>
          <cell r="AR175" t="str">
            <v/>
          </cell>
          <cell r="AS175" t="str">
            <v>Xuất sắc</v>
          </cell>
          <cell r="AT175" t="str">
            <v>Đạt LĐTT</v>
          </cell>
          <cell r="AU175">
            <v>8.9</v>
          </cell>
          <cell r="AV175" t="str">
            <v/>
          </cell>
          <cell r="AW175" t="str">
            <v>Xuất sắc</v>
          </cell>
          <cell r="AX175" t="str">
            <v>Đạt LĐTT</v>
          </cell>
          <cell r="AY175" t="str">
            <v>Tốt</v>
          </cell>
          <cell r="AZ175">
            <v>8.6999999999999993</v>
          </cell>
          <cell r="BA175">
            <v>8.8000000000000007</v>
          </cell>
          <cell r="BB175" t="str">
            <v>12A* + 0B* + 0C* +  0D</v>
          </cell>
          <cell r="BC175" t="str">
            <v>12A*</v>
          </cell>
          <cell r="BD175">
            <v>0</v>
          </cell>
          <cell r="BE175" t="str">
            <v>HTXS NV</v>
          </cell>
          <cell r="BF175" t="str">
            <v>HTXS NV</v>
          </cell>
        </row>
        <row r="176">
          <cell r="E176" t="str">
            <v>01012023</v>
          </cell>
          <cell r="F176" t="str">
            <v>Khoa Cơ khí</v>
          </cell>
          <cell r="G176" t="str">
            <v>VC</v>
          </cell>
          <cell r="H176" t="str">
            <v>A1</v>
          </cell>
          <cell r="I176">
            <v>10</v>
          </cell>
          <cell r="J176" t="str">
            <v>A4</v>
          </cell>
          <cell r="K176">
            <v>7</v>
          </cell>
          <cell r="L176" t="str">
            <v>A1</v>
          </cell>
          <cell r="M176">
            <v>10</v>
          </cell>
          <cell r="N176" t="str">
            <v>A1</v>
          </cell>
          <cell r="O176">
            <v>10</v>
          </cell>
          <cell r="P176" t="str">
            <v>A1</v>
          </cell>
          <cell r="Q176">
            <v>10</v>
          </cell>
          <cell r="R176" t="str">
            <v>A1</v>
          </cell>
          <cell r="S176">
            <v>10</v>
          </cell>
          <cell r="T176" t="str">
            <v>A1</v>
          </cell>
          <cell r="U176">
            <v>10</v>
          </cell>
          <cell r="V176">
            <v>10</v>
          </cell>
          <cell r="W176">
            <v>0</v>
          </cell>
          <cell r="X176" t="str">
            <v>Xuất sắc</v>
          </cell>
          <cell r="Y176">
            <v>0</v>
          </cell>
          <cell r="Z176" t="str">
            <v>A1</v>
          </cell>
          <cell r="AA176">
            <v>10</v>
          </cell>
          <cell r="AB176" t="str">
            <v>A1</v>
          </cell>
          <cell r="AC176">
            <v>10</v>
          </cell>
          <cell r="AD176" t="str">
            <v>A2</v>
          </cell>
          <cell r="AE176">
            <v>9</v>
          </cell>
          <cell r="AF176" t="str">
            <v>A2</v>
          </cell>
          <cell r="AG176">
            <v>9</v>
          </cell>
          <cell r="AH176" t="str">
            <v>A2</v>
          </cell>
          <cell r="AI176">
            <v>9</v>
          </cell>
          <cell r="AJ176">
            <v>9.5</v>
          </cell>
          <cell r="AK176">
            <v>0</v>
          </cell>
          <cell r="AL176" t="str">
            <v>Xuất sắc</v>
          </cell>
          <cell r="AM176">
            <v>9.4</v>
          </cell>
          <cell r="AN176">
            <v>0</v>
          </cell>
          <cell r="AO176" t="str">
            <v>Xuất sắc</v>
          </cell>
          <cell r="AP176">
            <v>0</v>
          </cell>
          <cell r="AQ176">
            <v>9.8000000000000007</v>
          </cell>
          <cell r="AR176" t="str">
            <v/>
          </cell>
          <cell r="AS176" t="str">
            <v>Xuất sắc</v>
          </cell>
          <cell r="AT176" t="str">
            <v>Đạt LĐTT</v>
          </cell>
          <cell r="AU176">
            <v>9.6999999999999993</v>
          </cell>
          <cell r="AV176" t="str">
            <v/>
          </cell>
          <cell r="AW176" t="str">
            <v>Xuất sắc</v>
          </cell>
          <cell r="AX176" t="str">
            <v>Đạt LĐTT</v>
          </cell>
          <cell r="AY176" t="str">
            <v>Tốt</v>
          </cell>
          <cell r="AZ176">
            <v>9.5</v>
          </cell>
          <cell r="BA176">
            <v>9.5</v>
          </cell>
          <cell r="BB176" t="str">
            <v>12A* + 0B* + 0C* +  0D</v>
          </cell>
          <cell r="BC176" t="str">
            <v>12A*</v>
          </cell>
          <cell r="BD176">
            <v>0</v>
          </cell>
          <cell r="BE176" t="str">
            <v>HTXS NV</v>
          </cell>
          <cell r="BF176" t="str">
            <v>HTXS NV</v>
          </cell>
        </row>
        <row r="177">
          <cell r="E177" t="str">
            <v>01012014</v>
          </cell>
          <cell r="F177" t="str">
            <v>Khoa Cơ khí</v>
          </cell>
          <cell r="G177" t="str">
            <v>VC</v>
          </cell>
          <cell r="H177" t="str">
            <v>A4</v>
          </cell>
          <cell r="I177">
            <v>7</v>
          </cell>
          <cell r="J177" t="str">
            <v>A4</v>
          </cell>
          <cell r="K177">
            <v>7</v>
          </cell>
          <cell r="L177" t="str">
            <v>A4</v>
          </cell>
          <cell r="M177">
            <v>7</v>
          </cell>
          <cell r="N177" t="str">
            <v>A4</v>
          </cell>
          <cell r="O177">
            <v>7</v>
          </cell>
          <cell r="P177" t="str">
            <v>A4</v>
          </cell>
          <cell r="Q177">
            <v>7</v>
          </cell>
          <cell r="R177" t="str">
            <v>A4</v>
          </cell>
          <cell r="S177">
            <v>7</v>
          </cell>
          <cell r="T177" t="str">
            <v>A4</v>
          </cell>
          <cell r="U177">
            <v>7</v>
          </cell>
          <cell r="V177">
            <v>7</v>
          </cell>
          <cell r="W177">
            <v>0</v>
          </cell>
          <cell r="X177" t="str">
            <v>Tốt</v>
          </cell>
          <cell r="Y177">
            <v>0</v>
          </cell>
          <cell r="Z177" t="str">
            <v>A4</v>
          </cell>
          <cell r="AA177">
            <v>7</v>
          </cell>
          <cell r="AB177" t="str">
            <v>A3</v>
          </cell>
          <cell r="AC177">
            <v>8</v>
          </cell>
          <cell r="AD177" t="str">
            <v>A3</v>
          </cell>
          <cell r="AE177">
            <v>8</v>
          </cell>
          <cell r="AF177" t="str">
            <v>A3</v>
          </cell>
          <cell r="AG177">
            <v>8</v>
          </cell>
          <cell r="AH177" t="str">
            <v>A3</v>
          </cell>
          <cell r="AI177">
            <v>8</v>
          </cell>
          <cell r="AJ177">
            <v>7.8</v>
          </cell>
          <cell r="AK177">
            <v>0</v>
          </cell>
          <cell r="AL177" t="str">
            <v>Tốt</v>
          </cell>
          <cell r="AM177">
            <v>7.8</v>
          </cell>
          <cell r="AN177">
            <v>0</v>
          </cell>
          <cell r="AO177" t="str">
            <v>Tốt</v>
          </cell>
          <cell r="AP177">
            <v>0</v>
          </cell>
          <cell r="AQ177">
            <v>7.4</v>
          </cell>
          <cell r="AR177" t="str">
            <v/>
          </cell>
          <cell r="AS177" t="str">
            <v>Tốt</v>
          </cell>
          <cell r="AT177" t="str">
            <v>Đạt LĐTT</v>
          </cell>
          <cell r="AU177">
            <v>7.4</v>
          </cell>
          <cell r="AV177" t="str">
            <v/>
          </cell>
          <cell r="AW177" t="str">
            <v>Tốt</v>
          </cell>
          <cell r="AX177" t="str">
            <v>Đạt LĐTT</v>
          </cell>
          <cell r="AY177" t="e">
            <v>#N/A</v>
          </cell>
          <cell r="AZ177">
            <v>7.3</v>
          </cell>
          <cell r="BA177">
            <v>7.3</v>
          </cell>
          <cell r="BB177" t="str">
            <v>12A* + 0B* + 0C* +  0D</v>
          </cell>
          <cell r="BC177" t="str">
            <v>12A*</v>
          </cell>
          <cell r="BD177">
            <v>0</v>
          </cell>
          <cell r="BE177" t="str">
            <v>HTT NV</v>
          </cell>
          <cell r="BF177" t="str">
            <v>HTT NV</v>
          </cell>
        </row>
        <row r="178">
          <cell r="E178" t="str">
            <v>01012005</v>
          </cell>
          <cell r="F178" t="str">
            <v>Khoa Cơ khí</v>
          </cell>
          <cell r="G178" t="str">
            <v>VC</v>
          </cell>
          <cell r="H178" t="str">
            <v>A3</v>
          </cell>
          <cell r="I178">
            <v>8</v>
          </cell>
          <cell r="J178" t="str">
            <v>A4</v>
          </cell>
          <cell r="K178">
            <v>7</v>
          </cell>
          <cell r="L178" t="str">
            <v>A3</v>
          </cell>
          <cell r="M178">
            <v>8</v>
          </cell>
          <cell r="N178" t="str">
            <v>A4</v>
          </cell>
          <cell r="O178">
            <v>7</v>
          </cell>
          <cell r="P178" t="str">
            <v>A3</v>
          </cell>
          <cell r="Q178">
            <v>8</v>
          </cell>
          <cell r="R178" t="str">
            <v>A3</v>
          </cell>
          <cell r="S178">
            <v>8</v>
          </cell>
          <cell r="T178" t="str">
            <v>A4</v>
          </cell>
          <cell r="U178">
            <v>7</v>
          </cell>
          <cell r="V178">
            <v>7.6</v>
          </cell>
          <cell r="W178">
            <v>0</v>
          </cell>
          <cell r="X178" t="str">
            <v>Tốt</v>
          </cell>
          <cell r="Y178">
            <v>0</v>
          </cell>
          <cell r="Z178" t="str">
            <v>A2</v>
          </cell>
          <cell r="AA178">
            <v>9</v>
          </cell>
          <cell r="AB178" t="str">
            <v>A2</v>
          </cell>
          <cell r="AC178">
            <v>9</v>
          </cell>
          <cell r="AD178" t="str">
            <v>A3</v>
          </cell>
          <cell r="AE178">
            <v>8</v>
          </cell>
          <cell r="AF178" t="str">
            <v>A3</v>
          </cell>
          <cell r="AG178">
            <v>8</v>
          </cell>
          <cell r="AH178" t="str">
            <v>A2</v>
          </cell>
          <cell r="AI178">
            <v>9</v>
          </cell>
          <cell r="AJ178">
            <v>8.5</v>
          </cell>
          <cell r="AK178">
            <v>0</v>
          </cell>
          <cell r="AL178" t="str">
            <v>Xuất sắc</v>
          </cell>
          <cell r="AM178">
            <v>8.6</v>
          </cell>
          <cell r="AN178">
            <v>0</v>
          </cell>
          <cell r="AO178" t="str">
            <v>Xuất sắc</v>
          </cell>
          <cell r="AP178">
            <v>0</v>
          </cell>
          <cell r="AQ178">
            <v>8.1</v>
          </cell>
          <cell r="AR178" t="str">
            <v/>
          </cell>
          <cell r="AS178" t="str">
            <v>Xuất sắc</v>
          </cell>
          <cell r="AT178" t="str">
            <v>Đạt LĐTT</v>
          </cell>
          <cell r="AU178">
            <v>8.1</v>
          </cell>
          <cell r="AV178" t="str">
            <v/>
          </cell>
          <cell r="AW178" t="str">
            <v>Xuất sắc</v>
          </cell>
          <cell r="AX178" t="str">
            <v>Đạt LĐTT</v>
          </cell>
          <cell r="AY178" t="str">
            <v>Khá</v>
          </cell>
          <cell r="AZ178">
            <v>7.9</v>
          </cell>
          <cell r="BA178">
            <v>8</v>
          </cell>
          <cell r="BB178" t="str">
            <v>12A* + 0B* + 0C* +  0D</v>
          </cell>
          <cell r="BC178" t="str">
            <v>12A*</v>
          </cell>
          <cell r="BD178">
            <v>0</v>
          </cell>
          <cell r="BE178" t="str">
            <v>HTT NV</v>
          </cell>
          <cell r="BF178" t="str">
            <v>HTXS NV</v>
          </cell>
        </row>
        <row r="179">
          <cell r="E179" t="str">
            <v>01012006</v>
          </cell>
          <cell r="F179" t="str">
            <v>Khoa Cơ khí</v>
          </cell>
          <cell r="G179" t="str">
            <v>VC</v>
          </cell>
          <cell r="H179" t="str">
            <v>A2</v>
          </cell>
          <cell r="I179">
            <v>9</v>
          </cell>
          <cell r="J179" t="str">
            <v>A4</v>
          </cell>
          <cell r="K179">
            <v>7</v>
          </cell>
          <cell r="L179" t="str">
            <v>A2</v>
          </cell>
          <cell r="M179">
            <v>9</v>
          </cell>
          <cell r="N179" t="str">
            <v>A2</v>
          </cell>
          <cell r="O179">
            <v>9</v>
          </cell>
          <cell r="P179" t="str">
            <v>A2</v>
          </cell>
          <cell r="Q179">
            <v>9</v>
          </cell>
          <cell r="R179" t="str">
            <v>A4</v>
          </cell>
          <cell r="S179">
            <v>7</v>
          </cell>
          <cell r="T179" t="str">
            <v>A1</v>
          </cell>
          <cell r="U179">
            <v>10</v>
          </cell>
          <cell r="V179">
            <v>8.8000000000000007</v>
          </cell>
          <cell r="W179">
            <v>0</v>
          </cell>
          <cell r="X179" t="str">
            <v>Xuất sắc</v>
          </cell>
          <cell r="Y179">
            <v>0</v>
          </cell>
          <cell r="Z179" t="str">
            <v>A2</v>
          </cell>
          <cell r="AA179">
            <v>9</v>
          </cell>
          <cell r="AB179" t="str">
            <v>A1</v>
          </cell>
          <cell r="AC179">
            <v>10</v>
          </cell>
          <cell r="AD179" t="str">
            <v>A2</v>
          </cell>
          <cell r="AE179">
            <v>9</v>
          </cell>
          <cell r="AF179" t="str">
            <v>A3</v>
          </cell>
          <cell r="AG179">
            <v>8</v>
          </cell>
          <cell r="AH179" t="str">
            <v>A2</v>
          </cell>
          <cell r="AI179">
            <v>9</v>
          </cell>
          <cell r="AJ179">
            <v>9</v>
          </cell>
          <cell r="AK179">
            <v>0</v>
          </cell>
          <cell r="AL179" t="str">
            <v>Xuất sắc</v>
          </cell>
          <cell r="AM179">
            <v>9</v>
          </cell>
          <cell r="AN179">
            <v>0</v>
          </cell>
          <cell r="AO179" t="str">
            <v>Xuất sắc</v>
          </cell>
          <cell r="AP179">
            <v>0</v>
          </cell>
          <cell r="AQ179">
            <v>8.9</v>
          </cell>
          <cell r="AR179" t="str">
            <v/>
          </cell>
          <cell r="AS179" t="str">
            <v>Xuất sắc</v>
          </cell>
          <cell r="AT179" t="str">
            <v>Đạt LĐTT</v>
          </cell>
          <cell r="AU179">
            <v>8.9</v>
          </cell>
          <cell r="AV179" t="str">
            <v/>
          </cell>
          <cell r="AW179" t="str">
            <v>Xuất sắc</v>
          </cell>
          <cell r="AX179" t="str">
            <v>Đạt LĐTT</v>
          </cell>
          <cell r="AY179" t="e">
            <v>#N/A</v>
          </cell>
          <cell r="AZ179">
            <v>8.6999999999999993</v>
          </cell>
          <cell r="BA179">
            <v>8.8000000000000007</v>
          </cell>
          <cell r="BB179" t="str">
            <v>12A* + 0B* + 0C* +  0D</v>
          </cell>
          <cell r="BC179" t="str">
            <v>12A*</v>
          </cell>
          <cell r="BD179">
            <v>0</v>
          </cell>
          <cell r="BE179" t="str">
            <v>HTXS NV</v>
          </cell>
          <cell r="BF179" t="str">
            <v>HTXS NV</v>
          </cell>
        </row>
        <row r="180">
          <cell r="E180" t="str">
            <v>01012004</v>
          </cell>
          <cell r="F180" t="str">
            <v>Khoa Cơ khí</v>
          </cell>
          <cell r="G180" t="str">
            <v>VC</v>
          </cell>
          <cell r="H180" t="str">
            <v>A3</v>
          </cell>
          <cell r="I180">
            <v>8</v>
          </cell>
          <cell r="J180" t="str">
            <v>A4</v>
          </cell>
          <cell r="K180">
            <v>7</v>
          </cell>
          <cell r="L180" t="str">
            <v>A4</v>
          </cell>
          <cell r="M180">
            <v>7</v>
          </cell>
          <cell r="N180" t="str">
            <v>A4</v>
          </cell>
          <cell r="O180">
            <v>7</v>
          </cell>
          <cell r="P180" t="str">
            <v>A4</v>
          </cell>
          <cell r="Q180">
            <v>7</v>
          </cell>
          <cell r="R180" t="str">
            <v>A3</v>
          </cell>
          <cell r="S180">
            <v>8</v>
          </cell>
          <cell r="T180" t="str">
            <v>A4</v>
          </cell>
          <cell r="U180">
            <v>7</v>
          </cell>
          <cell r="V180">
            <v>7.2</v>
          </cell>
          <cell r="W180">
            <v>0</v>
          </cell>
          <cell r="X180" t="str">
            <v>Tốt</v>
          </cell>
          <cell r="Y180">
            <v>0</v>
          </cell>
          <cell r="Z180" t="str">
            <v>A3</v>
          </cell>
          <cell r="AA180">
            <v>8</v>
          </cell>
          <cell r="AB180" t="str">
            <v>A3</v>
          </cell>
          <cell r="AC180">
            <v>8</v>
          </cell>
          <cell r="AD180" t="str">
            <v>A4</v>
          </cell>
          <cell r="AE180">
            <v>7</v>
          </cell>
          <cell r="AF180" t="str">
            <v>A4</v>
          </cell>
          <cell r="AG180">
            <v>7</v>
          </cell>
          <cell r="AH180" t="str">
            <v>A4</v>
          </cell>
          <cell r="AI180">
            <v>7</v>
          </cell>
          <cell r="AJ180">
            <v>7.5</v>
          </cell>
          <cell r="AK180">
            <v>0</v>
          </cell>
          <cell r="AL180" t="str">
            <v>Tốt</v>
          </cell>
          <cell r="AM180">
            <v>7.4</v>
          </cell>
          <cell r="AN180">
            <v>0</v>
          </cell>
          <cell r="AO180" t="str">
            <v>Tốt</v>
          </cell>
          <cell r="AP180">
            <v>0</v>
          </cell>
          <cell r="AQ180">
            <v>7.4</v>
          </cell>
          <cell r="AR180" t="str">
            <v/>
          </cell>
          <cell r="AS180" t="str">
            <v>Tốt</v>
          </cell>
          <cell r="AT180" t="str">
            <v>Đạt LĐTT</v>
          </cell>
          <cell r="AU180">
            <v>7.3</v>
          </cell>
          <cell r="AV180" t="str">
            <v/>
          </cell>
          <cell r="AW180" t="str">
            <v>Tốt</v>
          </cell>
          <cell r="AX180" t="str">
            <v>Đạt LĐTT</v>
          </cell>
          <cell r="AY180" t="e">
            <v>#N/A</v>
          </cell>
          <cell r="AZ180">
            <v>7.4</v>
          </cell>
          <cell r="BA180">
            <v>7.3</v>
          </cell>
          <cell r="BB180" t="str">
            <v>12A* + 0B* + 0C* +  0D</v>
          </cell>
          <cell r="BC180" t="str">
            <v>12A*</v>
          </cell>
          <cell r="BD180">
            <v>0</v>
          </cell>
          <cell r="BE180" t="str">
            <v>HTT NV</v>
          </cell>
          <cell r="BF180" t="str">
            <v>HTT NV</v>
          </cell>
        </row>
        <row r="181">
          <cell r="E181" t="str">
            <v>01012012</v>
          </cell>
          <cell r="F181" t="str">
            <v>Khoa Cơ khí</v>
          </cell>
          <cell r="G181" t="str">
            <v>VC</v>
          </cell>
          <cell r="H181" t="str">
            <v>A4</v>
          </cell>
          <cell r="I181">
            <v>7</v>
          </cell>
          <cell r="J181" t="str">
            <v>A4</v>
          </cell>
          <cell r="K181">
            <v>7</v>
          </cell>
          <cell r="L181" t="str">
            <v>A4</v>
          </cell>
          <cell r="M181">
            <v>7</v>
          </cell>
          <cell r="N181" t="str">
            <v>A4</v>
          </cell>
          <cell r="O181">
            <v>7</v>
          </cell>
          <cell r="P181" t="str">
            <v>A4</v>
          </cell>
          <cell r="Q181">
            <v>7</v>
          </cell>
          <cell r="R181" t="str">
            <v>A4</v>
          </cell>
          <cell r="S181">
            <v>7</v>
          </cell>
          <cell r="T181" t="str">
            <v>A4</v>
          </cell>
          <cell r="U181">
            <v>7</v>
          </cell>
          <cell r="V181">
            <v>7</v>
          </cell>
          <cell r="W181">
            <v>0</v>
          </cell>
          <cell r="X181" t="str">
            <v>Tốt</v>
          </cell>
          <cell r="Y181">
            <v>0</v>
          </cell>
          <cell r="Z181" t="str">
            <v>A4</v>
          </cell>
          <cell r="AA181">
            <v>7</v>
          </cell>
          <cell r="AB181" t="str">
            <v>A4</v>
          </cell>
          <cell r="AC181">
            <v>7</v>
          </cell>
          <cell r="AD181" t="str">
            <v>A4</v>
          </cell>
          <cell r="AE181">
            <v>7</v>
          </cell>
          <cell r="AF181" t="str">
            <v>A4</v>
          </cell>
          <cell r="AG181">
            <v>7</v>
          </cell>
          <cell r="AH181" t="str">
            <v>A4</v>
          </cell>
          <cell r="AI181">
            <v>7</v>
          </cell>
          <cell r="AJ181">
            <v>7</v>
          </cell>
          <cell r="AK181">
            <v>0</v>
          </cell>
          <cell r="AL181" t="str">
            <v>Tốt</v>
          </cell>
          <cell r="AM181">
            <v>7</v>
          </cell>
          <cell r="AN181">
            <v>0</v>
          </cell>
          <cell r="AO181" t="str">
            <v>Tốt</v>
          </cell>
          <cell r="AP181">
            <v>0</v>
          </cell>
          <cell r="AQ181">
            <v>7</v>
          </cell>
          <cell r="AR181" t="str">
            <v/>
          </cell>
          <cell r="AS181" t="str">
            <v>Tốt</v>
          </cell>
          <cell r="AT181" t="str">
            <v>Đạt LĐTT</v>
          </cell>
          <cell r="AU181">
            <v>7</v>
          </cell>
          <cell r="AV181" t="str">
            <v/>
          </cell>
          <cell r="AW181" t="str">
            <v>Tốt</v>
          </cell>
          <cell r="AX181" t="str">
            <v>Đạt LĐTT</v>
          </cell>
          <cell r="AY181" t="e">
            <v>#N/A</v>
          </cell>
          <cell r="AZ181">
            <v>7</v>
          </cell>
          <cell r="BA181">
            <v>7</v>
          </cell>
          <cell r="BB181" t="str">
            <v>12A* + 0B* + 0C* +  0D</v>
          </cell>
          <cell r="BC181" t="str">
            <v>12A*</v>
          </cell>
          <cell r="BD181">
            <v>0</v>
          </cell>
          <cell r="BE181" t="str">
            <v>HTT NV</v>
          </cell>
          <cell r="BF181" t="str">
            <v>HTT NV</v>
          </cell>
        </row>
        <row r="182">
          <cell r="E182" t="str">
            <v>01012016</v>
          </cell>
          <cell r="F182" t="str">
            <v>Khoa Cơ khí</v>
          </cell>
          <cell r="G182" t="str">
            <v>VC</v>
          </cell>
          <cell r="H182" t="str">
            <v>A4</v>
          </cell>
          <cell r="I182">
            <v>7</v>
          </cell>
          <cell r="J182" t="str">
            <v>A4</v>
          </cell>
          <cell r="K182">
            <v>7</v>
          </cell>
          <cell r="L182" t="str">
            <v>A4</v>
          </cell>
          <cell r="M182">
            <v>7</v>
          </cell>
          <cell r="N182" t="str">
            <v>A4</v>
          </cell>
          <cell r="O182">
            <v>7</v>
          </cell>
          <cell r="P182" t="str">
            <v>A4</v>
          </cell>
          <cell r="Q182">
            <v>7</v>
          </cell>
          <cell r="R182" t="str">
            <v>B1</v>
          </cell>
          <cell r="S182">
            <v>6</v>
          </cell>
          <cell r="T182" t="str">
            <v>B1</v>
          </cell>
          <cell r="U182">
            <v>6</v>
          </cell>
          <cell r="V182">
            <v>6.6</v>
          </cell>
          <cell r="W182">
            <v>0</v>
          </cell>
          <cell r="X182" t="str">
            <v>Tốt</v>
          </cell>
          <cell r="Y182">
            <v>0</v>
          </cell>
          <cell r="Z182" t="str">
            <v>A4</v>
          </cell>
          <cell r="AA182">
            <v>7</v>
          </cell>
          <cell r="AB182" t="str">
            <v>C1</v>
          </cell>
          <cell r="AC182">
            <v>4</v>
          </cell>
          <cell r="AD182" t="str">
            <v>A4</v>
          </cell>
          <cell r="AE182">
            <v>7</v>
          </cell>
          <cell r="AF182" t="str">
            <v>A4</v>
          </cell>
          <cell r="AG182">
            <v>7</v>
          </cell>
          <cell r="AH182" t="str">
            <v>A4</v>
          </cell>
          <cell r="AI182">
            <v>7</v>
          </cell>
          <cell r="AJ182">
            <v>6.3</v>
          </cell>
          <cell r="AK182">
            <v>1</v>
          </cell>
          <cell r="AL182" t="str">
            <v>Tốt</v>
          </cell>
          <cell r="AM182">
            <v>6.4</v>
          </cell>
          <cell r="AN182">
            <v>1</v>
          </cell>
          <cell r="AO182" t="str">
            <v>Tốt</v>
          </cell>
          <cell r="AP182">
            <v>0</v>
          </cell>
          <cell r="AQ182">
            <v>6.5</v>
          </cell>
          <cell r="AR182" t="str">
            <v/>
          </cell>
          <cell r="AS182" t="str">
            <v>Tốt</v>
          </cell>
          <cell r="AT182" t="str">
            <v>Đạt LĐTT</v>
          </cell>
          <cell r="AU182">
            <v>6.5</v>
          </cell>
          <cell r="AV182" t="str">
            <v/>
          </cell>
          <cell r="AW182" t="str">
            <v>Tốt</v>
          </cell>
          <cell r="AX182" t="str">
            <v>Đạt LĐTT</v>
          </cell>
          <cell r="AY182" t="e">
            <v>#N/A</v>
          </cell>
          <cell r="AZ182">
            <v>6.5</v>
          </cell>
          <cell r="BA182">
            <v>6.6</v>
          </cell>
          <cell r="BB182" t="str">
            <v>9A* + 2B* + 1C* +  0D</v>
          </cell>
          <cell r="BC182" t="str">
            <v xml:space="preserve">9A* </v>
          </cell>
          <cell r="BD182">
            <v>1</v>
          </cell>
          <cell r="BE182" t="str">
            <v>HTT NV</v>
          </cell>
          <cell r="BF182" t="str">
            <v>HTT NV</v>
          </cell>
        </row>
        <row r="183">
          <cell r="E183" t="str">
            <v>01012015</v>
          </cell>
          <cell r="F183" t="str">
            <v>Khoa Cơ khí</v>
          </cell>
          <cell r="G183" t="str">
            <v>VC</v>
          </cell>
          <cell r="H183" t="str">
            <v>A4</v>
          </cell>
          <cell r="I183">
            <v>7</v>
          </cell>
          <cell r="J183" t="str">
            <v>A4</v>
          </cell>
          <cell r="K183">
            <v>7</v>
          </cell>
          <cell r="L183" t="str">
            <v>A4</v>
          </cell>
          <cell r="M183">
            <v>7</v>
          </cell>
          <cell r="N183" t="str">
            <v>A4</v>
          </cell>
          <cell r="O183">
            <v>7</v>
          </cell>
          <cell r="P183" t="str">
            <v>A4</v>
          </cell>
          <cell r="Q183">
            <v>7</v>
          </cell>
          <cell r="R183" t="str">
            <v>A4</v>
          </cell>
          <cell r="S183">
            <v>7</v>
          </cell>
          <cell r="T183" t="str">
            <v>A4</v>
          </cell>
          <cell r="U183">
            <v>7</v>
          </cell>
          <cell r="V183">
            <v>7</v>
          </cell>
          <cell r="W183">
            <v>0</v>
          </cell>
          <cell r="X183" t="str">
            <v>Tốt</v>
          </cell>
          <cell r="Y183">
            <v>0</v>
          </cell>
          <cell r="Z183" t="str">
            <v>A4</v>
          </cell>
          <cell r="AA183">
            <v>7</v>
          </cell>
          <cell r="AB183" t="str">
            <v>A4</v>
          </cell>
          <cell r="AC183">
            <v>7</v>
          </cell>
          <cell r="AD183" t="str">
            <v>A3</v>
          </cell>
          <cell r="AE183">
            <v>8</v>
          </cell>
          <cell r="AF183" t="str">
            <v>A4</v>
          </cell>
          <cell r="AG183">
            <v>7</v>
          </cell>
          <cell r="AH183" t="str">
            <v>A4</v>
          </cell>
          <cell r="AI183">
            <v>7</v>
          </cell>
          <cell r="AJ183">
            <v>7.3</v>
          </cell>
          <cell r="AK183">
            <v>0</v>
          </cell>
          <cell r="AL183" t="str">
            <v>Tốt</v>
          </cell>
          <cell r="AM183">
            <v>7.2</v>
          </cell>
          <cell r="AN183">
            <v>0</v>
          </cell>
          <cell r="AO183" t="str">
            <v>Tốt</v>
          </cell>
          <cell r="AP183">
            <v>0</v>
          </cell>
          <cell r="AQ183">
            <v>7.2</v>
          </cell>
          <cell r="AR183" t="str">
            <v/>
          </cell>
          <cell r="AS183" t="str">
            <v>Tốt</v>
          </cell>
          <cell r="AT183" t="str">
            <v>Đạt LĐTT</v>
          </cell>
          <cell r="AU183">
            <v>7.1</v>
          </cell>
          <cell r="AV183" t="str">
            <v/>
          </cell>
          <cell r="AW183" t="str">
            <v>Tốt</v>
          </cell>
          <cell r="AX183" t="str">
            <v>Đạt LĐTT</v>
          </cell>
          <cell r="AY183" t="e">
            <v>#N/A</v>
          </cell>
          <cell r="AZ183">
            <v>7.1</v>
          </cell>
          <cell r="BA183">
            <v>7.1</v>
          </cell>
          <cell r="BB183" t="str">
            <v>12A* + 0B* + 0C* +  0D</v>
          </cell>
          <cell r="BC183" t="str">
            <v>12A*</v>
          </cell>
          <cell r="BD183">
            <v>0</v>
          </cell>
          <cell r="BE183" t="str">
            <v>HTT NV</v>
          </cell>
          <cell r="BF183" t="str">
            <v>HTT NV</v>
          </cell>
        </row>
        <row r="184">
          <cell r="E184" t="str">
            <v>01012019</v>
          </cell>
          <cell r="F184" t="str">
            <v>Khoa Cơ khí</v>
          </cell>
          <cell r="G184" t="str">
            <v>VC</v>
          </cell>
          <cell r="H184" t="str">
            <v>A3</v>
          </cell>
          <cell r="I184">
            <v>8</v>
          </cell>
          <cell r="J184" t="str">
            <v>A4</v>
          </cell>
          <cell r="K184">
            <v>7</v>
          </cell>
          <cell r="L184" t="str">
            <v>A3</v>
          </cell>
          <cell r="M184">
            <v>8</v>
          </cell>
          <cell r="N184" t="str">
            <v>A3</v>
          </cell>
          <cell r="O184">
            <v>8</v>
          </cell>
          <cell r="P184" t="str">
            <v>A4</v>
          </cell>
          <cell r="Q184">
            <v>7</v>
          </cell>
          <cell r="R184" t="str">
            <v>A3</v>
          </cell>
          <cell r="S184">
            <v>8</v>
          </cell>
          <cell r="T184" t="str">
            <v>A3</v>
          </cell>
          <cell r="U184">
            <v>8</v>
          </cell>
          <cell r="V184">
            <v>7.8</v>
          </cell>
          <cell r="W184">
            <v>0</v>
          </cell>
          <cell r="X184" t="str">
            <v>Tốt</v>
          </cell>
          <cell r="Y184">
            <v>0</v>
          </cell>
          <cell r="Z184" t="str">
            <v>A3</v>
          </cell>
          <cell r="AA184">
            <v>8</v>
          </cell>
          <cell r="AB184" t="str">
            <v>A3</v>
          </cell>
          <cell r="AC184">
            <v>8</v>
          </cell>
          <cell r="AD184" t="str">
            <v>A4</v>
          </cell>
          <cell r="AE184">
            <v>7</v>
          </cell>
          <cell r="AF184" t="str">
            <v>A4</v>
          </cell>
          <cell r="AG184">
            <v>7</v>
          </cell>
          <cell r="AH184" t="str">
            <v>A4</v>
          </cell>
          <cell r="AI184">
            <v>7</v>
          </cell>
          <cell r="AJ184">
            <v>7.5</v>
          </cell>
          <cell r="AK184">
            <v>0</v>
          </cell>
          <cell r="AL184" t="str">
            <v>Tốt</v>
          </cell>
          <cell r="AM184">
            <v>7.4</v>
          </cell>
          <cell r="AN184">
            <v>0</v>
          </cell>
          <cell r="AO184" t="str">
            <v>Tốt</v>
          </cell>
          <cell r="AP184">
            <v>0</v>
          </cell>
          <cell r="AQ184">
            <v>7.7</v>
          </cell>
          <cell r="AR184" t="str">
            <v/>
          </cell>
          <cell r="AS184" t="str">
            <v>Tốt</v>
          </cell>
          <cell r="AT184" t="str">
            <v>Đạt LĐTT</v>
          </cell>
          <cell r="AU184">
            <v>7.6</v>
          </cell>
          <cell r="AV184" t="str">
            <v/>
          </cell>
          <cell r="AW184" t="str">
            <v>Tốt</v>
          </cell>
          <cell r="AX184" t="str">
            <v>Đạt LĐTT</v>
          </cell>
          <cell r="AY184" t="e">
            <v>#N/A</v>
          </cell>
          <cell r="AZ184">
            <v>7.6</v>
          </cell>
          <cell r="BA184">
            <v>7.6</v>
          </cell>
          <cell r="BB184" t="str">
            <v>12A* + 0B* + 0C* +  0D</v>
          </cell>
          <cell r="BC184" t="str">
            <v>12A*</v>
          </cell>
          <cell r="BD184">
            <v>0</v>
          </cell>
          <cell r="BE184" t="str">
            <v>HTT NV</v>
          </cell>
          <cell r="BF184" t="str">
            <v>HTT NV</v>
          </cell>
        </row>
        <row r="185">
          <cell r="E185" t="str">
            <v>01012018</v>
          </cell>
          <cell r="F185" t="str">
            <v>Khoa Cơ khí</v>
          </cell>
          <cell r="G185" t="str">
            <v>VC</v>
          </cell>
          <cell r="H185" t="str">
            <v>A3</v>
          </cell>
          <cell r="I185">
            <v>8</v>
          </cell>
          <cell r="J185" t="str">
            <v>A4</v>
          </cell>
          <cell r="K185">
            <v>7</v>
          </cell>
          <cell r="L185" t="str">
            <v>A4</v>
          </cell>
          <cell r="M185">
            <v>7</v>
          </cell>
          <cell r="N185" t="str">
            <v>A4</v>
          </cell>
          <cell r="O185">
            <v>7</v>
          </cell>
          <cell r="P185" t="str">
            <v>A4</v>
          </cell>
          <cell r="Q185">
            <v>7</v>
          </cell>
          <cell r="R185" t="str">
            <v>A4</v>
          </cell>
          <cell r="S185">
            <v>7</v>
          </cell>
          <cell r="T185" t="str">
            <v>A4</v>
          </cell>
          <cell r="U185">
            <v>7</v>
          </cell>
          <cell r="V185">
            <v>7</v>
          </cell>
          <cell r="W185">
            <v>0</v>
          </cell>
          <cell r="X185" t="str">
            <v>Tốt</v>
          </cell>
          <cell r="Y185">
            <v>0</v>
          </cell>
          <cell r="Z185" t="str">
            <v>A4</v>
          </cell>
          <cell r="AA185">
            <v>7</v>
          </cell>
          <cell r="AB185" t="str">
            <v>A3</v>
          </cell>
          <cell r="AC185">
            <v>8</v>
          </cell>
          <cell r="AD185" t="str">
            <v>A3</v>
          </cell>
          <cell r="AE185">
            <v>8</v>
          </cell>
          <cell r="AF185" t="str">
            <v>A4</v>
          </cell>
          <cell r="AG185">
            <v>7</v>
          </cell>
          <cell r="AH185" t="str">
            <v>A3</v>
          </cell>
          <cell r="AI185">
            <v>8</v>
          </cell>
          <cell r="AJ185">
            <v>7.5</v>
          </cell>
          <cell r="AK185">
            <v>0</v>
          </cell>
          <cell r="AL185" t="str">
            <v>Tốt</v>
          </cell>
          <cell r="AM185">
            <v>7.6</v>
          </cell>
          <cell r="AN185">
            <v>0</v>
          </cell>
          <cell r="AO185" t="str">
            <v>Tốt</v>
          </cell>
          <cell r="AP185">
            <v>0</v>
          </cell>
          <cell r="AQ185">
            <v>7.3</v>
          </cell>
          <cell r="AR185" t="str">
            <v/>
          </cell>
          <cell r="AS185" t="str">
            <v>Tốt</v>
          </cell>
          <cell r="AT185" t="str">
            <v>Đạt LĐTT</v>
          </cell>
          <cell r="AU185">
            <v>7.3</v>
          </cell>
          <cell r="AV185" t="str">
            <v/>
          </cell>
          <cell r="AW185" t="str">
            <v>Tốt</v>
          </cell>
          <cell r="AX185" t="str">
            <v>Đạt LĐTT</v>
          </cell>
          <cell r="AY185" t="e">
            <v>#N/A</v>
          </cell>
          <cell r="AZ185">
            <v>7.3</v>
          </cell>
          <cell r="BA185">
            <v>7.3</v>
          </cell>
          <cell r="BB185" t="str">
            <v>12A* + 0B* + 0C* +  0D</v>
          </cell>
          <cell r="BC185" t="str">
            <v>12A*</v>
          </cell>
          <cell r="BD185">
            <v>0</v>
          </cell>
          <cell r="BE185" t="str">
            <v>HTT NV</v>
          </cell>
          <cell r="BF185" t="str">
            <v>HTT NV</v>
          </cell>
        </row>
        <row r="186">
          <cell r="E186" t="str">
            <v>01012017</v>
          </cell>
          <cell r="F186" t="str">
            <v>Khoa Cơ khí</v>
          </cell>
          <cell r="G186" t="str">
            <v>VC</v>
          </cell>
          <cell r="H186" t="str">
            <v>A4</v>
          </cell>
          <cell r="I186">
            <v>7</v>
          </cell>
          <cell r="J186" t="str">
            <v>A4</v>
          </cell>
          <cell r="K186">
            <v>7</v>
          </cell>
          <cell r="L186" t="str">
            <v>A4</v>
          </cell>
          <cell r="M186">
            <v>7</v>
          </cell>
          <cell r="N186" t="str">
            <v>A4</v>
          </cell>
          <cell r="O186">
            <v>7</v>
          </cell>
          <cell r="P186" t="str">
            <v>A4</v>
          </cell>
          <cell r="Q186">
            <v>7</v>
          </cell>
          <cell r="R186" t="str">
            <v>A4</v>
          </cell>
          <cell r="S186">
            <v>7</v>
          </cell>
          <cell r="T186" t="str">
            <v>A4</v>
          </cell>
          <cell r="U186">
            <v>7</v>
          </cell>
          <cell r="V186">
            <v>7</v>
          </cell>
          <cell r="W186">
            <v>0</v>
          </cell>
          <cell r="X186" t="str">
            <v>Tốt</v>
          </cell>
          <cell r="Y186">
            <v>0</v>
          </cell>
          <cell r="Z186" t="str">
            <v>A4</v>
          </cell>
          <cell r="AA186">
            <v>7</v>
          </cell>
          <cell r="AB186" t="str">
            <v>A4</v>
          </cell>
          <cell r="AC186">
            <v>7</v>
          </cell>
          <cell r="AD186" t="str">
            <v>A4</v>
          </cell>
          <cell r="AE186">
            <v>7</v>
          </cell>
          <cell r="AF186" t="str">
            <v>A4</v>
          </cell>
          <cell r="AG186">
            <v>7</v>
          </cell>
          <cell r="AH186" t="str">
            <v>A4</v>
          </cell>
          <cell r="AI186">
            <v>7</v>
          </cell>
          <cell r="AJ186">
            <v>7</v>
          </cell>
          <cell r="AK186">
            <v>0</v>
          </cell>
          <cell r="AL186" t="str">
            <v>Tốt</v>
          </cell>
          <cell r="AM186">
            <v>7</v>
          </cell>
          <cell r="AN186">
            <v>0</v>
          </cell>
          <cell r="AO186" t="str">
            <v>Tốt</v>
          </cell>
          <cell r="AP186">
            <v>0</v>
          </cell>
          <cell r="AQ186">
            <v>7</v>
          </cell>
          <cell r="AR186" t="str">
            <v/>
          </cell>
          <cell r="AS186" t="str">
            <v>Tốt</v>
          </cell>
          <cell r="AT186" t="str">
            <v>Đạt LĐTT</v>
          </cell>
          <cell r="AU186">
            <v>7</v>
          </cell>
          <cell r="AV186" t="str">
            <v/>
          </cell>
          <cell r="AW186" t="str">
            <v>Tốt</v>
          </cell>
          <cell r="AX186" t="str">
            <v>Đạt LĐTT</v>
          </cell>
          <cell r="AY186" t="e">
            <v>#N/A</v>
          </cell>
          <cell r="AZ186">
            <v>7</v>
          </cell>
          <cell r="BA186">
            <v>7</v>
          </cell>
          <cell r="BB186" t="str">
            <v>12A* + 0B* + 0C* +  0D</v>
          </cell>
          <cell r="BC186" t="str">
            <v>12A*</v>
          </cell>
          <cell r="BD186">
            <v>0</v>
          </cell>
          <cell r="BE186" t="str">
            <v>HTT NV</v>
          </cell>
          <cell r="BF186" t="str">
            <v>HTT NV</v>
          </cell>
        </row>
        <row r="187">
          <cell r="E187" t="str">
            <v>01012022</v>
          </cell>
          <cell r="F187" t="str">
            <v>Khoa Cơ khí</v>
          </cell>
          <cell r="G187" t="str">
            <v>VC</v>
          </cell>
          <cell r="H187" t="str">
            <v>A4</v>
          </cell>
          <cell r="I187">
            <v>7</v>
          </cell>
          <cell r="J187" t="str">
            <v>A4</v>
          </cell>
          <cell r="K187">
            <v>7</v>
          </cell>
          <cell r="L187" t="str">
            <v>A4</v>
          </cell>
          <cell r="M187">
            <v>7</v>
          </cell>
          <cell r="N187" t="str">
            <v>A4</v>
          </cell>
          <cell r="O187">
            <v>7</v>
          </cell>
          <cell r="P187" t="str">
            <v>A4</v>
          </cell>
          <cell r="Q187">
            <v>7</v>
          </cell>
          <cell r="R187" t="str">
            <v>A4</v>
          </cell>
          <cell r="S187">
            <v>7</v>
          </cell>
          <cell r="T187" t="str">
            <v>A4</v>
          </cell>
          <cell r="U187">
            <v>7</v>
          </cell>
          <cell r="V187">
            <v>7</v>
          </cell>
          <cell r="W187">
            <v>0</v>
          </cell>
          <cell r="X187" t="str">
            <v>Tốt</v>
          </cell>
          <cell r="Y187">
            <v>0</v>
          </cell>
          <cell r="Z187" t="str">
            <v>A4</v>
          </cell>
          <cell r="AA187">
            <v>7</v>
          </cell>
          <cell r="AB187" t="str">
            <v>A4</v>
          </cell>
          <cell r="AC187">
            <v>7</v>
          </cell>
          <cell r="AD187" t="str">
            <v>A4</v>
          </cell>
          <cell r="AE187">
            <v>7</v>
          </cell>
          <cell r="AF187" t="str">
            <v>A4</v>
          </cell>
          <cell r="AG187">
            <v>7</v>
          </cell>
          <cell r="AH187" t="str">
            <v>A4</v>
          </cell>
          <cell r="AI187">
            <v>7</v>
          </cell>
          <cell r="AJ187">
            <v>7</v>
          </cell>
          <cell r="AK187">
            <v>0</v>
          </cell>
          <cell r="AL187" t="str">
            <v>Tốt</v>
          </cell>
          <cell r="AM187">
            <v>7</v>
          </cell>
          <cell r="AN187">
            <v>0</v>
          </cell>
          <cell r="AO187" t="str">
            <v>Tốt</v>
          </cell>
          <cell r="AP187">
            <v>0</v>
          </cell>
          <cell r="AQ187">
            <v>7</v>
          </cell>
          <cell r="AR187" t="str">
            <v/>
          </cell>
          <cell r="AS187" t="str">
            <v>Tốt</v>
          </cell>
          <cell r="AT187" t="str">
            <v>Đạt LĐTT</v>
          </cell>
          <cell r="AU187">
            <v>7</v>
          </cell>
          <cell r="AV187" t="str">
            <v/>
          </cell>
          <cell r="AW187" t="str">
            <v>Tốt</v>
          </cell>
          <cell r="AX187" t="str">
            <v>Đạt LĐTT</v>
          </cell>
          <cell r="AY187" t="e">
            <v>#N/A</v>
          </cell>
          <cell r="AZ187">
            <v>7</v>
          </cell>
          <cell r="BA187">
            <v>7</v>
          </cell>
          <cell r="BB187" t="str">
            <v>12A* + 0B* + 0C* +  0D</v>
          </cell>
          <cell r="BC187" t="str">
            <v>12A*</v>
          </cell>
          <cell r="BD187">
            <v>0</v>
          </cell>
          <cell r="BE187" t="str">
            <v>HTT NV</v>
          </cell>
          <cell r="BF187" t="str">
            <v>HTT NV</v>
          </cell>
        </row>
        <row r="188">
          <cell r="E188" t="str">
            <v>01012020</v>
          </cell>
          <cell r="F188" t="str">
            <v>Khoa Cơ khí</v>
          </cell>
          <cell r="G188" t="str">
            <v>VC</v>
          </cell>
          <cell r="H188" t="str">
            <v>A3</v>
          </cell>
          <cell r="I188">
            <v>8</v>
          </cell>
          <cell r="J188" t="str">
            <v>A4</v>
          </cell>
          <cell r="K188">
            <v>7</v>
          </cell>
          <cell r="L188" t="str">
            <v>A3</v>
          </cell>
          <cell r="M188">
            <v>8</v>
          </cell>
          <cell r="N188" t="str">
            <v>A3</v>
          </cell>
          <cell r="O188">
            <v>8</v>
          </cell>
          <cell r="P188" t="str">
            <v>A3</v>
          </cell>
          <cell r="Q188">
            <v>8</v>
          </cell>
          <cell r="R188" t="str">
            <v>A4</v>
          </cell>
          <cell r="S188">
            <v>7</v>
          </cell>
          <cell r="T188" t="str">
            <v>A4</v>
          </cell>
          <cell r="U188">
            <v>7</v>
          </cell>
          <cell r="V188">
            <v>7.6</v>
          </cell>
          <cell r="W188">
            <v>0</v>
          </cell>
          <cell r="X188" t="str">
            <v>Tốt</v>
          </cell>
          <cell r="Y188">
            <v>0</v>
          </cell>
          <cell r="Z188" t="str">
            <v>A2</v>
          </cell>
          <cell r="AA188">
            <v>9</v>
          </cell>
          <cell r="AB188" t="str">
            <v>A2</v>
          </cell>
          <cell r="AC188">
            <v>9</v>
          </cell>
          <cell r="AD188" t="str">
            <v>A3</v>
          </cell>
          <cell r="AE188">
            <v>8</v>
          </cell>
          <cell r="AF188" t="str">
            <v>A3</v>
          </cell>
          <cell r="AG188">
            <v>8</v>
          </cell>
          <cell r="AH188" t="str">
            <v>A3</v>
          </cell>
          <cell r="AI188">
            <v>8</v>
          </cell>
          <cell r="AJ188">
            <v>8.5</v>
          </cell>
          <cell r="AK188">
            <v>0</v>
          </cell>
          <cell r="AL188" t="str">
            <v>Xuất sắc</v>
          </cell>
          <cell r="AM188">
            <v>8.4</v>
          </cell>
          <cell r="AN188">
            <v>0</v>
          </cell>
          <cell r="AO188" t="str">
            <v>Xuất sắc</v>
          </cell>
          <cell r="AP188">
            <v>0</v>
          </cell>
          <cell r="AQ188">
            <v>8.1</v>
          </cell>
          <cell r="AR188" t="str">
            <v/>
          </cell>
          <cell r="AS188" t="str">
            <v>Xuất sắc</v>
          </cell>
          <cell r="AT188" t="str">
            <v>Đạt LĐTT</v>
          </cell>
          <cell r="AU188">
            <v>8</v>
          </cell>
          <cell r="AV188" t="str">
            <v/>
          </cell>
          <cell r="AW188" t="str">
            <v>Xuất sắc</v>
          </cell>
          <cell r="AX188" t="str">
            <v>Đạt LĐTT</v>
          </cell>
          <cell r="AY188" t="e">
            <v>#N/A</v>
          </cell>
          <cell r="AZ188">
            <v>7.9</v>
          </cell>
          <cell r="BA188">
            <v>7.9</v>
          </cell>
          <cell r="BB188" t="str">
            <v>12A* + 0B* + 0C* +  0D</v>
          </cell>
          <cell r="BC188" t="str">
            <v>12A*</v>
          </cell>
          <cell r="BD188">
            <v>0</v>
          </cell>
          <cell r="BE188" t="str">
            <v>HTT NV</v>
          </cell>
          <cell r="BF188" t="str">
            <v>HTT NV</v>
          </cell>
        </row>
        <row r="189">
          <cell r="E189" t="str">
            <v>01012021</v>
          </cell>
          <cell r="F189" t="str">
            <v>Khoa Cơ khí</v>
          </cell>
          <cell r="G189" t="str">
            <v>VC</v>
          </cell>
          <cell r="H189" t="str">
            <v>A4</v>
          </cell>
          <cell r="I189">
            <v>7</v>
          </cell>
          <cell r="J189" t="str">
            <v>A4</v>
          </cell>
          <cell r="K189">
            <v>7</v>
          </cell>
          <cell r="L189" t="str">
            <v>A4</v>
          </cell>
          <cell r="M189">
            <v>7</v>
          </cell>
          <cell r="N189" t="str">
            <v>A4</v>
          </cell>
          <cell r="O189">
            <v>7</v>
          </cell>
          <cell r="P189" t="str">
            <v>A4</v>
          </cell>
          <cell r="Q189">
            <v>7</v>
          </cell>
          <cell r="R189" t="str">
            <v>B1</v>
          </cell>
          <cell r="S189">
            <v>6</v>
          </cell>
          <cell r="T189" t="str">
            <v>A4</v>
          </cell>
          <cell r="U189">
            <v>7</v>
          </cell>
          <cell r="V189">
            <v>6.8</v>
          </cell>
          <cell r="W189">
            <v>0</v>
          </cell>
          <cell r="X189" t="str">
            <v>Tốt</v>
          </cell>
          <cell r="Y189">
            <v>0</v>
          </cell>
          <cell r="Z189" t="str">
            <v>A4</v>
          </cell>
          <cell r="AA189">
            <v>7</v>
          </cell>
          <cell r="AB189" t="str">
            <v>A4</v>
          </cell>
          <cell r="AC189">
            <v>7</v>
          </cell>
          <cell r="AD189" t="str">
            <v>A4</v>
          </cell>
          <cell r="AE189">
            <v>7</v>
          </cell>
          <cell r="AF189" t="str">
            <v>A4</v>
          </cell>
          <cell r="AG189">
            <v>7</v>
          </cell>
          <cell r="AH189" t="str">
            <v>A4</v>
          </cell>
          <cell r="AI189">
            <v>7</v>
          </cell>
          <cell r="AJ189">
            <v>7</v>
          </cell>
          <cell r="AK189">
            <v>0</v>
          </cell>
          <cell r="AL189" t="str">
            <v>Tốt</v>
          </cell>
          <cell r="AM189">
            <v>7</v>
          </cell>
          <cell r="AN189">
            <v>0</v>
          </cell>
          <cell r="AO189" t="str">
            <v>Tốt</v>
          </cell>
          <cell r="AP189">
            <v>0</v>
          </cell>
          <cell r="AQ189">
            <v>6.9</v>
          </cell>
          <cell r="AR189" t="str">
            <v/>
          </cell>
          <cell r="AS189" t="str">
            <v>Tốt</v>
          </cell>
          <cell r="AT189" t="str">
            <v>Đạt LĐTT</v>
          </cell>
          <cell r="AU189">
            <v>6.9</v>
          </cell>
          <cell r="AV189" t="str">
            <v/>
          </cell>
          <cell r="AW189" t="str">
            <v>Tốt</v>
          </cell>
          <cell r="AX189" t="str">
            <v>Đạt LĐTT</v>
          </cell>
          <cell r="AY189" t="e">
            <v>#N/A</v>
          </cell>
          <cell r="AZ189">
            <v>6.9</v>
          </cell>
          <cell r="BA189">
            <v>6.9</v>
          </cell>
          <cell r="BB189" t="str">
            <v>11A* + 1B* + 0C* +  0D</v>
          </cell>
          <cell r="BC189" t="str">
            <v>11A*</v>
          </cell>
          <cell r="BD189">
            <v>1</v>
          </cell>
          <cell r="BE189" t="str">
            <v>HTT NV</v>
          </cell>
          <cell r="BF189" t="str">
            <v>HTT NV</v>
          </cell>
        </row>
        <row r="190">
          <cell r="E190" t="str">
            <v>01012011</v>
          </cell>
          <cell r="F190" t="str">
            <v>Khoa Cơ khí</v>
          </cell>
          <cell r="G190" t="str">
            <v>VC</v>
          </cell>
          <cell r="H190" t="str">
            <v>A4</v>
          </cell>
          <cell r="I190">
            <v>7</v>
          </cell>
          <cell r="J190" t="str">
            <v>A4</v>
          </cell>
          <cell r="K190">
            <v>7</v>
          </cell>
          <cell r="L190" t="str">
            <v>A4</v>
          </cell>
          <cell r="M190">
            <v>7</v>
          </cell>
          <cell r="N190" t="str">
            <v>A4</v>
          </cell>
          <cell r="O190">
            <v>7</v>
          </cell>
          <cell r="P190" t="str">
            <v>A4</v>
          </cell>
          <cell r="Q190">
            <v>7</v>
          </cell>
          <cell r="R190" t="str">
            <v>A4</v>
          </cell>
          <cell r="S190">
            <v>7</v>
          </cell>
          <cell r="T190" t="str">
            <v>A4</v>
          </cell>
          <cell r="U190">
            <v>7</v>
          </cell>
          <cell r="V190">
            <v>7</v>
          </cell>
          <cell r="W190">
            <v>0</v>
          </cell>
          <cell r="X190" t="str">
            <v>Tốt</v>
          </cell>
          <cell r="Y190">
            <v>0</v>
          </cell>
          <cell r="Z190" t="str">
            <v>A3</v>
          </cell>
          <cell r="AA190">
            <v>8</v>
          </cell>
          <cell r="AB190" t="str">
            <v>A4</v>
          </cell>
          <cell r="AC190">
            <v>7</v>
          </cell>
          <cell r="AD190" t="str">
            <v>A4</v>
          </cell>
          <cell r="AE190">
            <v>7</v>
          </cell>
          <cell r="AF190" t="str">
            <v>A3</v>
          </cell>
          <cell r="AG190">
            <v>8</v>
          </cell>
          <cell r="AH190" t="str">
            <v>A3</v>
          </cell>
          <cell r="AI190">
            <v>8</v>
          </cell>
          <cell r="AJ190">
            <v>7.5</v>
          </cell>
          <cell r="AK190">
            <v>0</v>
          </cell>
          <cell r="AL190" t="str">
            <v>Tốt</v>
          </cell>
          <cell r="AM190">
            <v>7.6</v>
          </cell>
          <cell r="AN190">
            <v>0</v>
          </cell>
          <cell r="AO190" t="str">
            <v>Tốt</v>
          </cell>
          <cell r="AP190">
            <v>0</v>
          </cell>
          <cell r="AQ190">
            <v>7.3</v>
          </cell>
          <cell r="AR190" t="str">
            <v/>
          </cell>
          <cell r="AS190" t="str">
            <v>Tốt</v>
          </cell>
          <cell r="AT190" t="str">
            <v>Đạt LĐTT</v>
          </cell>
          <cell r="AU190">
            <v>7.3</v>
          </cell>
          <cell r="AV190" t="str">
            <v/>
          </cell>
          <cell r="AW190" t="str">
            <v>Tốt</v>
          </cell>
          <cell r="AX190" t="str">
            <v>Đạt LĐTT</v>
          </cell>
          <cell r="AY190" t="e">
            <v>#N/A</v>
          </cell>
          <cell r="AZ190">
            <v>7.2</v>
          </cell>
          <cell r="BA190">
            <v>7.3</v>
          </cell>
          <cell r="BB190" t="str">
            <v>12A* + 0B* + 0C* +  0D</v>
          </cell>
          <cell r="BC190" t="str">
            <v>12A*</v>
          </cell>
          <cell r="BD190">
            <v>0</v>
          </cell>
          <cell r="BE190" t="str">
            <v>HTT NV</v>
          </cell>
          <cell r="BF190" t="str">
            <v>HTT NV</v>
          </cell>
        </row>
        <row r="191">
          <cell r="E191" t="str">
            <v>01017002</v>
          </cell>
          <cell r="F191" t="str">
            <v>Khoa Cơ khí</v>
          </cell>
          <cell r="G191" t="str">
            <v>VC</v>
          </cell>
          <cell r="H191" t="str">
            <v>A4</v>
          </cell>
          <cell r="I191">
            <v>7</v>
          </cell>
          <cell r="J191" t="str">
            <v>A4</v>
          </cell>
          <cell r="K191">
            <v>7</v>
          </cell>
          <cell r="L191" t="str">
            <v>A4</v>
          </cell>
          <cell r="M191">
            <v>7</v>
          </cell>
          <cell r="N191" t="str">
            <v>A4</v>
          </cell>
          <cell r="O191">
            <v>7</v>
          </cell>
          <cell r="P191" t="str">
            <v>A4</v>
          </cell>
          <cell r="Q191">
            <v>7</v>
          </cell>
          <cell r="R191" t="str">
            <v>A4</v>
          </cell>
          <cell r="S191">
            <v>7</v>
          </cell>
          <cell r="T191" t="str">
            <v>A4</v>
          </cell>
          <cell r="U191">
            <v>7</v>
          </cell>
          <cell r="V191">
            <v>7</v>
          </cell>
          <cell r="W191">
            <v>0</v>
          </cell>
          <cell r="X191" t="str">
            <v>Tốt</v>
          </cell>
          <cell r="Y191">
            <v>0</v>
          </cell>
          <cell r="Z191" t="str">
            <v>A4</v>
          </cell>
          <cell r="AA191">
            <v>7</v>
          </cell>
          <cell r="AB191" t="str">
            <v>A4</v>
          </cell>
          <cell r="AC191">
            <v>7</v>
          </cell>
          <cell r="AD191" t="str">
            <v>A4</v>
          </cell>
          <cell r="AE191">
            <v>7</v>
          </cell>
          <cell r="AF191" t="str">
            <v>A4</v>
          </cell>
          <cell r="AG191">
            <v>7</v>
          </cell>
          <cell r="AH191" t="str">
            <v>A4</v>
          </cell>
          <cell r="AI191">
            <v>7</v>
          </cell>
          <cell r="AJ191">
            <v>7</v>
          </cell>
          <cell r="AK191">
            <v>0</v>
          </cell>
          <cell r="AL191" t="str">
            <v>Tốt</v>
          </cell>
          <cell r="AM191">
            <v>7</v>
          </cell>
          <cell r="AN191">
            <v>0</v>
          </cell>
          <cell r="AO191" t="str">
            <v>Tốt</v>
          </cell>
          <cell r="AP191">
            <v>0</v>
          </cell>
          <cell r="AQ191">
            <v>7</v>
          </cell>
          <cell r="AR191" t="str">
            <v/>
          </cell>
          <cell r="AS191" t="str">
            <v>Tốt</v>
          </cell>
          <cell r="AT191" t="str">
            <v>Đạt LĐTT</v>
          </cell>
          <cell r="AU191">
            <v>7</v>
          </cell>
          <cell r="AV191" t="str">
            <v/>
          </cell>
          <cell r="AW191" t="str">
            <v>Tốt</v>
          </cell>
          <cell r="AX191" t="str">
            <v>Đạt LĐTT</v>
          </cell>
          <cell r="AY191" t="e">
            <v>#N/A</v>
          </cell>
          <cell r="AZ191">
            <v>7</v>
          </cell>
          <cell r="BA191">
            <v>7</v>
          </cell>
          <cell r="BB191" t="str">
            <v>12A* + 0B* + 0C* +  0D</v>
          </cell>
          <cell r="BC191" t="str">
            <v>12A*</v>
          </cell>
          <cell r="BD191">
            <v>0</v>
          </cell>
          <cell r="BE191" t="str">
            <v>HTT NV</v>
          </cell>
          <cell r="BF191" t="str">
            <v>HTT NV</v>
          </cell>
        </row>
        <row r="192">
          <cell r="E192" t="str">
            <v>01012028</v>
          </cell>
          <cell r="F192" t="str">
            <v>Khoa Cơ khí</v>
          </cell>
          <cell r="G192" t="str">
            <v>VC</v>
          </cell>
          <cell r="H192" t="str">
            <v>A4</v>
          </cell>
          <cell r="I192">
            <v>7</v>
          </cell>
          <cell r="J192" t="str">
            <v>A4</v>
          </cell>
          <cell r="K192">
            <v>7</v>
          </cell>
          <cell r="L192" t="str">
            <v>A3</v>
          </cell>
          <cell r="M192">
            <v>8</v>
          </cell>
          <cell r="N192" t="str">
            <v>A3</v>
          </cell>
          <cell r="O192">
            <v>8</v>
          </cell>
          <cell r="P192" t="str">
            <v>A3</v>
          </cell>
          <cell r="Q192">
            <v>8</v>
          </cell>
          <cell r="R192" t="str">
            <v>A4</v>
          </cell>
          <cell r="S192">
            <v>7</v>
          </cell>
          <cell r="T192" t="str">
            <v>A4</v>
          </cell>
          <cell r="U192">
            <v>7</v>
          </cell>
          <cell r="V192">
            <v>7.6</v>
          </cell>
          <cell r="W192">
            <v>0</v>
          </cell>
          <cell r="X192" t="str">
            <v>Tốt</v>
          </cell>
          <cell r="Y192">
            <v>0</v>
          </cell>
          <cell r="Z192" t="str">
            <v>A4</v>
          </cell>
          <cell r="AA192">
            <v>7</v>
          </cell>
          <cell r="AB192" t="str">
            <v>A3</v>
          </cell>
          <cell r="AC192">
            <v>8</v>
          </cell>
          <cell r="AD192" t="str">
            <v>A4</v>
          </cell>
          <cell r="AE192">
            <v>7</v>
          </cell>
          <cell r="AF192" t="str">
            <v>A4</v>
          </cell>
          <cell r="AG192">
            <v>7</v>
          </cell>
          <cell r="AH192" t="str">
            <v>A4</v>
          </cell>
          <cell r="AI192">
            <v>7</v>
          </cell>
          <cell r="AJ192">
            <v>7.3</v>
          </cell>
          <cell r="AK192">
            <v>0</v>
          </cell>
          <cell r="AL192" t="str">
            <v>Tốt</v>
          </cell>
          <cell r="AM192">
            <v>7.2</v>
          </cell>
          <cell r="AN192">
            <v>0</v>
          </cell>
          <cell r="AO192" t="str">
            <v>Tốt</v>
          </cell>
          <cell r="AP192">
            <v>0</v>
          </cell>
          <cell r="AQ192">
            <v>7.5</v>
          </cell>
          <cell r="AR192" t="str">
            <v/>
          </cell>
          <cell r="AS192" t="str">
            <v>Tốt</v>
          </cell>
          <cell r="AT192" t="str">
            <v>Đạt LĐTT</v>
          </cell>
          <cell r="AU192">
            <v>7.4</v>
          </cell>
          <cell r="AV192" t="str">
            <v/>
          </cell>
          <cell r="AW192" t="str">
            <v>Tốt</v>
          </cell>
          <cell r="AX192" t="str">
            <v>Đạt LĐTT</v>
          </cell>
          <cell r="AY192" t="e">
            <v>#N/A</v>
          </cell>
          <cell r="AZ192">
            <v>7.4</v>
          </cell>
          <cell r="BA192">
            <v>7.3</v>
          </cell>
          <cell r="BB192" t="str">
            <v>12A* + 0B* + 0C* +  0D</v>
          </cell>
          <cell r="BC192" t="str">
            <v>12A*</v>
          </cell>
          <cell r="BD192">
            <v>0</v>
          </cell>
          <cell r="BE192" t="str">
            <v>HTT NV</v>
          </cell>
          <cell r="BF192" t="str">
            <v>HTT NV</v>
          </cell>
        </row>
        <row r="193">
          <cell r="E193" t="str">
            <v>01012032</v>
          </cell>
          <cell r="F193" t="str">
            <v>Khoa Cơ khí</v>
          </cell>
          <cell r="G193" t="str">
            <v>VC</v>
          </cell>
          <cell r="H193" t="str">
            <v>A4</v>
          </cell>
          <cell r="I193">
            <v>7</v>
          </cell>
          <cell r="J193" t="str">
            <v>A4</v>
          </cell>
          <cell r="K193">
            <v>7</v>
          </cell>
          <cell r="L193" t="str">
            <v>A3</v>
          </cell>
          <cell r="M193">
            <v>8</v>
          </cell>
          <cell r="N193" t="str">
            <v>A4</v>
          </cell>
          <cell r="O193">
            <v>7</v>
          </cell>
          <cell r="P193" t="str">
            <v>A3</v>
          </cell>
          <cell r="Q193">
            <v>8</v>
          </cell>
          <cell r="R193" t="str">
            <v>A3</v>
          </cell>
          <cell r="S193">
            <v>8</v>
          </cell>
          <cell r="T193" t="str">
            <v>A3</v>
          </cell>
          <cell r="U193">
            <v>8</v>
          </cell>
          <cell r="V193">
            <v>7.8</v>
          </cell>
          <cell r="W193">
            <v>0</v>
          </cell>
          <cell r="X193" t="str">
            <v>Tốt</v>
          </cell>
          <cell r="Y193">
            <v>0</v>
          </cell>
          <cell r="Z193" t="str">
            <v>A3</v>
          </cell>
          <cell r="AA193">
            <v>8</v>
          </cell>
          <cell r="AB193" t="str">
            <v>A3</v>
          </cell>
          <cell r="AC193">
            <v>8</v>
          </cell>
          <cell r="AD193" t="str">
            <v>A3</v>
          </cell>
          <cell r="AE193">
            <v>8</v>
          </cell>
          <cell r="AF193" t="str">
            <v>A3</v>
          </cell>
          <cell r="AG193">
            <v>8</v>
          </cell>
          <cell r="AH193" t="str">
            <v>A3</v>
          </cell>
          <cell r="AI193">
            <v>8</v>
          </cell>
          <cell r="AJ193">
            <v>8</v>
          </cell>
          <cell r="AK193">
            <v>0</v>
          </cell>
          <cell r="AL193" t="str">
            <v>Xuất sắc</v>
          </cell>
          <cell r="AM193">
            <v>8</v>
          </cell>
          <cell r="AN193">
            <v>0</v>
          </cell>
          <cell r="AO193" t="str">
            <v>Xuất sắc</v>
          </cell>
          <cell r="AP193">
            <v>0</v>
          </cell>
          <cell r="AQ193">
            <v>7.9</v>
          </cell>
          <cell r="AR193" t="str">
            <v/>
          </cell>
          <cell r="AS193" t="str">
            <v>Tốt</v>
          </cell>
          <cell r="AT193" t="str">
            <v>Đạt LĐTT</v>
          </cell>
          <cell r="AU193">
            <v>7.9</v>
          </cell>
          <cell r="AV193" t="str">
            <v/>
          </cell>
          <cell r="AW193" t="str">
            <v>Tốt</v>
          </cell>
          <cell r="AX193" t="str">
            <v>Đạt LĐTT</v>
          </cell>
          <cell r="AY193" t="e">
            <v>#N/A</v>
          </cell>
          <cell r="AZ193">
            <v>7.7</v>
          </cell>
          <cell r="BA193">
            <v>7.8</v>
          </cell>
          <cell r="BB193" t="str">
            <v>12A* + 0B* + 0C* +  0D</v>
          </cell>
          <cell r="BC193" t="str">
            <v>12A*</v>
          </cell>
          <cell r="BD193">
            <v>0</v>
          </cell>
          <cell r="BE193" t="str">
            <v>HTT NV</v>
          </cell>
          <cell r="BF193" t="str">
            <v>HTT NV</v>
          </cell>
        </row>
        <row r="194">
          <cell r="E194" t="str">
            <v>01025017</v>
          </cell>
          <cell r="F194" t="str">
            <v>Khoa Cơ khí</v>
          </cell>
          <cell r="G194" t="str">
            <v>VC</v>
          </cell>
          <cell r="H194" t="str">
            <v>A2</v>
          </cell>
          <cell r="I194">
            <v>9</v>
          </cell>
          <cell r="J194" t="str">
            <v>A4</v>
          </cell>
          <cell r="K194">
            <v>7</v>
          </cell>
          <cell r="L194" t="str">
            <v>A2</v>
          </cell>
          <cell r="M194">
            <v>9</v>
          </cell>
          <cell r="N194" t="str">
            <v>A2</v>
          </cell>
          <cell r="O194">
            <v>9</v>
          </cell>
          <cell r="P194" t="str">
            <v>A2</v>
          </cell>
          <cell r="Q194">
            <v>9</v>
          </cell>
          <cell r="R194" t="str">
            <v>A2</v>
          </cell>
          <cell r="S194">
            <v>9</v>
          </cell>
          <cell r="T194" t="str">
            <v>A2</v>
          </cell>
          <cell r="U194">
            <v>9</v>
          </cell>
          <cell r="V194">
            <v>9</v>
          </cell>
          <cell r="W194">
            <v>0</v>
          </cell>
          <cell r="X194" t="str">
            <v>Xuất sắc</v>
          </cell>
          <cell r="Y194">
            <v>0</v>
          </cell>
          <cell r="Z194" t="str">
            <v>A2</v>
          </cell>
          <cell r="AA194">
            <v>9</v>
          </cell>
          <cell r="AB194" t="str">
            <v>A2</v>
          </cell>
          <cell r="AC194">
            <v>9</v>
          </cell>
          <cell r="AD194" t="str">
            <v>A2</v>
          </cell>
          <cell r="AE194">
            <v>9</v>
          </cell>
          <cell r="AF194" t="str">
            <v>A2</v>
          </cell>
          <cell r="AG194">
            <v>9</v>
          </cell>
          <cell r="AH194" t="str">
            <v>A2</v>
          </cell>
          <cell r="AI194">
            <v>9</v>
          </cell>
          <cell r="AJ194">
            <v>9</v>
          </cell>
          <cell r="AK194">
            <v>0</v>
          </cell>
          <cell r="AL194" t="str">
            <v>Xuất sắc</v>
          </cell>
          <cell r="AM194">
            <v>9</v>
          </cell>
          <cell r="AN194">
            <v>0</v>
          </cell>
          <cell r="AO194" t="str">
            <v>Xuất sắc</v>
          </cell>
          <cell r="AP194">
            <v>0</v>
          </cell>
          <cell r="AQ194">
            <v>9</v>
          </cell>
          <cell r="AR194" t="str">
            <v/>
          </cell>
          <cell r="AS194" t="str">
            <v>Xuất sắc</v>
          </cell>
          <cell r="AT194" t="str">
            <v>Đạt LĐTT</v>
          </cell>
          <cell r="AU194">
            <v>9</v>
          </cell>
          <cell r="AV194" t="str">
            <v/>
          </cell>
          <cell r="AW194" t="str">
            <v>Xuất sắc</v>
          </cell>
          <cell r="AX194" t="str">
            <v>Đạt LĐTT</v>
          </cell>
          <cell r="AY194" t="str">
            <v>Khá</v>
          </cell>
          <cell r="AZ194">
            <v>8.8000000000000007</v>
          </cell>
          <cell r="BA194">
            <v>8.8000000000000007</v>
          </cell>
          <cell r="BB194" t="str">
            <v>12A* + 0B* + 0C* +  0D</v>
          </cell>
          <cell r="BC194" t="str">
            <v>12A*</v>
          </cell>
          <cell r="BD194">
            <v>0</v>
          </cell>
          <cell r="BE194" t="str">
            <v>HTXS NV</v>
          </cell>
          <cell r="BF194" t="str">
            <v>HTXS NV</v>
          </cell>
        </row>
        <row r="195">
          <cell r="E195" t="str">
            <v>01006004</v>
          </cell>
          <cell r="F195" t="str">
            <v>Khoa Cơ khí</v>
          </cell>
          <cell r="G195" t="str">
            <v>VC</v>
          </cell>
          <cell r="H195" t="str">
            <v>A3</v>
          </cell>
          <cell r="I195">
            <v>8</v>
          </cell>
          <cell r="J195" t="str">
            <v>A4</v>
          </cell>
          <cell r="K195">
            <v>7</v>
          </cell>
          <cell r="L195" t="str">
            <v>A4</v>
          </cell>
          <cell r="M195">
            <v>7</v>
          </cell>
          <cell r="N195" t="str">
            <v>A4</v>
          </cell>
          <cell r="O195">
            <v>7</v>
          </cell>
          <cell r="P195" t="str">
            <v>A4</v>
          </cell>
          <cell r="Q195">
            <v>7</v>
          </cell>
          <cell r="R195" t="str">
            <v>A4</v>
          </cell>
          <cell r="S195">
            <v>7</v>
          </cell>
          <cell r="T195" t="str">
            <v>A4</v>
          </cell>
          <cell r="U195">
            <v>7</v>
          </cell>
          <cell r="V195">
            <v>7</v>
          </cell>
          <cell r="W195">
            <v>0</v>
          </cell>
          <cell r="X195" t="str">
            <v>Tốt</v>
          </cell>
          <cell r="Y195">
            <v>0</v>
          </cell>
          <cell r="Z195" t="str">
            <v>A4</v>
          </cell>
          <cell r="AA195">
            <v>7</v>
          </cell>
          <cell r="AB195" t="str">
            <v>A4</v>
          </cell>
          <cell r="AC195">
            <v>7</v>
          </cell>
          <cell r="AD195" t="str">
            <v>A4</v>
          </cell>
          <cell r="AE195">
            <v>7</v>
          </cell>
          <cell r="AF195" t="str">
            <v>B1</v>
          </cell>
          <cell r="AG195">
            <v>6</v>
          </cell>
          <cell r="AH195" t="str">
            <v>A4</v>
          </cell>
          <cell r="AI195">
            <v>7</v>
          </cell>
          <cell r="AJ195">
            <v>6.8</v>
          </cell>
          <cell r="AK195">
            <v>0</v>
          </cell>
          <cell r="AL195" t="str">
            <v>Tốt</v>
          </cell>
          <cell r="AM195">
            <v>6.8</v>
          </cell>
          <cell r="AN195">
            <v>0</v>
          </cell>
          <cell r="AO195" t="str">
            <v>Tốt</v>
          </cell>
          <cell r="AP195">
            <v>0</v>
          </cell>
          <cell r="AQ195">
            <v>6.9</v>
          </cell>
          <cell r="AR195" t="str">
            <v/>
          </cell>
          <cell r="AS195" t="str">
            <v>Tốt</v>
          </cell>
          <cell r="AT195" t="str">
            <v>Đạt LĐTT</v>
          </cell>
          <cell r="AU195">
            <v>6.9</v>
          </cell>
          <cell r="AV195" t="str">
            <v/>
          </cell>
          <cell r="AW195" t="str">
            <v>Tốt</v>
          </cell>
          <cell r="AX195" t="str">
            <v>Đạt LĐTT</v>
          </cell>
          <cell r="AY195" t="e">
            <v>#N/A</v>
          </cell>
          <cell r="AZ195">
            <v>7</v>
          </cell>
          <cell r="BA195">
            <v>7</v>
          </cell>
          <cell r="BB195" t="str">
            <v>11A* + 1B* + 0C* +  0D</v>
          </cell>
          <cell r="BC195" t="str">
            <v>11A*</v>
          </cell>
          <cell r="BD195">
            <v>1</v>
          </cell>
          <cell r="BE195" t="str">
            <v>HTT NV</v>
          </cell>
          <cell r="BF195" t="str">
            <v>HTT NV</v>
          </cell>
        </row>
        <row r="196">
          <cell r="E196" t="str">
            <v>01013068</v>
          </cell>
          <cell r="F196" t="str">
            <v>Khoa Cơ khí</v>
          </cell>
          <cell r="G196" t="str">
            <v>VC</v>
          </cell>
          <cell r="H196" t="str">
            <v>A2</v>
          </cell>
          <cell r="I196">
            <v>9</v>
          </cell>
          <cell r="J196" t="str">
            <v>A4</v>
          </cell>
          <cell r="K196">
            <v>7</v>
          </cell>
          <cell r="L196" t="str">
            <v>A2</v>
          </cell>
          <cell r="M196">
            <v>9</v>
          </cell>
          <cell r="N196" t="str">
            <v>A2</v>
          </cell>
          <cell r="O196">
            <v>9</v>
          </cell>
          <cell r="P196" t="str">
            <v>A1</v>
          </cell>
          <cell r="Q196">
            <v>10</v>
          </cell>
          <cell r="R196" t="str">
            <v>A2</v>
          </cell>
          <cell r="S196">
            <v>9</v>
          </cell>
          <cell r="T196" t="str">
            <v>A3</v>
          </cell>
          <cell r="U196">
            <v>8</v>
          </cell>
          <cell r="V196">
            <v>9</v>
          </cell>
          <cell r="W196">
            <v>0</v>
          </cell>
          <cell r="X196" t="str">
            <v>Xuất sắc</v>
          </cell>
          <cell r="Y196">
            <v>0</v>
          </cell>
          <cell r="Z196" t="str">
            <v>A2</v>
          </cell>
          <cell r="AA196">
            <v>9</v>
          </cell>
          <cell r="AB196" t="str">
            <v>A2</v>
          </cell>
          <cell r="AC196">
            <v>9</v>
          </cell>
          <cell r="AD196" t="str">
            <v>A2</v>
          </cell>
          <cell r="AE196">
            <v>9</v>
          </cell>
          <cell r="AF196" t="str">
            <v>A2</v>
          </cell>
          <cell r="AG196">
            <v>9</v>
          </cell>
          <cell r="AH196" t="str">
            <v>A2</v>
          </cell>
          <cell r="AI196">
            <v>9</v>
          </cell>
          <cell r="AJ196">
            <v>9</v>
          </cell>
          <cell r="AK196">
            <v>0</v>
          </cell>
          <cell r="AL196" t="str">
            <v>Xuất sắc</v>
          </cell>
          <cell r="AM196">
            <v>9</v>
          </cell>
          <cell r="AN196">
            <v>0</v>
          </cell>
          <cell r="AO196" t="str">
            <v>Xuất sắc</v>
          </cell>
          <cell r="AP196">
            <v>0</v>
          </cell>
          <cell r="AQ196">
            <v>9</v>
          </cell>
          <cell r="AR196" t="str">
            <v/>
          </cell>
          <cell r="AS196" t="str">
            <v>Xuất sắc</v>
          </cell>
          <cell r="AT196" t="str">
            <v>Đạt LĐTT</v>
          </cell>
          <cell r="AU196">
            <v>9</v>
          </cell>
          <cell r="AV196" t="str">
            <v/>
          </cell>
          <cell r="AW196" t="str">
            <v>Xuất sắc</v>
          </cell>
          <cell r="AX196" t="str">
            <v>Đạt LĐTT</v>
          </cell>
          <cell r="AY196" t="str">
            <v>Khá</v>
          </cell>
          <cell r="AZ196">
            <v>8.8000000000000007</v>
          </cell>
          <cell r="BA196">
            <v>8.8000000000000007</v>
          </cell>
          <cell r="BB196" t="str">
            <v>12A* + 0B* + 0C* +  0D</v>
          </cell>
          <cell r="BC196" t="str">
            <v>12A*</v>
          </cell>
          <cell r="BD196">
            <v>0</v>
          </cell>
          <cell r="BE196" t="str">
            <v>HTXS NV</v>
          </cell>
          <cell r="BF196" t="str">
            <v>HTXS NV</v>
          </cell>
        </row>
        <row r="197">
          <cell r="E197" t="str">
            <v>01012048</v>
          </cell>
          <cell r="F197" t="str">
            <v>Khoa Cơ khí</v>
          </cell>
          <cell r="G197" t="str">
            <v>VC</v>
          </cell>
          <cell r="H197" t="str">
            <v>A4</v>
          </cell>
          <cell r="I197">
            <v>7</v>
          </cell>
          <cell r="J197" t="str">
            <v>A4</v>
          </cell>
          <cell r="K197">
            <v>7</v>
          </cell>
          <cell r="L197" t="str">
            <v>A4</v>
          </cell>
          <cell r="M197">
            <v>7</v>
          </cell>
          <cell r="N197" t="str">
            <v>A3</v>
          </cell>
          <cell r="O197">
            <v>8</v>
          </cell>
          <cell r="P197" t="str">
            <v>A4</v>
          </cell>
          <cell r="Q197">
            <v>7</v>
          </cell>
          <cell r="R197" t="str">
            <v>B1</v>
          </cell>
          <cell r="S197">
            <v>6</v>
          </cell>
          <cell r="T197" t="str">
            <v>A4</v>
          </cell>
          <cell r="U197">
            <v>7</v>
          </cell>
          <cell r="V197">
            <v>7</v>
          </cell>
          <cell r="W197">
            <v>0</v>
          </cell>
          <cell r="X197" t="str">
            <v>Tốt</v>
          </cell>
          <cell r="Y197">
            <v>0</v>
          </cell>
          <cell r="Z197" t="str">
            <v>A3</v>
          </cell>
          <cell r="AA197">
            <v>8</v>
          </cell>
          <cell r="AB197" t="str">
            <v>A3</v>
          </cell>
          <cell r="AC197">
            <v>8</v>
          </cell>
          <cell r="AD197" t="str">
            <v>A3</v>
          </cell>
          <cell r="AE197">
            <v>8</v>
          </cell>
          <cell r="AF197" t="str">
            <v>A4</v>
          </cell>
          <cell r="AG197">
            <v>7</v>
          </cell>
          <cell r="AH197" t="str">
            <v>A4</v>
          </cell>
          <cell r="AI197">
            <v>7</v>
          </cell>
          <cell r="AJ197">
            <v>7.8</v>
          </cell>
          <cell r="AK197">
            <v>0</v>
          </cell>
          <cell r="AL197" t="str">
            <v>Tốt</v>
          </cell>
          <cell r="AM197">
            <v>7.6</v>
          </cell>
          <cell r="AN197">
            <v>0</v>
          </cell>
          <cell r="AO197" t="str">
            <v>Tốt</v>
          </cell>
          <cell r="AP197">
            <v>0</v>
          </cell>
          <cell r="AQ197">
            <v>7.4</v>
          </cell>
          <cell r="AR197" t="str">
            <v/>
          </cell>
          <cell r="AS197" t="str">
            <v>Tốt</v>
          </cell>
          <cell r="AT197" t="str">
            <v>Đạt LĐTT</v>
          </cell>
          <cell r="AU197">
            <v>7.3</v>
          </cell>
          <cell r="AV197" t="str">
            <v/>
          </cell>
          <cell r="AW197" t="str">
            <v>Tốt</v>
          </cell>
          <cell r="AX197" t="str">
            <v>Đạt LĐTT</v>
          </cell>
          <cell r="AY197" t="e">
            <v>#N/A</v>
          </cell>
          <cell r="AZ197">
            <v>7.3</v>
          </cell>
          <cell r="BA197">
            <v>7.3</v>
          </cell>
          <cell r="BB197" t="str">
            <v>11A* + 1B* + 0C* +  0D</v>
          </cell>
          <cell r="BC197" t="str">
            <v>11A*</v>
          </cell>
          <cell r="BD197">
            <v>1</v>
          </cell>
          <cell r="BE197" t="str">
            <v>HTT NV</v>
          </cell>
          <cell r="BF197" t="str">
            <v>HTT NV</v>
          </cell>
        </row>
        <row r="198">
          <cell r="E198" t="str">
            <v>01012049</v>
          </cell>
          <cell r="F198" t="str">
            <v>Khoa Cơ khí</v>
          </cell>
          <cell r="G198" t="str">
            <v>VC</v>
          </cell>
          <cell r="H198" t="str">
            <v>A4</v>
          </cell>
          <cell r="I198">
            <v>7</v>
          </cell>
          <cell r="J198" t="str">
            <v>A4</v>
          </cell>
          <cell r="K198">
            <v>7</v>
          </cell>
          <cell r="L198" t="str">
            <v>A4</v>
          </cell>
          <cell r="M198">
            <v>7</v>
          </cell>
          <cell r="N198" t="str">
            <v>A4</v>
          </cell>
          <cell r="O198">
            <v>7</v>
          </cell>
          <cell r="P198" t="str">
            <v>A4</v>
          </cell>
          <cell r="Q198">
            <v>7</v>
          </cell>
          <cell r="R198" t="str">
            <v>A4</v>
          </cell>
          <cell r="S198">
            <v>7</v>
          </cell>
          <cell r="T198" t="str">
            <v>A4</v>
          </cell>
          <cell r="U198">
            <v>7</v>
          </cell>
          <cell r="V198">
            <v>7</v>
          </cell>
          <cell r="W198">
            <v>0</v>
          </cell>
          <cell r="X198" t="str">
            <v>Tốt</v>
          </cell>
          <cell r="Y198">
            <v>0</v>
          </cell>
          <cell r="Z198" t="str">
            <v>A4</v>
          </cell>
          <cell r="AA198">
            <v>7</v>
          </cell>
          <cell r="AB198" t="str">
            <v>A4</v>
          </cell>
          <cell r="AC198">
            <v>7</v>
          </cell>
          <cell r="AD198" t="str">
            <v>A4</v>
          </cell>
          <cell r="AE198">
            <v>7</v>
          </cell>
          <cell r="AF198" t="str">
            <v>A4</v>
          </cell>
          <cell r="AG198">
            <v>7</v>
          </cell>
          <cell r="AH198" t="str">
            <v>A4</v>
          </cell>
          <cell r="AI198">
            <v>7</v>
          </cell>
          <cell r="AJ198">
            <v>7</v>
          </cell>
          <cell r="AK198">
            <v>0</v>
          </cell>
          <cell r="AL198" t="str">
            <v>Tốt</v>
          </cell>
          <cell r="AM198">
            <v>7</v>
          </cell>
          <cell r="AN198">
            <v>0</v>
          </cell>
          <cell r="AO198" t="str">
            <v>Tốt</v>
          </cell>
          <cell r="AP198">
            <v>0</v>
          </cell>
          <cell r="AQ198">
            <v>7</v>
          </cell>
          <cell r="AR198" t="str">
            <v/>
          </cell>
          <cell r="AS198" t="str">
            <v>Tốt</v>
          </cell>
          <cell r="AT198" t="str">
            <v>Đạt LĐTT</v>
          </cell>
          <cell r="AU198">
            <v>7</v>
          </cell>
          <cell r="AV198" t="str">
            <v/>
          </cell>
          <cell r="AW198" t="str">
            <v>Tốt</v>
          </cell>
          <cell r="AX198" t="str">
            <v>Đạt LĐTT</v>
          </cell>
          <cell r="AY198" t="e">
            <v>#N/A</v>
          </cell>
          <cell r="AZ198">
            <v>7</v>
          </cell>
          <cell r="BA198">
            <v>7</v>
          </cell>
          <cell r="BB198" t="str">
            <v>12A* + 0B* + 0C* +  0D</v>
          </cell>
          <cell r="BC198" t="str">
            <v>12A*</v>
          </cell>
          <cell r="BD198">
            <v>0</v>
          </cell>
          <cell r="BE198" t="str">
            <v>HTT NV</v>
          </cell>
          <cell r="BF198" t="str">
            <v>HTT NV</v>
          </cell>
        </row>
        <row r="199">
          <cell r="E199" t="str">
            <v>01012050</v>
          </cell>
          <cell r="F199" t="str">
            <v>Khoa Cơ khí</v>
          </cell>
          <cell r="G199" t="str">
            <v>VC</v>
          </cell>
          <cell r="H199">
            <v>0</v>
          </cell>
          <cell r="I199">
            <v>0</v>
          </cell>
          <cell r="J199">
            <v>0</v>
          </cell>
          <cell r="K199">
            <v>0</v>
          </cell>
          <cell r="L199">
            <v>0</v>
          </cell>
          <cell r="M199">
            <v>0</v>
          </cell>
          <cell r="N199" t="str">
            <v>A3</v>
          </cell>
          <cell r="O199">
            <v>8</v>
          </cell>
          <cell r="P199" t="str">
            <v>A3</v>
          </cell>
          <cell r="Q199">
            <v>8</v>
          </cell>
          <cell r="R199" t="str">
            <v>A3</v>
          </cell>
          <cell r="S199">
            <v>8</v>
          </cell>
          <cell r="T199" t="str">
            <v>A3</v>
          </cell>
          <cell r="U199">
            <v>8</v>
          </cell>
          <cell r="V199">
            <v>8</v>
          </cell>
          <cell r="W199">
            <v>0</v>
          </cell>
          <cell r="X199" t="str">
            <v>Xuất sắc</v>
          </cell>
          <cell r="Y199" t="str">
            <v>Tuyển dụng tháng 10/2022. Thưởng thi đua học kỳ 4 tháng</v>
          </cell>
          <cell r="Z199" t="str">
            <v>A3</v>
          </cell>
          <cell r="AA199">
            <v>8</v>
          </cell>
          <cell r="AB199" t="str">
            <v>A3</v>
          </cell>
          <cell r="AC199">
            <v>8</v>
          </cell>
          <cell r="AD199" t="str">
            <v>A3</v>
          </cell>
          <cell r="AE199">
            <v>8</v>
          </cell>
          <cell r="AF199" t="str">
            <v>A4</v>
          </cell>
          <cell r="AG199">
            <v>7</v>
          </cell>
          <cell r="AH199" t="str">
            <v>A4</v>
          </cell>
          <cell r="AI199">
            <v>7</v>
          </cell>
          <cell r="AJ199">
            <v>7.8</v>
          </cell>
          <cell r="AK199">
            <v>0</v>
          </cell>
          <cell r="AL199" t="str">
            <v>Tốt</v>
          </cell>
          <cell r="AM199">
            <v>7.6</v>
          </cell>
          <cell r="AN199">
            <v>0</v>
          </cell>
          <cell r="AO199" t="str">
            <v>Tốt</v>
          </cell>
          <cell r="AP199">
            <v>0</v>
          </cell>
          <cell r="AQ199">
            <v>7.9</v>
          </cell>
          <cell r="AR199" t="str">
            <v/>
          </cell>
          <cell r="AS199" t="str">
            <v>Tốt</v>
          </cell>
          <cell r="AT199" t="str">
            <v>Không xét LĐTT</v>
          </cell>
          <cell r="AU199">
            <v>7.8</v>
          </cell>
          <cell r="AV199" t="str">
            <v/>
          </cell>
          <cell r="AW199" t="str">
            <v>Tốt</v>
          </cell>
          <cell r="AX199" t="str">
            <v>Đạt LĐTT</v>
          </cell>
          <cell r="AY199" t="str">
            <v>Khá</v>
          </cell>
          <cell r="AZ199">
            <v>7.9</v>
          </cell>
          <cell r="BA199">
            <v>7.8</v>
          </cell>
          <cell r="BB199" t="str">
            <v>9A* + 0B* + 0C* +  0D</v>
          </cell>
          <cell r="BC199" t="str">
            <v xml:space="preserve">9A* </v>
          </cell>
          <cell r="BD199">
            <v>0</v>
          </cell>
          <cell r="BE199" t="str">
            <v>HTT NV</v>
          </cell>
          <cell r="BF199" t="str">
            <v>HTT NV</v>
          </cell>
        </row>
        <row r="200">
          <cell r="E200" t="str">
            <v>01015019</v>
          </cell>
          <cell r="F200" t="str">
            <v>Khoa Công nghệ thông tin</v>
          </cell>
          <cell r="G200" t="str">
            <v>VC</v>
          </cell>
          <cell r="H200" t="str">
            <v>A1</v>
          </cell>
          <cell r="I200">
            <v>10</v>
          </cell>
          <cell r="J200" t="str">
            <v>A1</v>
          </cell>
          <cell r="K200">
            <v>10</v>
          </cell>
          <cell r="L200" t="str">
            <v>A2</v>
          </cell>
          <cell r="M200">
            <v>9</v>
          </cell>
          <cell r="N200" t="str">
            <v>A2</v>
          </cell>
          <cell r="O200">
            <v>9</v>
          </cell>
          <cell r="P200" t="str">
            <v>A2</v>
          </cell>
          <cell r="Q200">
            <v>9</v>
          </cell>
          <cell r="R200" t="str">
            <v>A2</v>
          </cell>
          <cell r="S200">
            <v>9</v>
          </cell>
          <cell r="T200" t="str">
            <v>A2</v>
          </cell>
          <cell r="U200">
            <v>9</v>
          </cell>
          <cell r="V200">
            <v>9</v>
          </cell>
          <cell r="W200">
            <v>0</v>
          </cell>
          <cell r="X200" t="str">
            <v>Xuất sắc</v>
          </cell>
          <cell r="Y200">
            <v>0</v>
          </cell>
          <cell r="Z200" t="str">
            <v>A2</v>
          </cell>
          <cell r="AA200">
            <v>9</v>
          </cell>
          <cell r="AB200" t="str">
            <v>A1</v>
          </cell>
          <cell r="AC200">
            <v>10</v>
          </cell>
          <cell r="AD200" t="str">
            <v>A2</v>
          </cell>
          <cell r="AE200">
            <v>9</v>
          </cell>
          <cell r="AF200" t="str">
            <v>A2</v>
          </cell>
          <cell r="AG200">
            <v>9</v>
          </cell>
          <cell r="AH200" t="str">
            <v>A2</v>
          </cell>
          <cell r="AI200">
            <v>9</v>
          </cell>
          <cell r="AJ200">
            <v>9.3000000000000007</v>
          </cell>
          <cell r="AK200">
            <v>0</v>
          </cell>
          <cell r="AL200" t="str">
            <v>Xuất sắc</v>
          </cell>
          <cell r="AM200">
            <v>9.1999999999999993</v>
          </cell>
          <cell r="AN200">
            <v>0</v>
          </cell>
          <cell r="AO200" t="str">
            <v>Xuất sắc</v>
          </cell>
          <cell r="AP200">
            <v>0</v>
          </cell>
          <cell r="AQ200">
            <v>9.1999999999999993</v>
          </cell>
          <cell r="AR200" t="str">
            <v/>
          </cell>
          <cell r="AS200" t="str">
            <v>Xuất sắc</v>
          </cell>
          <cell r="AT200" t="str">
            <v>Đạt LĐTT</v>
          </cell>
          <cell r="AU200">
            <v>9.1</v>
          </cell>
          <cell r="AV200" t="str">
            <v/>
          </cell>
          <cell r="AW200" t="str">
            <v>Xuất sắc</v>
          </cell>
          <cell r="AX200" t="str">
            <v>Đạt LĐTT</v>
          </cell>
          <cell r="AY200" t="str">
            <v>Tốt</v>
          </cell>
          <cell r="AZ200">
            <v>9.3000000000000007</v>
          </cell>
          <cell r="BA200">
            <v>9.3000000000000007</v>
          </cell>
          <cell r="BB200" t="str">
            <v>12A* + 0B* + 0C* +  0D</v>
          </cell>
          <cell r="BC200" t="str">
            <v>12A*</v>
          </cell>
          <cell r="BD200">
            <v>0</v>
          </cell>
          <cell r="BE200" t="str">
            <v>HTXS NV</v>
          </cell>
          <cell r="BF200" t="str">
            <v>HTXS NV</v>
          </cell>
        </row>
        <row r="201">
          <cell r="E201" t="str">
            <v>01015023</v>
          </cell>
          <cell r="F201" t="str">
            <v>Khoa Công nghệ thông tin</v>
          </cell>
          <cell r="G201" t="str">
            <v>VC</v>
          </cell>
          <cell r="H201" t="str">
            <v>A1</v>
          </cell>
          <cell r="I201">
            <v>10</v>
          </cell>
          <cell r="J201" t="str">
            <v>A4</v>
          </cell>
          <cell r="K201">
            <v>7</v>
          </cell>
          <cell r="L201" t="str">
            <v>A2</v>
          </cell>
          <cell r="M201">
            <v>9</v>
          </cell>
          <cell r="N201" t="str">
            <v>A3</v>
          </cell>
          <cell r="O201">
            <v>8</v>
          </cell>
          <cell r="P201" t="str">
            <v>A3</v>
          </cell>
          <cell r="Q201">
            <v>8</v>
          </cell>
          <cell r="R201" t="str">
            <v>A4</v>
          </cell>
          <cell r="S201">
            <v>7</v>
          </cell>
          <cell r="T201" t="str">
            <v>A4</v>
          </cell>
          <cell r="U201">
            <v>7</v>
          </cell>
          <cell r="V201">
            <v>7.8</v>
          </cell>
          <cell r="W201">
            <v>0</v>
          </cell>
          <cell r="X201" t="str">
            <v>Tốt</v>
          </cell>
          <cell r="Y201">
            <v>0</v>
          </cell>
          <cell r="Z201" t="str">
            <v>A3</v>
          </cell>
          <cell r="AA201">
            <v>8</v>
          </cell>
          <cell r="AB201" t="str">
            <v>A4</v>
          </cell>
          <cell r="AC201">
            <v>7</v>
          </cell>
          <cell r="AD201" t="str">
            <v>A4</v>
          </cell>
          <cell r="AE201">
            <v>7</v>
          </cell>
          <cell r="AF201" t="str">
            <v>A3</v>
          </cell>
          <cell r="AG201">
            <v>8</v>
          </cell>
          <cell r="AH201" t="str">
            <v>A3</v>
          </cell>
          <cell r="AI201">
            <v>8</v>
          </cell>
          <cell r="AJ201">
            <v>7.5</v>
          </cell>
          <cell r="AK201">
            <v>0</v>
          </cell>
          <cell r="AL201" t="str">
            <v>Tốt</v>
          </cell>
          <cell r="AM201">
            <v>7.6</v>
          </cell>
          <cell r="AN201">
            <v>0</v>
          </cell>
          <cell r="AO201" t="str">
            <v>Tốt</v>
          </cell>
          <cell r="AP201">
            <v>0</v>
          </cell>
          <cell r="AQ201">
            <v>7.7</v>
          </cell>
          <cell r="AR201" t="str">
            <v/>
          </cell>
          <cell r="AS201" t="str">
            <v>Tốt</v>
          </cell>
          <cell r="AT201" t="str">
            <v>Đạt LĐTT</v>
          </cell>
          <cell r="AU201">
            <v>7.7</v>
          </cell>
          <cell r="AV201" t="str">
            <v/>
          </cell>
          <cell r="AW201" t="str">
            <v>Tốt</v>
          </cell>
          <cell r="AX201" t="str">
            <v>Đạt LĐTT</v>
          </cell>
          <cell r="AY201" t="str">
            <v>Khá</v>
          </cell>
          <cell r="AZ201">
            <v>7.8</v>
          </cell>
          <cell r="BA201">
            <v>7.8</v>
          </cell>
          <cell r="BB201" t="str">
            <v>12A* + 0B* + 0C* +  0D</v>
          </cell>
          <cell r="BC201" t="str">
            <v>12A*</v>
          </cell>
          <cell r="BD201">
            <v>0</v>
          </cell>
          <cell r="BE201" t="str">
            <v>HTT NV</v>
          </cell>
          <cell r="BF201" t="str">
            <v>HTT NV</v>
          </cell>
        </row>
        <row r="202">
          <cell r="E202" t="str">
            <v>01015005</v>
          </cell>
          <cell r="F202" t="str">
            <v>Khoa Công nghệ thông tin</v>
          </cell>
          <cell r="G202" t="str">
            <v>VC</v>
          </cell>
          <cell r="H202" t="str">
            <v>A3</v>
          </cell>
          <cell r="I202">
            <v>8</v>
          </cell>
          <cell r="J202" t="str">
            <v>A4</v>
          </cell>
          <cell r="K202">
            <v>7</v>
          </cell>
          <cell r="L202" t="str">
            <v>A3</v>
          </cell>
          <cell r="M202">
            <v>8</v>
          </cell>
          <cell r="N202" t="str">
            <v>A4</v>
          </cell>
          <cell r="O202">
            <v>7</v>
          </cell>
          <cell r="P202" t="str">
            <v>A4</v>
          </cell>
          <cell r="Q202">
            <v>7</v>
          </cell>
          <cell r="R202" t="str">
            <v>A3</v>
          </cell>
          <cell r="S202">
            <v>8</v>
          </cell>
          <cell r="T202" t="str">
            <v>A4</v>
          </cell>
          <cell r="U202">
            <v>7</v>
          </cell>
          <cell r="V202">
            <v>7.4</v>
          </cell>
          <cell r="W202">
            <v>0</v>
          </cell>
          <cell r="X202" t="str">
            <v>Tốt</v>
          </cell>
          <cell r="Y202">
            <v>0</v>
          </cell>
          <cell r="Z202" t="str">
            <v>A4</v>
          </cell>
          <cell r="AA202">
            <v>7</v>
          </cell>
          <cell r="AB202" t="str">
            <v>A4</v>
          </cell>
          <cell r="AC202">
            <v>7</v>
          </cell>
          <cell r="AD202" t="str">
            <v>A4</v>
          </cell>
          <cell r="AE202">
            <v>7</v>
          </cell>
          <cell r="AF202" t="str">
            <v>A3</v>
          </cell>
          <cell r="AG202">
            <v>8</v>
          </cell>
          <cell r="AH202" t="str">
            <v>A3</v>
          </cell>
          <cell r="AI202">
            <v>8</v>
          </cell>
          <cell r="AJ202">
            <v>7.3</v>
          </cell>
          <cell r="AK202">
            <v>0</v>
          </cell>
          <cell r="AL202" t="str">
            <v>Tốt</v>
          </cell>
          <cell r="AM202">
            <v>7.4</v>
          </cell>
          <cell r="AN202">
            <v>0</v>
          </cell>
          <cell r="AO202" t="str">
            <v>Tốt</v>
          </cell>
          <cell r="AP202">
            <v>0</v>
          </cell>
          <cell r="AQ202">
            <v>7.4</v>
          </cell>
          <cell r="AR202" t="str">
            <v/>
          </cell>
          <cell r="AS202" t="str">
            <v>Tốt</v>
          </cell>
          <cell r="AT202" t="str">
            <v>Đạt LĐTT</v>
          </cell>
          <cell r="AU202">
            <v>7.4</v>
          </cell>
          <cell r="AV202" t="str">
            <v/>
          </cell>
          <cell r="AW202" t="str">
            <v>Tốt</v>
          </cell>
          <cell r="AX202" t="str">
            <v>Đạt LĐTT</v>
          </cell>
          <cell r="AY202" t="e">
            <v>#N/A</v>
          </cell>
          <cell r="AZ202">
            <v>7.4</v>
          </cell>
          <cell r="BA202">
            <v>7.4</v>
          </cell>
          <cell r="BB202" t="str">
            <v>12A* + 0B* + 0C* +  0D</v>
          </cell>
          <cell r="BC202" t="str">
            <v>12A*</v>
          </cell>
          <cell r="BD202">
            <v>0</v>
          </cell>
          <cell r="BE202" t="str">
            <v>HTT NV</v>
          </cell>
          <cell r="BF202" t="str">
            <v>HTT NV</v>
          </cell>
        </row>
        <row r="203">
          <cell r="E203" t="str">
            <v>01015018</v>
          </cell>
          <cell r="F203" t="str">
            <v>Khoa Công nghệ thông tin</v>
          </cell>
          <cell r="G203" t="str">
            <v>VC</v>
          </cell>
          <cell r="H203" t="str">
            <v>A2</v>
          </cell>
          <cell r="I203">
            <v>9</v>
          </cell>
          <cell r="J203" t="str">
            <v>A4</v>
          </cell>
          <cell r="K203">
            <v>7</v>
          </cell>
          <cell r="L203" t="str">
            <v>A3</v>
          </cell>
          <cell r="M203">
            <v>8</v>
          </cell>
          <cell r="N203" t="str">
            <v>A4</v>
          </cell>
          <cell r="O203">
            <v>7</v>
          </cell>
          <cell r="P203" t="str">
            <v>A4</v>
          </cell>
          <cell r="Q203">
            <v>7</v>
          </cell>
          <cell r="R203" t="str">
            <v>A4</v>
          </cell>
          <cell r="S203">
            <v>7</v>
          </cell>
          <cell r="T203" t="str">
            <v>A4</v>
          </cell>
          <cell r="U203">
            <v>7</v>
          </cell>
          <cell r="V203">
            <v>7.2</v>
          </cell>
          <cell r="W203">
            <v>0</v>
          </cell>
          <cell r="X203" t="str">
            <v>Tốt</v>
          </cell>
          <cell r="Y203">
            <v>0</v>
          </cell>
          <cell r="Z203" t="str">
            <v>A4</v>
          </cell>
          <cell r="AA203">
            <v>7</v>
          </cell>
          <cell r="AB203" t="str">
            <v>A3</v>
          </cell>
          <cell r="AC203">
            <v>8</v>
          </cell>
          <cell r="AD203" t="str">
            <v>A4</v>
          </cell>
          <cell r="AE203">
            <v>7</v>
          </cell>
          <cell r="AF203" t="str">
            <v>A4</v>
          </cell>
          <cell r="AG203">
            <v>7</v>
          </cell>
          <cell r="AH203" t="str">
            <v>A4</v>
          </cell>
          <cell r="AI203">
            <v>7</v>
          </cell>
          <cell r="AJ203">
            <v>7.3</v>
          </cell>
          <cell r="AK203">
            <v>0</v>
          </cell>
          <cell r="AL203" t="str">
            <v>Tốt</v>
          </cell>
          <cell r="AM203">
            <v>7.2</v>
          </cell>
          <cell r="AN203">
            <v>0</v>
          </cell>
          <cell r="AO203" t="str">
            <v>Tốt</v>
          </cell>
          <cell r="AP203">
            <v>0</v>
          </cell>
          <cell r="AQ203">
            <v>7.3</v>
          </cell>
          <cell r="AR203" t="str">
            <v/>
          </cell>
          <cell r="AS203" t="str">
            <v>Tốt</v>
          </cell>
          <cell r="AT203" t="str">
            <v>Đạt LĐTT</v>
          </cell>
          <cell r="AU203">
            <v>7.2</v>
          </cell>
          <cell r="AV203" t="str">
            <v/>
          </cell>
          <cell r="AW203" t="str">
            <v>Tốt</v>
          </cell>
          <cell r="AX203" t="str">
            <v>Đạt LĐTT</v>
          </cell>
          <cell r="AY203" t="e">
            <v>#N/A</v>
          </cell>
          <cell r="AZ203">
            <v>7.4</v>
          </cell>
          <cell r="BA203">
            <v>7.3</v>
          </cell>
          <cell r="BB203" t="str">
            <v>12A* + 0B* + 0C* +  0D</v>
          </cell>
          <cell r="BC203" t="str">
            <v>12A*</v>
          </cell>
          <cell r="BD203">
            <v>0</v>
          </cell>
          <cell r="BE203" t="str">
            <v>HTT NV</v>
          </cell>
          <cell r="BF203" t="str">
            <v>HTT NV</v>
          </cell>
        </row>
        <row r="204">
          <cell r="E204" t="str">
            <v>01015020</v>
          </cell>
          <cell r="F204" t="str">
            <v>Khoa Công nghệ thông tin</v>
          </cell>
          <cell r="G204" t="str">
            <v>VC</v>
          </cell>
          <cell r="H204" t="str">
            <v>A4</v>
          </cell>
          <cell r="I204">
            <v>7</v>
          </cell>
          <cell r="J204" t="str">
            <v>A4</v>
          </cell>
          <cell r="K204">
            <v>7</v>
          </cell>
          <cell r="L204" t="str">
            <v>A3</v>
          </cell>
          <cell r="M204">
            <v>8</v>
          </cell>
          <cell r="N204" t="str">
            <v>A4</v>
          </cell>
          <cell r="O204">
            <v>7</v>
          </cell>
          <cell r="P204" t="str">
            <v>B1</v>
          </cell>
          <cell r="Q204">
            <v>6</v>
          </cell>
          <cell r="R204" t="str">
            <v>B2</v>
          </cell>
          <cell r="S204">
            <v>5</v>
          </cell>
          <cell r="T204" t="str">
            <v>A4</v>
          </cell>
          <cell r="U204">
            <v>7</v>
          </cell>
          <cell r="V204">
            <v>6.6</v>
          </cell>
          <cell r="W204">
            <v>0</v>
          </cell>
          <cell r="X204" t="str">
            <v>Tốt</v>
          </cell>
          <cell r="Y204">
            <v>0</v>
          </cell>
          <cell r="Z204" t="str">
            <v>A4</v>
          </cell>
          <cell r="AA204">
            <v>7</v>
          </cell>
          <cell r="AB204" t="str">
            <v>B2</v>
          </cell>
          <cell r="AC204">
            <v>5</v>
          </cell>
          <cell r="AD204" t="str">
            <v>B1</v>
          </cell>
          <cell r="AE204">
            <v>6</v>
          </cell>
          <cell r="AF204" t="str">
            <v>A4</v>
          </cell>
          <cell r="AG204">
            <v>7</v>
          </cell>
          <cell r="AH204" t="str">
            <v>A4</v>
          </cell>
          <cell r="AI204">
            <v>7</v>
          </cell>
          <cell r="AJ204">
            <v>6.3</v>
          </cell>
          <cell r="AK204">
            <v>0</v>
          </cell>
          <cell r="AL204" t="str">
            <v>Tốt</v>
          </cell>
          <cell r="AM204">
            <v>6.4</v>
          </cell>
          <cell r="AN204">
            <v>0</v>
          </cell>
          <cell r="AO204" t="str">
            <v>Tốt</v>
          </cell>
          <cell r="AP204">
            <v>0</v>
          </cell>
          <cell r="AQ204">
            <v>6.5</v>
          </cell>
          <cell r="AR204" t="str">
            <v/>
          </cell>
          <cell r="AS204" t="str">
            <v>Tốt</v>
          </cell>
          <cell r="AT204" t="str">
            <v>Đạt LĐTT</v>
          </cell>
          <cell r="AU204">
            <v>6.5</v>
          </cell>
          <cell r="AV204" t="str">
            <v/>
          </cell>
          <cell r="AW204" t="str">
            <v>Tốt</v>
          </cell>
          <cell r="AX204" t="str">
            <v>Đạt LĐTT</v>
          </cell>
          <cell r="AY204" t="e">
            <v>#N/A</v>
          </cell>
          <cell r="AZ204">
            <v>6.5</v>
          </cell>
          <cell r="BA204">
            <v>6.6</v>
          </cell>
          <cell r="BB204" t="str">
            <v>8A* + 4B* + 0C* +  0D</v>
          </cell>
          <cell r="BC204" t="str">
            <v xml:space="preserve">8A* </v>
          </cell>
          <cell r="BD204">
            <v>1</v>
          </cell>
          <cell r="BE204" t="str">
            <v>HTT NV</v>
          </cell>
          <cell r="BF204" t="str">
            <v>HTT NV</v>
          </cell>
        </row>
        <row r="205">
          <cell r="E205" t="str">
            <v>01015041</v>
          </cell>
          <cell r="F205" t="str">
            <v>Khoa Công nghệ thông tin</v>
          </cell>
          <cell r="G205" t="str">
            <v>VC</v>
          </cell>
          <cell r="H205" t="str">
            <v>A3</v>
          </cell>
          <cell r="I205">
            <v>8</v>
          </cell>
          <cell r="J205" t="str">
            <v>A4</v>
          </cell>
          <cell r="K205">
            <v>7</v>
          </cell>
          <cell r="L205" t="str">
            <v>A3</v>
          </cell>
          <cell r="M205">
            <v>8</v>
          </cell>
          <cell r="N205" t="str">
            <v>A4</v>
          </cell>
          <cell r="O205">
            <v>7</v>
          </cell>
          <cell r="P205" t="str">
            <v>A4</v>
          </cell>
          <cell r="Q205">
            <v>7</v>
          </cell>
          <cell r="R205" t="str">
            <v>A4</v>
          </cell>
          <cell r="S205">
            <v>7</v>
          </cell>
          <cell r="T205" t="str">
            <v>A4</v>
          </cell>
          <cell r="U205">
            <v>7</v>
          </cell>
          <cell r="V205">
            <v>7.2</v>
          </cell>
          <cell r="W205">
            <v>0</v>
          </cell>
          <cell r="X205" t="str">
            <v>Tốt</v>
          </cell>
          <cell r="Y205">
            <v>0</v>
          </cell>
          <cell r="Z205" t="str">
            <v>A4</v>
          </cell>
          <cell r="AA205">
            <v>7</v>
          </cell>
          <cell r="AB205" t="str">
            <v>A4</v>
          </cell>
          <cell r="AC205">
            <v>7</v>
          </cell>
          <cell r="AD205" t="str">
            <v>A3</v>
          </cell>
          <cell r="AE205">
            <v>8</v>
          </cell>
          <cell r="AF205" t="str">
            <v>A3</v>
          </cell>
          <cell r="AG205">
            <v>8</v>
          </cell>
          <cell r="AH205" t="str">
            <v>A4</v>
          </cell>
          <cell r="AI205">
            <v>7</v>
          </cell>
          <cell r="AJ205">
            <v>7.5</v>
          </cell>
          <cell r="AK205">
            <v>0</v>
          </cell>
          <cell r="AL205" t="str">
            <v>Tốt</v>
          </cell>
          <cell r="AM205">
            <v>7.4</v>
          </cell>
          <cell r="AN205">
            <v>0</v>
          </cell>
          <cell r="AO205" t="str">
            <v>Tốt</v>
          </cell>
          <cell r="AP205">
            <v>0</v>
          </cell>
          <cell r="AQ205">
            <v>7.4</v>
          </cell>
          <cell r="AR205" t="str">
            <v/>
          </cell>
          <cell r="AS205" t="str">
            <v>Tốt</v>
          </cell>
          <cell r="AT205" t="str">
            <v>Đạt LĐTT</v>
          </cell>
          <cell r="AU205">
            <v>7.3</v>
          </cell>
          <cell r="AV205" t="str">
            <v/>
          </cell>
          <cell r="AW205" t="str">
            <v>Tốt</v>
          </cell>
          <cell r="AX205" t="str">
            <v>Đạt LĐTT</v>
          </cell>
          <cell r="AY205" t="str">
            <v>Khá</v>
          </cell>
          <cell r="AZ205">
            <v>7.4</v>
          </cell>
          <cell r="BA205">
            <v>7.3</v>
          </cell>
          <cell r="BB205" t="str">
            <v>12A* + 0B* + 0C* +  0D</v>
          </cell>
          <cell r="BC205" t="str">
            <v>12A*</v>
          </cell>
          <cell r="BD205">
            <v>0</v>
          </cell>
          <cell r="BE205" t="str">
            <v>HTT NV</v>
          </cell>
          <cell r="BF205" t="str">
            <v>HTT NV</v>
          </cell>
        </row>
        <row r="206">
          <cell r="E206" t="str">
            <v>01015013</v>
          </cell>
          <cell r="F206" t="str">
            <v>Khoa Công nghệ thông tin</v>
          </cell>
          <cell r="G206" t="str">
            <v>VC</v>
          </cell>
          <cell r="H206" t="str">
            <v>A3</v>
          </cell>
          <cell r="I206">
            <v>8</v>
          </cell>
          <cell r="J206" t="str">
            <v>A4</v>
          </cell>
          <cell r="K206">
            <v>7</v>
          </cell>
          <cell r="L206" t="str">
            <v>A4</v>
          </cell>
          <cell r="M206">
            <v>7</v>
          </cell>
          <cell r="N206" t="str">
            <v>A4</v>
          </cell>
          <cell r="O206">
            <v>7</v>
          </cell>
          <cell r="P206" t="str">
            <v>A4</v>
          </cell>
          <cell r="Q206">
            <v>7</v>
          </cell>
          <cell r="R206" t="str">
            <v>A3</v>
          </cell>
          <cell r="S206">
            <v>8</v>
          </cell>
          <cell r="T206" t="str">
            <v>A3</v>
          </cell>
          <cell r="U206">
            <v>8</v>
          </cell>
          <cell r="V206">
            <v>7.4</v>
          </cell>
          <cell r="W206">
            <v>0</v>
          </cell>
          <cell r="X206" t="str">
            <v>Tốt</v>
          </cell>
          <cell r="Y206">
            <v>0</v>
          </cell>
          <cell r="Z206" t="str">
            <v>A4</v>
          </cell>
          <cell r="AA206">
            <v>7</v>
          </cell>
          <cell r="AB206" t="str">
            <v>A4</v>
          </cell>
          <cell r="AC206">
            <v>7</v>
          </cell>
          <cell r="AD206" t="str">
            <v>A3</v>
          </cell>
          <cell r="AE206">
            <v>8</v>
          </cell>
          <cell r="AF206" t="str">
            <v>A4</v>
          </cell>
          <cell r="AG206">
            <v>7</v>
          </cell>
          <cell r="AH206" t="str">
            <v>A4</v>
          </cell>
          <cell r="AI206">
            <v>7</v>
          </cell>
          <cell r="AJ206">
            <v>7.3</v>
          </cell>
          <cell r="AK206">
            <v>0</v>
          </cell>
          <cell r="AL206" t="str">
            <v>Tốt</v>
          </cell>
          <cell r="AM206">
            <v>7.2</v>
          </cell>
          <cell r="AN206">
            <v>0</v>
          </cell>
          <cell r="AO206" t="str">
            <v>Tốt</v>
          </cell>
          <cell r="AP206">
            <v>0</v>
          </cell>
          <cell r="AQ206">
            <v>7.4</v>
          </cell>
          <cell r="AR206" t="str">
            <v/>
          </cell>
          <cell r="AS206" t="str">
            <v>Tốt</v>
          </cell>
          <cell r="AT206" t="str">
            <v>Đạt LĐTT</v>
          </cell>
          <cell r="AU206">
            <v>7.3</v>
          </cell>
          <cell r="AV206" t="str">
            <v/>
          </cell>
          <cell r="AW206" t="str">
            <v>Tốt</v>
          </cell>
          <cell r="AX206" t="str">
            <v>Đạt LĐTT</v>
          </cell>
          <cell r="AY206" t="str">
            <v>Khá</v>
          </cell>
          <cell r="AZ206">
            <v>7.4</v>
          </cell>
          <cell r="BA206">
            <v>7.3</v>
          </cell>
          <cell r="BB206" t="str">
            <v>12A* + 0B* + 0C* +  0D</v>
          </cell>
          <cell r="BC206" t="str">
            <v>12A*</v>
          </cell>
          <cell r="BD206">
            <v>0</v>
          </cell>
          <cell r="BE206" t="str">
            <v>HTT NV</v>
          </cell>
          <cell r="BF206" t="str">
            <v>HTT NV</v>
          </cell>
        </row>
        <row r="207">
          <cell r="E207" t="str">
            <v>01015006</v>
          </cell>
          <cell r="F207" t="str">
            <v>Khoa Công nghệ thông tin</v>
          </cell>
          <cell r="G207" t="str">
            <v>VC</v>
          </cell>
          <cell r="H207" t="str">
            <v>A3</v>
          </cell>
          <cell r="I207">
            <v>8</v>
          </cell>
          <cell r="J207" t="str">
            <v>A4</v>
          </cell>
          <cell r="K207">
            <v>7</v>
          </cell>
          <cell r="L207" t="str">
            <v>A2</v>
          </cell>
          <cell r="M207">
            <v>9</v>
          </cell>
          <cell r="N207" t="str">
            <v>A4</v>
          </cell>
          <cell r="O207">
            <v>7</v>
          </cell>
          <cell r="P207" t="str">
            <v>A3</v>
          </cell>
          <cell r="Q207">
            <v>8</v>
          </cell>
          <cell r="R207" t="str">
            <v>A3</v>
          </cell>
          <cell r="S207">
            <v>8</v>
          </cell>
          <cell r="T207" t="str">
            <v>A3</v>
          </cell>
          <cell r="U207">
            <v>8</v>
          </cell>
          <cell r="V207">
            <v>8</v>
          </cell>
          <cell r="W207">
            <v>0</v>
          </cell>
          <cell r="X207" t="str">
            <v>Xuất sắc</v>
          </cell>
          <cell r="Y207">
            <v>0</v>
          </cell>
          <cell r="Z207" t="str">
            <v>A3</v>
          </cell>
          <cell r="AA207">
            <v>8</v>
          </cell>
          <cell r="AB207" t="str">
            <v>A3</v>
          </cell>
          <cell r="AC207">
            <v>8</v>
          </cell>
          <cell r="AD207" t="str">
            <v>A3</v>
          </cell>
          <cell r="AE207">
            <v>8</v>
          </cell>
          <cell r="AF207" t="str">
            <v>A3</v>
          </cell>
          <cell r="AG207">
            <v>8</v>
          </cell>
          <cell r="AH207" t="str">
            <v>A2</v>
          </cell>
          <cell r="AI207">
            <v>9</v>
          </cell>
          <cell r="AJ207">
            <v>8</v>
          </cell>
          <cell r="AK207">
            <v>0</v>
          </cell>
          <cell r="AL207" t="str">
            <v>Xuất sắc</v>
          </cell>
          <cell r="AM207">
            <v>8.1999999999999993</v>
          </cell>
          <cell r="AN207">
            <v>0</v>
          </cell>
          <cell r="AO207" t="str">
            <v>Xuất sắc</v>
          </cell>
          <cell r="AP207">
            <v>0</v>
          </cell>
          <cell r="AQ207">
            <v>8</v>
          </cell>
          <cell r="AR207" t="str">
            <v/>
          </cell>
          <cell r="AS207" t="str">
            <v>Xuất sắc</v>
          </cell>
          <cell r="AT207" t="str">
            <v>Đạt LĐTT</v>
          </cell>
          <cell r="AU207">
            <v>8.1</v>
          </cell>
          <cell r="AV207" t="str">
            <v/>
          </cell>
          <cell r="AW207" t="str">
            <v>Xuất sắc</v>
          </cell>
          <cell r="AX207" t="str">
            <v>Đạt LĐTT</v>
          </cell>
          <cell r="AY207" t="str">
            <v>Tốt</v>
          </cell>
          <cell r="AZ207">
            <v>7.9</v>
          </cell>
          <cell r="BA207">
            <v>8</v>
          </cell>
          <cell r="BB207" t="str">
            <v>12A* + 0B* + 0C* +  0D</v>
          </cell>
          <cell r="BC207" t="str">
            <v>12A*</v>
          </cell>
          <cell r="BD207">
            <v>0</v>
          </cell>
          <cell r="BE207" t="str">
            <v>HTT NV</v>
          </cell>
          <cell r="BF207" t="str">
            <v>HTXS NV</v>
          </cell>
        </row>
        <row r="208">
          <cell r="E208" t="str">
            <v>01018001</v>
          </cell>
          <cell r="F208" t="str">
            <v>Khoa Công nghệ thông tin</v>
          </cell>
          <cell r="G208" t="str">
            <v>VC</v>
          </cell>
          <cell r="H208" t="str">
            <v>A4</v>
          </cell>
          <cell r="I208">
            <v>7</v>
          </cell>
          <cell r="J208" t="str">
            <v>A4</v>
          </cell>
          <cell r="K208">
            <v>7</v>
          </cell>
          <cell r="L208" t="str">
            <v>A4</v>
          </cell>
          <cell r="M208">
            <v>7</v>
          </cell>
          <cell r="N208" t="str">
            <v>A3</v>
          </cell>
          <cell r="O208">
            <v>8</v>
          </cell>
          <cell r="P208" t="str">
            <v>A4</v>
          </cell>
          <cell r="Q208">
            <v>7</v>
          </cell>
          <cell r="R208" t="str">
            <v>A3</v>
          </cell>
          <cell r="S208">
            <v>8</v>
          </cell>
          <cell r="T208" t="str">
            <v>A4</v>
          </cell>
          <cell r="U208">
            <v>7</v>
          </cell>
          <cell r="V208">
            <v>7.4</v>
          </cell>
          <cell r="W208">
            <v>0</v>
          </cell>
          <cell r="X208" t="str">
            <v>Tốt</v>
          </cell>
          <cell r="Y208">
            <v>0</v>
          </cell>
          <cell r="Z208" t="str">
            <v>A4</v>
          </cell>
          <cell r="AA208">
            <v>7</v>
          </cell>
          <cell r="AB208" t="str">
            <v>A4</v>
          </cell>
          <cell r="AC208">
            <v>7</v>
          </cell>
          <cell r="AD208" t="str">
            <v>A3</v>
          </cell>
          <cell r="AE208">
            <v>8</v>
          </cell>
          <cell r="AF208" t="str">
            <v>A3</v>
          </cell>
          <cell r="AG208">
            <v>8</v>
          </cell>
          <cell r="AH208" t="str">
            <v>A3</v>
          </cell>
          <cell r="AI208">
            <v>8</v>
          </cell>
          <cell r="AJ208">
            <v>7.5</v>
          </cell>
          <cell r="AK208">
            <v>0</v>
          </cell>
          <cell r="AL208" t="str">
            <v>Tốt</v>
          </cell>
          <cell r="AM208">
            <v>7.6</v>
          </cell>
          <cell r="AN208">
            <v>0</v>
          </cell>
          <cell r="AO208" t="str">
            <v>Tốt</v>
          </cell>
          <cell r="AP208">
            <v>0</v>
          </cell>
          <cell r="AQ208">
            <v>7.5</v>
          </cell>
          <cell r="AR208" t="str">
            <v/>
          </cell>
          <cell r="AS208" t="str">
            <v>Tốt</v>
          </cell>
          <cell r="AT208" t="str">
            <v>Đạt LĐTT</v>
          </cell>
          <cell r="AU208">
            <v>7.5</v>
          </cell>
          <cell r="AV208" t="str">
            <v/>
          </cell>
          <cell r="AW208" t="str">
            <v>Tốt</v>
          </cell>
          <cell r="AX208" t="str">
            <v>Đạt LĐTT</v>
          </cell>
          <cell r="AY208" t="str">
            <v>Khá</v>
          </cell>
          <cell r="AZ208">
            <v>7.4</v>
          </cell>
          <cell r="BA208">
            <v>7.4</v>
          </cell>
          <cell r="BB208" t="str">
            <v>12A* + 0B* + 0C* +  0D</v>
          </cell>
          <cell r="BC208" t="str">
            <v>12A*</v>
          </cell>
          <cell r="BD208">
            <v>0</v>
          </cell>
          <cell r="BE208" t="str">
            <v>HTT NV</v>
          </cell>
          <cell r="BF208" t="str">
            <v>HTT NV</v>
          </cell>
        </row>
        <row r="209">
          <cell r="E209" t="str">
            <v>01015004</v>
          </cell>
          <cell r="F209" t="str">
            <v>Khoa Công nghệ thông tin</v>
          </cell>
          <cell r="G209" t="str">
            <v>VC</v>
          </cell>
          <cell r="H209" t="str">
            <v>A2</v>
          </cell>
          <cell r="I209">
            <v>9</v>
          </cell>
          <cell r="J209" t="str">
            <v>A4</v>
          </cell>
          <cell r="K209">
            <v>7</v>
          </cell>
          <cell r="L209" t="str">
            <v>A2</v>
          </cell>
          <cell r="M209">
            <v>9</v>
          </cell>
          <cell r="N209" t="str">
            <v>A3</v>
          </cell>
          <cell r="O209">
            <v>8</v>
          </cell>
          <cell r="P209" t="str">
            <v>A4</v>
          </cell>
          <cell r="Q209">
            <v>7</v>
          </cell>
          <cell r="R209" t="str">
            <v>A3</v>
          </cell>
          <cell r="S209">
            <v>8</v>
          </cell>
          <cell r="T209" t="str">
            <v>A4</v>
          </cell>
          <cell r="U209">
            <v>7</v>
          </cell>
          <cell r="V209">
            <v>7.8</v>
          </cell>
          <cell r="W209">
            <v>0</v>
          </cell>
          <cell r="X209" t="str">
            <v>Tốt</v>
          </cell>
          <cell r="Y209">
            <v>0</v>
          </cell>
          <cell r="Z209" t="str">
            <v>A4</v>
          </cell>
          <cell r="AA209">
            <v>7</v>
          </cell>
          <cell r="AB209" t="str">
            <v>A4</v>
          </cell>
          <cell r="AC209">
            <v>7</v>
          </cell>
          <cell r="AD209" t="str">
            <v>A3</v>
          </cell>
          <cell r="AE209">
            <v>8</v>
          </cell>
          <cell r="AF209" t="str">
            <v>A4</v>
          </cell>
          <cell r="AG209">
            <v>7</v>
          </cell>
          <cell r="AH209" t="str">
            <v>A3</v>
          </cell>
          <cell r="AI209">
            <v>8</v>
          </cell>
          <cell r="AJ209">
            <v>7.3</v>
          </cell>
          <cell r="AK209">
            <v>0</v>
          </cell>
          <cell r="AL209" t="str">
            <v>Tốt</v>
          </cell>
          <cell r="AM209">
            <v>7.4</v>
          </cell>
          <cell r="AN209">
            <v>0</v>
          </cell>
          <cell r="AO209" t="str">
            <v>Tốt</v>
          </cell>
          <cell r="AP209">
            <v>0</v>
          </cell>
          <cell r="AQ209">
            <v>7.6</v>
          </cell>
          <cell r="AR209" t="str">
            <v/>
          </cell>
          <cell r="AS209" t="str">
            <v>Tốt</v>
          </cell>
          <cell r="AT209" t="str">
            <v>Đạt LĐTT</v>
          </cell>
          <cell r="AU209">
            <v>7.6</v>
          </cell>
          <cell r="AV209" t="str">
            <v/>
          </cell>
          <cell r="AW209" t="str">
            <v>Tốt</v>
          </cell>
          <cell r="AX209" t="str">
            <v>Đạt LĐTT</v>
          </cell>
          <cell r="AY209" t="str">
            <v>Khá</v>
          </cell>
          <cell r="AZ209">
            <v>7.6</v>
          </cell>
          <cell r="BA209">
            <v>7.7</v>
          </cell>
          <cell r="BB209" t="str">
            <v>12A* + 0B* + 0C* +  0D</v>
          </cell>
          <cell r="BC209" t="str">
            <v>12A*</v>
          </cell>
          <cell r="BD209">
            <v>0</v>
          </cell>
          <cell r="BE209" t="str">
            <v>HTT NV</v>
          </cell>
          <cell r="BF209" t="str">
            <v>HTT NV</v>
          </cell>
        </row>
        <row r="210">
          <cell r="E210" t="str">
            <v>01015010</v>
          </cell>
          <cell r="F210" t="str">
            <v>Khoa Công nghệ thông tin</v>
          </cell>
          <cell r="G210" t="str">
            <v>VC</v>
          </cell>
          <cell r="H210" t="str">
            <v>B2</v>
          </cell>
          <cell r="I210">
            <v>5</v>
          </cell>
          <cell r="J210" t="str">
            <v>A4</v>
          </cell>
          <cell r="K210">
            <v>7</v>
          </cell>
          <cell r="L210" t="str">
            <v>A3</v>
          </cell>
          <cell r="M210">
            <v>8</v>
          </cell>
          <cell r="N210" t="str">
            <v>A4</v>
          </cell>
          <cell r="O210">
            <v>7</v>
          </cell>
          <cell r="P210" t="str">
            <v>A4</v>
          </cell>
          <cell r="Q210">
            <v>7</v>
          </cell>
          <cell r="R210" t="str">
            <v>A4</v>
          </cell>
          <cell r="S210">
            <v>7</v>
          </cell>
          <cell r="T210" t="str">
            <v>A4</v>
          </cell>
          <cell r="U210">
            <v>7</v>
          </cell>
          <cell r="V210">
            <v>7.2</v>
          </cell>
          <cell r="W210">
            <v>0</v>
          </cell>
          <cell r="X210" t="str">
            <v>Tốt</v>
          </cell>
          <cell r="Y210">
            <v>0</v>
          </cell>
          <cell r="Z210" t="str">
            <v>A3</v>
          </cell>
          <cell r="AA210">
            <v>8</v>
          </cell>
          <cell r="AB210" t="str">
            <v>A4</v>
          </cell>
          <cell r="AC210">
            <v>7</v>
          </cell>
          <cell r="AD210" t="str">
            <v>A2</v>
          </cell>
          <cell r="AE210">
            <v>9</v>
          </cell>
          <cell r="AF210" t="str">
            <v>A4</v>
          </cell>
          <cell r="AG210">
            <v>7</v>
          </cell>
          <cell r="AH210" t="str">
            <v>A4</v>
          </cell>
          <cell r="AI210">
            <v>7</v>
          </cell>
          <cell r="AJ210">
            <v>7.8</v>
          </cell>
          <cell r="AK210">
            <v>0</v>
          </cell>
          <cell r="AL210" t="str">
            <v>Tốt</v>
          </cell>
          <cell r="AM210">
            <v>7.6</v>
          </cell>
          <cell r="AN210">
            <v>0</v>
          </cell>
          <cell r="AO210" t="str">
            <v>Tốt</v>
          </cell>
          <cell r="AP210">
            <v>0</v>
          </cell>
          <cell r="AQ210">
            <v>7.5</v>
          </cell>
          <cell r="AR210" t="str">
            <v/>
          </cell>
          <cell r="AS210" t="str">
            <v>Tốt</v>
          </cell>
          <cell r="AT210" t="str">
            <v>Đạt LĐTT</v>
          </cell>
          <cell r="AU210">
            <v>7.4</v>
          </cell>
          <cell r="AV210" t="str">
            <v/>
          </cell>
          <cell r="AW210" t="str">
            <v>Tốt</v>
          </cell>
          <cell r="AX210" t="str">
            <v>Đạt LĐTT</v>
          </cell>
          <cell r="AY210" t="e">
            <v>#N/A</v>
          </cell>
          <cell r="AZ210">
            <v>7.2</v>
          </cell>
          <cell r="BA210">
            <v>7.2</v>
          </cell>
          <cell r="BB210" t="str">
            <v>11A* + 1B* + 0C* +  0D</v>
          </cell>
          <cell r="BC210" t="str">
            <v>11A*</v>
          </cell>
          <cell r="BD210">
            <v>1</v>
          </cell>
          <cell r="BE210" t="str">
            <v>HTT NV</v>
          </cell>
          <cell r="BF210" t="str">
            <v>HTT NV</v>
          </cell>
        </row>
        <row r="211">
          <cell r="E211" t="str">
            <v>01015017</v>
          </cell>
          <cell r="F211" t="str">
            <v>Khoa Công nghệ thông tin</v>
          </cell>
          <cell r="G211" t="str">
            <v>VC</v>
          </cell>
          <cell r="H211" t="str">
            <v>A3</v>
          </cell>
          <cell r="I211">
            <v>8</v>
          </cell>
          <cell r="J211" t="str">
            <v>A4</v>
          </cell>
          <cell r="K211">
            <v>7</v>
          </cell>
          <cell r="L211" t="str">
            <v>A3</v>
          </cell>
          <cell r="M211">
            <v>8</v>
          </cell>
          <cell r="N211" t="str">
            <v>A4</v>
          </cell>
          <cell r="O211">
            <v>7</v>
          </cell>
          <cell r="P211" t="str">
            <v>A4</v>
          </cell>
          <cell r="Q211">
            <v>7</v>
          </cell>
          <cell r="R211" t="str">
            <v>A4</v>
          </cell>
          <cell r="S211">
            <v>7</v>
          </cell>
          <cell r="T211" t="str">
            <v>A3</v>
          </cell>
          <cell r="U211">
            <v>8</v>
          </cell>
          <cell r="V211">
            <v>7.4</v>
          </cell>
          <cell r="W211">
            <v>0</v>
          </cell>
          <cell r="X211" t="str">
            <v>Tốt</v>
          </cell>
          <cell r="Y211">
            <v>0</v>
          </cell>
          <cell r="Z211" t="str">
            <v>A4</v>
          </cell>
          <cell r="AA211">
            <v>7</v>
          </cell>
          <cell r="AB211" t="str">
            <v>A4</v>
          </cell>
          <cell r="AC211">
            <v>7</v>
          </cell>
          <cell r="AD211" t="str">
            <v>A3</v>
          </cell>
          <cell r="AE211">
            <v>8</v>
          </cell>
          <cell r="AF211" t="str">
            <v>A3</v>
          </cell>
          <cell r="AG211">
            <v>8</v>
          </cell>
          <cell r="AH211" t="str">
            <v>A3</v>
          </cell>
          <cell r="AI211">
            <v>8</v>
          </cell>
          <cell r="AJ211">
            <v>7.5</v>
          </cell>
          <cell r="AK211">
            <v>0</v>
          </cell>
          <cell r="AL211" t="str">
            <v>Tốt</v>
          </cell>
          <cell r="AM211">
            <v>7.6</v>
          </cell>
          <cell r="AN211">
            <v>0</v>
          </cell>
          <cell r="AO211" t="str">
            <v>Tốt</v>
          </cell>
          <cell r="AP211">
            <v>0</v>
          </cell>
          <cell r="AQ211">
            <v>7.5</v>
          </cell>
          <cell r="AR211" t="str">
            <v/>
          </cell>
          <cell r="AS211" t="str">
            <v>Tốt</v>
          </cell>
          <cell r="AT211" t="str">
            <v>Đạt LĐTT</v>
          </cell>
          <cell r="AU211">
            <v>7.5</v>
          </cell>
          <cell r="AV211" t="str">
            <v/>
          </cell>
          <cell r="AW211" t="str">
            <v>Tốt</v>
          </cell>
          <cell r="AX211" t="str">
            <v>Đạt LĐTT</v>
          </cell>
          <cell r="AY211" t="str">
            <v>Tốt</v>
          </cell>
          <cell r="AZ211">
            <v>7.5</v>
          </cell>
          <cell r="BA211">
            <v>7.5</v>
          </cell>
          <cell r="BB211" t="str">
            <v>12A* + 0B* + 0C* +  0D</v>
          </cell>
          <cell r="BC211" t="str">
            <v>12A*</v>
          </cell>
          <cell r="BD211">
            <v>0</v>
          </cell>
          <cell r="BE211" t="str">
            <v>HTT NV</v>
          </cell>
          <cell r="BF211" t="str">
            <v>HTT NV</v>
          </cell>
        </row>
        <row r="212">
          <cell r="E212" t="str">
            <v>01015016</v>
          </cell>
          <cell r="F212" t="str">
            <v>Khoa Công nghệ thông tin</v>
          </cell>
          <cell r="G212" t="str">
            <v>VC</v>
          </cell>
          <cell r="H212" t="str">
            <v>A4</v>
          </cell>
          <cell r="I212">
            <v>7</v>
          </cell>
          <cell r="J212" t="str">
            <v>A4</v>
          </cell>
          <cell r="K212">
            <v>7</v>
          </cell>
          <cell r="L212" t="str">
            <v>A3</v>
          </cell>
          <cell r="M212">
            <v>8</v>
          </cell>
          <cell r="N212" t="str">
            <v>A4</v>
          </cell>
          <cell r="O212">
            <v>7</v>
          </cell>
          <cell r="P212" t="str">
            <v>A4</v>
          </cell>
          <cell r="Q212">
            <v>7</v>
          </cell>
          <cell r="R212" t="str">
            <v>A4</v>
          </cell>
          <cell r="S212">
            <v>7</v>
          </cell>
          <cell r="T212" t="str">
            <v>A4</v>
          </cell>
          <cell r="U212">
            <v>7</v>
          </cell>
          <cell r="V212">
            <v>7.2</v>
          </cell>
          <cell r="W212">
            <v>0</v>
          </cell>
          <cell r="X212" t="str">
            <v>Tốt</v>
          </cell>
          <cell r="Y212">
            <v>0</v>
          </cell>
          <cell r="Z212" t="str">
            <v>A3</v>
          </cell>
          <cell r="AA212">
            <v>8</v>
          </cell>
          <cell r="AB212" t="str">
            <v>A4</v>
          </cell>
          <cell r="AC212">
            <v>7</v>
          </cell>
          <cell r="AD212" t="str">
            <v>A3</v>
          </cell>
          <cell r="AE212">
            <v>8</v>
          </cell>
          <cell r="AF212" t="str">
            <v>A3</v>
          </cell>
          <cell r="AG212">
            <v>8</v>
          </cell>
          <cell r="AH212" t="str">
            <v>A3</v>
          </cell>
          <cell r="AI212">
            <v>8</v>
          </cell>
          <cell r="AJ212">
            <v>7.8</v>
          </cell>
          <cell r="AK212">
            <v>0</v>
          </cell>
          <cell r="AL212" t="str">
            <v>Tốt</v>
          </cell>
          <cell r="AM212">
            <v>7.8</v>
          </cell>
          <cell r="AN212">
            <v>0</v>
          </cell>
          <cell r="AO212" t="str">
            <v>Tốt</v>
          </cell>
          <cell r="AP212">
            <v>0</v>
          </cell>
          <cell r="AQ212">
            <v>7.5</v>
          </cell>
          <cell r="AR212" t="str">
            <v/>
          </cell>
          <cell r="AS212" t="str">
            <v>Tốt</v>
          </cell>
          <cell r="AT212" t="str">
            <v>Đạt LĐTT</v>
          </cell>
          <cell r="AU212">
            <v>7.5</v>
          </cell>
          <cell r="AV212" t="str">
            <v/>
          </cell>
          <cell r="AW212" t="str">
            <v>Tốt</v>
          </cell>
          <cell r="AX212" t="str">
            <v>Đạt LĐTT</v>
          </cell>
          <cell r="AY212" t="e">
            <v>#N/A</v>
          </cell>
          <cell r="AZ212">
            <v>7.4</v>
          </cell>
          <cell r="BA212">
            <v>7.4</v>
          </cell>
          <cell r="BB212" t="str">
            <v>12A* + 0B* + 0C* +  0D</v>
          </cell>
          <cell r="BC212" t="str">
            <v>12A*</v>
          </cell>
          <cell r="BD212">
            <v>0</v>
          </cell>
          <cell r="BE212" t="str">
            <v>HTT NV</v>
          </cell>
          <cell r="BF212" t="str">
            <v>HTT NV</v>
          </cell>
        </row>
        <row r="213">
          <cell r="E213" t="str">
            <v>01015031</v>
          </cell>
          <cell r="F213" t="str">
            <v>Khoa Công nghệ thông tin</v>
          </cell>
          <cell r="G213" t="str">
            <v>VC</v>
          </cell>
          <cell r="H213" t="str">
            <v>A1</v>
          </cell>
          <cell r="I213">
            <v>10</v>
          </cell>
          <cell r="J213" t="str">
            <v>A4</v>
          </cell>
          <cell r="K213">
            <v>7</v>
          </cell>
          <cell r="L213" t="str">
            <v>A1</v>
          </cell>
          <cell r="M213">
            <v>10</v>
          </cell>
          <cell r="N213" t="str">
            <v>A3</v>
          </cell>
          <cell r="O213">
            <v>8</v>
          </cell>
          <cell r="P213" t="str">
            <v>A3</v>
          </cell>
          <cell r="Q213">
            <v>8</v>
          </cell>
          <cell r="R213" t="str">
            <v>A3</v>
          </cell>
          <cell r="S213">
            <v>8</v>
          </cell>
          <cell r="T213" t="str">
            <v>A3</v>
          </cell>
          <cell r="U213">
            <v>8</v>
          </cell>
          <cell r="V213">
            <v>8.4</v>
          </cell>
          <cell r="W213">
            <v>0</v>
          </cell>
          <cell r="X213" t="str">
            <v>Xuất sắc</v>
          </cell>
          <cell r="Y213">
            <v>0</v>
          </cell>
          <cell r="Z213" t="str">
            <v>A3</v>
          </cell>
          <cell r="AA213">
            <v>8</v>
          </cell>
          <cell r="AB213" t="str">
            <v>A3</v>
          </cell>
          <cell r="AC213">
            <v>8</v>
          </cell>
          <cell r="AD213" t="str">
            <v>A4</v>
          </cell>
          <cell r="AE213">
            <v>7</v>
          </cell>
          <cell r="AF213" t="str">
            <v>A3</v>
          </cell>
          <cell r="AG213">
            <v>8</v>
          </cell>
          <cell r="AH213" t="str">
            <v>A3</v>
          </cell>
          <cell r="AI213">
            <v>8</v>
          </cell>
          <cell r="AJ213">
            <v>7.8</v>
          </cell>
          <cell r="AK213">
            <v>0</v>
          </cell>
          <cell r="AL213" t="str">
            <v>Tốt</v>
          </cell>
          <cell r="AM213">
            <v>7.8</v>
          </cell>
          <cell r="AN213">
            <v>0</v>
          </cell>
          <cell r="AO213" t="str">
            <v>Tốt</v>
          </cell>
          <cell r="AP213">
            <v>0</v>
          </cell>
          <cell r="AQ213">
            <v>8.1</v>
          </cell>
          <cell r="AR213" t="str">
            <v/>
          </cell>
          <cell r="AS213" t="str">
            <v>Xuất sắc</v>
          </cell>
          <cell r="AT213" t="str">
            <v>Đạt LĐTT</v>
          </cell>
          <cell r="AU213">
            <v>8.1</v>
          </cell>
          <cell r="AV213" t="str">
            <v/>
          </cell>
          <cell r="AW213" t="str">
            <v>Xuất sắc</v>
          </cell>
          <cell r="AX213" t="str">
            <v>Đạt LĐTT</v>
          </cell>
          <cell r="AY213" t="str">
            <v>Khá</v>
          </cell>
          <cell r="AZ213">
            <v>8.1999999999999993</v>
          </cell>
          <cell r="BA213">
            <v>8.1999999999999993</v>
          </cell>
          <cell r="BB213" t="str">
            <v>12A* + 0B* + 0C* +  0D</v>
          </cell>
          <cell r="BC213" t="str">
            <v>12A*</v>
          </cell>
          <cell r="BD213">
            <v>0</v>
          </cell>
          <cell r="BE213" t="str">
            <v>HTXS NV</v>
          </cell>
          <cell r="BF213" t="str">
            <v>HTXS NV</v>
          </cell>
        </row>
        <row r="214">
          <cell r="E214" t="str">
            <v>01015025</v>
          </cell>
          <cell r="F214" t="str">
            <v>Khoa Công nghệ thông tin</v>
          </cell>
          <cell r="G214" t="str">
            <v>VC</v>
          </cell>
          <cell r="H214" t="str">
            <v>A1</v>
          </cell>
          <cell r="I214">
            <v>10</v>
          </cell>
          <cell r="J214" t="str">
            <v>A4</v>
          </cell>
          <cell r="K214">
            <v>7</v>
          </cell>
          <cell r="L214" t="str">
            <v>A3</v>
          </cell>
          <cell r="M214">
            <v>8</v>
          </cell>
          <cell r="N214" t="str">
            <v>A4</v>
          </cell>
          <cell r="O214">
            <v>7</v>
          </cell>
          <cell r="P214" t="str">
            <v>B1</v>
          </cell>
          <cell r="Q214">
            <v>6</v>
          </cell>
          <cell r="R214" t="str">
            <v>A3</v>
          </cell>
          <cell r="S214">
            <v>8</v>
          </cell>
          <cell r="T214" t="str">
            <v>A3</v>
          </cell>
          <cell r="U214">
            <v>8</v>
          </cell>
          <cell r="V214">
            <v>7.4</v>
          </cell>
          <cell r="W214">
            <v>0</v>
          </cell>
          <cell r="X214" t="str">
            <v>Tốt</v>
          </cell>
          <cell r="Y214">
            <v>0</v>
          </cell>
          <cell r="Z214" t="str">
            <v>A4</v>
          </cell>
          <cell r="AA214">
            <v>7</v>
          </cell>
          <cell r="AB214" t="str">
            <v>A4</v>
          </cell>
          <cell r="AC214">
            <v>7</v>
          </cell>
          <cell r="AD214" t="str">
            <v>A3</v>
          </cell>
          <cell r="AE214">
            <v>8</v>
          </cell>
          <cell r="AF214" t="str">
            <v>A4</v>
          </cell>
          <cell r="AG214">
            <v>7</v>
          </cell>
          <cell r="AH214" t="str">
            <v>A3</v>
          </cell>
          <cell r="AI214">
            <v>8</v>
          </cell>
          <cell r="AJ214">
            <v>7.3</v>
          </cell>
          <cell r="AK214">
            <v>0</v>
          </cell>
          <cell r="AL214" t="str">
            <v>Tốt</v>
          </cell>
          <cell r="AM214">
            <v>7.4</v>
          </cell>
          <cell r="AN214">
            <v>0</v>
          </cell>
          <cell r="AO214" t="str">
            <v>Tốt</v>
          </cell>
          <cell r="AP214">
            <v>0</v>
          </cell>
          <cell r="AQ214">
            <v>7.4</v>
          </cell>
          <cell r="AR214" t="str">
            <v/>
          </cell>
          <cell r="AS214" t="str">
            <v>Tốt</v>
          </cell>
          <cell r="AT214" t="str">
            <v>Đạt LĐTT</v>
          </cell>
          <cell r="AU214">
            <v>7.4</v>
          </cell>
          <cell r="AV214" t="str">
            <v/>
          </cell>
          <cell r="AW214" t="str">
            <v>Tốt</v>
          </cell>
          <cell r="AX214" t="str">
            <v>Đạt LĐTT</v>
          </cell>
          <cell r="AY214" t="str">
            <v>Khá</v>
          </cell>
          <cell r="AZ214">
            <v>7.5</v>
          </cell>
          <cell r="BA214">
            <v>7.6</v>
          </cell>
          <cell r="BB214" t="str">
            <v>11A* + 1B* + 0C* +  0D</v>
          </cell>
          <cell r="BC214" t="str">
            <v>11A*</v>
          </cell>
          <cell r="BD214">
            <v>1</v>
          </cell>
          <cell r="BE214" t="str">
            <v>HTT NV</v>
          </cell>
          <cell r="BF214" t="str">
            <v>HTT NV</v>
          </cell>
        </row>
        <row r="215">
          <cell r="E215" t="str">
            <v>01017001</v>
          </cell>
          <cell r="F215" t="str">
            <v>Khoa Công nghệ thông tin</v>
          </cell>
          <cell r="G215" t="str">
            <v>VC</v>
          </cell>
          <cell r="H215" t="str">
            <v>A3</v>
          </cell>
          <cell r="I215">
            <v>8</v>
          </cell>
          <cell r="J215" t="str">
            <v>A4</v>
          </cell>
          <cell r="K215">
            <v>7</v>
          </cell>
          <cell r="L215" t="str">
            <v>A2</v>
          </cell>
          <cell r="M215">
            <v>9</v>
          </cell>
          <cell r="N215" t="str">
            <v>A3</v>
          </cell>
          <cell r="O215">
            <v>8</v>
          </cell>
          <cell r="P215" t="str">
            <v>A4</v>
          </cell>
          <cell r="Q215">
            <v>7</v>
          </cell>
          <cell r="R215" t="str">
            <v>A3</v>
          </cell>
          <cell r="S215">
            <v>8</v>
          </cell>
          <cell r="T215" t="str">
            <v>A4</v>
          </cell>
          <cell r="U215">
            <v>7</v>
          </cell>
          <cell r="V215">
            <v>7.8</v>
          </cell>
          <cell r="W215">
            <v>0</v>
          </cell>
          <cell r="X215" t="str">
            <v>Tốt</v>
          </cell>
          <cell r="Y215">
            <v>0</v>
          </cell>
          <cell r="Z215" t="str">
            <v>A3</v>
          </cell>
          <cell r="AA215">
            <v>8</v>
          </cell>
          <cell r="AB215" t="str">
            <v>A4</v>
          </cell>
          <cell r="AC215">
            <v>7</v>
          </cell>
          <cell r="AD215" t="str">
            <v>A3</v>
          </cell>
          <cell r="AE215">
            <v>8</v>
          </cell>
          <cell r="AF215" t="str">
            <v>A4</v>
          </cell>
          <cell r="AG215">
            <v>7</v>
          </cell>
          <cell r="AH215" t="str">
            <v>A4</v>
          </cell>
          <cell r="AI215">
            <v>7</v>
          </cell>
          <cell r="AJ215">
            <v>7.5</v>
          </cell>
          <cell r="AK215">
            <v>0</v>
          </cell>
          <cell r="AL215" t="str">
            <v>Tốt</v>
          </cell>
          <cell r="AM215">
            <v>7.4</v>
          </cell>
          <cell r="AN215">
            <v>0</v>
          </cell>
          <cell r="AO215" t="str">
            <v>Tốt</v>
          </cell>
          <cell r="AP215">
            <v>0</v>
          </cell>
          <cell r="AQ215">
            <v>7.7</v>
          </cell>
          <cell r="AR215" t="str">
            <v/>
          </cell>
          <cell r="AS215" t="str">
            <v>Tốt</v>
          </cell>
          <cell r="AT215" t="str">
            <v>Đạt LĐTT</v>
          </cell>
          <cell r="AU215">
            <v>7.6</v>
          </cell>
          <cell r="AV215" t="str">
            <v/>
          </cell>
          <cell r="AW215" t="str">
            <v>Tốt</v>
          </cell>
          <cell r="AX215" t="str">
            <v>Đạt LĐTT</v>
          </cell>
          <cell r="AY215" t="str">
            <v>Khá</v>
          </cell>
          <cell r="AZ215">
            <v>7.6</v>
          </cell>
          <cell r="BA215">
            <v>7.6</v>
          </cell>
          <cell r="BB215" t="str">
            <v>12A* + 0B* + 0C* +  0D</v>
          </cell>
          <cell r="BC215" t="str">
            <v>12A*</v>
          </cell>
          <cell r="BD215">
            <v>0</v>
          </cell>
          <cell r="BE215" t="str">
            <v>HTT NV</v>
          </cell>
          <cell r="BF215" t="str">
            <v>HTT NV</v>
          </cell>
        </row>
        <row r="216">
          <cell r="E216" t="str">
            <v>01015012</v>
          </cell>
          <cell r="F216" t="str">
            <v>Khoa Công nghệ thông tin</v>
          </cell>
          <cell r="G216" t="str">
            <v>VC</v>
          </cell>
          <cell r="H216" t="str">
            <v>A1</v>
          </cell>
          <cell r="I216">
            <v>10</v>
          </cell>
          <cell r="J216" t="str">
            <v>A4</v>
          </cell>
          <cell r="K216">
            <v>7</v>
          </cell>
          <cell r="L216" t="str">
            <v>A1</v>
          </cell>
          <cell r="M216">
            <v>10</v>
          </cell>
          <cell r="N216" t="str">
            <v>A3</v>
          </cell>
          <cell r="O216">
            <v>8</v>
          </cell>
          <cell r="P216" t="str">
            <v>A3</v>
          </cell>
          <cell r="Q216">
            <v>8</v>
          </cell>
          <cell r="R216" t="str">
            <v>A2</v>
          </cell>
          <cell r="S216">
            <v>9</v>
          </cell>
          <cell r="T216" t="str">
            <v>A3</v>
          </cell>
          <cell r="U216">
            <v>8</v>
          </cell>
          <cell r="V216">
            <v>8.6</v>
          </cell>
          <cell r="W216">
            <v>0</v>
          </cell>
          <cell r="X216" t="str">
            <v>Xuất sắc</v>
          </cell>
          <cell r="Y216">
            <v>0</v>
          </cell>
          <cell r="Z216" t="str">
            <v>A4</v>
          </cell>
          <cell r="AA216">
            <v>7</v>
          </cell>
          <cell r="AB216" t="str">
            <v>A3</v>
          </cell>
          <cell r="AC216">
            <v>8</v>
          </cell>
          <cell r="AD216" t="str">
            <v>A4</v>
          </cell>
          <cell r="AE216">
            <v>7</v>
          </cell>
          <cell r="AF216" t="str">
            <v>A3</v>
          </cell>
          <cell r="AG216">
            <v>8</v>
          </cell>
          <cell r="AH216" t="str">
            <v>A2</v>
          </cell>
          <cell r="AI216">
            <v>9</v>
          </cell>
          <cell r="AJ216">
            <v>7.5</v>
          </cell>
          <cell r="AK216">
            <v>0</v>
          </cell>
          <cell r="AL216" t="str">
            <v>Tốt</v>
          </cell>
          <cell r="AM216">
            <v>7.8</v>
          </cell>
          <cell r="AN216">
            <v>0</v>
          </cell>
          <cell r="AO216" t="str">
            <v>Tốt</v>
          </cell>
          <cell r="AP216">
            <v>0</v>
          </cell>
          <cell r="AQ216">
            <v>8.1</v>
          </cell>
          <cell r="AR216" t="str">
            <v/>
          </cell>
          <cell r="AS216" t="str">
            <v>Xuất sắc</v>
          </cell>
          <cell r="AT216" t="str">
            <v>Đạt LĐTT</v>
          </cell>
          <cell r="AU216">
            <v>8.1999999999999993</v>
          </cell>
          <cell r="AV216" t="str">
            <v/>
          </cell>
          <cell r="AW216" t="str">
            <v>Xuất sắc</v>
          </cell>
          <cell r="AX216" t="str">
            <v>Đạt LĐTT</v>
          </cell>
          <cell r="AY216" t="str">
            <v>Khá</v>
          </cell>
          <cell r="AZ216">
            <v>8.1999999999999993</v>
          </cell>
          <cell r="BA216">
            <v>8.3000000000000007</v>
          </cell>
          <cell r="BB216" t="str">
            <v>12A* + 0B* + 0C* +  0D</v>
          </cell>
          <cell r="BC216" t="str">
            <v>12A*</v>
          </cell>
          <cell r="BD216">
            <v>0</v>
          </cell>
          <cell r="BE216" t="str">
            <v>HTXS NV</v>
          </cell>
          <cell r="BF216" t="str">
            <v>HTXS NV</v>
          </cell>
        </row>
        <row r="217">
          <cell r="E217" t="str">
            <v>01015008</v>
          </cell>
          <cell r="F217" t="str">
            <v>Khoa Công nghệ thông tin</v>
          </cell>
          <cell r="G217" t="str">
            <v>VC</v>
          </cell>
          <cell r="H217" t="str">
            <v>A3</v>
          </cell>
          <cell r="I217">
            <v>8</v>
          </cell>
          <cell r="J217" t="str">
            <v>A4</v>
          </cell>
          <cell r="K217">
            <v>7</v>
          </cell>
          <cell r="L217" t="str">
            <v>A2</v>
          </cell>
          <cell r="M217">
            <v>9</v>
          </cell>
          <cell r="N217" t="str">
            <v>A4</v>
          </cell>
          <cell r="O217">
            <v>7</v>
          </cell>
          <cell r="P217" t="str">
            <v>A4</v>
          </cell>
          <cell r="Q217">
            <v>7</v>
          </cell>
          <cell r="R217" t="str">
            <v>A4</v>
          </cell>
          <cell r="S217">
            <v>7</v>
          </cell>
          <cell r="T217" t="str">
            <v>A4</v>
          </cell>
          <cell r="U217">
            <v>7</v>
          </cell>
          <cell r="V217">
            <v>7.4</v>
          </cell>
          <cell r="W217">
            <v>0</v>
          </cell>
          <cell r="X217" t="str">
            <v>Tốt</v>
          </cell>
          <cell r="Y217">
            <v>0</v>
          </cell>
          <cell r="Z217" t="str">
            <v>A4</v>
          </cell>
          <cell r="AA217">
            <v>7</v>
          </cell>
          <cell r="AB217" t="str">
            <v>A4</v>
          </cell>
          <cell r="AC217">
            <v>7</v>
          </cell>
          <cell r="AD217" t="str">
            <v>A3</v>
          </cell>
          <cell r="AE217">
            <v>8</v>
          </cell>
          <cell r="AF217" t="str">
            <v>A4</v>
          </cell>
          <cell r="AG217">
            <v>7</v>
          </cell>
          <cell r="AH217" t="str">
            <v>A3</v>
          </cell>
          <cell r="AI217">
            <v>8</v>
          </cell>
          <cell r="AJ217">
            <v>7.3</v>
          </cell>
          <cell r="AK217">
            <v>0</v>
          </cell>
          <cell r="AL217" t="str">
            <v>Tốt</v>
          </cell>
          <cell r="AM217">
            <v>7.4</v>
          </cell>
          <cell r="AN217">
            <v>0</v>
          </cell>
          <cell r="AO217" t="str">
            <v>Tốt</v>
          </cell>
          <cell r="AP217">
            <v>0</v>
          </cell>
          <cell r="AQ217">
            <v>7.4</v>
          </cell>
          <cell r="AR217" t="str">
            <v/>
          </cell>
          <cell r="AS217" t="str">
            <v>Tốt</v>
          </cell>
          <cell r="AT217" t="str">
            <v>Đạt LĐTT</v>
          </cell>
          <cell r="AU217">
            <v>7.4</v>
          </cell>
          <cell r="AV217" t="str">
            <v/>
          </cell>
          <cell r="AW217" t="str">
            <v>Tốt</v>
          </cell>
          <cell r="AX217" t="str">
            <v>Đạt LĐTT</v>
          </cell>
          <cell r="AY217" t="str">
            <v>Khá</v>
          </cell>
          <cell r="AZ217">
            <v>7.4</v>
          </cell>
          <cell r="BA217">
            <v>7.4</v>
          </cell>
          <cell r="BB217" t="str">
            <v>12A* + 0B* + 0C* +  0D</v>
          </cell>
          <cell r="BC217" t="str">
            <v>12A*</v>
          </cell>
          <cell r="BD217">
            <v>0</v>
          </cell>
          <cell r="BE217" t="str">
            <v>HTT NV</v>
          </cell>
          <cell r="BF217" t="str">
            <v>HTT NV</v>
          </cell>
        </row>
        <row r="218">
          <cell r="E218" t="str">
            <v>01015021</v>
          </cell>
          <cell r="F218" t="str">
            <v>Khoa Công nghệ thông tin</v>
          </cell>
          <cell r="G218" t="str">
            <v>VC</v>
          </cell>
          <cell r="H218" t="str">
            <v>A3</v>
          </cell>
          <cell r="I218">
            <v>8</v>
          </cell>
          <cell r="J218" t="str">
            <v>A4</v>
          </cell>
          <cell r="K218">
            <v>7</v>
          </cell>
          <cell r="L218" t="str">
            <v>A4</v>
          </cell>
          <cell r="M218">
            <v>7</v>
          </cell>
          <cell r="N218" t="str">
            <v>A4</v>
          </cell>
          <cell r="O218">
            <v>7</v>
          </cell>
          <cell r="P218" t="str">
            <v>A3</v>
          </cell>
          <cell r="Q218">
            <v>8</v>
          </cell>
          <cell r="R218" t="str">
            <v>B1</v>
          </cell>
          <cell r="S218">
            <v>6</v>
          </cell>
          <cell r="T218" t="str">
            <v>A3</v>
          </cell>
          <cell r="U218">
            <v>8</v>
          </cell>
          <cell r="V218">
            <v>7.2</v>
          </cell>
          <cell r="W218">
            <v>0</v>
          </cell>
          <cell r="X218" t="str">
            <v>Tốt</v>
          </cell>
          <cell r="Y218">
            <v>0</v>
          </cell>
          <cell r="Z218" t="str">
            <v>A4</v>
          </cell>
          <cell r="AA218">
            <v>7</v>
          </cell>
          <cell r="AB218" t="str">
            <v>A3</v>
          </cell>
          <cell r="AC218">
            <v>8</v>
          </cell>
          <cell r="AD218" t="str">
            <v>A3</v>
          </cell>
          <cell r="AE218">
            <v>8</v>
          </cell>
          <cell r="AF218" t="str">
            <v>A4</v>
          </cell>
          <cell r="AG218">
            <v>7</v>
          </cell>
          <cell r="AH218" t="str">
            <v>A4</v>
          </cell>
          <cell r="AI218">
            <v>7</v>
          </cell>
          <cell r="AJ218">
            <v>7.5</v>
          </cell>
          <cell r="AK218">
            <v>0</v>
          </cell>
          <cell r="AL218" t="str">
            <v>Tốt</v>
          </cell>
          <cell r="AM218">
            <v>7.4</v>
          </cell>
          <cell r="AN218">
            <v>0</v>
          </cell>
          <cell r="AO218" t="str">
            <v>Tốt</v>
          </cell>
          <cell r="AP218">
            <v>0</v>
          </cell>
          <cell r="AQ218">
            <v>7.4</v>
          </cell>
          <cell r="AR218" t="str">
            <v/>
          </cell>
          <cell r="AS218" t="str">
            <v>Tốt</v>
          </cell>
          <cell r="AT218" t="str">
            <v>Đạt LĐTT</v>
          </cell>
          <cell r="AU218">
            <v>7.3</v>
          </cell>
          <cell r="AV218" t="str">
            <v/>
          </cell>
          <cell r="AW218" t="str">
            <v>Tốt</v>
          </cell>
          <cell r="AX218" t="str">
            <v>Đạt LĐTT</v>
          </cell>
          <cell r="AY218" t="e">
            <v>#N/A</v>
          </cell>
          <cell r="AZ218">
            <v>7.4</v>
          </cell>
          <cell r="BA218">
            <v>7.3</v>
          </cell>
          <cell r="BB218" t="str">
            <v>11A* + 1B* + 0C* +  0D</v>
          </cell>
          <cell r="BC218" t="str">
            <v>11A*</v>
          </cell>
          <cell r="BD218">
            <v>1</v>
          </cell>
          <cell r="BE218" t="str">
            <v>HTT NV</v>
          </cell>
          <cell r="BF218" t="str">
            <v>HTT NV</v>
          </cell>
        </row>
        <row r="219">
          <cell r="E219" t="str">
            <v>01015108</v>
          </cell>
          <cell r="F219" t="str">
            <v>Khoa Công nghệ thông tin</v>
          </cell>
          <cell r="G219" t="str">
            <v>VC</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t="str">
            <v>A4</v>
          </cell>
          <cell r="AG219">
            <v>7</v>
          </cell>
          <cell r="AH219" t="str">
            <v>A4</v>
          </cell>
          <cell r="AI219">
            <v>7</v>
          </cell>
          <cell r="AJ219">
            <v>0</v>
          </cell>
          <cell r="AK219">
            <v>0</v>
          </cell>
          <cell r="AL219" t="str">
            <v>Không xếp loại</v>
          </cell>
          <cell r="AM219">
            <v>0</v>
          </cell>
          <cell r="AN219">
            <v>0</v>
          </cell>
          <cell r="AO219" t="str">
            <v>Không xếp loại</v>
          </cell>
          <cell r="AP219" t="str">
            <v>Tuyển dụng 01/5/2023</v>
          </cell>
          <cell r="AQ219">
            <v>0</v>
          </cell>
          <cell r="AR219">
            <v>0</v>
          </cell>
          <cell r="AS219">
            <v>0</v>
          </cell>
          <cell r="AT219" t="str">
            <v>Không xét LĐTT</v>
          </cell>
          <cell r="AU219">
            <v>0</v>
          </cell>
          <cell r="AV219">
            <v>0</v>
          </cell>
          <cell r="AW219">
            <v>0</v>
          </cell>
          <cell r="AX219" t="str">
            <v>Không xét LĐTT</v>
          </cell>
          <cell r="AY219">
            <v>0</v>
          </cell>
          <cell r="AZ219">
            <v>0</v>
          </cell>
          <cell r="BA219">
            <v>0</v>
          </cell>
          <cell r="BB219">
            <v>0</v>
          </cell>
          <cell r="BC219">
            <v>0</v>
          </cell>
          <cell r="BD219">
            <v>0</v>
          </cell>
          <cell r="BE219" t="str">
            <v>Không đánh giá</v>
          </cell>
          <cell r="BF219" t="str">
            <v>Không đánh giá</v>
          </cell>
        </row>
        <row r="220">
          <cell r="E220" t="str">
            <v>01013003</v>
          </cell>
          <cell r="F220" t="str">
            <v>Khoa Động lực</v>
          </cell>
          <cell r="G220" t="str">
            <v>VC</v>
          </cell>
          <cell r="H220" t="str">
            <v>A1</v>
          </cell>
          <cell r="I220">
            <v>10</v>
          </cell>
          <cell r="J220" t="str">
            <v>A1</v>
          </cell>
          <cell r="K220">
            <v>10</v>
          </cell>
          <cell r="L220" t="str">
            <v>A1</v>
          </cell>
          <cell r="M220">
            <v>10</v>
          </cell>
          <cell r="N220" t="str">
            <v>A1</v>
          </cell>
          <cell r="O220">
            <v>10</v>
          </cell>
          <cell r="P220" t="str">
            <v>A1</v>
          </cell>
          <cell r="Q220">
            <v>10</v>
          </cell>
          <cell r="R220" t="str">
            <v>A1</v>
          </cell>
          <cell r="S220">
            <v>10</v>
          </cell>
          <cell r="T220" t="str">
            <v>A1</v>
          </cell>
          <cell r="U220">
            <v>10</v>
          </cell>
          <cell r="V220">
            <v>10</v>
          </cell>
          <cell r="W220">
            <v>0</v>
          </cell>
          <cell r="X220" t="str">
            <v>Xuất sắc</v>
          </cell>
          <cell r="Y220">
            <v>0</v>
          </cell>
          <cell r="Z220" t="str">
            <v>A1</v>
          </cell>
          <cell r="AA220">
            <v>10</v>
          </cell>
          <cell r="AB220" t="str">
            <v>A1</v>
          </cell>
          <cell r="AC220">
            <v>10</v>
          </cell>
          <cell r="AD220" t="str">
            <v>A1</v>
          </cell>
          <cell r="AE220">
            <v>10</v>
          </cell>
          <cell r="AF220" t="str">
            <v>A1</v>
          </cell>
          <cell r="AG220">
            <v>10</v>
          </cell>
          <cell r="AH220" t="str">
            <v>A1</v>
          </cell>
          <cell r="AI220">
            <v>10</v>
          </cell>
          <cell r="AJ220">
            <v>10</v>
          </cell>
          <cell r="AK220">
            <v>0</v>
          </cell>
          <cell r="AL220" t="str">
            <v>Xuất sắc</v>
          </cell>
          <cell r="AM220">
            <v>10</v>
          </cell>
          <cell r="AN220">
            <v>0</v>
          </cell>
          <cell r="AO220" t="str">
            <v>Xuất sắc</v>
          </cell>
          <cell r="AP220">
            <v>0</v>
          </cell>
          <cell r="AQ220">
            <v>10</v>
          </cell>
          <cell r="AR220" t="str">
            <v/>
          </cell>
          <cell r="AS220" t="str">
            <v>Xuất sắc</v>
          </cell>
          <cell r="AT220" t="str">
            <v>Đạt LĐTT</v>
          </cell>
          <cell r="AU220">
            <v>10</v>
          </cell>
          <cell r="AV220" t="str">
            <v/>
          </cell>
          <cell r="AW220" t="str">
            <v>Xuất sắc</v>
          </cell>
          <cell r="AX220" t="str">
            <v>Đạt LĐTT</v>
          </cell>
          <cell r="AY220" t="str">
            <v>Xuất sắc</v>
          </cell>
          <cell r="AZ220">
            <v>10</v>
          </cell>
          <cell r="BA220">
            <v>10</v>
          </cell>
          <cell r="BB220" t="str">
            <v>12A* + 0B* + 0C* +  0D</v>
          </cell>
          <cell r="BC220" t="str">
            <v>12A*</v>
          </cell>
          <cell r="BD220">
            <v>0</v>
          </cell>
          <cell r="BE220" t="str">
            <v>HTXS NV</v>
          </cell>
          <cell r="BF220" t="str">
            <v>HTXS NV</v>
          </cell>
        </row>
        <row r="221">
          <cell r="E221" t="str">
            <v>01013002</v>
          </cell>
          <cell r="F221" t="str">
            <v>Khoa Động lực</v>
          </cell>
          <cell r="G221" t="str">
            <v>VC</v>
          </cell>
          <cell r="H221" t="str">
            <v>A3</v>
          </cell>
          <cell r="I221">
            <v>8</v>
          </cell>
          <cell r="J221" t="str">
            <v>A2</v>
          </cell>
          <cell r="K221">
            <v>9</v>
          </cell>
          <cell r="L221" t="str">
            <v>A3</v>
          </cell>
          <cell r="M221">
            <v>8</v>
          </cell>
          <cell r="N221" t="str">
            <v>A2</v>
          </cell>
          <cell r="O221">
            <v>9</v>
          </cell>
          <cell r="P221" t="str">
            <v>A2</v>
          </cell>
          <cell r="Q221">
            <v>9</v>
          </cell>
          <cell r="R221" t="str">
            <v>A2</v>
          </cell>
          <cell r="S221">
            <v>9</v>
          </cell>
          <cell r="T221" t="str">
            <v>A3</v>
          </cell>
          <cell r="U221">
            <v>8</v>
          </cell>
          <cell r="V221">
            <v>8.6</v>
          </cell>
          <cell r="W221">
            <v>0</v>
          </cell>
          <cell r="X221" t="str">
            <v>Xuất sắc</v>
          </cell>
          <cell r="Y221">
            <v>0</v>
          </cell>
          <cell r="Z221" t="str">
            <v>A3</v>
          </cell>
          <cell r="AA221">
            <v>8</v>
          </cell>
          <cell r="AB221" t="str">
            <v>A3</v>
          </cell>
          <cell r="AC221">
            <v>8</v>
          </cell>
          <cell r="AD221" t="str">
            <v>A3</v>
          </cell>
          <cell r="AE221">
            <v>8</v>
          </cell>
          <cell r="AF221" t="str">
            <v>A4</v>
          </cell>
          <cell r="AG221">
            <v>7</v>
          </cell>
          <cell r="AH221" t="str">
            <v>A3</v>
          </cell>
          <cell r="AI221">
            <v>8</v>
          </cell>
          <cell r="AJ221">
            <v>7.8</v>
          </cell>
          <cell r="AK221">
            <v>0</v>
          </cell>
          <cell r="AL221" t="str">
            <v>Tốt</v>
          </cell>
          <cell r="AM221">
            <v>7.8</v>
          </cell>
          <cell r="AN221">
            <v>0</v>
          </cell>
          <cell r="AO221" t="str">
            <v>Tốt</v>
          </cell>
          <cell r="AP221">
            <v>0</v>
          </cell>
          <cell r="AQ221">
            <v>8.1999999999999993</v>
          </cell>
          <cell r="AR221" t="str">
            <v/>
          </cell>
          <cell r="AS221" t="str">
            <v>Xuất sắc</v>
          </cell>
          <cell r="AT221" t="str">
            <v>Đạt LĐTT</v>
          </cell>
          <cell r="AU221">
            <v>8.1999999999999993</v>
          </cell>
          <cell r="AV221" t="str">
            <v/>
          </cell>
          <cell r="AW221" t="str">
            <v>Xuất sắc</v>
          </cell>
          <cell r="AX221" t="str">
            <v>Đạt LĐTT</v>
          </cell>
          <cell r="AY221" t="str">
            <v>Tốt</v>
          </cell>
          <cell r="AZ221">
            <v>8.3000000000000007</v>
          </cell>
          <cell r="BA221">
            <v>8.3000000000000007</v>
          </cell>
          <cell r="BB221" t="str">
            <v>12A* + 0B* + 0C* +  0D</v>
          </cell>
          <cell r="BC221" t="str">
            <v>12A*</v>
          </cell>
          <cell r="BD221">
            <v>0</v>
          </cell>
          <cell r="BE221" t="str">
            <v>HTXS NV</v>
          </cell>
          <cell r="BF221" t="str">
            <v>HTXS NV</v>
          </cell>
        </row>
        <row r="222">
          <cell r="E222" t="str">
            <v>01013004</v>
          </cell>
          <cell r="F222" t="str">
            <v>Khoa Động lực</v>
          </cell>
          <cell r="G222" t="str">
            <v>VC</v>
          </cell>
          <cell r="H222" t="str">
            <v>A3</v>
          </cell>
          <cell r="I222">
            <v>8</v>
          </cell>
          <cell r="J222" t="str">
            <v>A4</v>
          </cell>
          <cell r="K222">
            <v>7</v>
          </cell>
          <cell r="L222" t="str">
            <v>A3</v>
          </cell>
          <cell r="M222">
            <v>8</v>
          </cell>
          <cell r="N222" t="str">
            <v>A1</v>
          </cell>
          <cell r="O222">
            <v>10</v>
          </cell>
          <cell r="P222" t="str">
            <v>A3</v>
          </cell>
          <cell r="Q222">
            <v>8</v>
          </cell>
          <cell r="R222" t="str">
            <v>A3</v>
          </cell>
          <cell r="S222">
            <v>8</v>
          </cell>
          <cell r="T222" t="str">
            <v>A3</v>
          </cell>
          <cell r="U222">
            <v>8</v>
          </cell>
          <cell r="V222">
            <v>8.4</v>
          </cell>
          <cell r="W222">
            <v>0</v>
          </cell>
          <cell r="X222" t="str">
            <v>Xuất sắc</v>
          </cell>
          <cell r="Y222">
            <v>0</v>
          </cell>
          <cell r="Z222" t="str">
            <v>A3</v>
          </cell>
          <cell r="AA222">
            <v>8</v>
          </cell>
          <cell r="AB222" t="str">
            <v>A3</v>
          </cell>
          <cell r="AC222">
            <v>8</v>
          </cell>
          <cell r="AD222" t="str">
            <v>A3</v>
          </cell>
          <cell r="AE222">
            <v>8</v>
          </cell>
          <cell r="AF222" t="str">
            <v>A4</v>
          </cell>
          <cell r="AG222">
            <v>7</v>
          </cell>
          <cell r="AH222" t="str">
            <v>A4</v>
          </cell>
          <cell r="AI222">
            <v>7</v>
          </cell>
          <cell r="AJ222">
            <v>7.8</v>
          </cell>
          <cell r="AK222">
            <v>0</v>
          </cell>
          <cell r="AL222" t="str">
            <v>Tốt</v>
          </cell>
          <cell r="AM222">
            <v>7.6</v>
          </cell>
          <cell r="AN222">
            <v>0</v>
          </cell>
          <cell r="AO222" t="str">
            <v>Tốt</v>
          </cell>
          <cell r="AP222">
            <v>0</v>
          </cell>
          <cell r="AQ222">
            <v>8.1</v>
          </cell>
          <cell r="AR222" t="str">
            <v/>
          </cell>
          <cell r="AS222" t="str">
            <v>Xuất sắc</v>
          </cell>
          <cell r="AT222" t="str">
            <v>Đạt LĐTT</v>
          </cell>
          <cell r="AU222">
            <v>8</v>
          </cell>
          <cell r="AV222" t="str">
            <v/>
          </cell>
          <cell r="AW222" t="str">
            <v>Xuất sắc</v>
          </cell>
          <cell r="AX222" t="str">
            <v>Đạt LĐTT</v>
          </cell>
          <cell r="AY222" t="str">
            <v>Tốt</v>
          </cell>
          <cell r="AZ222">
            <v>8</v>
          </cell>
          <cell r="BA222">
            <v>7.9</v>
          </cell>
          <cell r="BB222" t="str">
            <v>12A* + 0B* + 0C* +  0D</v>
          </cell>
          <cell r="BC222" t="str">
            <v>12A*</v>
          </cell>
          <cell r="BD222">
            <v>0</v>
          </cell>
          <cell r="BE222" t="str">
            <v>HTXS NV</v>
          </cell>
          <cell r="BF222" t="str">
            <v>HTT NV</v>
          </cell>
        </row>
        <row r="223">
          <cell r="E223" t="str">
            <v>01013021</v>
          </cell>
          <cell r="F223" t="str">
            <v>Khoa Động lực</v>
          </cell>
          <cell r="G223" t="str">
            <v>VC</v>
          </cell>
          <cell r="H223" t="str">
            <v>A3</v>
          </cell>
          <cell r="I223">
            <v>8</v>
          </cell>
          <cell r="J223" t="str">
            <v>A4</v>
          </cell>
          <cell r="K223">
            <v>7</v>
          </cell>
          <cell r="L223" t="str">
            <v>A3</v>
          </cell>
          <cell r="M223">
            <v>8</v>
          </cell>
          <cell r="N223" t="str">
            <v>A2</v>
          </cell>
          <cell r="O223">
            <v>9</v>
          </cell>
          <cell r="P223" t="str">
            <v>A3</v>
          </cell>
          <cell r="Q223">
            <v>8</v>
          </cell>
          <cell r="R223" t="str">
            <v>A3</v>
          </cell>
          <cell r="S223">
            <v>8</v>
          </cell>
          <cell r="T223" t="str">
            <v>A4</v>
          </cell>
          <cell r="U223">
            <v>7</v>
          </cell>
          <cell r="V223">
            <v>8</v>
          </cell>
          <cell r="W223">
            <v>0</v>
          </cell>
          <cell r="X223" t="str">
            <v>Xuất sắc</v>
          </cell>
          <cell r="Y223">
            <v>0</v>
          </cell>
          <cell r="Z223" t="str">
            <v>A3</v>
          </cell>
          <cell r="AA223">
            <v>8</v>
          </cell>
          <cell r="AB223" t="str">
            <v>A3</v>
          </cell>
          <cell r="AC223">
            <v>8</v>
          </cell>
          <cell r="AD223" t="str">
            <v>A3</v>
          </cell>
          <cell r="AE223">
            <v>8</v>
          </cell>
          <cell r="AF223" t="str">
            <v>A3</v>
          </cell>
          <cell r="AG223">
            <v>8</v>
          </cell>
          <cell r="AH223" t="str">
            <v>A4</v>
          </cell>
          <cell r="AI223">
            <v>7</v>
          </cell>
          <cell r="AJ223">
            <v>8</v>
          </cell>
          <cell r="AK223">
            <v>0</v>
          </cell>
          <cell r="AL223" t="str">
            <v>Xuất sắc</v>
          </cell>
          <cell r="AM223">
            <v>7.8</v>
          </cell>
          <cell r="AN223">
            <v>0</v>
          </cell>
          <cell r="AO223" t="str">
            <v>Tốt</v>
          </cell>
          <cell r="AP223">
            <v>0</v>
          </cell>
          <cell r="AQ223">
            <v>8</v>
          </cell>
          <cell r="AR223" t="str">
            <v/>
          </cell>
          <cell r="AS223" t="str">
            <v>Xuất sắc</v>
          </cell>
          <cell r="AT223" t="str">
            <v>Đạt LĐTT</v>
          </cell>
          <cell r="AU223">
            <v>7.9</v>
          </cell>
          <cell r="AV223" t="str">
            <v/>
          </cell>
          <cell r="AW223" t="str">
            <v>Tốt</v>
          </cell>
          <cell r="AX223" t="str">
            <v>Đạt LĐTT</v>
          </cell>
          <cell r="AY223" t="str">
            <v>Khá</v>
          </cell>
          <cell r="AZ223">
            <v>7.9</v>
          </cell>
          <cell r="BA223">
            <v>7.8</v>
          </cell>
          <cell r="BB223" t="str">
            <v>12A* + 0B* + 0C* +  0D</v>
          </cell>
          <cell r="BC223" t="str">
            <v>12A*</v>
          </cell>
          <cell r="BD223">
            <v>0</v>
          </cell>
          <cell r="BE223" t="str">
            <v>HTT NV</v>
          </cell>
          <cell r="BF223" t="str">
            <v>HTT NV</v>
          </cell>
        </row>
        <row r="224">
          <cell r="E224" t="str">
            <v>01013006</v>
          </cell>
          <cell r="F224" t="str">
            <v>Khoa Động lực</v>
          </cell>
          <cell r="G224" t="str">
            <v>VC</v>
          </cell>
          <cell r="H224" t="str">
            <v>A3</v>
          </cell>
          <cell r="I224">
            <v>8</v>
          </cell>
          <cell r="J224" t="str">
            <v>A4</v>
          </cell>
          <cell r="K224">
            <v>7</v>
          </cell>
          <cell r="L224" t="str">
            <v>A3</v>
          </cell>
          <cell r="M224">
            <v>8</v>
          </cell>
          <cell r="N224" t="str">
            <v>A2</v>
          </cell>
          <cell r="O224">
            <v>9</v>
          </cell>
          <cell r="P224" t="str">
            <v>A2</v>
          </cell>
          <cell r="Q224">
            <v>9</v>
          </cell>
          <cell r="R224" t="str">
            <v>A3</v>
          </cell>
          <cell r="S224">
            <v>8</v>
          </cell>
          <cell r="T224" t="str">
            <v>A4</v>
          </cell>
          <cell r="U224">
            <v>7</v>
          </cell>
          <cell r="V224">
            <v>8.1999999999999993</v>
          </cell>
          <cell r="W224">
            <v>0</v>
          </cell>
          <cell r="X224" t="str">
            <v>Xuất sắc</v>
          </cell>
          <cell r="Y224">
            <v>0</v>
          </cell>
          <cell r="Z224" t="str">
            <v>A3</v>
          </cell>
          <cell r="AA224">
            <v>8</v>
          </cell>
          <cell r="AB224" t="str">
            <v>A3</v>
          </cell>
          <cell r="AC224">
            <v>8</v>
          </cell>
          <cell r="AD224" t="str">
            <v>A3</v>
          </cell>
          <cell r="AE224">
            <v>8</v>
          </cell>
          <cell r="AF224" t="str">
            <v>A4</v>
          </cell>
          <cell r="AG224">
            <v>7</v>
          </cell>
          <cell r="AH224" t="str">
            <v>A3</v>
          </cell>
          <cell r="AI224">
            <v>8</v>
          </cell>
          <cell r="AJ224">
            <v>7.8</v>
          </cell>
          <cell r="AK224">
            <v>0</v>
          </cell>
          <cell r="AL224" t="str">
            <v>Tốt</v>
          </cell>
          <cell r="AM224">
            <v>7.8</v>
          </cell>
          <cell r="AN224">
            <v>0</v>
          </cell>
          <cell r="AO224" t="str">
            <v>Tốt</v>
          </cell>
          <cell r="AP224">
            <v>0</v>
          </cell>
          <cell r="AQ224">
            <v>8</v>
          </cell>
          <cell r="AR224" t="str">
            <v/>
          </cell>
          <cell r="AS224" t="str">
            <v>Xuất sắc</v>
          </cell>
          <cell r="AT224" t="str">
            <v>Đạt LĐTT</v>
          </cell>
          <cell r="AU224">
            <v>8</v>
          </cell>
          <cell r="AV224" t="str">
            <v/>
          </cell>
          <cell r="AW224" t="str">
            <v>Xuất sắc</v>
          </cell>
          <cell r="AX224" t="str">
            <v>Đạt LĐTT</v>
          </cell>
          <cell r="AY224" t="str">
            <v>Khá</v>
          </cell>
          <cell r="AZ224">
            <v>7.9</v>
          </cell>
          <cell r="BA224">
            <v>7.9</v>
          </cell>
          <cell r="BB224" t="str">
            <v>12A* + 0B* + 0C* +  0D</v>
          </cell>
          <cell r="BC224" t="str">
            <v>12A*</v>
          </cell>
          <cell r="BD224">
            <v>0</v>
          </cell>
          <cell r="BE224" t="str">
            <v>HTT NV</v>
          </cell>
          <cell r="BF224" t="str">
            <v>HTT NV</v>
          </cell>
        </row>
        <row r="225">
          <cell r="E225" t="str">
            <v>01013018</v>
          </cell>
          <cell r="F225" t="str">
            <v>Khoa Động lực</v>
          </cell>
          <cell r="G225" t="str">
            <v>VC</v>
          </cell>
          <cell r="H225" t="str">
            <v>A3</v>
          </cell>
          <cell r="I225">
            <v>8</v>
          </cell>
          <cell r="J225" t="str">
            <v>A4</v>
          </cell>
          <cell r="K225">
            <v>7</v>
          </cell>
          <cell r="L225" t="str">
            <v>A4</v>
          </cell>
          <cell r="M225">
            <v>7</v>
          </cell>
          <cell r="N225" t="str">
            <v>A4</v>
          </cell>
          <cell r="O225">
            <v>7</v>
          </cell>
          <cell r="P225" t="str">
            <v>B1</v>
          </cell>
          <cell r="Q225">
            <v>6</v>
          </cell>
          <cell r="R225" t="str">
            <v>A3</v>
          </cell>
          <cell r="S225">
            <v>8</v>
          </cell>
          <cell r="T225" t="str">
            <v>A4</v>
          </cell>
          <cell r="U225">
            <v>7</v>
          </cell>
          <cell r="V225">
            <v>7</v>
          </cell>
          <cell r="W225">
            <v>0</v>
          </cell>
          <cell r="X225" t="str">
            <v>Tốt</v>
          </cell>
          <cell r="Y225">
            <v>0</v>
          </cell>
          <cell r="Z225" t="str">
            <v>B1</v>
          </cell>
          <cell r="AA225">
            <v>6</v>
          </cell>
          <cell r="AB225" t="str">
            <v>A4</v>
          </cell>
          <cell r="AC225">
            <v>7</v>
          </cell>
          <cell r="AD225" t="str">
            <v>B2</v>
          </cell>
          <cell r="AE225">
            <v>5</v>
          </cell>
          <cell r="AF225" t="str">
            <v>A4</v>
          </cell>
          <cell r="AG225">
            <v>7</v>
          </cell>
          <cell r="AH225" t="str">
            <v>A4</v>
          </cell>
          <cell r="AI225">
            <v>7</v>
          </cell>
          <cell r="AJ225">
            <v>6.3</v>
          </cell>
          <cell r="AK225">
            <v>0</v>
          </cell>
          <cell r="AL225" t="str">
            <v>Tốt</v>
          </cell>
          <cell r="AM225">
            <v>6.4</v>
          </cell>
          <cell r="AN225">
            <v>0</v>
          </cell>
          <cell r="AO225" t="str">
            <v>Tốt</v>
          </cell>
          <cell r="AP225">
            <v>0</v>
          </cell>
          <cell r="AQ225">
            <v>6.7</v>
          </cell>
          <cell r="AR225" t="str">
            <v/>
          </cell>
          <cell r="AS225" t="str">
            <v>Tốt</v>
          </cell>
          <cell r="AT225" t="str">
            <v>Đạt LĐTT</v>
          </cell>
          <cell r="AU225">
            <v>6.7</v>
          </cell>
          <cell r="AV225" t="str">
            <v/>
          </cell>
          <cell r="AW225" t="str">
            <v>Tốt</v>
          </cell>
          <cell r="AX225" t="str">
            <v>Đạt LĐTT</v>
          </cell>
          <cell r="AY225" t="str">
            <v>Khá</v>
          </cell>
          <cell r="AZ225">
            <v>6.8</v>
          </cell>
          <cell r="BA225">
            <v>6.8</v>
          </cell>
          <cell r="BB225" t="str">
            <v>9A* + 3B* + 0C* +  0D</v>
          </cell>
          <cell r="BC225" t="str">
            <v xml:space="preserve">9A* </v>
          </cell>
          <cell r="BD225">
            <v>1</v>
          </cell>
          <cell r="BE225" t="str">
            <v>HTT NV</v>
          </cell>
          <cell r="BF225" t="str">
            <v>HTT NV</v>
          </cell>
        </row>
        <row r="226">
          <cell r="E226" t="str">
            <v>01013019</v>
          </cell>
          <cell r="F226" t="str">
            <v>Khoa Động lực</v>
          </cell>
          <cell r="G226" t="str">
            <v>VC</v>
          </cell>
          <cell r="H226" t="str">
            <v>A4</v>
          </cell>
          <cell r="I226">
            <v>7</v>
          </cell>
          <cell r="J226" t="str">
            <v>A4</v>
          </cell>
          <cell r="K226">
            <v>7</v>
          </cell>
          <cell r="L226" t="str">
            <v>A4</v>
          </cell>
          <cell r="M226">
            <v>7</v>
          </cell>
          <cell r="N226" t="str">
            <v>A4</v>
          </cell>
          <cell r="O226">
            <v>7</v>
          </cell>
          <cell r="P226" t="str">
            <v>A3</v>
          </cell>
          <cell r="Q226">
            <v>8</v>
          </cell>
          <cell r="R226" t="str">
            <v>A3</v>
          </cell>
          <cell r="S226">
            <v>8</v>
          </cell>
          <cell r="T226" t="str">
            <v>A4</v>
          </cell>
          <cell r="U226">
            <v>7</v>
          </cell>
          <cell r="V226">
            <v>7.4</v>
          </cell>
          <cell r="W226">
            <v>0</v>
          </cell>
          <cell r="X226" t="str">
            <v>Tốt</v>
          </cell>
          <cell r="Y226">
            <v>0</v>
          </cell>
          <cell r="Z226" t="str">
            <v>A4</v>
          </cell>
          <cell r="AA226">
            <v>7</v>
          </cell>
          <cell r="AB226" t="str">
            <v>A4</v>
          </cell>
          <cell r="AC226">
            <v>7</v>
          </cell>
          <cell r="AD226" t="str">
            <v>A4</v>
          </cell>
          <cell r="AE226">
            <v>7</v>
          </cell>
          <cell r="AF226" t="str">
            <v>A4</v>
          </cell>
          <cell r="AG226">
            <v>7</v>
          </cell>
          <cell r="AH226" t="str">
            <v>A4</v>
          </cell>
          <cell r="AI226">
            <v>7</v>
          </cell>
          <cell r="AJ226">
            <v>7</v>
          </cell>
          <cell r="AK226">
            <v>0</v>
          </cell>
          <cell r="AL226" t="str">
            <v>Tốt</v>
          </cell>
          <cell r="AM226">
            <v>7</v>
          </cell>
          <cell r="AN226">
            <v>0</v>
          </cell>
          <cell r="AO226" t="str">
            <v>Tốt</v>
          </cell>
          <cell r="AP226">
            <v>0</v>
          </cell>
          <cell r="AQ226">
            <v>7.2</v>
          </cell>
          <cell r="AR226" t="str">
            <v/>
          </cell>
          <cell r="AS226" t="str">
            <v>Tốt</v>
          </cell>
          <cell r="AT226" t="str">
            <v>Đạt LĐTT</v>
          </cell>
          <cell r="AU226">
            <v>7.2</v>
          </cell>
          <cell r="AV226" t="str">
            <v/>
          </cell>
          <cell r="AW226" t="str">
            <v>Tốt</v>
          </cell>
          <cell r="AX226" t="str">
            <v>Đạt LĐTT</v>
          </cell>
          <cell r="AY226" t="str">
            <v>Khá</v>
          </cell>
          <cell r="AZ226">
            <v>7.2</v>
          </cell>
          <cell r="BA226">
            <v>7.2</v>
          </cell>
          <cell r="BB226" t="str">
            <v>12A* + 0B* + 0C* +  0D</v>
          </cell>
          <cell r="BC226" t="str">
            <v>12A*</v>
          </cell>
          <cell r="BD226">
            <v>0</v>
          </cell>
          <cell r="BE226" t="str">
            <v>HTT NV</v>
          </cell>
          <cell r="BF226" t="str">
            <v>HTT NV</v>
          </cell>
        </row>
        <row r="227">
          <cell r="E227" t="str">
            <v>01013016</v>
          </cell>
          <cell r="F227" t="str">
            <v>Khoa Động lực</v>
          </cell>
          <cell r="G227" t="str">
            <v>VC</v>
          </cell>
          <cell r="H227" t="str">
            <v>A3</v>
          </cell>
          <cell r="I227">
            <v>8</v>
          </cell>
          <cell r="J227" t="str">
            <v>A4</v>
          </cell>
          <cell r="K227">
            <v>7</v>
          </cell>
          <cell r="L227" t="str">
            <v>A4</v>
          </cell>
          <cell r="M227">
            <v>7</v>
          </cell>
          <cell r="N227" t="str">
            <v>A4</v>
          </cell>
          <cell r="O227">
            <v>7</v>
          </cell>
          <cell r="P227" t="str">
            <v>A2</v>
          </cell>
          <cell r="Q227">
            <v>9</v>
          </cell>
          <cell r="R227" t="str">
            <v>A3</v>
          </cell>
          <cell r="S227">
            <v>8</v>
          </cell>
          <cell r="T227" t="str">
            <v>A4</v>
          </cell>
          <cell r="U227">
            <v>7</v>
          </cell>
          <cell r="V227">
            <v>7.6</v>
          </cell>
          <cell r="W227">
            <v>0</v>
          </cell>
          <cell r="X227" t="str">
            <v>Tốt</v>
          </cell>
          <cell r="Y227">
            <v>0</v>
          </cell>
          <cell r="Z227" t="str">
            <v>A4</v>
          </cell>
          <cell r="AA227">
            <v>7</v>
          </cell>
          <cell r="AB227" t="str">
            <v>A4</v>
          </cell>
          <cell r="AC227">
            <v>7</v>
          </cell>
          <cell r="AD227" t="str">
            <v>B2</v>
          </cell>
          <cell r="AE227">
            <v>5</v>
          </cell>
          <cell r="AF227" t="str">
            <v>A4</v>
          </cell>
          <cell r="AG227">
            <v>7</v>
          </cell>
          <cell r="AH227" t="str">
            <v>A4</v>
          </cell>
          <cell r="AI227">
            <v>7</v>
          </cell>
          <cell r="AJ227">
            <v>6.5</v>
          </cell>
          <cell r="AK227">
            <v>0</v>
          </cell>
          <cell r="AL227" t="str">
            <v>Tốt</v>
          </cell>
          <cell r="AM227">
            <v>6.6</v>
          </cell>
          <cell r="AN227">
            <v>0</v>
          </cell>
          <cell r="AO227" t="str">
            <v>Tốt</v>
          </cell>
          <cell r="AP227">
            <v>0</v>
          </cell>
          <cell r="AQ227">
            <v>7.1</v>
          </cell>
          <cell r="AR227" t="str">
            <v/>
          </cell>
          <cell r="AS227" t="str">
            <v>Tốt</v>
          </cell>
          <cell r="AT227" t="str">
            <v>Đạt LĐTT</v>
          </cell>
          <cell r="AU227">
            <v>7.1</v>
          </cell>
          <cell r="AV227" t="str">
            <v/>
          </cell>
          <cell r="AW227" t="str">
            <v>Tốt</v>
          </cell>
          <cell r="AX227" t="str">
            <v>Đạt LĐTT</v>
          </cell>
          <cell r="AY227" t="str">
            <v>Khá</v>
          </cell>
          <cell r="AZ227">
            <v>7.2</v>
          </cell>
          <cell r="BA227">
            <v>7.2</v>
          </cell>
          <cell r="BB227" t="str">
            <v>11A* + 1B* + 0C* +  0D</v>
          </cell>
          <cell r="BC227" t="str">
            <v>11A*</v>
          </cell>
          <cell r="BD227">
            <v>1</v>
          </cell>
          <cell r="BE227" t="str">
            <v>HTT NV</v>
          </cell>
          <cell r="BF227" t="str">
            <v>HTT NV</v>
          </cell>
        </row>
        <row r="228">
          <cell r="E228" t="str">
            <v>01013017</v>
          </cell>
          <cell r="F228" t="str">
            <v>Khoa Động lực</v>
          </cell>
          <cell r="G228" t="str">
            <v>VC</v>
          </cell>
          <cell r="H228" t="str">
            <v>A4</v>
          </cell>
          <cell r="I228">
            <v>7</v>
          </cell>
          <cell r="J228" t="str">
            <v>A4</v>
          </cell>
          <cell r="K228">
            <v>7</v>
          </cell>
          <cell r="L228" t="str">
            <v>A4</v>
          </cell>
          <cell r="M228">
            <v>7</v>
          </cell>
          <cell r="N228" t="str">
            <v>A4</v>
          </cell>
          <cell r="O228">
            <v>7</v>
          </cell>
          <cell r="P228" t="str">
            <v>A3</v>
          </cell>
          <cell r="Q228">
            <v>8</v>
          </cell>
          <cell r="R228" t="str">
            <v>A3</v>
          </cell>
          <cell r="S228">
            <v>8</v>
          </cell>
          <cell r="T228" t="str">
            <v>A4</v>
          </cell>
          <cell r="U228">
            <v>7</v>
          </cell>
          <cell r="V228">
            <v>7.4</v>
          </cell>
          <cell r="W228">
            <v>0</v>
          </cell>
          <cell r="X228" t="str">
            <v>Tốt</v>
          </cell>
          <cell r="Y228">
            <v>0</v>
          </cell>
          <cell r="Z228" t="str">
            <v>A4</v>
          </cell>
          <cell r="AA228">
            <v>7</v>
          </cell>
          <cell r="AB228" t="str">
            <v>A4</v>
          </cell>
          <cell r="AC228">
            <v>7</v>
          </cell>
          <cell r="AD228" t="str">
            <v>A4</v>
          </cell>
          <cell r="AE228">
            <v>7</v>
          </cell>
          <cell r="AF228" t="str">
            <v>A4</v>
          </cell>
          <cell r="AG228">
            <v>7</v>
          </cell>
          <cell r="AH228" t="str">
            <v>A4</v>
          </cell>
          <cell r="AI228">
            <v>7</v>
          </cell>
          <cell r="AJ228">
            <v>7</v>
          </cell>
          <cell r="AK228">
            <v>0</v>
          </cell>
          <cell r="AL228" t="str">
            <v>Tốt</v>
          </cell>
          <cell r="AM228">
            <v>7</v>
          </cell>
          <cell r="AN228">
            <v>0</v>
          </cell>
          <cell r="AO228" t="str">
            <v>Tốt</v>
          </cell>
          <cell r="AP228">
            <v>0</v>
          </cell>
          <cell r="AQ228">
            <v>7.2</v>
          </cell>
          <cell r="AR228" t="str">
            <v/>
          </cell>
          <cell r="AS228" t="str">
            <v>Tốt</v>
          </cell>
          <cell r="AT228" t="str">
            <v>Đạt LĐTT</v>
          </cell>
          <cell r="AU228">
            <v>7.2</v>
          </cell>
          <cell r="AV228" t="str">
            <v/>
          </cell>
          <cell r="AW228" t="str">
            <v>Tốt</v>
          </cell>
          <cell r="AX228" t="str">
            <v>Đạt LĐTT</v>
          </cell>
          <cell r="AY228" t="str">
            <v>Khá</v>
          </cell>
          <cell r="AZ228">
            <v>7.2</v>
          </cell>
          <cell r="BA228">
            <v>7.2</v>
          </cell>
          <cell r="BB228" t="str">
            <v>12A* + 0B* + 0C* +  0D</v>
          </cell>
          <cell r="BC228" t="str">
            <v>12A*</v>
          </cell>
          <cell r="BD228">
            <v>0</v>
          </cell>
          <cell r="BE228" t="str">
            <v>HTT NV</v>
          </cell>
          <cell r="BF228" t="str">
            <v>HTT NV</v>
          </cell>
        </row>
        <row r="229">
          <cell r="E229" t="str">
            <v>01013027</v>
          </cell>
          <cell r="F229" t="str">
            <v>Khoa Động lực</v>
          </cell>
          <cell r="G229" t="str">
            <v>VC</v>
          </cell>
          <cell r="H229" t="str">
            <v>A2</v>
          </cell>
          <cell r="I229">
            <v>9</v>
          </cell>
          <cell r="J229" t="str">
            <v>A4</v>
          </cell>
          <cell r="K229">
            <v>7</v>
          </cell>
          <cell r="L229" t="str">
            <v>A4</v>
          </cell>
          <cell r="M229">
            <v>7</v>
          </cell>
          <cell r="N229" t="str">
            <v>A2</v>
          </cell>
          <cell r="O229">
            <v>9</v>
          </cell>
          <cell r="P229" t="str">
            <v>A3</v>
          </cell>
          <cell r="Q229">
            <v>8</v>
          </cell>
          <cell r="R229" t="str">
            <v>A3</v>
          </cell>
          <cell r="S229">
            <v>8</v>
          </cell>
          <cell r="T229" t="str">
            <v>A4</v>
          </cell>
          <cell r="U229">
            <v>7</v>
          </cell>
          <cell r="V229">
            <v>7.8</v>
          </cell>
          <cell r="W229">
            <v>0</v>
          </cell>
          <cell r="X229" t="str">
            <v>Tốt</v>
          </cell>
          <cell r="Y229">
            <v>0</v>
          </cell>
          <cell r="Z229" t="str">
            <v>A4</v>
          </cell>
          <cell r="AA229">
            <v>7</v>
          </cell>
          <cell r="AB229" t="str">
            <v>A4</v>
          </cell>
          <cell r="AC229">
            <v>7</v>
          </cell>
          <cell r="AD229" t="str">
            <v>A4</v>
          </cell>
          <cell r="AE229">
            <v>7</v>
          </cell>
          <cell r="AF229" t="str">
            <v>A4</v>
          </cell>
          <cell r="AG229">
            <v>7</v>
          </cell>
          <cell r="AH229" t="str">
            <v>A4</v>
          </cell>
          <cell r="AI229">
            <v>7</v>
          </cell>
          <cell r="AJ229">
            <v>7</v>
          </cell>
          <cell r="AK229">
            <v>0</v>
          </cell>
          <cell r="AL229" t="str">
            <v>Tốt</v>
          </cell>
          <cell r="AM229">
            <v>7</v>
          </cell>
          <cell r="AN229">
            <v>0</v>
          </cell>
          <cell r="AO229" t="str">
            <v>Tốt</v>
          </cell>
          <cell r="AP229">
            <v>0</v>
          </cell>
          <cell r="AQ229">
            <v>7.4</v>
          </cell>
          <cell r="AR229" t="str">
            <v/>
          </cell>
          <cell r="AS229" t="str">
            <v>Tốt</v>
          </cell>
          <cell r="AT229" t="str">
            <v>Đạt LĐTT</v>
          </cell>
          <cell r="AU229">
            <v>7.4</v>
          </cell>
          <cell r="AV229" t="str">
            <v/>
          </cell>
          <cell r="AW229" t="str">
            <v>Tốt</v>
          </cell>
          <cell r="AX229" t="str">
            <v>Đạt LĐTT</v>
          </cell>
          <cell r="AY229" t="str">
            <v>Khá</v>
          </cell>
          <cell r="AZ229">
            <v>7.5</v>
          </cell>
          <cell r="BA229">
            <v>7.5</v>
          </cell>
          <cell r="BB229" t="str">
            <v>12A* + 0B* + 0C* +  0D</v>
          </cell>
          <cell r="BC229" t="str">
            <v>12A*</v>
          </cell>
          <cell r="BD229">
            <v>0</v>
          </cell>
          <cell r="BE229" t="str">
            <v>HTT NV</v>
          </cell>
          <cell r="BF229" t="str">
            <v>HTT NV</v>
          </cell>
        </row>
        <row r="230">
          <cell r="E230" t="str">
            <v>01013026</v>
          </cell>
          <cell r="F230" t="str">
            <v>Khoa Động lực</v>
          </cell>
          <cell r="G230" t="str">
            <v>VC</v>
          </cell>
          <cell r="H230" t="str">
            <v>A4</v>
          </cell>
          <cell r="I230">
            <v>7</v>
          </cell>
          <cell r="J230" t="str">
            <v>A4</v>
          </cell>
          <cell r="K230">
            <v>7</v>
          </cell>
          <cell r="L230" t="str">
            <v>A4</v>
          </cell>
          <cell r="M230">
            <v>7</v>
          </cell>
          <cell r="N230" t="str">
            <v>A4</v>
          </cell>
          <cell r="O230">
            <v>7</v>
          </cell>
          <cell r="P230" t="str">
            <v>A2</v>
          </cell>
          <cell r="Q230">
            <v>9</v>
          </cell>
          <cell r="R230" t="str">
            <v>A2</v>
          </cell>
          <cell r="S230">
            <v>9</v>
          </cell>
          <cell r="T230" t="str">
            <v>A3</v>
          </cell>
          <cell r="U230">
            <v>8</v>
          </cell>
          <cell r="V230">
            <v>8</v>
          </cell>
          <cell r="W230">
            <v>0</v>
          </cell>
          <cell r="X230" t="str">
            <v>Xuất sắc</v>
          </cell>
          <cell r="Y230">
            <v>0</v>
          </cell>
          <cell r="Z230" t="str">
            <v>A3</v>
          </cell>
          <cell r="AA230">
            <v>8</v>
          </cell>
          <cell r="AB230" t="str">
            <v>A4</v>
          </cell>
          <cell r="AC230">
            <v>7</v>
          </cell>
          <cell r="AD230" t="str">
            <v>A4</v>
          </cell>
          <cell r="AE230">
            <v>7</v>
          </cell>
          <cell r="AF230" t="str">
            <v>A4</v>
          </cell>
          <cell r="AG230">
            <v>7</v>
          </cell>
          <cell r="AH230" t="str">
            <v>A4</v>
          </cell>
          <cell r="AI230">
            <v>7</v>
          </cell>
          <cell r="AJ230">
            <v>7.3</v>
          </cell>
          <cell r="AK230">
            <v>0</v>
          </cell>
          <cell r="AL230" t="str">
            <v>Tốt</v>
          </cell>
          <cell r="AM230">
            <v>7.2</v>
          </cell>
          <cell r="AN230">
            <v>0</v>
          </cell>
          <cell r="AO230" t="str">
            <v>Tốt</v>
          </cell>
          <cell r="AP230">
            <v>0</v>
          </cell>
          <cell r="AQ230">
            <v>7.7</v>
          </cell>
          <cell r="AR230" t="str">
            <v/>
          </cell>
          <cell r="AS230" t="str">
            <v>Tốt</v>
          </cell>
          <cell r="AT230" t="str">
            <v>Đạt LĐTT</v>
          </cell>
          <cell r="AU230">
            <v>7.6</v>
          </cell>
          <cell r="AV230" t="str">
            <v/>
          </cell>
          <cell r="AW230" t="str">
            <v>Tốt</v>
          </cell>
          <cell r="AX230" t="str">
            <v>Đạt LĐTT</v>
          </cell>
          <cell r="AY230" t="str">
            <v>Khá</v>
          </cell>
          <cell r="AZ230">
            <v>7.5</v>
          </cell>
          <cell r="BA230">
            <v>7.5</v>
          </cell>
          <cell r="BB230" t="str">
            <v>12A* + 0B* + 0C* +  0D</v>
          </cell>
          <cell r="BC230" t="str">
            <v>12A*</v>
          </cell>
          <cell r="BD230">
            <v>0</v>
          </cell>
          <cell r="BE230" t="str">
            <v>HTT NV</v>
          </cell>
          <cell r="BF230" t="str">
            <v>HTT NV</v>
          </cell>
        </row>
        <row r="231">
          <cell r="E231" t="str">
            <v>01013029</v>
          </cell>
          <cell r="F231" t="str">
            <v>Khoa Động lực</v>
          </cell>
          <cell r="G231" t="str">
            <v>VC</v>
          </cell>
          <cell r="H231" t="str">
            <v>A4</v>
          </cell>
          <cell r="I231">
            <v>7</v>
          </cell>
          <cell r="J231" t="str">
            <v>A4</v>
          </cell>
          <cell r="K231">
            <v>7</v>
          </cell>
          <cell r="L231" t="str">
            <v>A4</v>
          </cell>
          <cell r="M231">
            <v>7</v>
          </cell>
          <cell r="N231" t="str">
            <v>A4</v>
          </cell>
          <cell r="O231">
            <v>7</v>
          </cell>
          <cell r="P231" t="str">
            <v>A3</v>
          </cell>
          <cell r="Q231">
            <v>8</v>
          </cell>
          <cell r="R231" t="str">
            <v>A4</v>
          </cell>
          <cell r="S231">
            <v>7</v>
          </cell>
          <cell r="T231" t="str">
            <v>A4</v>
          </cell>
          <cell r="U231">
            <v>7</v>
          </cell>
          <cell r="V231">
            <v>7.2</v>
          </cell>
          <cell r="W231">
            <v>0</v>
          </cell>
          <cell r="X231" t="str">
            <v>Tốt</v>
          </cell>
          <cell r="Y231">
            <v>0</v>
          </cell>
          <cell r="Z231" t="str">
            <v>A3</v>
          </cell>
          <cell r="AA231">
            <v>8</v>
          </cell>
          <cell r="AB231" t="str">
            <v>A4</v>
          </cell>
          <cell r="AC231">
            <v>7</v>
          </cell>
          <cell r="AD231" t="str">
            <v>A4</v>
          </cell>
          <cell r="AE231">
            <v>7</v>
          </cell>
          <cell r="AF231" t="str">
            <v>A4</v>
          </cell>
          <cell r="AG231">
            <v>7</v>
          </cell>
          <cell r="AH231" t="str">
            <v>A4</v>
          </cell>
          <cell r="AI231">
            <v>7</v>
          </cell>
          <cell r="AJ231">
            <v>7.3</v>
          </cell>
          <cell r="AK231">
            <v>0</v>
          </cell>
          <cell r="AL231" t="str">
            <v>Tốt</v>
          </cell>
          <cell r="AM231">
            <v>7.2</v>
          </cell>
          <cell r="AN231">
            <v>0</v>
          </cell>
          <cell r="AO231" t="str">
            <v>Tốt</v>
          </cell>
          <cell r="AP231">
            <v>0</v>
          </cell>
          <cell r="AQ231">
            <v>7.3</v>
          </cell>
          <cell r="AR231" t="str">
            <v/>
          </cell>
          <cell r="AS231" t="str">
            <v>Tốt</v>
          </cell>
          <cell r="AT231" t="str">
            <v>Đạt LĐTT</v>
          </cell>
          <cell r="AU231">
            <v>7.2</v>
          </cell>
          <cell r="AV231" t="str">
            <v/>
          </cell>
          <cell r="AW231" t="str">
            <v>Tốt</v>
          </cell>
          <cell r="AX231" t="str">
            <v>Đạt LĐTT</v>
          </cell>
          <cell r="AY231" t="str">
            <v>Khá</v>
          </cell>
          <cell r="AZ231">
            <v>7.2</v>
          </cell>
          <cell r="BA231">
            <v>7.2</v>
          </cell>
          <cell r="BB231" t="str">
            <v>12A* + 0B* + 0C* +  0D</v>
          </cell>
          <cell r="BC231" t="str">
            <v>12A*</v>
          </cell>
          <cell r="BD231">
            <v>0</v>
          </cell>
          <cell r="BE231" t="str">
            <v>HTT NV</v>
          </cell>
          <cell r="BF231" t="str">
            <v>HTT NV</v>
          </cell>
        </row>
        <row r="232">
          <cell r="E232" t="str">
            <v>01013028</v>
          </cell>
          <cell r="F232" t="str">
            <v>Khoa Động lực</v>
          </cell>
          <cell r="G232" t="str">
            <v>VC</v>
          </cell>
          <cell r="H232" t="str">
            <v>A3</v>
          </cell>
          <cell r="I232">
            <v>8</v>
          </cell>
          <cell r="J232" t="str">
            <v>A4</v>
          </cell>
          <cell r="K232">
            <v>7</v>
          </cell>
          <cell r="L232" t="str">
            <v>A4</v>
          </cell>
          <cell r="M232">
            <v>7</v>
          </cell>
          <cell r="N232" t="str">
            <v>A4</v>
          </cell>
          <cell r="O232">
            <v>7</v>
          </cell>
          <cell r="P232" t="str">
            <v>A4</v>
          </cell>
          <cell r="Q232">
            <v>7</v>
          </cell>
          <cell r="R232" t="str">
            <v>A4</v>
          </cell>
          <cell r="S232">
            <v>7</v>
          </cell>
          <cell r="T232" t="str">
            <v>A4</v>
          </cell>
          <cell r="U232">
            <v>7</v>
          </cell>
          <cell r="V232">
            <v>7</v>
          </cell>
          <cell r="W232">
            <v>0</v>
          </cell>
          <cell r="X232" t="str">
            <v>Tốt</v>
          </cell>
          <cell r="Y232">
            <v>0</v>
          </cell>
          <cell r="Z232" t="str">
            <v>A4</v>
          </cell>
          <cell r="AA232">
            <v>7</v>
          </cell>
          <cell r="AB232" t="str">
            <v>A4</v>
          </cell>
          <cell r="AC232">
            <v>7</v>
          </cell>
          <cell r="AD232" t="str">
            <v>A4</v>
          </cell>
          <cell r="AE232">
            <v>7</v>
          </cell>
          <cell r="AF232" t="str">
            <v>A3</v>
          </cell>
          <cell r="AG232">
            <v>8</v>
          </cell>
          <cell r="AH232" t="str">
            <v>A4</v>
          </cell>
          <cell r="AI232">
            <v>7</v>
          </cell>
          <cell r="AJ232">
            <v>7.3</v>
          </cell>
          <cell r="AK232">
            <v>0</v>
          </cell>
          <cell r="AL232" t="str">
            <v>Tốt</v>
          </cell>
          <cell r="AM232">
            <v>7.2</v>
          </cell>
          <cell r="AN232">
            <v>0</v>
          </cell>
          <cell r="AO232" t="str">
            <v>Tốt</v>
          </cell>
          <cell r="AP232">
            <v>0</v>
          </cell>
          <cell r="AQ232">
            <v>7.2</v>
          </cell>
          <cell r="AR232" t="str">
            <v/>
          </cell>
          <cell r="AS232" t="str">
            <v>Tốt</v>
          </cell>
          <cell r="AT232" t="str">
            <v>Đạt LĐTT</v>
          </cell>
          <cell r="AU232">
            <v>7.1</v>
          </cell>
          <cell r="AV232" t="str">
            <v/>
          </cell>
          <cell r="AW232" t="str">
            <v>Tốt</v>
          </cell>
          <cell r="AX232" t="str">
            <v>Đạt LĐTT</v>
          </cell>
          <cell r="AY232" t="str">
            <v>Tốt</v>
          </cell>
          <cell r="AZ232">
            <v>7.2</v>
          </cell>
          <cell r="BA232">
            <v>7.2</v>
          </cell>
          <cell r="BB232" t="str">
            <v>12A* + 0B* + 0C* +  0D</v>
          </cell>
          <cell r="BC232" t="str">
            <v>12A*</v>
          </cell>
          <cell r="BD232">
            <v>0</v>
          </cell>
          <cell r="BE232" t="str">
            <v>HTT NV</v>
          </cell>
          <cell r="BF232" t="str">
            <v>HTT NV</v>
          </cell>
        </row>
        <row r="233">
          <cell r="E233" t="str">
            <v>01013005</v>
          </cell>
          <cell r="F233" t="str">
            <v>Khoa Động lực</v>
          </cell>
          <cell r="G233" t="str">
            <v>VC</v>
          </cell>
          <cell r="H233" t="str">
            <v>A3</v>
          </cell>
          <cell r="I233">
            <v>8</v>
          </cell>
          <cell r="J233" t="str">
            <v>A4</v>
          </cell>
          <cell r="K233">
            <v>7</v>
          </cell>
          <cell r="L233" t="str">
            <v>A3</v>
          </cell>
          <cell r="M233">
            <v>8</v>
          </cell>
          <cell r="N233" t="str">
            <v>A4</v>
          </cell>
          <cell r="O233">
            <v>7</v>
          </cell>
          <cell r="P233" t="str">
            <v>A3</v>
          </cell>
          <cell r="Q233">
            <v>8</v>
          </cell>
          <cell r="R233" t="str">
            <v>A3</v>
          </cell>
          <cell r="S233">
            <v>8</v>
          </cell>
          <cell r="T233" t="str">
            <v>A4</v>
          </cell>
          <cell r="U233">
            <v>7</v>
          </cell>
          <cell r="V233">
            <v>7.6</v>
          </cell>
          <cell r="W233">
            <v>0</v>
          </cell>
          <cell r="X233" t="str">
            <v>Tốt</v>
          </cell>
          <cell r="Y233">
            <v>0</v>
          </cell>
          <cell r="Z233" t="str">
            <v>A4</v>
          </cell>
          <cell r="AA233">
            <v>7</v>
          </cell>
          <cell r="AB233" t="str">
            <v>A4</v>
          </cell>
          <cell r="AC233">
            <v>7</v>
          </cell>
          <cell r="AD233" t="str">
            <v>A4</v>
          </cell>
          <cell r="AE233">
            <v>7</v>
          </cell>
          <cell r="AF233" t="str">
            <v>A4</v>
          </cell>
          <cell r="AG233">
            <v>7</v>
          </cell>
          <cell r="AH233" t="str">
            <v>A4</v>
          </cell>
          <cell r="AI233">
            <v>7</v>
          </cell>
          <cell r="AJ233">
            <v>7</v>
          </cell>
          <cell r="AK233">
            <v>0</v>
          </cell>
          <cell r="AL233" t="str">
            <v>Tốt</v>
          </cell>
          <cell r="AM233">
            <v>7</v>
          </cell>
          <cell r="AN233">
            <v>0</v>
          </cell>
          <cell r="AO233" t="str">
            <v>Tốt</v>
          </cell>
          <cell r="AP233">
            <v>0</v>
          </cell>
          <cell r="AQ233">
            <v>7.3</v>
          </cell>
          <cell r="AR233" t="str">
            <v/>
          </cell>
          <cell r="AS233" t="str">
            <v>Tốt</v>
          </cell>
          <cell r="AT233" t="str">
            <v>Đạt LĐTT</v>
          </cell>
          <cell r="AU233">
            <v>7.3</v>
          </cell>
          <cell r="AV233" t="str">
            <v/>
          </cell>
          <cell r="AW233" t="str">
            <v>Tốt</v>
          </cell>
          <cell r="AX233" t="str">
            <v>Đạt LĐTT</v>
          </cell>
          <cell r="AY233" t="str">
            <v>Tốt</v>
          </cell>
          <cell r="AZ233">
            <v>7.4</v>
          </cell>
          <cell r="BA233">
            <v>7.3</v>
          </cell>
          <cell r="BB233" t="str">
            <v>12A* + 0B* + 0C* +  0D</v>
          </cell>
          <cell r="BC233" t="str">
            <v>12A*</v>
          </cell>
          <cell r="BD233">
            <v>0</v>
          </cell>
          <cell r="BE233" t="str">
            <v>HTT NV</v>
          </cell>
          <cell r="BF233" t="str">
            <v>HTT NV</v>
          </cell>
        </row>
        <row r="234">
          <cell r="E234" t="str">
            <v>01013022</v>
          </cell>
          <cell r="F234" t="str">
            <v>Khoa Động lực</v>
          </cell>
          <cell r="G234" t="str">
            <v>VC</v>
          </cell>
          <cell r="H234" t="str">
            <v>A3</v>
          </cell>
          <cell r="I234">
            <v>8</v>
          </cell>
          <cell r="J234" t="str">
            <v>A4</v>
          </cell>
          <cell r="K234">
            <v>7</v>
          </cell>
          <cell r="L234" t="str">
            <v>A3</v>
          </cell>
          <cell r="M234">
            <v>8</v>
          </cell>
          <cell r="N234" t="str">
            <v>A2</v>
          </cell>
          <cell r="O234">
            <v>9</v>
          </cell>
          <cell r="P234" t="str">
            <v>A2</v>
          </cell>
          <cell r="Q234">
            <v>9</v>
          </cell>
          <cell r="R234" t="str">
            <v>A4</v>
          </cell>
          <cell r="S234">
            <v>7</v>
          </cell>
          <cell r="T234" t="str">
            <v>A4</v>
          </cell>
          <cell r="U234">
            <v>7</v>
          </cell>
          <cell r="V234">
            <v>8</v>
          </cell>
          <cell r="W234">
            <v>0</v>
          </cell>
          <cell r="X234" t="str">
            <v>Xuất sắc</v>
          </cell>
          <cell r="Y234">
            <v>0</v>
          </cell>
          <cell r="Z234" t="str">
            <v>A4</v>
          </cell>
          <cell r="AA234">
            <v>7</v>
          </cell>
          <cell r="AB234" t="str">
            <v>A3</v>
          </cell>
          <cell r="AC234">
            <v>8</v>
          </cell>
          <cell r="AD234" t="str">
            <v>A3</v>
          </cell>
          <cell r="AE234">
            <v>8</v>
          </cell>
          <cell r="AF234" t="str">
            <v>A3</v>
          </cell>
          <cell r="AG234">
            <v>8</v>
          </cell>
          <cell r="AH234" t="str">
            <v>A3</v>
          </cell>
          <cell r="AI234">
            <v>8</v>
          </cell>
          <cell r="AJ234">
            <v>7.8</v>
          </cell>
          <cell r="AK234">
            <v>0</v>
          </cell>
          <cell r="AL234" t="str">
            <v>Tốt</v>
          </cell>
          <cell r="AM234">
            <v>7.8</v>
          </cell>
          <cell r="AN234">
            <v>0</v>
          </cell>
          <cell r="AO234" t="str">
            <v>Tốt</v>
          </cell>
          <cell r="AP234">
            <v>0</v>
          </cell>
          <cell r="AQ234">
            <v>7.9</v>
          </cell>
          <cell r="AR234" t="str">
            <v/>
          </cell>
          <cell r="AS234" t="str">
            <v>Tốt</v>
          </cell>
          <cell r="AT234" t="str">
            <v>Đạt LĐTT</v>
          </cell>
          <cell r="AU234">
            <v>7.9</v>
          </cell>
          <cell r="AV234" t="str">
            <v/>
          </cell>
          <cell r="AW234" t="str">
            <v>Tốt</v>
          </cell>
          <cell r="AX234" t="str">
            <v>Đạt LĐTT</v>
          </cell>
          <cell r="AY234" t="str">
            <v>Khá</v>
          </cell>
          <cell r="AZ234">
            <v>7.8</v>
          </cell>
          <cell r="BA234">
            <v>7.8</v>
          </cell>
          <cell r="BB234" t="str">
            <v>12A* + 0B* + 0C* +  0D</v>
          </cell>
          <cell r="BC234" t="str">
            <v>12A*</v>
          </cell>
          <cell r="BD234">
            <v>0</v>
          </cell>
          <cell r="BE234" t="str">
            <v>HTT NV</v>
          </cell>
          <cell r="BF234" t="str">
            <v>HTT NV</v>
          </cell>
        </row>
        <row r="235">
          <cell r="E235" t="str">
            <v>01013047</v>
          </cell>
          <cell r="F235" t="str">
            <v>Khoa Động lực</v>
          </cell>
          <cell r="G235" t="str">
            <v>VC</v>
          </cell>
          <cell r="H235" t="str">
            <v>A4</v>
          </cell>
          <cell r="I235">
            <v>7</v>
          </cell>
          <cell r="J235" t="str">
            <v>A4</v>
          </cell>
          <cell r="K235">
            <v>7</v>
          </cell>
          <cell r="L235" t="str">
            <v>A4</v>
          </cell>
          <cell r="M235">
            <v>7</v>
          </cell>
          <cell r="N235" t="str">
            <v>A4</v>
          </cell>
          <cell r="O235">
            <v>7</v>
          </cell>
          <cell r="P235" t="str">
            <v>A3</v>
          </cell>
          <cell r="Q235">
            <v>8</v>
          </cell>
          <cell r="R235" t="str">
            <v>A4</v>
          </cell>
          <cell r="S235">
            <v>7</v>
          </cell>
          <cell r="T235" t="str">
            <v>A4</v>
          </cell>
          <cell r="U235">
            <v>7</v>
          </cell>
          <cell r="V235">
            <v>7.2</v>
          </cell>
          <cell r="W235">
            <v>0</v>
          </cell>
          <cell r="X235" t="str">
            <v>Tốt</v>
          </cell>
          <cell r="Y235">
            <v>0</v>
          </cell>
          <cell r="Z235" t="str">
            <v>A4</v>
          </cell>
          <cell r="AA235">
            <v>7</v>
          </cell>
          <cell r="AB235" t="str">
            <v>A4</v>
          </cell>
          <cell r="AC235">
            <v>7</v>
          </cell>
          <cell r="AD235" t="str">
            <v>A3</v>
          </cell>
          <cell r="AE235">
            <v>8</v>
          </cell>
          <cell r="AF235" t="str">
            <v>A4</v>
          </cell>
          <cell r="AG235">
            <v>7</v>
          </cell>
          <cell r="AH235" t="str">
            <v>A4</v>
          </cell>
          <cell r="AI235">
            <v>7</v>
          </cell>
          <cell r="AJ235">
            <v>7.3</v>
          </cell>
          <cell r="AK235">
            <v>0</v>
          </cell>
          <cell r="AL235" t="str">
            <v>Tốt</v>
          </cell>
          <cell r="AM235">
            <v>7.2</v>
          </cell>
          <cell r="AN235">
            <v>0</v>
          </cell>
          <cell r="AO235" t="str">
            <v>Tốt</v>
          </cell>
          <cell r="AP235">
            <v>0</v>
          </cell>
          <cell r="AQ235">
            <v>7.3</v>
          </cell>
          <cell r="AR235" t="str">
            <v/>
          </cell>
          <cell r="AS235" t="str">
            <v>Tốt</v>
          </cell>
          <cell r="AT235" t="str">
            <v>Đạt LĐTT</v>
          </cell>
          <cell r="AU235">
            <v>7.2</v>
          </cell>
          <cell r="AV235" t="str">
            <v/>
          </cell>
          <cell r="AW235" t="str">
            <v>Tốt</v>
          </cell>
          <cell r="AX235" t="str">
            <v>Đạt LĐTT</v>
          </cell>
          <cell r="AY235" t="str">
            <v>Khá</v>
          </cell>
          <cell r="AZ235">
            <v>7.2</v>
          </cell>
          <cell r="BA235">
            <v>7.2</v>
          </cell>
          <cell r="BB235" t="str">
            <v>12A* + 0B* + 0C* +  0D</v>
          </cell>
          <cell r="BC235" t="str">
            <v>12A*</v>
          </cell>
          <cell r="BD235">
            <v>0</v>
          </cell>
          <cell r="BE235" t="str">
            <v>HTT NV</v>
          </cell>
          <cell r="BF235" t="str">
            <v>HTT NV</v>
          </cell>
        </row>
        <row r="236">
          <cell r="E236" t="str">
            <v>01013070</v>
          </cell>
          <cell r="F236" t="str">
            <v>Khoa Động lực</v>
          </cell>
          <cell r="G236" t="str">
            <v>VC</v>
          </cell>
          <cell r="H236" t="str">
            <v>A3</v>
          </cell>
          <cell r="I236">
            <v>8</v>
          </cell>
          <cell r="J236" t="str">
            <v>A4</v>
          </cell>
          <cell r="K236">
            <v>7</v>
          </cell>
          <cell r="L236" t="str">
            <v>A4</v>
          </cell>
          <cell r="M236">
            <v>7</v>
          </cell>
          <cell r="N236" t="str">
            <v>A4</v>
          </cell>
          <cell r="O236">
            <v>7</v>
          </cell>
          <cell r="P236" t="str">
            <v>A2</v>
          </cell>
          <cell r="Q236">
            <v>9</v>
          </cell>
          <cell r="R236" t="str">
            <v>A2</v>
          </cell>
          <cell r="S236">
            <v>9</v>
          </cell>
          <cell r="T236" t="str">
            <v>A3</v>
          </cell>
          <cell r="U236">
            <v>8</v>
          </cell>
          <cell r="V236">
            <v>8</v>
          </cell>
          <cell r="W236">
            <v>0</v>
          </cell>
          <cell r="X236" t="str">
            <v>Xuất sắc</v>
          </cell>
          <cell r="Y236">
            <v>0</v>
          </cell>
          <cell r="Z236" t="str">
            <v>A4</v>
          </cell>
          <cell r="AA236">
            <v>7</v>
          </cell>
          <cell r="AB236" t="str">
            <v>A3</v>
          </cell>
          <cell r="AC236">
            <v>8</v>
          </cell>
          <cell r="AD236" t="str">
            <v>A3</v>
          </cell>
          <cell r="AE236">
            <v>8</v>
          </cell>
          <cell r="AF236" t="str">
            <v>A4</v>
          </cell>
          <cell r="AG236">
            <v>7</v>
          </cell>
          <cell r="AH236" t="str">
            <v>A4</v>
          </cell>
          <cell r="AI236">
            <v>7</v>
          </cell>
          <cell r="AJ236">
            <v>7.5</v>
          </cell>
          <cell r="AK236">
            <v>0</v>
          </cell>
          <cell r="AL236" t="str">
            <v>Tốt</v>
          </cell>
          <cell r="AM236">
            <v>7.4</v>
          </cell>
          <cell r="AN236">
            <v>0</v>
          </cell>
          <cell r="AO236" t="str">
            <v>Tốt</v>
          </cell>
          <cell r="AP236">
            <v>0</v>
          </cell>
          <cell r="AQ236">
            <v>7.8</v>
          </cell>
          <cell r="AR236" t="str">
            <v/>
          </cell>
          <cell r="AS236" t="str">
            <v>Tốt</v>
          </cell>
          <cell r="AT236" t="str">
            <v>Đạt LĐTT</v>
          </cell>
          <cell r="AU236">
            <v>7.7</v>
          </cell>
          <cell r="AV236" t="str">
            <v/>
          </cell>
          <cell r="AW236" t="str">
            <v>Tốt</v>
          </cell>
          <cell r="AX236" t="str">
            <v>Đạt LĐTT</v>
          </cell>
          <cell r="AY236" t="str">
            <v>Khá</v>
          </cell>
          <cell r="AZ236">
            <v>7.7</v>
          </cell>
          <cell r="BA236">
            <v>7.7</v>
          </cell>
          <cell r="BB236" t="str">
            <v>12A* + 0B* + 0C* +  0D</v>
          </cell>
          <cell r="BC236" t="str">
            <v>12A*</v>
          </cell>
          <cell r="BD236">
            <v>0</v>
          </cell>
          <cell r="BE236" t="str">
            <v>HTT NV</v>
          </cell>
          <cell r="BF236" t="str">
            <v>HTT NV</v>
          </cell>
        </row>
        <row r="237">
          <cell r="E237" t="str">
            <v>01014047</v>
          </cell>
          <cell r="F237" t="str">
            <v>Khoa Động lực</v>
          </cell>
          <cell r="G237" t="str">
            <v>VC</v>
          </cell>
          <cell r="H237" t="str">
            <v>A3</v>
          </cell>
          <cell r="I237">
            <v>8</v>
          </cell>
          <cell r="J237" t="str">
            <v>A4</v>
          </cell>
          <cell r="K237">
            <v>7</v>
          </cell>
          <cell r="L237" t="str">
            <v>A3</v>
          </cell>
          <cell r="M237">
            <v>8</v>
          </cell>
          <cell r="N237" t="str">
            <v>A1</v>
          </cell>
          <cell r="O237">
            <v>10</v>
          </cell>
          <cell r="P237" t="str">
            <v>A1</v>
          </cell>
          <cell r="Q237">
            <v>10</v>
          </cell>
          <cell r="R237" t="str">
            <v>A3</v>
          </cell>
          <cell r="S237">
            <v>8</v>
          </cell>
          <cell r="T237" t="str">
            <v>A4</v>
          </cell>
          <cell r="U237">
            <v>7</v>
          </cell>
          <cell r="V237">
            <v>8.6</v>
          </cell>
          <cell r="W237">
            <v>0</v>
          </cell>
          <cell r="X237" t="str">
            <v>Xuất sắc</v>
          </cell>
          <cell r="Y237">
            <v>0</v>
          </cell>
          <cell r="Z237" t="str">
            <v>A4</v>
          </cell>
          <cell r="AA237">
            <v>7</v>
          </cell>
          <cell r="AB237" t="str">
            <v>A2</v>
          </cell>
          <cell r="AC237">
            <v>9</v>
          </cell>
          <cell r="AD237" t="str">
            <v>A3</v>
          </cell>
          <cell r="AE237">
            <v>8</v>
          </cell>
          <cell r="AF237" t="str">
            <v>A4</v>
          </cell>
          <cell r="AG237">
            <v>7</v>
          </cell>
          <cell r="AH237" t="str">
            <v>A3</v>
          </cell>
          <cell r="AI237">
            <v>8</v>
          </cell>
          <cell r="AJ237">
            <v>7.8</v>
          </cell>
          <cell r="AK237">
            <v>0</v>
          </cell>
          <cell r="AL237" t="str">
            <v>Tốt</v>
          </cell>
          <cell r="AM237">
            <v>7.8</v>
          </cell>
          <cell r="AN237">
            <v>0</v>
          </cell>
          <cell r="AO237" t="str">
            <v>Tốt</v>
          </cell>
          <cell r="AP237">
            <v>0</v>
          </cell>
          <cell r="AQ237">
            <v>8.1999999999999993</v>
          </cell>
          <cell r="AR237" t="str">
            <v/>
          </cell>
          <cell r="AS237" t="str">
            <v>Xuất sắc</v>
          </cell>
          <cell r="AT237" t="str">
            <v>Đạt LĐTT</v>
          </cell>
          <cell r="AU237">
            <v>8.1999999999999993</v>
          </cell>
          <cell r="AV237" t="str">
            <v/>
          </cell>
          <cell r="AW237" t="str">
            <v>Xuất sắc</v>
          </cell>
          <cell r="AX237" t="str">
            <v>Đạt LĐTT</v>
          </cell>
          <cell r="AY237" t="str">
            <v>Khá</v>
          </cell>
          <cell r="AZ237">
            <v>8.1</v>
          </cell>
          <cell r="BA237">
            <v>8.1</v>
          </cell>
          <cell r="BB237" t="str">
            <v>12A* + 0B* + 0C* +  0D</v>
          </cell>
          <cell r="BC237" t="str">
            <v>12A*</v>
          </cell>
          <cell r="BD237">
            <v>0</v>
          </cell>
          <cell r="BE237" t="str">
            <v>HTXS NV</v>
          </cell>
          <cell r="BF237" t="str">
            <v>HTXS NV</v>
          </cell>
        </row>
        <row r="238">
          <cell r="E238" t="str">
            <v>01013079</v>
          </cell>
          <cell r="F238" t="str">
            <v>Khoa Động lực</v>
          </cell>
          <cell r="G238" t="str">
            <v>VC</v>
          </cell>
          <cell r="H238" t="str">
            <v>A4</v>
          </cell>
          <cell r="I238">
            <v>7</v>
          </cell>
          <cell r="J238" t="str">
            <v>A4</v>
          </cell>
          <cell r="K238">
            <v>7</v>
          </cell>
          <cell r="L238" t="str">
            <v>A3</v>
          </cell>
          <cell r="M238">
            <v>8</v>
          </cell>
          <cell r="N238" t="str">
            <v>A4</v>
          </cell>
          <cell r="O238">
            <v>7</v>
          </cell>
          <cell r="P238" t="str">
            <v>A2</v>
          </cell>
          <cell r="Q238">
            <v>9</v>
          </cell>
          <cell r="R238" t="str">
            <v>A3</v>
          </cell>
          <cell r="S238">
            <v>8</v>
          </cell>
          <cell r="T238" t="str">
            <v>A4</v>
          </cell>
          <cell r="U238">
            <v>7</v>
          </cell>
          <cell r="V238">
            <v>7.8</v>
          </cell>
          <cell r="W238">
            <v>0</v>
          </cell>
          <cell r="X238" t="str">
            <v>Tốt</v>
          </cell>
          <cell r="Y238">
            <v>0</v>
          </cell>
          <cell r="Z238" t="str">
            <v>A4</v>
          </cell>
          <cell r="AA238">
            <v>7</v>
          </cell>
          <cell r="AB238" t="str">
            <v>A3</v>
          </cell>
          <cell r="AC238">
            <v>8</v>
          </cell>
          <cell r="AD238" t="str">
            <v>A3</v>
          </cell>
          <cell r="AE238">
            <v>8</v>
          </cell>
          <cell r="AF238" t="str">
            <v>A3</v>
          </cell>
          <cell r="AG238">
            <v>8</v>
          </cell>
          <cell r="AH238" t="str">
            <v>A3</v>
          </cell>
          <cell r="AI238">
            <v>8</v>
          </cell>
          <cell r="AJ238">
            <v>7.8</v>
          </cell>
          <cell r="AK238">
            <v>0</v>
          </cell>
          <cell r="AL238" t="str">
            <v>Tốt</v>
          </cell>
          <cell r="AM238">
            <v>7.8</v>
          </cell>
          <cell r="AN238">
            <v>0</v>
          </cell>
          <cell r="AO238" t="str">
            <v>Tốt</v>
          </cell>
          <cell r="AP238">
            <v>0</v>
          </cell>
          <cell r="AQ238">
            <v>7.8</v>
          </cell>
          <cell r="AR238" t="str">
            <v/>
          </cell>
          <cell r="AS238" t="str">
            <v>Tốt</v>
          </cell>
          <cell r="AT238" t="str">
            <v>Đạt LĐTT</v>
          </cell>
          <cell r="AU238">
            <v>7.8</v>
          </cell>
          <cell r="AV238" t="str">
            <v/>
          </cell>
          <cell r="AW238" t="str">
            <v>Tốt</v>
          </cell>
          <cell r="AX238" t="str">
            <v>Đạt LĐTT</v>
          </cell>
          <cell r="AY238" t="str">
            <v>Khá</v>
          </cell>
          <cell r="AZ238">
            <v>7.6</v>
          </cell>
          <cell r="BA238">
            <v>7.7</v>
          </cell>
          <cell r="BB238" t="str">
            <v>12A* + 0B* + 0C* +  0D</v>
          </cell>
          <cell r="BC238" t="str">
            <v>12A*</v>
          </cell>
          <cell r="BD238">
            <v>0</v>
          </cell>
          <cell r="BE238" t="str">
            <v>HTT NV</v>
          </cell>
          <cell r="BF238" t="str">
            <v>HTT NV</v>
          </cell>
        </row>
        <row r="239">
          <cell r="E239" t="str">
            <v>01013087</v>
          </cell>
          <cell r="F239" t="str">
            <v>Khoa Động lực</v>
          </cell>
          <cell r="G239" t="str">
            <v>VC</v>
          </cell>
          <cell r="H239" t="str">
            <v>A2</v>
          </cell>
          <cell r="I239">
            <v>9</v>
          </cell>
          <cell r="J239" t="str">
            <v>A4</v>
          </cell>
          <cell r="K239">
            <v>7</v>
          </cell>
          <cell r="L239" t="str">
            <v>A3</v>
          </cell>
          <cell r="M239">
            <v>8</v>
          </cell>
          <cell r="N239" t="str">
            <v>A1</v>
          </cell>
          <cell r="O239">
            <v>10</v>
          </cell>
          <cell r="P239" t="str">
            <v>A1</v>
          </cell>
          <cell r="Q239">
            <v>10</v>
          </cell>
          <cell r="R239" t="str">
            <v>A1</v>
          </cell>
          <cell r="S239">
            <v>10</v>
          </cell>
          <cell r="T239" t="str">
            <v>A4</v>
          </cell>
          <cell r="U239">
            <v>7</v>
          </cell>
          <cell r="V239">
            <v>9</v>
          </cell>
          <cell r="W239">
            <v>0</v>
          </cell>
          <cell r="X239" t="str">
            <v>Xuất sắc</v>
          </cell>
          <cell r="Y239">
            <v>0</v>
          </cell>
          <cell r="Z239" t="str">
            <v>A4</v>
          </cell>
          <cell r="AA239">
            <v>7</v>
          </cell>
          <cell r="AB239" t="str">
            <v>A4</v>
          </cell>
          <cell r="AC239">
            <v>7</v>
          </cell>
          <cell r="AD239" t="str">
            <v>A4</v>
          </cell>
          <cell r="AE239">
            <v>7</v>
          </cell>
          <cell r="AF239" t="str">
            <v>A4</v>
          </cell>
          <cell r="AG239">
            <v>7</v>
          </cell>
          <cell r="AH239" t="str">
            <v>A4</v>
          </cell>
          <cell r="AI239">
            <v>7</v>
          </cell>
          <cell r="AJ239">
            <v>7</v>
          </cell>
          <cell r="AK239">
            <v>0</v>
          </cell>
          <cell r="AL239" t="str">
            <v>Tốt</v>
          </cell>
          <cell r="AM239">
            <v>7</v>
          </cell>
          <cell r="AN239">
            <v>0</v>
          </cell>
          <cell r="AO239" t="str">
            <v>Tốt</v>
          </cell>
          <cell r="AP239">
            <v>0</v>
          </cell>
          <cell r="AQ239">
            <v>8</v>
          </cell>
          <cell r="AR239" t="str">
            <v/>
          </cell>
          <cell r="AS239" t="str">
            <v>Xuất sắc</v>
          </cell>
          <cell r="AT239" t="str">
            <v>Đạt LĐTT</v>
          </cell>
          <cell r="AU239">
            <v>8</v>
          </cell>
          <cell r="AV239" t="str">
            <v/>
          </cell>
          <cell r="AW239" t="str">
            <v>Xuất sắc</v>
          </cell>
          <cell r="AX239" t="str">
            <v>Đạt LĐTT</v>
          </cell>
          <cell r="AY239" t="str">
            <v>Khá</v>
          </cell>
          <cell r="AZ239">
            <v>8.1</v>
          </cell>
          <cell r="BA239">
            <v>8</v>
          </cell>
          <cell r="BB239" t="str">
            <v>12A* + 0B* + 0C* +  0D</v>
          </cell>
          <cell r="BC239" t="str">
            <v>12A*</v>
          </cell>
          <cell r="BD239">
            <v>0</v>
          </cell>
          <cell r="BE239" t="str">
            <v>HTXS NV</v>
          </cell>
          <cell r="BF239" t="str">
            <v>HTXS NV</v>
          </cell>
        </row>
        <row r="240">
          <cell r="E240" t="str">
            <v>01013061</v>
          </cell>
          <cell r="F240" t="str">
            <v>Khoa Động lực</v>
          </cell>
          <cell r="G240" t="str">
            <v>VC</v>
          </cell>
          <cell r="H240" t="str">
            <v>A3</v>
          </cell>
          <cell r="I240">
            <v>8</v>
          </cell>
          <cell r="J240" t="str">
            <v>A4</v>
          </cell>
          <cell r="K240">
            <v>7</v>
          </cell>
          <cell r="L240" t="str">
            <v>A4</v>
          </cell>
          <cell r="M240">
            <v>7</v>
          </cell>
          <cell r="N240" t="str">
            <v>A4</v>
          </cell>
          <cell r="O240">
            <v>7</v>
          </cell>
          <cell r="P240" t="str">
            <v>A3</v>
          </cell>
          <cell r="Q240">
            <v>8</v>
          </cell>
          <cell r="R240" t="str">
            <v>A4</v>
          </cell>
          <cell r="S240">
            <v>7</v>
          </cell>
          <cell r="T240" t="str">
            <v>A4</v>
          </cell>
          <cell r="U240">
            <v>7</v>
          </cell>
          <cell r="V240">
            <v>7.2</v>
          </cell>
          <cell r="W240">
            <v>0</v>
          </cell>
          <cell r="X240" t="str">
            <v>Tốt</v>
          </cell>
          <cell r="Y240">
            <v>0</v>
          </cell>
          <cell r="Z240" t="str">
            <v>A4</v>
          </cell>
          <cell r="AA240">
            <v>7</v>
          </cell>
          <cell r="AB240" t="str">
            <v>A4</v>
          </cell>
          <cell r="AC240">
            <v>7</v>
          </cell>
          <cell r="AD240" t="str">
            <v>A4</v>
          </cell>
          <cell r="AE240">
            <v>7</v>
          </cell>
          <cell r="AF240" t="str">
            <v>A4</v>
          </cell>
          <cell r="AG240">
            <v>7</v>
          </cell>
          <cell r="AH240" t="str">
            <v>A4</v>
          </cell>
          <cell r="AI240">
            <v>7</v>
          </cell>
          <cell r="AJ240">
            <v>7</v>
          </cell>
          <cell r="AK240">
            <v>0</v>
          </cell>
          <cell r="AL240" t="str">
            <v>Tốt</v>
          </cell>
          <cell r="AM240">
            <v>7</v>
          </cell>
          <cell r="AN240">
            <v>0</v>
          </cell>
          <cell r="AO240" t="str">
            <v>Tốt</v>
          </cell>
          <cell r="AP240">
            <v>0</v>
          </cell>
          <cell r="AQ240">
            <v>7.1</v>
          </cell>
          <cell r="AR240" t="str">
            <v/>
          </cell>
          <cell r="AS240" t="str">
            <v>Tốt</v>
          </cell>
          <cell r="AT240" t="str">
            <v>Đạt LĐTT</v>
          </cell>
          <cell r="AU240">
            <v>7.1</v>
          </cell>
          <cell r="AV240" t="str">
            <v/>
          </cell>
          <cell r="AW240" t="str">
            <v>Tốt</v>
          </cell>
          <cell r="AX240" t="str">
            <v>Đạt LĐTT</v>
          </cell>
          <cell r="AY240" t="str">
            <v>Đạt yêu cầu</v>
          </cell>
          <cell r="AZ240">
            <v>7.2</v>
          </cell>
          <cell r="BA240">
            <v>7.2</v>
          </cell>
          <cell r="BB240" t="str">
            <v>12A* + 0B* + 0C* +  0D</v>
          </cell>
          <cell r="BC240" t="str">
            <v>12A*</v>
          </cell>
          <cell r="BD240">
            <v>0</v>
          </cell>
          <cell r="BE240" t="str">
            <v>HTT NV</v>
          </cell>
          <cell r="BF240" t="str">
            <v>HTT NV</v>
          </cell>
        </row>
        <row r="241">
          <cell r="E241" t="str">
            <v>01013094</v>
          </cell>
          <cell r="F241" t="str">
            <v>Khoa Động lực</v>
          </cell>
          <cell r="G241" t="str">
            <v>VC</v>
          </cell>
          <cell r="H241" t="str">
            <v>A3</v>
          </cell>
          <cell r="I241">
            <v>8</v>
          </cell>
          <cell r="J241" t="str">
            <v>A4</v>
          </cell>
          <cell r="K241">
            <v>7</v>
          </cell>
          <cell r="L241" t="str">
            <v>A3</v>
          </cell>
          <cell r="M241">
            <v>8</v>
          </cell>
          <cell r="N241" t="str">
            <v>A2</v>
          </cell>
          <cell r="O241">
            <v>9</v>
          </cell>
          <cell r="P241" t="str">
            <v>A2</v>
          </cell>
          <cell r="Q241">
            <v>9</v>
          </cell>
          <cell r="R241" t="str">
            <v>A3</v>
          </cell>
          <cell r="S241">
            <v>8</v>
          </cell>
          <cell r="T241" t="str">
            <v>A3</v>
          </cell>
          <cell r="U241">
            <v>8</v>
          </cell>
          <cell r="V241">
            <v>8.4</v>
          </cell>
          <cell r="W241">
            <v>0</v>
          </cell>
          <cell r="X241" t="str">
            <v>Xuất sắc</v>
          </cell>
          <cell r="Y241">
            <v>0</v>
          </cell>
          <cell r="Z241" t="str">
            <v>A4</v>
          </cell>
          <cell r="AA241">
            <v>7</v>
          </cell>
          <cell r="AB241" t="str">
            <v>A4</v>
          </cell>
          <cell r="AC241">
            <v>7</v>
          </cell>
          <cell r="AD241" t="str">
            <v>A3</v>
          </cell>
          <cell r="AE241">
            <v>8</v>
          </cell>
          <cell r="AF241" t="str">
            <v>A4</v>
          </cell>
          <cell r="AG241">
            <v>7</v>
          </cell>
          <cell r="AH241" t="str">
            <v>A4</v>
          </cell>
          <cell r="AI241">
            <v>7</v>
          </cell>
          <cell r="AJ241">
            <v>7.3</v>
          </cell>
          <cell r="AK241">
            <v>0</v>
          </cell>
          <cell r="AL241" t="str">
            <v>Tốt</v>
          </cell>
          <cell r="AM241">
            <v>7.2</v>
          </cell>
          <cell r="AN241">
            <v>0</v>
          </cell>
          <cell r="AO241" t="str">
            <v>Tốt</v>
          </cell>
          <cell r="AP241">
            <v>0</v>
          </cell>
          <cell r="AQ241">
            <v>7.9</v>
          </cell>
          <cell r="AR241" t="str">
            <v/>
          </cell>
          <cell r="AS241" t="str">
            <v>Tốt</v>
          </cell>
          <cell r="AT241" t="str">
            <v>Đạt LĐTT</v>
          </cell>
          <cell r="AU241">
            <v>7.8</v>
          </cell>
          <cell r="AV241" t="str">
            <v/>
          </cell>
          <cell r="AW241" t="str">
            <v>Tốt</v>
          </cell>
          <cell r="AX241" t="str">
            <v>Đạt LĐTT</v>
          </cell>
          <cell r="AY241" t="str">
            <v>Khá</v>
          </cell>
          <cell r="AZ241">
            <v>7.8</v>
          </cell>
          <cell r="BA241">
            <v>7.8</v>
          </cell>
          <cell r="BB241" t="str">
            <v>12A* + 0B* + 0C* +  0D</v>
          </cell>
          <cell r="BC241" t="str">
            <v>12A*</v>
          </cell>
          <cell r="BD241">
            <v>0</v>
          </cell>
          <cell r="BE241" t="str">
            <v>HTT NV</v>
          </cell>
          <cell r="BF241" t="str">
            <v>HTT NV</v>
          </cell>
        </row>
        <row r="242">
          <cell r="E242" t="str">
            <v>01013120</v>
          </cell>
          <cell r="F242" t="str">
            <v>Khoa Động lực</v>
          </cell>
          <cell r="G242" t="str">
            <v>VC</v>
          </cell>
          <cell r="H242" t="str">
            <v>A3</v>
          </cell>
          <cell r="I242">
            <v>8</v>
          </cell>
          <cell r="J242" t="str">
            <v>A4</v>
          </cell>
          <cell r="K242">
            <v>7</v>
          </cell>
          <cell r="L242" t="str">
            <v>A3</v>
          </cell>
          <cell r="M242">
            <v>8</v>
          </cell>
          <cell r="N242" t="str">
            <v>A1</v>
          </cell>
          <cell r="O242">
            <v>10</v>
          </cell>
          <cell r="P242" t="str">
            <v>A2</v>
          </cell>
          <cell r="Q242">
            <v>9</v>
          </cell>
          <cell r="R242" t="str">
            <v>A3</v>
          </cell>
          <cell r="S242">
            <v>8</v>
          </cell>
          <cell r="T242" t="str">
            <v>A4</v>
          </cell>
          <cell r="U242">
            <v>7</v>
          </cell>
          <cell r="V242">
            <v>8.4</v>
          </cell>
          <cell r="W242">
            <v>0</v>
          </cell>
          <cell r="X242" t="str">
            <v>Xuất sắc</v>
          </cell>
          <cell r="Y242">
            <v>0</v>
          </cell>
          <cell r="Z242" t="str">
            <v>A4</v>
          </cell>
          <cell r="AA242">
            <v>7</v>
          </cell>
          <cell r="AB242" t="str">
            <v>A4</v>
          </cell>
          <cell r="AC242">
            <v>7</v>
          </cell>
          <cell r="AD242" t="str">
            <v>A4</v>
          </cell>
          <cell r="AE242">
            <v>7</v>
          </cell>
          <cell r="AF242" t="str">
            <v>A4</v>
          </cell>
          <cell r="AG242">
            <v>7</v>
          </cell>
          <cell r="AH242" t="str">
            <v>A4</v>
          </cell>
          <cell r="AI242">
            <v>7</v>
          </cell>
          <cell r="AJ242">
            <v>7</v>
          </cell>
          <cell r="AK242">
            <v>0</v>
          </cell>
          <cell r="AL242" t="str">
            <v>Tốt</v>
          </cell>
          <cell r="AM242">
            <v>7</v>
          </cell>
          <cell r="AN242">
            <v>0</v>
          </cell>
          <cell r="AO242" t="str">
            <v>Tốt</v>
          </cell>
          <cell r="AP242">
            <v>0</v>
          </cell>
          <cell r="AQ242">
            <v>7.7</v>
          </cell>
          <cell r="AR242" t="str">
            <v/>
          </cell>
          <cell r="AS242" t="str">
            <v>Tốt</v>
          </cell>
          <cell r="AT242" t="str">
            <v>Đạt LĐTT</v>
          </cell>
          <cell r="AU242">
            <v>7.7</v>
          </cell>
          <cell r="AV242" t="str">
            <v/>
          </cell>
          <cell r="AW242" t="str">
            <v>Tốt</v>
          </cell>
          <cell r="AX242" t="str">
            <v>Đạt LĐTT</v>
          </cell>
          <cell r="AY242" t="str">
            <v>Tốt</v>
          </cell>
          <cell r="AZ242">
            <v>7.7</v>
          </cell>
          <cell r="BA242">
            <v>7.7</v>
          </cell>
          <cell r="BB242" t="str">
            <v>12A* + 0B* + 0C* +  0D</v>
          </cell>
          <cell r="BC242" t="str">
            <v>12A*</v>
          </cell>
          <cell r="BD242">
            <v>0</v>
          </cell>
          <cell r="BE242" t="str">
            <v>HTT NV</v>
          </cell>
          <cell r="BF242" t="str">
            <v>HTT NV</v>
          </cell>
        </row>
        <row r="243">
          <cell r="E243" t="str">
            <v>01013117</v>
          </cell>
          <cell r="F243" t="str">
            <v>Khoa Động lực</v>
          </cell>
          <cell r="G243" t="str">
            <v>VC</v>
          </cell>
          <cell r="H243" t="str">
            <v>A4</v>
          </cell>
          <cell r="I243">
            <v>7</v>
          </cell>
          <cell r="J243" t="str">
            <v>A4</v>
          </cell>
          <cell r="K243">
            <v>7</v>
          </cell>
          <cell r="L243" t="str">
            <v>A4</v>
          </cell>
          <cell r="M243">
            <v>7</v>
          </cell>
          <cell r="N243" t="str">
            <v>A4</v>
          </cell>
          <cell r="O243">
            <v>7</v>
          </cell>
          <cell r="P243" t="str">
            <v>A3</v>
          </cell>
          <cell r="Q243">
            <v>8</v>
          </cell>
          <cell r="R243" t="str">
            <v>A4</v>
          </cell>
          <cell r="S243">
            <v>7</v>
          </cell>
          <cell r="T243" t="str">
            <v>B2</v>
          </cell>
          <cell r="U243">
            <v>5</v>
          </cell>
          <cell r="V243">
            <v>6.8</v>
          </cell>
          <cell r="W243">
            <v>0</v>
          </cell>
          <cell r="X243" t="str">
            <v>Tốt</v>
          </cell>
          <cell r="Y243">
            <v>0</v>
          </cell>
          <cell r="Z243" t="str">
            <v>A4</v>
          </cell>
          <cell r="AA243">
            <v>7</v>
          </cell>
          <cell r="AB243" t="str">
            <v>A4</v>
          </cell>
          <cell r="AC243">
            <v>7</v>
          </cell>
          <cell r="AD243" t="str">
            <v>A4</v>
          </cell>
          <cell r="AE243">
            <v>7</v>
          </cell>
          <cell r="AF243" t="str">
            <v>A4</v>
          </cell>
          <cell r="AG243">
            <v>7</v>
          </cell>
          <cell r="AH243" t="str">
            <v>A4</v>
          </cell>
          <cell r="AI243">
            <v>7</v>
          </cell>
          <cell r="AJ243">
            <v>7</v>
          </cell>
          <cell r="AK243">
            <v>0</v>
          </cell>
          <cell r="AL243" t="str">
            <v>Tốt</v>
          </cell>
          <cell r="AM243">
            <v>7</v>
          </cell>
          <cell r="AN243">
            <v>0</v>
          </cell>
          <cell r="AO243" t="str">
            <v>Tốt</v>
          </cell>
          <cell r="AP243">
            <v>0</v>
          </cell>
          <cell r="AQ243">
            <v>6.9</v>
          </cell>
          <cell r="AR243" t="str">
            <v/>
          </cell>
          <cell r="AS243" t="str">
            <v>Tốt</v>
          </cell>
          <cell r="AT243" t="str">
            <v>Đạt LĐTT</v>
          </cell>
          <cell r="AU243">
            <v>6.9</v>
          </cell>
          <cell r="AV243" t="str">
            <v/>
          </cell>
          <cell r="AW243" t="str">
            <v>Tốt</v>
          </cell>
          <cell r="AX243" t="str">
            <v>Đạt LĐTT</v>
          </cell>
          <cell r="AY243" t="str">
            <v>Khá</v>
          </cell>
          <cell r="AZ243">
            <v>6.9</v>
          </cell>
          <cell r="BA243">
            <v>6.9</v>
          </cell>
          <cell r="BB243" t="str">
            <v>11A* + 1B* + 0C* +  0D</v>
          </cell>
          <cell r="BC243" t="str">
            <v>11A*</v>
          </cell>
          <cell r="BD243">
            <v>1</v>
          </cell>
          <cell r="BE243" t="str">
            <v>HTT NV</v>
          </cell>
          <cell r="BF243" t="str">
            <v>HTT NV</v>
          </cell>
        </row>
        <row r="244">
          <cell r="E244" t="str">
            <v>01013116</v>
          </cell>
          <cell r="F244" t="str">
            <v>Khoa Động lực</v>
          </cell>
          <cell r="G244" t="str">
            <v>VC</v>
          </cell>
          <cell r="H244">
            <v>0</v>
          </cell>
          <cell r="I244">
            <v>0</v>
          </cell>
          <cell r="J244">
            <v>0</v>
          </cell>
          <cell r="K244">
            <v>0</v>
          </cell>
          <cell r="L244">
            <v>0</v>
          </cell>
          <cell r="M244">
            <v>0</v>
          </cell>
          <cell r="N244" t="str">
            <v>A4</v>
          </cell>
          <cell r="O244">
            <v>7</v>
          </cell>
          <cell r="P244" t="str">
            <v>A3</v>
          </cell>
          <cell r="Q244">
            <v>8</v>
          </cell>
          <cell r="R244" t="str">
            <v>A4</v>
          </cell>
          <cell r="S244">
            <v>7</v>
          </cell>
          <cell r="T244" t="str">
            <v>A4</v>
          </cell>
          <cell r="U244">
            <v>7</v>
          </cell>
          <cell r="V244">
            <v>7.25</v>
          </cell>
          <cell r="W244">
            <v>0</v>
          </cell>
          <cell r="X244" t="str">
            <v>Tốt</v>
          </cell>
          <cell r="Y244" t="str">
            <v>Tuyển dụng tháng 10/2022. Thưởng thi đua học kỳ 4 tháng</v>
          </cell>
          <cell r="Z244" t="str">
            <v>A4</v>
          </cell>
          <cell r="AA244">
            <v>7</v>
          </cell>
          <cell r="AB244" t="str">
            <v>A4</v>
          </cell>
          <cell r="AC244">
            <v>7</v>
          </cell>
          <cell r="AD244" t="str">
            <v>A4</v>
          </cell>
          <cell r="AE244">
            <v>7</v>
          </cell>
          <cell r="AF244" t="str">
            <v>A4</v>
          </cell>
          <cell r="AG244">
            <v>7</v>
          </cell>
          <cell r="AH244" t="str">
            <v>A4</v>
          </cell>
          <cell r="AI244">
            <v>7</v>
          </cell>
          <cell r="AJ244">
            <v>7</v>
          </cell>
          <cell r="AK244">
            <v>0</v>
          </cell>
          <cell r="AL244" t="str">
            <v>Tốt</v>
          </cell>
          <cell r="AM244">
            <v>7</v>
          </cell>
          <cell r="AN244">
            <v>0</v>
          </cell>
          <cell r="AO244" t="str">
            <v>Tốt</v>
          </cell>
          <cell r="AP244">
            <v>0</v>
          </cell>
          <cell r="AQ244">
            <v>7.1</v>
          </cell>
          <cell r="AR244" t="str">
            <v/>
          </cell>
          <cell r="AS244" t="str">
            <v>Tốt</v>
          </cell>
          <cell r="AT244" t="str">
            <v>Không xét LĐTT</v>
          </cell>
          <cell r="AU244">
            <v>7.1</v>
          </cell>
          <cell r="AV244" t="str">
            <v/>
          </cell>
          <cell r="AW244" t="str">
            <v>Tốt</v>
          </cell>
          <cell r="AX244" t="str">
            <v>Đạt LĐTT</v>
          </cell>
          <cell r="AY244" t="str">
            <v>Khá</v>
          </cell>
          <cell r="AZ244">
            <v>7.1</v>
          </cell>
          <cell r="BA244">
            <v>7.1</v>
          </cell>
          <cell r="BB244" t="str">
            <v>9A* + 0B* + 0C* +  0D</v>
          </cell>
          <cell r="BC244" t="str">
            <v xml:space="preserve">9A* </v>
          </cell>
          <cell r="BD244">
            <v>0</v>
          </cell>
          <cell r="BE244" t="str">
            <v>HTT NV</v>
          </cell>
          <cell r="BF244" t="str">
            <v>HTT NV</v>
          </cell>
        </row>
        <row r="245">
          <cell r="E245" t="str">
            <v>01013128</v>
          </cell>
          <cell r="F245" t="str">
            <v>Khoa Động lực</v>
          </cell>
          <cell r="G245" t="str">
            <v>VC</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t="str">
            <v>A4</v>
          </cell>
          <cell r="AG245">
            <v>7</v>
          </cell>
          <cell r="AH245" t="str">
            <v>A4</v>
          </cell>
          <cell r="AI245">
            <v>7</v>
          </cell>
          <cell r="AJ245">
            <v>7</v>
          </cell>
          <cell r="AK245">
            <v>0</v>
          </cell>
          <cell r="AL245" t="str">
            <v>Không xếp loại</v>
          </cell>
          <cell r="AM245">
            <v>0</v>
          </cell>
          <cell r="AN245">
            <v>0</v>
          </cell>
          <cell r="AO245" t="str">
            <v>Không xếp loại</v>
          </cell>
          <cell r="AP245" t="str">
            <v>Tuyển dụng 01/5/2023</v>
          </cell>
          <cell r="AQ245">
            <v>0</v>
          </cell>
          <cell r="AR245">
            <v>0</v>
          </cell>
          <cell r="AS245">
            <v>0</v>
          </cell>
          <cell r="AT245" t="str">
            <v>Không xét LĐTT</v>
          </cell>
          <cell r="AU245">
            <v>0</v>
          </cell>
          <cell r="AV245">
            <v>0</v>
          </cell>
          <cell r="AW245">
            <v>0</v>
          </cell>
          <cell r="AX245" t="str">
            <v>Không xét LĐTT</v>
          </cell>
          <cell r="AY245">
            <v>0</v>
          </cell>
          <cell r="AZ245">
            <v>0</v>
          </cell>
          <cell r="BA245">
            <v>0</v>
          </cell>
          <cell r="BB245">
            <v>0</v>
          </cell>
          <cell r="BC245">
            <v>0</v>
          </cell>
          <cell r="BD245">
            <v>0</v>
          </cell>
          <cell r="BE245" t="str">
            <v>Không đánh giá</v>
          </cell>
          <cell r="BF245" t="str">
            <v>Không đánh giá</v>
          </cell>
        </row>
        <row r="246">
          <cell r="E246" t="str">
            <v>01013096</v>
          </cell>
          <cell r="F246" t="str">
            <v>Khoa Động lực</v>
          </cell>
          <cell r="G246" t="str">
            <v>HĐT</v>
          </cell>
          <cell r="H246" t="str">
            <v>A1</v>
          </cell>
          <cell r="I246">
            <v>10</v>
          </cell>
          <cell r="J246" t="str">
            <v>A1</v>
          </cell>
          <cell r="K246">
            <v>10</v>
          </cell>
          <cell r="L246" t="str">
            <v>A1</v>
          </cell>
          <cell r="M246">
            <v>10</v>
          </cell>
          <cell r="N246" t="str">
            <v>A1</v>
          </cell>
          <cell r="O246">
            <v>10</v>
          </cell>
          <cell r="P246" t="str">
            <v>A1</v>
          </cell>
          <cell r="Q246">
            <v>10</v>
          </cell>
          <cell r="R246" t="str">
            <v>A1</v>
          </cell>
          <cell r="S246">
            <v>10</v>
          </cell>
          <cell r="T246" t="str">
            <v>A1</v>
          </cell>
          <cell r="U246">
            <v>10</v>
          </cell>
          <cell r="V246">
            <v>10</v>
          </cell>
          <cell r="W246">
            <v>0</v>
          </cell>
          <cell r="X246" t="str">
            <v>Xuất sắc</v>
          </cell>
          <cell r="Y246">
            <v>0</v>
          </cell>
          <cell r="Z246" t="str">
            <v>A1</v>
          </cell>
          <cell r="AA246">
            <v>10</v>
          </cell>
          <cell r="AB246" t="str">
            <v>A1</v>
          </cell>
          <cell r="AC246">
            <v>10</v>
          </cell>
          <cell r="AD246" t="str">
            <v>A1</v>
          </cell>
          <cell r="AE246">
            <v>10</v>
          </cell>
          <cell r="AF246" t="str">
            <v>A1</v>
          </cell>
          <cell r="AG246">
            <v>10</v>
          </cell>
          <cell r="AH246" t="str">
            <v>A1</v>
          </cell>
          <cell r="AI246">
            <v>10</v>
          </cell>
          <cell r="AJ246">
            <v>10</v>
          </cell>
          <cell r="AK246">
            <v>0</v>
          </cell>
          <cell r="AL246" t="str">
            <v>Xuất sắc</v>
          </cell>
          <cell r="AM246">
            <v>10</v>
          </cell>
          <cell r="AN246">
            <v>0</v>
          </cell>
          <cell r="AO246" t="str">
            <v>Xuất sắc</v>
          </cell>
          <cell r="AP246">
            <v>0</v>
          </cell>
          <cell r="AQ246">
            <v>10</v>
          </cell>
          <cell r="AR246" t="str">
            <v/>
          </cell>
          <cell r="AS246" t="str">
            <v>Xuất sắc</v>
          </cell>
          <cell r="AT246" t="str">
            <v>Đạt LĐTT</v>
          </cell>
          <cell r="AU246">
            <v>10</v>
          </cell>
          <cell r="AV246" t="str">
            <v/>
          </cell>
          <cell r="AW246" t="str">
            <v>Xuất sắc</v>
          </cell>
          <cell r="AX246" t="str">
            <v>Đạt LĐTT</v>
          </cell>
          <cell r="AY246" t="str">
            <v>Xuất sắc</v>
          </cell>
          <cell r="AZ246">
            <v>10</v>
          </cell>
          <cell r="BA246">
            <v>10</v>
          </cell>
          <cell r="BB246" t="str">
            <v>12A* + 0B* + 0C* +  0D</v>
          </cell>
          <cell r="BC246" t="str">
            <v>12A*</v>
          </cell>
          <cell r="BD246">
            <v>0</v>
          </cell>
          <cell r="BE246" t="str">
            <v>HTXS NV</v>
          </cell>
          <cell r="BF246" t="str">
            <v>HTXS NV</v>
          </cell>
        </row>
        <row r="247">
          <cell r="E247" t="str">
            <v>01014002</v>
          </cell>
          <cell r="F247" t="str">
            <v>K. Điện - Điện tử</v>
          </cell>
          <cell r="G247" t="str">
            <v>VC</v>
          </cell>
          <cell r="H247" t="str">
            <v>A1</v>
          </cell>
          <cell r="I247">
            <v>10</v>
          </cell>
          <cell r="J247" t="str">
            <v>A1</v>
          </cell>
          <cell r="K247">
            <v>10</v>
          </cell>
          <cell r="L247" t="str">
            <v>A1</v>
          </cell>
          <cell r="M247">
            <v>10</v>
          </cell>
          <cell r="N247" t="str">
            <v>A1</v>
          </cell>
          <cell r="O247">
            <v>10</v>
          </cell>
          <cell r="P247" t="str">
            <v>A1</v>
          </cell>
          <cell r="Q247">
            <v>10</v>
          </cell>
          <cell r="R247" t="str">
            <v>A1</v>
          </cell>
          <cell r="S247">
            <v>10</v>
          </cell>
          <cell r="T247" t="str">
            <v>A2</v>
          </cell>
          <cell r="U247">
            <v>9</v>
          </cell>
          <cell r="V247">
            <v>9.8000000000000007</v>
          </cell>
          <cell r="W247">
            <v>0</v>
          </cell>
          <cell r="X247" t="str">
            <v>Xuất sắc</v>
          </cell>
          <cell r="Y247">
            <v>0</v>
          </cell>
          <cell r="Z247" t="str">
            <v>A1</v>
          </cell>
          <cell r="AA247">
            <v>10</v>
          </cell>
          <cell r="AB247" t="str">
            <v>A1</v>
          </cell>
          <cell r="AC247">
            <v>10</v>
          </cell>
          <cell r="AD247" t="str">
            <v>A1</v>
          </cell>
          <cell r="AE247">
            <v>10</v>
          </cell>
          <cell r="AF247" t="str">
            <v>A1</v>
          </cell>
          <cell r="AG247">
            <v>10</v>
          </cell>
          <cell r="AH247" t="str">
            <v>A1</v>
          </cell>
          <cell r="AI247">
            <v>10</v>
          </cell>
          <cell r="AJ247">
            <v>10</v>
          </cell>
          <cell r="AK247">
            <v>0</v>
          </cell>
          <cell r="AL247" t="str">
            <v>Xuất sắc</v>
          </cell>
          <cell r="AM247">
            <v>10</v>
          </cell>
          <cell r="AN247">
            <v>0</v>
          </cell>
          <cell r="AO247" t="str">
            <v>Xuất sắc</v>
          </cell>
          <cell r="AP247">
            <v>0</v>
          </cell>
          <cell r="AQ247">
            <v>9.9</v>
          </cell>
          <cell r="AR247" t="str">
            <v/>
          </cell>
          <cell r="AS247" t="str">
            <v>Xuất sắc</v>
          </cell>
          <cell r="AT247" t="str">
            <v>Đạt LĐTT</v>
          </cell>
          <cell r="AU247">
            <v>9.9</v>
          </cell>
          <cell r="AV247" t="str">
            <v/>
          </cell>
          <cell r="AW247" t="str">
            <v>Xuất sắc</v>
          </cell>
          <cell r="AX247" t="str">
            <v>Đạt LĐTT</v>
          </cell>
          <cell r="AY247" t="str">
            <v>Tốt</v>
          </cell>
          <cell r="AZ247">
            <v>9.9</v>
          </cell>
          <cell r="BA247">
            <v>9.9</v>
          </cell>
          <cell r="BB247" t="str">
            <v>12A* + 0B* + 0C* +  0D</v>
          </cell>
          <cell r="BC247" t="str">
            <v>12A*</v>
          </cell>
          <cell r="BD247">
            <v>0</v>
          </cell>
          <cell r="BE247" t="str">
            <v>HTXS NV</v>
          </cell>
          <cell r="BF247" t="str">
            <v>HTXS NV</v>
          </cell>
        </row>
        <row r="248">
          <cell r="E248" t="str">
            <v>01014004</v>
          </cell>
          <cell r="F248" t="str">
            <v>K. Điện - Điện tử</v>
          </cell>
          <cell r="G248" t="str">
            <v>VC</v>
          </cell>
          <cell r="H248" t="str">
            <v>A1</v>
          </cell>
          <cell r="I248">
            <v>10</v>
          </cell>
          <cell r="J248" t="str">
            <v>A3</v>
          </cell>
          <cell r="K248">
            <v>8</v>
          </cell>
          <cell r="L248" t="str">
            <v>A2</v>
          </cell>
          <cell r="M248">
            <v>9</v>
          </cell>
          <cell r="N248" t="str">
            <v>A1</v>
          </cell>
          <cell r="O248">
            <v>10</v>
          </cell>
          <cell r="P248" t="str">
            <v>A2</v>
          </cell>
          <cell r="Q248">
            <v>9</v>
          </cell>
          <cell r="R248" t="str">
            <v>A1</v>
          </cell>
          <cell r="S248">
            <v>10</v>
          </cell>
          <cell r="T248" t="str">
            <v>A3</v>
          </cell>
          <cell r="U248">
            <v>8</v>
          </cell>
          <cell r="V248">
            <v>9.1999999999999993</v>
          </cell>
          <cell r="W248">
            <v>0</v>
          </cell>
          <cell r="X248" t="str">
            <v>Xuất sắc</v>
          </cell>
          <cell r="Y248">
            <v>0</v>
          </cell>
          <cell r="Z248" t="str">
            <v>A1</v>
          </cell>
          <cell r="AA248">
            <v>10</v>
          </cell>
          <cell r="AB248" t="str">
            <v>A1</v>
          </cell>
          <cell r="AC248">
            <v>10</v>
          </cell>
          <cell r="AD248" t="str">
            <v>A3</v>
          </cell>
          <cell r="AE248">
            <v>8</v>
          </cell>
          <cell r="AF248" t="str">
            <v>A3</v>
          </cell>
          <cell r="AG248">
            <v>8</v>
          </cell>
          <cell r="AH248" t="str">
            <v>A1</v>
          </cell>
          <cell r="AI248">
            <v>10</v>
          </cell>
          <cell r="AJ248">
            <v>9</v>
          </cell>
          <cell r="AK248">
            <v>0</v>
          </cell>
          <cell r="AL248" t="str">
            <v>Xuất sắc</v>
          </cell>
          <cell r="AM248">
            <v>9.1999999999999993</v>
          </cell>
          <cell r="AN248">
            <v>0</v>
          </cell>
          <cell r="AO248" t="str">
            <v>Xuất sắc</v>
          </cell>
          <cell r="AP248">
            <v>0</v>
          </cell>
          <cell r="AQ248">
            <v>9.1</v>
          </cell>
          <cell r="AR248" t="str">
            <v/>
          </cell>
          <cell r="AS248" t="str">
            <v>Xuất sắc</v>
          </cell>
          <cell r="AT248" t="str">
            <v>Đạt LĐTT</v>
          </cell>
          <cell r="AU248">
            <v>9.1999999999999993</v>
          </cell>
          <cell r="AV248" t="str">
            <v/>
          </cell>
          <cell r="AW248" t="str">
            <v>Xuất sắc</v>
          </cell>
          <cell r="AX248" t="str">
            <v>Đạt LĐTT</v>
          </cell>
          <cell r="AY248" t="str">
            <v>Tốt</v>
          </cell>
          <cell r="AZ248">
            <v>9.1</v>
          </cell>
          <cell r="BA248">
            <v>9.1999999999999993</v>
          </cell>
          <cell r="BB248" t="str">
            <v>12A* + 0B* + 0C* +  0D</v>
          </cell>
          <cell r="BC248" t="str">
            <v>12A*</v>
          </cell>
          <cell r="BD248">
            <v>0</v>
          </cell>
          <cell r="BE248" t="str">
            <v>HTXS NV</v>
          </cell>
          <cell r="BF248" t="str">
            <v>HTXS NV</v>
          </cell>
        </row>
        <row r="249">
          <cell r="E249" t="str">
            <v>01023003</v>
          </cell>
          <cell r="F249" t="str">
            <v>K. Điện - Điện tử</v>
          </cell>
          <cell r="G249" t="str">
            <v>VC</v>
          </cell>
          <cell r="H249" t="str">
            <v>A1</v>
          </cell>
          <cell r="I249">
            <v>10</v>
          </cell>
          <cell r="J249" t="str">
            <v>A1</v>
          </cell>
          <cell r="K249">
            <v>10</v>
          </cell>
          <cell r="L249" t="str">
            <v>A2</v>
          </cell>
          <cell r="M249">
            <v>9</v>
          </cell>
          <cell r="N249" t="str">
            <v>A3</v>
          </cell>
          <cell r="O249">
            <v>8</v>
          </cell>
          <cell r="P249" t="str">
            <v>A1</v>
          </cell>
          <cell r="Q249">
            <v>10</v>
          </cell>
          <cell r="R249" t="str">
            <v>A1</v>
          </cell>
          <cell r="S249">
            <v>10</v>
          </cell>
          <cell r="T249" t="str">
            <v>A3</v>
          </cell>
          <cell r="U249">
            <v>8</v>
          </cell>
          <cell r="V249">
            <v>9</v>
          </cell>
          <cell r="W249">
            <v>0</v>
          </cell>
          <cell r="X249" t="str">
            <v>Xuất sắc</v>
          </cell>
          <cell r="Y249">
            <v>0</v>
          </cell>
          <cell r="Z249" t="str">
            <v>A2</v>
          </cell>
          <cell r="AA249">
            <v>9</v>
          </cell>
          <cell r="AB249" t="str">
            <v>A1</v>
          </cell>
          <cell r="AC249">
            <v>10</v>
          </cell>
          <cell r="AD249" t="str">
            <v>A2</v>
          </cell>
          <cell r="AE249">
            <v>9</v>
          </cell>
          <cell r="AF249" t="str">
            <v>A2</v>
          </cell>
          <cell r="AG249">
            <v>9</v>
          </cell>
          <cell r="AH249" t="str">
            <v>A3</v>
          </cell>
          <cell r="AI249">
            <v>8</v>
          </cell>
          <cell r="AJ249">
            <v>9.3000000000000007</v>
          </cell>
          <cell r="AK249">
            <v>0</v>
          </cell>
          <cell r="AL249" t="str">
            <v>Xuất sắc</v>
          </cell>
          <cell r="AM249">
            <v>9</v>
          </cell>
          <cell r="AN249">
            <v>0</v>
          </cell>
          <cell r="AO249" t="str">
            <v>Xuất sắc</v>
          </cell>
          <cell r="AP249">
            <v>0</v>
          </cell>
          <cell r="AQ249">
            <v>9.1999999999999993</v>
          </cell>
          <cell r="AR249" t="str">
            <v/>
          </cell>
          <cell r="AS249" t="str">
            <v>Xuất sắc</v>
          </cell>
          <cell r="AT249" t="str">
            <v>Đạt LĐTT</v>
          </cell>
          <cell r="AU249">
            <v>9</v>
          </cell>
          <cell r="AV249" t="str">
            <v/>
          </cell>
          <cell r="AW249" t="str">
            <v>Xuất sắc</v>
          </cell>
          <cell r="AX249" t="str">
            <v>Đạt LĐTT</v>
          </cell>
          <cell r="AY249" t="str">
            <v>Tốt</v>
          </cell>
          <cell r="AZ249">
            <v>9.3000000000000007</v>
          </cell>
          <cell r="BA249">
            <v>9.1999999999999993</v>
          </cell>
          <cell r="BB249" t="str">
            <v>12A* + 0B* + 0C* +  0D</v>
          </cell>
          <cell r="BC249" t="str">
            <v>12A*</v>
          </cell>
          <cell r="BD249">
            <v>0</v>
          </cell>
          <cell r="BE249" t="str">
            <v>HTXS NV</v>
          </cell>
          <cell r="BF249" t="str">
            <v>HTXS NV</v>
          </cell>
        </row>
        <row r="250">
          <cell r="E250" t="str">
            <v>01014038</v>
          </cell>
          <cell r="F250" t="str">
            <v>K. Điện - Điện tử</v>
          </cell>
          <cell r="G250" t="str">
            <v>VC</v>
          </cell>
          <cell r="H250" t="str">
            <v>A1</v>
          </cell>
          <cell r="I250">
            <v>10</v>
          </cell>
          <cell r="J250" t="str">
            <v>A4</v>
          </cell>
          <cell r="K250">
            <v>7</v>
          </cell>
          <cell r="L250" t="str">
            <v>A1</v>
          </cell>
          <cell r="M250">
            <v>10</v>
          </cell>
          <cell r="N250" t="str">
            <v>A1</v>
          </cell>
          <cell r="O250">
            <v>10</v>
          </cell>
          <cell r="P250" t="str">
            <v>A1</v>
          </cell>
          <cell r="Q250">
            <v>10</v>
          </cell>
          <cell r="R250" t="str">
            <v>A1</v>
          </cell>
          <cell r="S250">
            <v>10</v>
          </cell>
          <cell r="T250" t="str">
            <v>A3</v>
          </cell>
          <cell r="U250">
            <v>8</v>
          </cell>
          <cell r="V250">
            <v>9.6</v>
          </cell>
          <cell r="W250">
            <v>0</v>
          </cell>
          <cell r="X250" t="str">
            <v>Xuất sắc</v>
          </cell>
          <cell r="Y250">
            <v>0</v>
          </cell>
          <cell r="Z250" t="str">
            <v>A1</v>
          </cell>
          <cell r="AA250">
            <v>10</v>
          </cell>
          <cell r="AB250" t="str">
            <v>A1</v>
          </cell>
          <cell r="AC250">
            <v>10</v>
          </cell>
          <cell r="AD250" t="str">
            <v>A1</v>
          </cell>
          <cell r="AE250">
            <v>10</v>
          </cell>
          <cell r="AF250" t="str">
            <v>A1</v>
          </cell>
          <cell r="AG250">
            <v>10</v>
          </cell>
          <cell r="AH250" t="str">
            <v>A1</v>
          </cell>
          <cell r="AI250">
            <v>10</v>
          </cell>
          <cell r="AJ250">
            <v>10</v>
          </cell>
          <cell r="AK250">
            <v>0</v>
          </cell>
          <cell r="AL250" t="str">
            <v>Xuất sắc</v>
          </cell>
          <cell r="AM250">
            <v>10</v>
          </cell>
          <cell r="AN250">
            <v>0</v>
          </cell>
          <cell r="AO250" t="str">
            <v>Xuất sắc</v>
          </cell>
          <cell r="AP250">
            <v>0</v>
          </cell>
          <cell r="AQ250">
            <v>9.8000000000000007</v>
          </cell>
          <cell r="AR250" t="str">
            <v/>
          </cell>
          <cell r="AS250" t="str">
            <v>Xuất sắc</v>
          </cell>
          <cell r="AT250" t="str">
            <v>Đạt LĐTT</v>
          </cell>
          <cell r="AU250">
            <v>9.8000000000000007</v>
          </cell>
          <cell r="AV250" t="str">
            <v/>
          </cell>
          <cell r="AW250" t="str">
            <v>Xuất sắc</v>
          </cell>
          <cell r="AX250" t="str">
            <v>Đạt LĐTT</v>
          </cell>
          <cell r="AY250" t="str">
            <v>Tốt</v>
          </cell>
          <cell r="AZ250">
            <v>9.5</v>
          </cell>
          <cell r="BA250">
            <v>9.6</v>
          </cell>
          <cell r="BB250" t="str">
            <v>12A* + 0B* + 0C* +  0D</v>
          </cell>
          <cell r="BC250" t="str">
            <v>12A*</v>
          </cell>
          <cell r="BD250">
            <v>0</v>
          </cell>
          <cell r="BE250" t="str">
            <v>HTXS NV</v>
          </cell>
          <cell r="BF250" t="str">
            <v>HTXS NV</v>
          </cell>
        </row>
        <row r="251">
          <cell r="E251" t="str">
            <v>01014051</v>
          </cell>
          <cell r="F251" t="str">
            <v>K. Điện - Điện tử</v>
          </cell>
          <cell r="G251" t="str">
            <v>VC</v>
          </cell>
          <cell r="H251">
            <v>0</v>
          </cell>
          <cell r="I251">
            <v>0</v>
          </cell>
          <cell r="J251">
            <v>0</v>
          </cell>
          <cell r="K251">
            <v>0</v>
          </cell>
          <cell r="L251">
            <v>0</v>
          </cell>
          <cell r="M251">
            <v>0</v>
          </cell>
          <cell r="N251" t="str">
            <v>A4</v>
          </cell>
          <cell r="O251">
            <v>7</v>
          </cell>
          <cell r="P251" t="str">
            <v>A4</v>
          </cell>
          <cell r="Q251">
            <v>7</v>
          </cell>
          <cell r="R251" t="str">
            <v>A4</v>
          </cell>
          <cell r="S251">
            <v>7</v>
          </cell>
          <cell r="T251" t="str">
            <v>A4</v>
          </cell>
          <cell r="U251">
            <v>7</v>
          </cell>
          <cell r="V251">
            <v>7</v>
          </cell>
          <cell r="W251">
            <v>0</v>
          </cell>
          <cell r="X251" t="str">
            <v>Tốt</v>
          </cell>
          <cell r="Y251" t="str">
            <v>Tuyển dụng tháng 10/2022. Thưởng thi đua học kỳ 4 tháng</v>
          </cell>
          <cell r="Z251" t="str">
            <v>A3</v>
          </cell>
          <cell r="AA251">
            <v>8</v>
          </cell>
          <cell r="AB251" t="str">
            <v>A3</v>
          </cell>
          <cell r="AC251">
            <v>8</v>
          </cell>
          <cell r="AD251" t="str">
            <v>A4</v>
          </cell>
          <cell r="AE251">
            <v>7</v>
          </cell>
          <cell r="AF251" t="str">
            <v>A4</v>
          </cell>
          <cell r="AG251">
            <v>7</v>
          </cell>
          <cell r="AH251" t="str">
            <v>A4</v>
          </cell>
          <cell r="AI251">
            <v>7</v>
          </cell>
          <cell r="AJ251">
            <v>7.5</v>
          </cell>
          <cell r="AK251">
            <v>0</v>
          </cell>
          <cell r="AL251" t="str">
            <v>Tốt</v>
          </cell>
          <cell r="AM251">
            <v>7.4</v>
          </cell>
          <cell r="AN251">
            <v>0</v>
          </cell>
          <cell r="AO251" t="str">
            <v>Tốt</v>
          </cell>
          <cell r="AP251">
            <v>0</v>
          </cell>
          <cell r="AQ251">
            <v>7.3</v>
          </cell>
          <cell r="AR251" t="str">
            <v/>
          </cell>
          <cell r="AS251" t="str">
            <v>Tốt</v>
          </cell>
          <cell r="AT251" t="str">
            <v>Không xét LĐTT</v>
          </cell>
          <cell r="AU251">
            <v>7.2</v>
          </cell>
          <cell r="AV251" t="str">
            <v/>
          </cell>
          <cell r="AW251" t="str">
            <v>Tốt</v>
          </cell>
          <cell r="AX251" t="str">
            <v>Đạt LĐTT</v>
          </cell>
          <cell r="AY251" t="e">
            <v>#N/A</v>
          </cell>
          <cell r="AZ251">
            <v>7.3</v>
          </cell>
          <cell r="BA251">
            <v>7.2</v>
          </cell>
          <cell r="BB251" t="str">
            <v>9A* + 0B* + 0C* +  0D</v>
          </cell>
          <cell r="BC251" t="str">
            <v xml:space="preserve">9A* </v>
          </cell>
          <cell r="BD251">
            <v>0</v>
          </cell>
          <cell r="BE251" t="str">
            <v>HTT NV</v>
          </cell>
          <cell r="BF251" t="str">
            <v>HTT NV</v>
          </cell>
        </row>
        <row r="252">
          <cell r="E252" t="str">
            <v>01014005</v>
          </cell>
          <cell r="F252" t="str">
            <v>K. Điện - Điện tử</v>
          </cell>
          <cell r="G252" t="str">
            <v>VC</v>
          </cell>
          <cell r="H252" t="str">
            <v>A4</v>
          </cell>
          <cell r="I252">
            <v>7</v>
          </cell>
          <cell r="J252" t="str">
            <v>A4</v>
          </cell>
          <cell r="K252">
            <v>7</v>
          </cell>
          <cell r="L252" t="str">
            <v>A3</v>
          </cell>
          <cell r="M252">
            <v>8</v>
          </cell>
          <cell r="N252" t="str">
            <v>A4</v>
          </cell>
          <cell r="O252">
            <v>7</v>
          </cell>
          <cell r="P252" t="str">
            <v>A3</v>
          </cell>
          <cell r="Q252">
            <v>8</v>
          </cell>
          <cell r="R252" t="str">
            <v>A3</v>
          </cell>
          <cell r="S252">
            <v>8</v>
          </cell>
          <cell r="T252" t="str">
            <v>A4</v>
          </cell>
          <cell r="U252">
            <v>7</v>
          </cell>
          <cell r="V252">
            <v>7.6</v>
          </cell>
          <cell r="W252">
            <v>0</v>
          </cell>
          <cell r="X252" t="str">
            <v>Tốt</v>
          </cell>
          <cell r="Y252">
            <v>0</v>
          </cell>
          <cell r="Z252" t="str">
            <v>A4</v>
          </cell>
          <cell r="AA252">
            <v>7</v>
          </cell>
          <cell r="AB252" t="str">
            <v>A4</v>
          </cell>
          <cell r="AC252">
            <v>7</v>
          </cell>
          <cell r="AD252" t="str">
            <v>A4</v>
          </cell>
          <cell r="AE252">
            <v>7</v>
          </cell>
          <cell r="AF252" t="str">
            <v>A4</v>
          </cell>
          <cell r="AG252">
            <v>7</v>
          </cell>
          <cell r="AH252" t="str">
            <v>A4</v>
          </cell>
          <cell r="AI252">
            <v>7</v>
          </cell>
          <cell r="AJ252">
            <v>7</v>
          </cell>
          <cell r="AK252">
            <v>0</v>
          </cell>
          <cell r="AL252" t="str">
            <v>Tốt</v>
          </cell>
          <cell r="AM252">
            <v>7</v>
          </cell>
          <cell r="AN252">
            <v>0</v>
          </cell>
          <cell r="AO252" t="str">
            <v>Tốt</v>
          </cell>
          <cell r="AP252">
            <v>0</v>
          </cell>
          <cell r="AQ252">
            <v>7.3</v>
          </cell>
          <cell r="AR252" t="str">
            <v/>
          </cell>
          <cell r="AS252" t="str">
            <v>Tốt</v>
          </cell>
          <cell r="AT252" t="str">
            <v>Đạt LĐTT</v>
          </cell>
          <cell r="AU252">
            <v>7.3</v>
          </cell>
          <cell r="AV252" t="str">
            <v/>
          </cell>
          <cell r="AW252" t="str">
            <v>Tốt</v>
          </cell>
          <cell r="AX252" t="str">
            <v>Đạt LĐTT</v>
          </cell>
          <cell r="AY252" t="e">
            <v>#N/A</v>
          </cell>
          <cell r="AZ252">
            <v>7.3</v>
          </cell>
          <cell r="BA252">
            <v>7.3</v>
          </cell>
          <cell r="BB252" t="str">
            <v>12A* + 0B* + 0C* +  0D</v>
          </cell>
          <cell r="BC252" t="str">
            <v>12A*</v>
          </cell>
          <cell r="BD252">
            <v>0</v>
          </cell>
          <cell r="BE252" t="str">
            <v>HTT NV</v>
          </cell>
          <cell r="BF252" t="str">
            <v>HTT NV</v>
          </cell>
        </row>
        <row r="253">
          <cell r="E253" t="str">
            <v>01014046</v>
          </cell>
          <cell r="F253" t="str">
            <v>K. Điện - Điện tử</v>
          </cell>
          <cell r="G253" t="str">
            <v>VC</v>
          </cell>
          <cell r="H253" t="str">
            <v>A1</v>
          </cell>
          <cell r="I253">
            <v>10</v>
          </cell>
          <cell r="J253" t="str">
            <v>A4</v>
          </cell>
          <cell r="K253">
            <v>7</v>
          </cell>
          <cell r="L253" t="str">
            <v>A1</v>
          </cell>
          <cell r="M253">
            <v>10</v>
          </cell>
          <cell r="N253" t="str">
            <v>A1</v>
          </cell>
          <cell r="O253">
            <v>10</v>
          </cell>
          <cell r="P253" t="str">
            <v>A1</v>
          </cell>
          <cell r="Q253">
            <v>10</v>
          </cell>
          <cell r="R253" t="str">
            <v>A1</v>
          </cell>
          <cell r="S253">
            <v>10</v>
          </cell>
          <cell r="T253" t="str">
            <v>A3</v>
          </cell>
          <cell r="U253">
            <v>8</v>
          </cell>
          <cell r="V253">
            <v>9.6</v>
          </cell>
          <cell r="W253">
            <v>0</v>
          </cell>
          <cell r="X253" t="str">
            <v>Xuất sắc</v>
          </cell>
          <cell r="Y253">
            <v>0</v>
          </cell>
          <cell r="Z253" t="str">
            <v>A1</v>
          </cell>
          <cell r="AA253">
            <v>10</v>
          </cell>
          <cell r="AB253" t="str">
            <v>A1</v>
          </cell>
          <cell r="AC253">
            <v>10</v>
          </cell>
          <cell r="AD253" t="str">
            <v>A1</v>
          </cell>
          <cell r="AE253">
            <v>10</v>
          </cell>
          <cell r="AF253" t="str">
            <v>A1</v>
          </cell>
          <cell r="AG253">
            <v>10</v>
          </cell>
          <cell r="AH253" t="str">
            <v>A1</v>
          </cell>
          <cell r="AI253">
            <v>10</v>
          </cell>
          <cell r="AJ253">
            <v>10</v>
          </cell>
          <cell r="AK253">
            <v>0</v>
          </cell>
          <cell r="AL253" t="str">
            <v>Xuất sắc</v>
          </cell>
          <cell r="AM253">
            <v>10</v>
          </cell>
          <cell r="AN253">
            <v>0</v>
          </cell>
          <cell r="AO253" t="str">
            <v>Xuất sắc</v>
          </cell>
          <cell r="AP253">
            <v>0</v>
          </cell>
          <cell r="AQ253">
            <v>9.8000000000000007</v>
          </cell>
          <cell r="AR253" t="str">
            <v/>
          </cell>
          <cell r="AS253" t="str">
            <v>Xuất sắc</v>
          </cell>
          <cell r="AT253" t="str">
            <v>Đạt LĐTT</v>
          </cell>
          <cell r="AU253">
            <v>9.8000000000000007</v>
          </cell>
          <cell r="AV253" t="str">
            <v/>
          </cell>
          <cell r="AW253" t="str">
            <v>Xuất sắc</v>
          </cell>
          <cell r="AX253" t="str">
            <v>Đạt LĐTT</v>
          </cell>
          <cell r="AY253" t="str">
            <v>Tốt</v>
          </cell>
          <cell r="AZ253">
            <v>9.5</v>
          </cell>
          <cell r="BA253">
            <v>9.6</v>
          </cell>
          <cell r="BB253" t="str">
            <v>12A* + 0B* + 0C* +  0D</v>
          </cell>
          <cell r="BC253" t="str">
            <v>12A*</v>
          </cell>
          <cell r="BD253">
            <v>0</v>
          </cell>
          <cell r="BE253" t="str">
            <v>HTXS NV</v>
          </cell>
          <cell r="BF253" t="str">
            <v>HTXS NV</v>
          </cell>
        </row>
        <row r="254">
          <cell r="E254" t="str">
            <v>01014026</v>
          </cell>
          <cell r="F254" t="str">
            <v>K. Điện - Điện tử</v>
          </cell>
          <cell r="G254" t="str">
            <v>VC</v>
          </cell>
          <cell r="H254" t="str">
            <v>A4</v>
          </cell>
          <cell r="I254">
            <v>7</v>
          </cell>
          <cell r="J254" t="str">
            <v>A4</v>
          </cell>
          <cell r="K254">
            <v>7</v>
          </cell>
          <cell r="L254" t="str">
            <v>A3</v>
          </cell>
          <cell r="M254">
            <v>8</v>
          </cell>
          <cell r="N254" t="str">
            <v>A4</v>
          </cell>
          <cell r="O254">
            <v>7</v>
          </cell>
          <cell r="P254" t="str">
            <v>A3</v>
          </cell>
          <cell r="Q254">
            <v>8</v>
          </cell>
          <cell r="R254" t="str">
            <v>A3</v>
          </cell>
          <cell r="S254">
            <v>8</v>
          </cell>
          <cell r="T254" t="str">
            <v>A3</v>
          </cell>
          <cell r="U254">
            <v>8</v>
          </cell>
          <cell r="V254">
            <v>7.8</v>
          </cell>
          <cell r="W254">
            <v>0</v>
          </cell>
          <cell r="X254" t="str">
            <v>Tốt</v>
          </cell>
          <cell r="Y254">
            <v>0</v>
          </cell>
          <cell r="Z254" t="str">
            <v>A3</v>
          </cell>
          <cell r="AA254">
            <v>8</v>
          </cell>
          <cell r="AB254" t="str">
            <v>A3</v>
          </cell>
          <cell r="AC254">
            <v>8</v>
          </cell>
          <cell r="AD254" t="str">
            <v>A2</v>
          </cell>
          <cell r="AE254">
            <v>9</v>
          </cell>
          <cell r="AF254" t="str">
            <v>A4</v>
          </cell>
          <cell r="AG254">
            <v>7</v>
          </cell>
          <cell r="AH254" t="str">
            <v>A3</v>
          </cell>
          <cell r="AI254">
            <v>8</v>
          </cell>
          <cell r="AJ254">
            <v>8</v>
          </cell>
          <cell r="AK254">
            <v>0</v>
          </cell>
          <cell r="AL254" t="str">
            <v>Xuất sắc</v>
          </cell>
          <cell r="AM254">
            <v>8</v>
          </cell>
          <cell r="AN254">
            <v>0</v>
          </cell>
          <cell r="AO254" t="str">
            <v>Xuất sắc</v>
          </cell>
          <cell r="AP254">
            <v>0</v>
          </cell>
          <cell r="AQ254">
            <v>7.9</v>
          </cell>
          <cell r="AR254" t="str">
            <v/>
          </cell>
          <cell r="AS254" t="str">
            <v>Tốt</v>
          </cell>
          <cell r="AT254" t="str">
            <v>Đạt LĐTT</v>
          </cell>
          <cell r="AU254">
            <v>7.9</v>
          </cell>
          <cell r="AV254" t="str">
            <v/>
          </cell>
          <cell r="AW254" t="str">
            <v>Tốt</v>
          </cell>
          <cell r="AX254" t="str">
            <v>Đạt LĐTT</v>
          </cell>
          <cell r="AY254" t="e">
            <v>#N/A</v>
          </cell>
          <cell r="AZ254">
            <v>7.7</v>
          </cell>
          <cell r="BA254">
            <v>7.8</v>
          </cell>
          <cell r="BB254" t="str">
            <v>12A* + 0B* + 0C* +  0D</v>
          </cell>
          <cell r="BC254" t="str">
            <v>12A*</v>
          </cell>
          <cell r="BD254">
            <v>0</v>
          </cell>
          <cell r="BE254" t="str">
            <v>HTT NV</v>
          </cell>
          <cell r="BF254" t="str">
            <v>HTT NV</v>
          </cell>
        </row>
        <row r="255">
          <cell r="E255" t="str">
            <v>01014029</v>
          </cell>
          <cell r="F255" t="str">
            <v>K. Điện - Điện tử</v>
          </cell>
          <cell r="G255" t="str">
            <v>VC</v>
          </cell>
          <cell r="H255" t="str">
            <v>A4</v>
          </cell>
          <cell r="I255">
            <v>7</v>
          </cell>
          <cell r="J255" t="str">
            <v>A4</v>
          </cell>
          <cell r="K255">
            <v>7</v>
          </cell>
          <cell r="L255" t="str">
            <v>A4</v>
          </cell>
          <cell r="M255">
            <v>7</v>
          </cell>
          <cell r="N255" t="str">
            <v>A4</v>
          </cell>
          <cell r="O255">
            <v>7</v>
          </cell>
          <cell r="P255" t="str">
            <v>A3</v>
          </cell>
          <cell r="Q255">
            <v>8</v>
          </cell>
          <cell r="R255" t="str">
            <v>A3</v>
          </cell>
          <cell r="S255">
            <v>8</v>
          </cell>
          <cell r="T255" t="str">
            <v>A4</v>
          </cell>
          <cell r="U255">
            <v>7</v>
          </cell>
          <cell r="V255">
            <v>7.4</v>
          </cell>
          <cell r="W255">
            <v>0</v>
          </cell>
          <cell r="X255" t="str">
            <v>Tốt</v>
          </cell>
          <cell r="Y255">
            <v>0</v>
          </cell>
          <cell r="Z255" t="str">
            <v>A4</v>
          </cell>
          <cell r="AA255">
            <v>7</v>
          </cell>
          <cell r="AB255" t="str">
            <v>A4</v>
          </cell>
          <cell r="AC255">
            <v>7</v>
          </cell>
          <cell r="AD255" t="str">
            <v>A4</v>
          </cell>
          <cell r="AE255">
            <v>7</v>
          </cell>
          <cell r="AF255" t="str">
            <v>A4</v>
          </cell>
          <cell r="AG255">
            <v>7</v>
          </cell>
          <cell r="AH255" t="str">
            <v>A4</v>
          </cell>
          <cell r="AI255">
            <v>7</v>
          </cell>
          <cell r="AJ255">
            <v>7</v>
          </cell>
          <cell r="AK255">
            <v>0</v>
          </cell>
          <cell r="AL255" t="str">
            <v>Tốt</v>
          </cell>
          <cell r="AM255">
            <v>7</v>
          </cell>
          <cell r="AN255">
            <v>0</v>
          </cell>
          <cell r="AO255" t="str">
            <v>Tốt</v>
          </cell>
          <cell r="AP255">
            <v>0</v>
          </cell>
          <cell r="AQ255">
            <v>7.2</v>
          </cell>
          <cell r="AR255" t="str">
            <v/>
          </cell>
          <cell r="AS255" t="str">
            <v>Tốt</v>
          </cell>
          <cell r="AT255" t="str">
            <v>Đạt LĐTT</v>
          </cell>
          <cell r="AU255">
            <v>7.2</v>
          </cell>
          <cell r="AV255" t="str">
            <v/>
          </cell>
          <cell r="AW255" t="str">
            <v>Tốt</v>
          </cell>
          <cell r="AX255" t="str">
            <v>Đạt LĐTT</v>
          </cell>
          <cell r="AY255" t="e">
            <v>#N/A</v>
          </cell>
          <cell r="AZ255">
            <v>7.2</v>
          </cell>
          <cell r="BA255">
            <v>7.2</v>
          </cell>
          <cell r="BB255" t="str">
            <v>12A* + 0B* + 0C* +  0D</v>
          </cell>
          <cell r="BC255" t="str">
            <v>12A*</v>
          </cell>
          <cell r="BD255">
            <v>0</v>
          </cell>
          <cell r="BE255" t="str">
            <v>HTT NV</v>
          </cell>
          <cell r="BF255" t="str">
            <v>HTT NV</v>
          </cell>
        </row>
        <row r="256">
          <cell r="E256" t="str">
            <v>01014033</v>
          </cell>
          <cell r="F256" t="str">
            <v>K. Điện - Điện tử</v>
          </cell>
          <cell r="G256" t="str">
            <v>VC</v>
          </cell>
          <cell r="H256" t="str">
            <v>A1</v>
          </cell>
          <cell r="I256">
            <v>10</v>
          </cell>
          <cell r="J256" t="str">
            <v>A4</v>
          </cell>
          <cell r="K256">
            <v>7</v>
          </cell>
          <cell r="L256" t="str">
            <v>A1</v>
          </cell>
          <cell r="M256">
            <v>10</v>
          </cell>
          <cell r="N256" t="str">
            <v>A1</v>
          </cell>
          <cell r="O256">
            <v>10</v>
          </cell>
          <cell r="P256" t="str">
            <v>A1</v>
          </cell>
          <cell r="Q256">
            <v>10</v>
          </cell>
          <cell r="R256" t="str">
            <v>A1</v>
          </cell>
          <cell r="S256">
            <v>10</v>
          </cell>
          <cell r="T256" t="str">
            <v>A1</v>
          </cell>
          <cell r="U256">
            <v>10</v>
          </cell>
          <cell r="V256">
            <v>10</v>
          </cell>
          <cell r="W256">
            <v>0</v>
          </cell>
          <cell r="X256" t="str">
            <v>Xuất sắc</v>
          </cell>
          <cell r="Y256">
            <v>0</v>
          </cell>
          <cell r="Z256" t="str">
            <v>A1</v>
          </cell>
          <cell r="AA256">
            <v>10</v>
          </cell>
          <cell r="AB256" t="str">
            <v>A1</v>
          </cell>
          <cell r="AC256">
            <v>10</v>
          </cell>
          <cell r="AD256" t="str">
            <v>A1</v>
          </cell>
          <cell r="AE256">
            <v>10</v>
          </cell>
          <cell r="AF256" t="str">
            <v>A1</v>
          </cell>
          <cell r="AG256">
            <v>10</v>
          </cell>
          <cell r="AH256" t="str">
            <v>A3</v>
          </cell>
          <cell r="AI256">
            <v>8</v>
          </cell>
          <cell r="AJ256">
            <v>10</v>
          </cell>
          <cell r="AK256">
            <v>0</v>
          </cell>
          <cell r="AL256" t="str">
            <v>Xuất sắc</v>
          </cell>
          <cell r="AM256">
            <v>9.6</v>
          </cell>
          <cell r="AN256">
            <v>0</v>
          </cell>
          <cell r="AO256" t="str">
            <v>Xuất sắc</v>
          </cell>
          <cell r="AP256">
            <v>0</v>
          </cell>
          <cell r="AQ256">
            <v>10</v>
          </cell>
          <cell r="AR256" t="str">
            <v/>
          </cell>
          <cell r="AS256" t="str">
            <v>Xuất sắc</v>
          </cell>
          <cell r="AT256" t="str">
            <v>Đạt LĐTT</v>
          </cell>
          <cell r="AU256">
            <v>9.8000000000000007</v>
          </cell>
          <cell r="AV256" t="str">
            <v/>
          </cell>
          <cell r="AW256" t="str">
            <v>Xuất sắc</v>
          </cell>
          <cell r="AX256" t="str">
            <v>Đạt LĐTT</v>
          </cell>
          <cell r="AY256" t="str">
            <v>Tốt</v>
          </cell>
          <cell r="AZ256">
            <v>9.6999999999999993</v>
          </cell>
          <cell r="BA256">
            <v>9.6</v>
          </cell>
          <cell r="BB256" t="str">
            <v>12A* + 0B* + 0C* +  0D</v>
          </cell>
          <cell r="BC256" t="str">
            <v>12A*</v>
          </cell>
          <cell r="BD256">
            <v>0</v>
          </cell>
          <cell r="BE256" t="str">
            <v>HTXS NV</v>
          </cell>
          <cell r="BF256" t="str">
            <v>HTXS NV</v>
          </cell>
        </row>
        <row r="257">
          <cell r="E257" t="str">
            <v>01014023</v>
          </cell>
          <cell r="F257" t="str">
            <v>K. Điện - Điện tử</v>
          </cell>
          <cell r="G257" t="str">
            <v>VC</v>
          </cell>
          <cell r="H257" t="str">
            <v>A4</v>
          </cell>
          <cell r="I257">
            <v>7</v>
          </cell>
          <cell r="J257" t="str">
            <v>A4</v>
          </cell>
          <cell r="K257">
            <v>7</v>
          </cell>
          <cell r="L257" t="str">
            <v>A3</v>
          </cell>
          <cell r="M257">
            <v>8</v>
          </cell>
          <cell r="N257" t="str">
            <v>A4</v>
          </cell>
          <cell r="O257">
            <v>7</v>
          </cell>
          <cell r="P257" t="str">
            <v>A3</v>
          </cell>
          <cell r="Q257">
            <v>8</v>
          </cell>
          <cell r="R257" t="str">
            <v>A3</v>
          </cell>
          <cell r="S257">
            <v>8</v>
          </cell>
          <cell r="T257" t="str">
            <v>A4</v>
          </cell>
          <cell r="U257">
            <v>7</v>
          </cell>
          <cell r="V257">
            <v>7.6</v>
          </cell>
          <cell r="W257">
            <v>0</v>
          </cell>
          <cell r="X257" t="str">
            <v>Tốt</v>
          </cell>
          <cell r="Y257">
            <v>0</v>
          </cell>
          <cell r="Z257" t="str">
            <v>A4</v>
          </cell>
          <cell r="AA257">
            <v>7</v>
          </cell>
          <cell r="AB257" t="str">
            <v>A3</v>
          </cell>
          <cell r="AC257">
            <v>8</v>
          </cell>
          <cell r="AD257" t="str">
            <v>A4</v>
          </cell>
          <cell r="AE257">
            <v>7</v>
          </cell>
          <cell r="AF257" t="str">
            <v>A4</v>
          </cell>
          <cell r="AG257">
            <v>7</v>
          </cell>
          <cell r="AH257" t="str">
            <v>A3</v>
          </cell>
          <cell r="AI257">
            <v>8</v>
          </cell>
          <cell r="AJ257">
            <v>7.3</v>
          </cell>
          <cell r="AK257">
            <v>0</v>
          </cell>
          <cell r="AL257" t="str">
            <v>Tốt</v>
          </cell>
          <cell r="AM257">
            <v>7.4</v>
          </cell>
          <cell r="AN257">
            <v>0</v>
          </cell>
          <cell r="AO257" t="str">
            <v>Tốt</v>
          </cell>
          <cell r="AP257">
            <v>0</v>
          </cell>
          <cell r="AQ257">
            <v>7.5</v>
          </cell>
          <cell r="AR257" t="str">
            <v/>
          </cell>
          <cell r="AS257" t="str">
            <v>Tốt</v>
          </cell>
          <cell r="AT257" t="str">
            <v>Đạt LĐTT</v>
          </cell>
          <cell r="AU257">
            <v>7.5</v>
          </cell>
          <cell r="AV257" t="str">
            <v/>
          </cell>
          <cell r="AW257" t="str">
            <v>Tốt</v>
          </cell>
          <cell r="AX257" t="str">
            <v>Đạt LĐTT</v>
          </cell>
          <cell r="AY257" t="str">
            <v>Tốt</v>
          </cell>
          <cell r="AZ257">
            <v>7.4</v>
          </cell>
          <cell r="BA257">
            <v>7.4</v>
          </cell>
          <cell r="BB257" t="str">
            <v>12A* + 0B* + 0C* +  0D</v>
          </cell>
          <cell r="BC257" t="str">
            <v>12A*</v>
          </cell>
          <cell r="BD257">
            <v>0</v>
          </cell>
          <cell r="BE257" t="str">
            <v>HTT NV</v>
          </cell>
          <cell r="BF257" t="str">
            <v>HTT NV</v>
          </cell>
        </row>
        <row r="258">
          <cell r="E258" t="str">
            <v>01014013</v>
          </cell>
          <cell r="F258" t="str">
            <v>K. Điện - Điện tử</v>
          </cell>
          <cell r="G258" t="str">
            <v>VC</v>
          </cell>
          <cell r="H258" t="str">
            <v>A4</v>
          </cell>
          <cell r="I258">
            <v>7</v>
          </cell>
          <cell r="J258" t="str">
            <v>A4</v>
          </cell>
          <cell r="K258">
            <v>7</v>
          </cell>
          <cell r="L258" t="str">
            <v>A4</v>
          </cell>
          <cell r="M258">
            <v>7</v>
          </cell>
          <cell r="N258" t="str">
            <v>A4</v>
          </cell>
          <cell r="O258">
            <v>7</v>
          </cell>
          <cell r="P258" t="str">
            <v>A3</v>
          </cell>
          <cell r="Q258">
            <v>8</v>
          </cell>
          <cell r="R258" t="str">
            <v>A3</v>
          </cell>
          <cell r="S258">
            <v>8</v>
          </cell>
          <cell r="T258" t="str">
            <v>A4</v>
          </cell>
          <cell r="U258">
            <v>7</v>
          </cell>
          <cell r="V258">
            <v>7.4</v>
          </cell>
          <cell r="W258">
            <v>0</v>
          </cell>
          <cell r="X258" t="str">
            <v>Tốt</v>
          </cell>
          <cell r="Y258">
            <v>0</v>
          </cell>
          <cell r="Z258" t="str">
            <v>A4</v>
          </cell>
          <cell r="AA258">
            <v>7</v>
          </cell>
          <cell r="AB258" t="str">
            <v>A4</v>
          </cell>
          <cell r="AC258">
            <v>7</v>
          </cell>
          <cell r="AD258" t="str">
            <v>A3</v>
          </cell>
          <cell r="AE258">
            <v>8</v>
          </cell>
          <cell r="AF258" t="str">
            <v>A4</v>
          </cell>
          <cell r="AG258">
            <v>7</v>
          </cell>
          <cell r="AH258" t="str">
            <v>A3</v>
          </cell>
          <cell r="AI258">
            <v>8</v>
          </cell>
          <cell r="AJ258">
            <v>7.3</v>
          </cell>
          <cell r="AK258">
            <v>0</v>
          </cell>
          <cell r="AL258" t="str">
            <v>Tốt</v>
          </cell>
          <cell r="AM258">
            <v>7.4</v>
          </cell>
          <cell r="AN258">
            <v>0</v>
          </cell>
          <cell r="AO258" t="str">
            <v>Tốt</v>
          </cell>
          <cell r="AP258">
            <v>0</v>
          </cell>
          <cell r="AQ258">
            <v>7.4</v>
          </cell>
          <cell r="AR258" t="str">
            <v/>
          </cell>
          <cell r="AS258" t="str">
            <v>Tốt</v>
          </cell>
          <cell r="AT258" t="str">
            <v>Đạt LĐTT</v>
          </cell>
          <cell r="AU258">
            <v>7.4</v>
          </cell>
          <cell r="AV258" t="str">
            <v/>
          </cell>
          <cell r="AW258" t="str">
            <v>Tốt</v>
          </cell>
          <cell r="AX258" t="str">
            <v>Đạt LĐTT</v>
          </cell>
          <cell r="AY258" t="e">
            <v>#N/A</v>
          </cell>
          <cell r="AZ258">
            <v>7.3</v>
          </cell>
          <cell r="BA258">
            <v>7.3</v>
          </cell>
          <cell r="BB258" t="str">
            <v>12A* + 0B* + 0C* +  0D</v>
          </cell>
          <cell r="BC258" t="str">
            <v>12A*</v>
          </cell>
          <cell r="BD258">
            <v>0</v>
          </cell>
          <cell r="BE258" t="str">
            <v>HTT NV</v>
          </cell>
          <cell r="BF258" t="str">
            <v>HTT NV</v>
          </cell>
        </row>
        <row r="259">
          <cell r="E259" t="str">
            <v>01014017</v>
          </cell>
          <cell r="F259" t="str">
            <v>K. Điện - Điện tử</v>
          </cell>
          <cell r="G259" t="str">
            <v>VC</v>
          </cell>
          <cell r="H259" t="str">
            <v>A4</v>
          </cell>
          <cell r="I259">
            <v>7</v>
          </cell>
          <cell r="J259" t="str">
            <v>A4</v>
          </cell>
          <cell r="K259">
            <v>7</v>
          </cell>
          <cell r="L259" t="str">
            <v>A4</v>
          </cell>
          <cell r="M259">
            <v>7</v>
          </cell>
          <cell r="N259" t="str">
            <v>A3</v>
          </cell>
          <cell r="O259">
            <v>8</v>
          </cell>
          <cell r="P259" t="str">
            <v>A4</v>
          </cell>
          <cell r="Q259">
            <v>7</v>
          </cell>
          <cell r="R259" t="str">
            <v>A3</v>
          </cell>
          <cell r="S259">
            <v>8</v>
          </cell>
          <cell r="T259" t="str">
            <v>B2</v>
          </cell>
          <cell r="U259">
            <v>5</v>
          </cell>
          <cell r="V259">
            <v>7</v>
          </cell>
          <cell r="W259">
            <v>0</v>
          </cell>
          <cell r="X259" t="str">
            <v>Tốt</v>
          </cell>
          <cell r="Y259">
            <v>0</v>
          </cell>
          <cell r="Z259" t="str">
            <v>A4</v>
          </cell>
          <cell r="AA259">
            <v>7</v>
          </cell>
          <cell r="AB259" t="str">
            <v>A3</v>
          </cell>
          <cell r="AC259">
            <v>8</v>
          </cell>
          <cell r="AD259" t="str">
            <v>A4</v>
          </cell>
          <cell r="AE259">
            <v>7</v>
          </cell>
          <cell r="AF259" t="str">
            <v>C1</v>
          </cell>
          <cell r="AG259">
            <v>4</v>
          </cell>
          <cell r="AH259" t="str">
            <v>A4</v>
          </cell>
          <cell r="AI259">
            <v>7</v>
          </cell>
          <cell r="AJ259">
            <v>6.5</v>
          </cell>
          <cell r="AK259">
            <v>1</v>
          </cell>
          <cell r="AL259" t="str">
            <v>Tốt</v>
          </cell>
          <cell r="AM259">
            <v>6.6</v>
          </cell>
          <cell r="AN259">
            <v>1</v>
          </cell>
          <cell r="AO259" t="str">
            <v>Tốt</v>
          </cell>
          <cell r="AP259">
            <v>0</v>
          </cell>
          <cell r="AQ259">
            <v>6.8</v>
          </cell>
          <cell r="AR259" t="str">
            <v/>
          </cell>
          <cell r="AS259" t="str">
            <v>Tốt</v>
          </cell>
          <cell r="AT259" t="str">
            <v>Đạt LĐTT</v>
          </cell>
          <cell r="AU259">
            <v>6.8</v>
          </cell>
          <cell r="AV259" t="str">
            <v/>
          </cell>
          <cell r="AW259" t="str">
            <v>Tốt</v>
          </cell>
          <cell r="AX259" t="str">
            <v>Đạt LĐTT</v>
          </cell>
          <cell r="AY259" t="e">
            <v>#N/A</v>
          </cell>
          <cell r="AZ259">
            <v>6.8</v>
          </cell>
          <cell r="BA259">
            <v>6.8</v>
          </cell>
          <cell r="BB259" t="str">
            <v>10A* + 1B* + 1C* +  0D</v>
          </cell>
          <cell r="BC259" t="str">
            <v>10A*</v>
          </cell>
          <cell r="BD259">
            <v>1</v>
          </cell>
          <cell r="BE259" t="str">
            <v>HTT NV</v>
          </cell>
          <cell r="BF259" t="str">
            <v>HTT NV</v>
          </cell>
        </row>
        <row r="260">
          <cell r="E260" t="str">
            <v>01014034</v>
          </cell>
          <cell r="F260" t="str">
            <v>K. Điện - Điện tử</v>
          </cell>
          <cell r="G260" t="str">
            <v>VC</v>
          </cell>
          <cell r="H260" t="str">
            <v>A3</v>
          </cell>
          <cell r="I260">
            <v>8</v>
          </cell>
          <cell r="J260" t="str">
            <v>A4</v>
          </cell>
          <cell r="K260">
            <v>7</v>
          </cell>
          <cell r="L260" t="str">
            <v>A3</v>
          </cell>
          <cell r="M260">
            <v>8</v>
          </cell>
          <cell r="N260" t="str">
            <v>A4</v>
          </cell>
          <cell r="O260">
            <v>7</v>
          </cell>
          <cell r="P260" t="str">
            <v>A3</v>
          </cell>
          <cell r="Q260">
            <v>8</v>
          </cell>
          <cell r="R260" t="str">
            <v>A3</v>
          </cell>
          <cell r="S260">
            <v>8</v>
          </cell>
          <cell r="T260" t="str">
            <v>A4</v>
          </cell>
          <cell r="U260">
            <v>7</v>
          </cell>
          <cell r="V260">
            <v>7.6</v>
          </cell>
          <cell r="W260">
            <v>0</v>
          </cell>
          <cell r="X260" t="str">
            <v>Tốt</v>
          </cell>
          <cell r="Y260">
            <v>0</v>
          </cell>
          <cell r="Z260" t="str">
            <v>A3</v>
          </cell>
          <cell r="AA260">
            <v>8</v>
          </cell>
          <cell r="AB260" t="str">
            <v>A3</v>
          </cell>
          <cell r="AC260">
            <v>8</v>
          </cell>
          <cell r="AD260" t="str">
            <v>A3</v>
          </cell>
          <cell r="AE260">
            <v>8</v>
          </cell>
          <cell r="AF260" t="str">
            <v>A3</v>
          </cell>
          <cell r="AG260">
            <v>8</v>
          </cell>
          <cell r="AH260" t="str">
            <v>A3</v>
          </cell>
          <cell r="AI260">
            <v>8</v>
          </cell>
          <cell r="AJ260">
            <v>8</v>
          </cell>
          <cell r="AK260">
            <v>0</v>
          </cell>
          <cell r="AL260" t="str">
            <v>Xuất sắc</v>
          </cell>
          <cell r="AM260">
            <v>8</v>
          </cell>
          <cell r="AN260">
            <v>0</v>
          </cell>
          <cell r="AO260" t="str">
            <v>Xuất sắc</v>
          </cell>
          <cell r="AP260">
            <v>0</v>
          </cell>
          <cell r="AQ260">
            <v>7.8</v>
          </cell>
          <cell r="AR260" t="str">
            <v/>
          </cell>
          <cell r="AS260" t="str">
            <v>Tốt</v>
          </cell>
          <cell r="AT260" t="str">
            <v>Đạt LĐTT</v>
          </cell>
          <cell r="AU260">
            <v>7.8</v>
          </cell>
          <cell r="AV260" t="str">
            <v/>
          </cell>
          <cell r="AW260" t="str">
            <v>Tốt</v>
          </cell>
          <cell r="AX260" t="str">
            <v>Đạt LĐTT</v>
          </cell>
          <cell r="AY260" t="e">
            <v>#N/A</v>
          </cell>
          <cell r="AZ260">
            <v>7.7</v>
          </cell>
          <cell r="BA260">
            <v>7.8</v>
          </cell>
          <cell r="BB260" t="str">
            <v>12A* + 0B* + 0C* +  0D</v>
          </cell>
          <cell r="BC260" t="str">
            <v>12A*</v>
          </cell>
          <cell r="BD260">
            <v>0</v>
          </cell>
          <cell r="BE260" t="str">
            <v>HTT NV</v>
          </cell>
          <cell r="BF260" t="str">
            <v>HTT NV</v>
          </cell>
        </row>
        <row r="261">
          <cell r="E261" t="str">
            <v>01014020</v>
          </cell>
          <cell r="F261" t="str">
            <v>K. Điện - Điện tử</v>
          </cell>
          <cell r="G261" t="str">
            <v>VC</v>
          </cell>
          <cell r="H261" t="str">
            <v>A4</v>
          </cell>
          <cell r="I261">
            <v>7</v>
          </cell>
          <cell r="J261" t="str">
            <v>A4</v>
          </cell>
          <cell r="K261">
            <v>7</v>
          </cell>
          <cell r="L261" t="str">
            <v>A3</v>
          </cell>
          <cell r="M261">
            <v>8</v>
          </cell>
          <cell r="N261" t="str">
            <v>A4</v>
          </cell>
          <cell r="O261">
            <v>7</v>
          </cell>
          <cell r="P261" t="str">
            <v>A3</v>
          </cell>
          <cell r="Q261">
            <v>8</v>
          </cell>
          <cell r="R261" t="str">
            <v>A3</v>
          </cell>
          <cell r="S261">
            <v>8</v>
          </cell>
          <cell r="T261" t="str">
            <v>A4</v>
          </cell>
          <cell r="U261">
            <v>7</v>
          </cell>
          <cell r="V261">
            <v>7.6</v>
          </cell>
          <cell r="W261">
            <v>0</v>
          </cell>
          <cell r="X261" t="str">
            <v>Tốt</v>
          </cell>
          <cell r="Y261">
            <v>0</v>
          </cell>
          <cell r="Z261" t="str">
            <v>A3</v>
          </cell>
          <cell r="AA261">
            <v>8</v>
          </cell>
          <cell r="AB261" t="str">
            <v>A3</v>
          </cell>
          <cell r="AC261">
            <v>8</v>
          </cell>
          <cell r="AD261" t="str">
            <v>A3</v>
          </cell>
          <cell r="AE261">
            <v>8</v>
          </cell>
          <cell r="AF261" t="str">
            <v>A3</v>
          </cell>
          <cell r="AG261">
            <v>8</v>
          </cell>
          <cell r="AH261" t="str">
            <v>A4</v>
          </cell>
          <cell r="AI261">
            <v>7</v>
          </cell>
          <cell r="AJ261">
            <v>8</v>
          </cell>
          <cell r="AK261">
            <v>0</v>
          </cell>
          <cell r="AL261" t="str">
            <v>Xuất sắc</v>
          </cell>
          <cell r="AM261">
            <v>7.8</v>
          </cell>
          <cell r="AN261">
            <v>0</v>
          </cell>
          <cell r="AO261" t="str">
            <v>Tốt</v>
          </cell>
          <cell r="AP261">
            <v>0</v>
          </cell>
          <cell r="AQ261">
            <v>7.8</v>
          </cell>
          <cell r="AR261" t="str">
            <v/>
          </cell>
          <cell r="AS261" t="str">
            <v>Tốt</v>
          </cell>
          <cell r="AT261" t="str">
            <v>Đạt LĐTT</v>
          </cell>
          <cell r="AU261">
            <v>7.7</v>
          </cell>
          <cell r="AV261" t="str">
            <v/>
          </cell>
          <cell r="AW261" t="str">
            <v>Tốt</v>
          </cell>
          <cell r="AX261" t="str">
            <v>Đạt LĐTT</v>
          </cell>
          <cell r="AY261" t="e">
            <v>#N/A</v>
          </cell>
          <cell r="AZ261">
            <v>7.6</v>
          </cell>
          <cell r="BA261">
            <v>7.6</v>
          </cell>
          <cell r="BB261" t="str">
            <v>12A* + 0B* + 0C* +  0D</v>
          </cell>
          <cell r="BC261" t="str">
            <v>12A*</v>
          </cell>
          <cell r="BD261">
            <v>0</v>
          </cell>
          <cell r="BE261" t="str">
            <v>HTT NV</v>
          </cell>
          <cell r="BF261" t="str">
            <v>HTT NV</v>
          </cell>
        </row>
        <row r="262">
          <cell r="E262" t="str">
            <v>01014018</v>
          </cell>
          <cell r="F262" t="str">
            <v>K. Điện - Điện tử</v>
          </cell>
          <cell r="G262" t="str">
            <v>VC</v>
          </cell>
          <cell r="H262" t="str">
            <v>A4</v>
          </cell>
          <cell r="I262">
            <v>7</v>
          </cell>
          <cell r="J262" t="str">
            <v>A4</v>
          </cell>
          <cell r="K262">
            <v>7</v>
          </cell>
          <cell r="L262" t="str">
            <v>A4</v>
          </cell>
          <cell r="M262">
            <v>7</v>
          </cell>
          <cell r="N262" t="str">
            <v>A4</v>
          </cell>
          <cell r="O262">
            <v>7</v>
          </cell>
          <cell r="P262" t="str">
            <v>A3</v>
          </cell>
          <cell r="Q262">
            <v>8</v>
          </cell>
          <cell r="R262" t="str">
            <v>A4</v>
          </cell>
          <cell r="S262">
            <v>7</v>
          </cell>
          <cell r="T262" t="str">
            <v>A4</v>
          </cell>
          <cell r="U262">
            <v>7</v>
          </cell>
          <cell r="V262">
            <v>7.2</v>
          </cell>
          <cell r="W262">
            <v>0</v>
          </cell>
          <cell r="X262" t="str">
            <v>Tốt</v>
          </cell>
          <cell r="Y262">
            <v>0</v>
          </cell>
          <cell r="Z262" t="str">
            <v>A3</v>
          </cell>
          <cell r="AA262">
            <v>8</v>
          </cell>
          <cell r="AB262" t="str">
            <v>A3</v>
          </cell>
          <cell r="AC262">
            <v>8</v>
          </cell>
          <cell r="AD262" t="str">
            <v>A4</v>
          </cell>
          <cell r="AE262">
            <v>7</v>
          </cell>
          <cell r="AF262" t="str">
            <v>A3</v>
          </cell>
          <cell r="AG262">
            <v>8</v>
          </cell>
          <cell r="AH262" t="str">
            <v>A4</v>
          </cell>
          <cell r="AI262">
            <v>7</v>
          </cell>
          <cell r="AJ262">
            <v>7.8</v>
          </cell>
          <cell r="AK262">
            <v>0</v>
          </cell>
          <cell r="AL262" t="str">
            <v>Tốt</v>
          </cell>
          <cell r="AM262">
            <v>7.6</v>
          </cell>
          <cell r="AN262">
            <v>0</v>
          </cell>
          <cell r="AO262" t="str">
            <v>Tốt</v>
          </cell>
          <cell r="AP262">
            <v>0</v>
          </cell>
          <cell r="AQ262">
            <v>7.5</v>
          </cell>
          <cell r="AR262" t="str">
            <v/>
          </cell>
          <cell r="AS262" t="str">
            <v>Tốt</v>
          </cell>
          <cell r="AT262" t="str">
            <v>Đạt LĐTT</v>
          </cell>
          <cell r="AU262">
            <v>7.4</v>
          </cell>
          <cell r="AV262" t="str">
            <v/>
          </cell>
          <cell r="AW262" t="str">
            <v>Tốt</v>
          </cell>
          <cell r="AX262" t="str">
            <v>Đạt LĐTT</v>
          </cell>
          <cell r="AY262" t="e">
            <v>#N/A</v>
          </cell>
          <cell r="AZ262">
            <v>7.4</v>
          </cell>
          <cell r="BA262">
            <v>7.3</v>
          </cell>
          <cell r="BB262" t="str">
            <v>12A* + 0B* + 0C* +  0D</v>
          </cell>
          <cell r="BC262" t="str">
            <v>12A*</v>
          </cell>
          <cell r="BD262">
            <v>0</v>
          </cell>
          <cell r="BE262" t="str">
            <v>HTT NV</v>
          </cell>
          <cell r="BF262" t="str">
            <v>HTT NV</v>
          </cell>
        </row>
        <row r="263">
          <cell r="E263" t="str">
            <v>01014042</v>
          </cell>
          <cell r="F263" t="str">
            <v>K. Điện - Điện tử</v>
          </cell>
          <cell r="G263" t="str">
            <v>VC</v>
          </cell>
          <cell r="H263" t="str">
            <v>A2</v>
          </cell>
          <cell r="I263">
            <v>9</v>
          </cell>
          <cell r="J263" t="str">
            <v>A4</v>
          </cell>
          <cell r="K263">
            <v>7</v>
          </cell>
          <cell r="L263" t="str">
            <v>A2</v>
          </cell>
          <cell r="M263">
            <v>9</v>
          </cell>
          <cell r="N263" t="str">
            <v>A3</v>
          </cell>
          <cell r="O263">
            <v>8</v>
          </cell>
          <cell r="P263" t="str">
            <v>A3</v>
          </cell>
          <cell r="Q263">
            <v>8</v>
          </cell>
          <cell r="R263" t="str">
            <v>A3</v>
          </cell>
          <cell r="S263">
            <v>8</v>
          </cell>
          <cell r="T263" t="str">
            <v>A3</v>
          </cell>
          <cell r="U263">
            <v>8</v>
          </cell>
          <cell r="V263">
            <v>8.1999999999999993</v>
          </cell>
          <cell r="W263">
            <v>0</v>
          </cell>
          <cell r="X263" t="str">
            <v>Xuất sắc</v>
          </cell>
          <cell r="Y263">
            <v>0</v>
          </cell>
          <cell r="Z263" t="str">
            <v>A3</v>
          </cell>
          <cell r="AA263">
            <v>8</v>
          </cell>
          <cell r="AB263" t="str">
            <v>A2</v>
          </cell>
          <cell r="AC263">
            <v>9</v>
          </cell>
          <cell r="AD263" t="str">
            <v>A1</v>
          </cell>
          <cell r="AE263">
            <v>10</v>
          </cell>
          <cell r="AF263" t="str">
            <v>A2</v>
          </cell>
          <cell r="AG263">
            <v>9</v>
          </cell>
          <cell r="AH263" t="str">
            <v>A3</v>
          </cell>
          <cell r="AI263">
            <v>8</v>
          </cell>
          <cell r="AJ263">
            <v>9</v>
          </cell>
          <cell r="AK263">
            <v>0</v>
          </cell>
          <cell r="AL263" t="str">
            <v>Xuất sắc</v>
          </cell>
          <cell r="AM263">
            <v>8.8000000000000007</v>
          </cell>
          <cell r="AN263">
            <v>0</v>
          </cell>
          <cell r="AO263" t="str">
            <v>Xuất sắc</v>
          </cell>
          <cell r="AP263">
            <v>0</v>
          </cell>
          <cell r="AQ263">
            <v>8.6</v>
          </cell>
          <cell r="AR263" t="str">
            <v/>
          </cell>
          <cell r="AS263" t="str">
            <v>Xuất sắc</v>
          </cell>
          <cell r="AT263" t="str">
            <v>Đạt LĐTT</v>
          </cell>
          <cell r="AU263">
            <v>8.5</v>
          </cell>
          <cell r="AV263" t="str">
            <v/>
          </cell>
          <cell r="AW263" t="str">
            <v>Xuất sắc</v>
          </cell>
          <cell r="AX263" t="str">
            <v>Đạt LĐTT</v>
          </cell>
          <cell r="AY263" t="str">
            <v>Xuất sắc</v>
          </cell>
          <cell r="AZ263">
            <v>8.5</v>
          </cell>
          <cell r="BA263">
            <v>8.4</v>
          </cell>
          <cell r="BB263" t="str">
            <v>12A* + 0B* + 0C* +  0D</v>
          </cell>
          <cell r="BC263" t="str">
            <v>12A*</v>
          </cell>
          <cell r="BD263">
            <v>0</v>
          </cell>
          <cell r="BE263" t="str">
            <v>HTXS NV</v>
          </cell>
          <cell r="BF263" t="str">
            <v>HTXS NV</v>
          </cell>
        </row>
        <row r="264">
          <cell r="E264" t="str">
            <v>01014019</v>
          </cell>
          <cell r="F264" t="str">
            <v>K. Điện - Điện tử</v>
          </cell>
          <cell r="G264" t="str">
            <v>VC</v>
          </cell>
          <cell r="H264" t="str">
            <v>A4</v>
          </cell>
          <cell r="I264">
            <v>7</v>
          </cell>
          <cell r="J264" t="str">
            <v>A4</v>
          </cell>
          <cell r="K264">
            <v>7</v>
          </cell>
          <cell r="L264" t="str">
            <v>A3</v>
          </cell>
          <cell r="M264">
            <v>8</v>
          </cell>
          <cell r="N264" t="str">
            <v>A4</v>
          </cell>
          <cell r="O264">
            <v>7</v>
          </cell>
          <cell r="P264" t="str">
            <v>A3</v>
          </cell>
          <cell r="Q264">
            <v>8</v>
          </cell>
          <cell r="R264" t="str">
            <v>A3</v>
          </cell>
          <cell r="S264">
            <v>8</v>
          </cell>
          <cell r="T264" t="str">
            <v>A3</v>
          </cell>
          <cell r="U264">
            <v>8</v>
          </cell>
          <cell r="V264">
            <v>7.8</v>
          </cell>
          <cell r="W264">
            <v>0</v>
          </cell>
          <cell r="X264" t="str">
            <v>Tốt</v>
          </cell>
          <cell r="Y264">
            <v>0</v>
          </cell>
          <cell r="Z264" t="str">
            <v>A3</v>
          </cell>
          <cell r="AA264">
            <v>8</v>
          </cell>
          <cell r="AB264" t="str">
            <v>A3</v>
          </cell>
          <cell r="AC264">
            <v>8</v>
          </cell>
          <cell r="AD264" t="str">
            <v>A3</v>
          </cell>
          <cell r="AE264">
            <v>8</v>
          </cell>
          <cell r="AF264" t="str">
            <v>A3</v>
          </cell>
          <cell r="AG264">
            <v>8</v>
          </cell>
          <cell r="AH264" t="str">
            <v>A3</v>
          </cell>
          <cell r="AI264">
            <v>8</v>
          </cell>
          <cell r="AJ264">
            <v>8</v>
          </cell>
          <cell r="AK264">
            <v>0</v>
          </cell>
          <cell r="AL264" t="str">
            <v>Xuất sắc</v>
          </cell>
          <cell r="AM264">
            <v>8</v>
          </cell>
          <cell r="AN264">
            <v>0</v>
          </cell>
          <cell r="AO264" t="str">
            <v>Xuất sắc</v>
          </cell>
          <cell r="AP264">
            <v>0</v>
          </cell>
          <cell r="AQ264">
            <v>7.9</v>
          </cell>
          <cell r="AR264" t="str">
            <v/>
          </cell>
          <cell r="AS264" t="str">
            <v>Tốt</v>
          </cell>
          <cell r="AT264" t="str">
            <v>Đạt LĐTT</v>
          </cell>
          <cell r="AU264">
            <v>7.9</v>
          </cell>
          <cell r="AV264" t="str">
            <v/>
          </cell>
          <cell r="AW264" t="str">
            <v>Tốt</v>
          </cell>
          <cell r="AX264" t="str">
            <v>Đạt LĐTT</v>
          </cell>
          <cell r="AY264" t="e">
            <v>#N/A</v>
          </cell>
          <cell r="AZ264">
            <v>7.7</v>
          </cell>
          <cell r="BA264">
            <v>7.8</v>
          </cell>
          <cell r="BB264" t="str">
            <v>12A* + 0B* + 0C* +  0D</v>
          </cell>
          <cell r="BC264" t="str">
            <v>12A*</v>
          </cell>
          <cell r="BD264">
            <v>0</v>
          </cell>
          <cell r="BE264" t="str">
            <v>HTT NV</v>
          </cell>
          <cell r="BF264" t="str">
            <v>HTT NV</v>
          </cell>
        </row>
        <row r="265">
          <cell r="E265" t="str">
            <v>01014010</v>
          </cell>
          <cell r="F265" t="str">
            <v>K. Điện - Điện tử</v>
          </cell>
          <cell r="G265" t="str">
            <v>VC</v>
          </cell>
          <cell r="H265" t="str">
            <v>A4</v>
          </cell>
          <cell r="I265">
            <v>7</v>
          </cell>
          <cell r="J265" t="str">
            <v>A4</v>
          </cell>
          <cell r="K265">
            <v>7</v>
          </cell>
          <cell r="L265" t="str">
            <v>A4</v>
          </cell>
          <cell r="M265">
            <v>7</v>
          </cell>
          <cell r="N265" t="str">
            <v>A4</v>
          </cell>
          <cell r="O265">
            <v>7</v>
          </cell>
          <cell r="P265" t="str">
            <v>A3</v>
          </cell>
          <cell r="Q265">
            <v>8</v>
          </cell>
          <cell r="R265" t="str">
            <v>A3</v>
          </cell>
          <cell r="S265">
            <v>8</v>
          </cell>
          <cell r="T265" t="str">
            <v>A4</v>
          </cell>
          <cell r="U265">
            <v>7</v>
          </cell>
          <cell r="V265">
            <v>7.4</v>
          </cell>
          <cell r="W265">
            <v>0</v>
          </cell>
          <cell r="X265" t="str">
            <v>Tốt</v>
          </cell>
          <cell r="Y265">
            <v>0</v>
          </cell>
          <cell r="Z265" t="str">
            <v>A3</v>
          </cell>
          <cell r="AA265">
            <v>8</v>
          </cell>
          <cell r="AB265" t="str">
            <v>A4</v>
          </cell>
          <cell r="AC265">
            <v>7</v>
          </cell>
          <cell r="AD265" t="str">
            <v>A3</v>
          </cell>
          <cell r="AE265">
            <v>8</v>
          </cell>
          <cell r="AF265" t="str">
            <v>A4</v>
          </cell>
          <cell r="AG265">
            <v>7</v>
          </cell>
          <cell r="AH265" t="str">
            <v>A3</v>
          </cell>
          <cell r="AI265">
            <v>8</v>
          </cell>
          <cell r="AJ265">
            <v>7.5</v>
          </cell>
          <cell r="AK265">
            <v>0</v>
          </cell>
          <cell r="AL265" t="str">
            <v>Tốt</v>
          </cell>
          <cell r="AM265">
            <v>7.6</v>
          </cell>
          <cell r="AN265">
            <v>0</v>
          </cell>
          <cell r="AO265" t="str">
            <v>Tốt</v>
          </cell>
          <cell r="AP265">
            <v>0</v>
          </cell>
          <cell r="AQ265">
            <v>7.5</v>
          </cell>
          <cell r="AR265" t="str">
            <v/>
          </cell>
          <cell r="AS265" t="str">
            <v>Tốt</v>
          </cell>
          <cell r="AT265" t="str">
            <v>Đạt LĐTT</v>
          </cell>
          <cell r="AU265">
            <v>7.5</v>
          </cell>
          <cell r="AV265" t="str">
            <v/>
          </cell>
          <cell r="AW265" t="str">
            <v>Tốt</v>
          </cell>
          <cell r="AX265" t="str">
            <v>Đạt LĐTT</v>
          </cell>
          <cell r="AY265" t="e">
            <v>#N/A</v>
          </cell>
          <cell r="AZ265">
            <v>7.4</v>
          </cell>
          <cell r="BA265">
            <v>7.4</v>
          </cell>
          <cell r="BB265" t="str">
            <v>12A* + 0B* + 0C* +  0D</v>
          </cell>
          <cell r="BC265" t="str">
            <v>12A*</v>
          </cell>
          <cell r="BD265">
            <v>0</v>
          </cell>
          <cell r="BE265" t="str">
            <v>HTT NV</v>
          </cell>
          <cell r="BF265" t="str">
            <v>HTT NV</v>
          </cell>
        </row>
        <row r="266">
          <cell r="E266" t="str">
            <v>01014030</v>
          </cell>
          <cell r="F266" t="str">
            <v>K. Điện - Điện tử</v>
          </cell>
          <cell r="G266" t="str">
            <v>VC</v>
          </cell>
          <cell r="H266" t="str">
            <v>A4</v>
          </cell>
          <cell r="I266">
            <v>7</v>
          </cell>
          <cell r="J266" t="str">
            <v>A4</v>
          </cell>
          <cell r="K266">
            <v>7</v>
          </cell>
          <cell r="L266" t="str">
            <v>A4</v>
          </cell>
          <cell r="M266">
            <v>7</v>
          </cell>
          <cell r="N266" t="str">
            <v>A4</v>
          </cell>
          <cell r="O266">
            <v>7</v>
          </cell>
          <cell r="P266" t="str">
            <v>A3</v>
          </cell>
          <cell r="Q266">
            <v>8</v>
          </cell>
          <cell r="R266" t="str">
            <v>A1</v>
          </cell>
          <cell r="S266">
            <v>10</v>
          </cell>
          <cell r="T266" t="str">
            <v>A4</v>
          </cell>
          <cell r="U266">
            <v>7</v>
          </cell>
          <cell r="V266">
            <v>7.8</v>
          </cell>
          <cell r="W266">
            <v>0</v>
          </cell>
          <cell r="X266" t="str">
            <v>Tốt</v>
          </cell>
          <cell r="Y266">
            <v>0</v>
          </cell>
          <cell r="Z266" t="str">
            <v>A4</v>
          </cell>
          <cell r="AA266">
            <v>7</v>
          </cell>
          <cell r="AB266" t="str">
            <v>A3</v>
          </cell>
          <cell r="AC266">
            <v>8</v>
          </cell>
          <cell r="AD266" t="str">
            <v>A3</v>
          </cell>
          <cell r="AE266">
            <v>8</v>
          </cell>
          <cell r="AF266" t="str">
            <v>A4</v>
          </cell>
          <cell r="AG266">
            <v>7</v>
          </cell>
          <cell r="AH266" t="str">
            <v>A4</v>
          </cell>
          <cell r="AI266">
            <v>7</v>
          </cell>
          <cell r="AJ266">
            <v>7.5</v>
          </cell>
          <cell r="AK266">
            <v>0</v>
          </cell>
          <cell r="AL266" t="str">
            <v>Tốt</v>
          </cell>
          <cell r="AM266">
            <v>7.4</v>
          </cell>
          <cell r="AN266">
            <v>0</v>
          </cell>
          <cell r="AO266" t="str">
            <v>Tốt</v>
          </cell>
          <cell r="AP266">
            <v>0</v>
          </cell>
          <cell r="AQ266">
            <v>7.7</v>
          </cell>
          <cell r="AR266" t="str">
            <v/>
          </cell>
          <cell r="AS266" t="str">
            <v>Tốt</v>
          </cell>
          <cell r="AT266" t="str">
            <v>Đạt LĐTT</v>
          </cell>
          <cell r="AU266">
            <v>7.6</v>
          </cell>
          <cell r="AV266" t="str">
            <v/>
          </cell>
          <cell r="AW266" t="str">
            <v>Tốt</v>
          </cell>
          <cell r="AX266" t="str">
            <v>Đạt LĐTT</v>
          </cell>
          <cell r="AY266" t="e">
            <v>#N/A</v>
          </cell>
          <cell r="AZ266">
            <v>7.5</v>
          </cell>
          <cell r="BA266">
            <v>7.5</v>
          </cell>
          <cell r="BB266" t="str">
            <v>12A* + 0B* + 0C* +  0D</v>
          </cell>
          <cell r="BC266" t="str">
            <v>12A*</v>
          </cell>
          <cell r="BD266">
            <v>0</v>
          </cell>
          <cell r="BE266" t="str">
            <v>HTT NV</v>
          </cell>
          <cell r="BF266" t="str">
            <v>HTT NV</v>
          </cell>
        </row>
        <row r="267">
          <cell r="E267" t="str">
            <v>01014024</v>
          </cell>
          <cell r="F267" t="str">
            <v>K. Điện - Điện tử</v>
          </cell>
          <cell r="G267" t="str">
            <v>VC</v>
          </cell>
          <cell r="H267" t="str">
            <v>A3</v>
          </cell>
          <cell r="I267">
            <v>8</v>
          </cell>
          <cell r="J267" t="str">
            <v>A4</v>
          </cell>
          <cell r="K267">
            <v>7</v>
          </cell>
          <cell r="L267" t="str">
            <v>A3</v>
          </cell>
          <cell r="M267">
            <v>8</v>
          </cell>
          <cell r="N267" t="str">
            <v>A3</v>
          </cell>
          <cell r="O267">
            <v>8</v>
          </cell>
          <cell r="P267" t="str">
            <v>A3</v>
          </cell>
          <cell r="Q267">
            <v>8</v>
          </cell>
          <cell r="R267" t="str">
            <v>A3</v>
          </cell>
          <cell r="S267">
            <v>8</v>
          </cell>
          <cell r="T267" t="str">
            <v>A3</v>
          </cell>
          <cell r="U267">
            <v>8</v>
          </cell>
          <cell r="V267">
            <v>8</v>
          </cell>
          <cell r="W267">
            <v>0</v>
          </cell>
          <cell r="X267" t="str">
            <v>Xuất sắc</v>
          </cell>
          <cell r="Y267">
            <v>0</v>
          </cell>
          <cell r="Z267" t="str">
            <v>A3</v>
          </cell>
          <cell r="AA267">
            <v>8</v>
          </cell>
          <cell r="AB267" t="str">
            <v>A3</v>
          </cell>
          <cell r="AC267">
            <v>8</v>
          </cell>
          <cell r="AD267" t="str">
            <v>A3</v>
          </cell>
          <cell r="AE267">
            <v>8</v>
          </cell>
          <cell r="AF267" t="str">
            <v>A3</v>
          </cell>
          <cell r="AG267">
            <v>8</v>
          </cell>
          <cell r="AH267" t="str">
            <v>A4</v>
          </cell>
          <cell r="AI267">
            <v>7</v>
          </cell>
          <cell r="AJ267">
            <v>8</v>
          </cell>
          <cell r="AK267">
            <v>0</v>
          </cell>
          <cell r="AL267" t="str">
            <v>Xuất sắc</v>
          </cell>
          <cell r="AM267">
            <v>7.8</v>
          </cell>
          <cell r="AN267">
            <v>0</v>
          </cell>
          <cell r="AO267" t="str">
            <v>Tốt</v>
          </cell>
          <cell r="AP267">
            <v>0</v>
          </cell>
          <cell r="AQ267">
            <v>8</v>
          </cell>
          <cell r="AR267" t="str">
            <v/>
          </cell>
          <cell r="AS267" t="str">
            <v>Xuất sắc</v>
          </cell>
          <cell r="AT267" t="str">
            <v>Đạt LĐTT</v>
          </cell>
          <cell r="AU267">
            <v>7.9</v>
          </cell>
          <cell r="AV267" t="str">
            <v/>
          </cell>
          <cell r="AW267" t="str">
            <v>Tốt</v>
          </cell>
          <cell r="AX267" t="str">
            <v>Đạt LĐTT</v>
          </cell>
          <cell r="AY267" t="str">
            <v>Tốt</v>
          </cell>
          <cell r="AZ267">
            <v>7.9</v>
          </cell>
          <cell r="BA267">
            <v>7.8</v>
          </cell>
          <cell r="BB267" t="str">
            <v>12A* + 0B* + 0C* +  0D</v>
          </cell>
          <cell r="BC267" t="str">
            <v>12A*</v>
          </cell>
          <cell r="BD267">
            <v>0</v>
          </cell>
          <cell r="BE267" t="str">
            <v>HTT NV</v>
          </cell>
          <cell r="BF267" t="str">
            <v>HTT NV</v>
          </cell>
        </row>
        <row r="268">
          <cell r="E268" t="str">
            <v>01014048</v>
          </cell>
          <cell r="F268" t="str">
            <v>K. Điện - Điện tử</v>
          </cell>
          <cell r="G268" t="str">
            <v>VC</v>
          </cell>
          <cell r="H268" t="str">
            <v>A1</v>
          </cell>
          <cell r="I268">
            <v>10</v>
          </cell>
          <cell r="J268" t="str">
            <v>A4</v>
          </cell>
          <cell r="K268">
            <v>7</v>
          </cell>
          <cell r="L268" t="str">
            <v>A1</v>
          </cell>
          <cell r="M268">
            <v>10</v>
          </cell>
          <cell r="N268" t="str">
            <v>A1</v>
          </cell>
          <cell r="O268">
            <v>10</v>
          </cell>
          <cell r="P268" t="str">
            <v>A1</v>
          </cell>
          <cell r="Q268">
            <v>10</v>
          </cell>
          <cell r="R268" t="str">
            <v>A1</v>
          </cell>
          <cell r="S268">
            <v>10</v>
          </cell>
          <cell r="T268" t="str">
            <v>A3</v>
          </cell>
          <cell r="U268">
            <v>8</v>
          </cell>
          <cell r="V268">
            <v>9.6</v>
          </cell>
          <cell r="W268">
            <v>0</v>
          </cell>
          <cell r="X268" t="str">
            <v>Xuất sắc</v>
          </cell>
          <cell r="Y268">
            <v>0</v>
          </cell>
          <cell r="Z268" t="str">
            <v>A1</v>
          </cell>
          <cell r="AA268">
            <v>10</v>
          </cell>
          <cell r="AB268" t="str">
            <v>A1</v>
          </cell>
          <cell r="AC268">
            <v>10</v>
          </cell>
          <cell r="AD268" t="str">
            <v>A1</v>
          </cell>
          <cell r="AE268">
            <v>10</v>
          </cell>
          <cell r="AF268" t="str">
            <v>A1</v>
          </cell>
          <cell r="AG268">
            <v>10</v>
          </cell>
          <cell r="AH268" t="str">
            <v>A1</v>
          </cell>
          <cell r="AI268">
            <v>10</v>
          </cell>
          <cell r="AJ268">
            <v>10</v>
          </cell>
          <cell r="AK268">
            <v>0</v>
          </cell>
          <cell r="AL268" t="str">
            <v>Xuất sắc</v>
          </cell>
          <cell r="AM268">
            <v>10</v>
          </cell>
          <cell r="AN268">
            <v>0</v>
          </cell>
          <cell r="AO268" t="str">
            <v>Xuất sắc</v>
          </cell>
          <cell r="AP268">
            <v>0</v>
          </cell>
          <cell r="AQ268">
            <v>9.8000000000000007</v>
          </cell>
          <cell r="AR268" t="str">
            <v/>
          </cell>
          <cell r="AS268" t="str">
            <v>Xuất sắc</v>
          </cell>
          <cell r="AT268" t="str">
            <v>Đạt LĐTT</v>
          </cell>
          <cell r="AU268">
            <v>9.8000000000000007</v>
          </cell>
          <cell r="AV268" t="str">
            <v/>
          </cell>
          <cell r="AW268" t="str">
            <v>Xuất sắc</v>
          </cell>
          <cell r="AX268" t="str">
            <v>Đạt LĐTT</v>
          </cell>
          <cell r="AY268" t="str">
            <v>Tốt</v>
          </cell>
          <cell r="AZ268">
            <v>9.5</v>
          </cell>
          <cell r="BA268">
            <v>9.6</v>
          </cell>
          <cell r="BB268" t="str">
            <v>12A* + 0B* + 0C* +  0D</v>
          </cell>
          <cell r="BC268" t="str">
            <v>12A*</v>
          </cell>
          <cell r="BD268">
            <v>0</v>
          </cell>
          <cell r="BE268" t="str">
            <v>HTXS NV</v>
          </cell>
          <cell r="BF268" t="str">
            <v>HTXS NV</v>
          </cell>
        </row>
        <row r="269">
          <cell r="E269" t="str">
            <v>01014022</v>
          </cell>
          <cell r="F269" t="str">
            <v>K. Điện - Điện tử</v>
          </cell>
          <cell r="G269" t="str">
            <v>VC</v>
          </cell>
          <cell r="H269" t="str">
            <v>A4</v>
          </cell>
          <cell r="I269">
            <v>7</v>
          </cell>
          <cell r="J269" t="str">
            <v>A4</v>
          </cell>
          <cell r="K269">
            <v>7</v>
          </cell>
          <cell r="L269" t="str">
            <v>A3</v>
          </cell>
          <cell r="M269">
            <v>8</v>
          </cell>
          <cell r="N269" t="str">
            <v>A4</v>
          </cell>
          <cell r="O269">
            <v>7</v>
          </cell>
          <cell r="P269" t="str">
            <v>A3</v>
          </cell>
          <cell r="Q269">
            <v>8</v>
          </cell>
          <cell r="R269" t="str">
            <v>A3</v>
          </cell>
          <cell r="S269">
            <v>8</v>
          </cell>
          <cell r="T269" t="str">
            <v>A4</v>
          </cell>
          <cell r="U269">
            <v>7</v>
          </cell>
          <cell r="V269">
            <v>7.6</v>
          </cell>
          <cell r="W269">
            <v>0</v>
          </cell>
          <cell r="X269" t="str">
            <v>Tốt</v>
          </cell>
          <cell r="Y269">
            <v>0</v>
          </cell>
          <cell r="Z269" t="str">
            <v>A3</v>
          </cell>
          <cell r="AA269">
            <v>8</v>
          </cell>
          <cell r="AB269" t="str">
            <v>A4</v>
          </cell>
          <cell r="AC269">
            <v>7</v>
          </cell>
          <cell r="AD269" t="str">
            <v>A3</v>
          </cell>
          <cell r="AE269">
            <v>8</v>
          </cell>
          <cell r="AF269" t="str">
            <v>A3</v>
          </cell>
          <cell r="AG269">
            <v>8</v>
          </cell>
          <cell r="AH269" t="str">
            <v>A3</v>
          </cell>
          <cell r="AI269">
            <v>8</v>
          </cell>
          <cell r="AJ269">
            <v>7.8</v>
          </cell>
          <cell r="AK269">
            <v>0</v>
          </cell>
          <cell r="AL269" t="str">
            <v>Tốt</v>
          </cell>
          <cell r="AM269">
            <v>7.8</v>
          </cell>
          <cell r="AN269">
            <v>0</v>
          </cell>
          <cell r="AO269" t="str">
            <v>Tốt</v>
          </cell>
          <cell r="AP269">
            <v>0</v>
          </cell>
          <cell r="AQ269">
            <v>7.7</v>
          </cell>
          <cell r="AR269" t="str">
            <v/>
          </cell>
          <cell r="AS269" t="str">
            <v>Tốt</v>
          </cell>
          <cell r="AT269" t="str">
            <v>Đạt LĐTT</v>
          </cell>
          <cell r="AU269">
            <v>7.7</v>
          </cell>
          <cell r="AV269" t="str">
            <v/>
          </cell>
          <cell r="AW269" t="str">
            <v>Tốt</v>
          </cell>
          <cell r="AX269" t="str">
            <v>Đạt LĐTT</v>
          </cell>
          <cell r="AY269" t="str">
            <v>Khá</v>
          </cell>
          <cell r="AZ269">
            <v>7.5</v>
          </cell>
          <cell r="BA269">
            <v>7.6</v>
          </cell>
          <cell r="BB269" t="str">
            <v>12A* + 0B* + 0C* +  0D</v>
          </cell>
          <cell r="BC269" t="str">
            <v>12A*</v>
          </cell>
          <cell r="BD269">
            <v>0</v>
          </cell>
          <cell r="BE269" t="str">
            <v>HTT NV</v>
          </cell>
          <cell r="BF269" t="str">
            <v>HTT NV</v>
          </cell>
        </row>
        <row r="270">
          <cell r="E270" t="str">
            <v>01014025</v>
          </cell>
          <cell r="F270" t="str">
            <v>K. Điện - Điện tử</v>
          </cell>
          <cell r="G270" t="str">
            <v>VC</v>
          </cell>
          <cell r="H270" t="str">
            <v>A4</v>
          </cell>
          <cell r="I270">
            <v>7</v>
          </cell>
          <cell r="J270" t="str">
            <v>A4</v>
          </cell>
          <cell r="K270">
            <v>7</v>
          </cell>
          <cell r="L270" t="str">
            <v>A4</v>
          </cell>
          <cell r="M270">
            <v>7</v>
          </cell>
          <cell r="N270" t="str">
            <v>A4</v>
          </cell>
          <cell r="O270">
            <v>7</v>
          </cell>
          <cell r="P270" t="str">
            <v>A4</v>
          </cell>
          <cell r="Q270">
            <v>7</v>
          </cell>
          <cell r="R270" t="str">
            <v>A4</v>
          </cell>
          <cell r="S270">
            <v>7</v>
          </cell>
          <cell r="T270" t="str">
            <v>A4</v>
          </cell>
          <cell r="U270">
            <v>7</v>
          </cell>
          <cell r="V270">
            <v>7</v>
          </cell>
          <cell r="W270">
            <v>0</v>
          </cell>
          <cell r="X270" t="str">
            <v>Tốt</v>
          </cell>
          <cell r="Y270">
            <v>0</v>
          </cell>
          <cell r="Z270" t="str">
            <v>A4</v>
          </cell>
          <cell r="AA270">
            <v>7</v>
          </cell>
          <cell r="AB270" t="str">
            <v>A3</v>
          </cell>
          <cell r="AC270">
            <v>8</v>
          </cell>
          <cell r="AD270" t="str">
            <v>A4</v>
          </cell>
          <cell r="AE270">
            <v>7</v>
          </cell>
          <cell r="AF270" t="str">
            <v>A4</v>
          </cell>
          <cell r="AG270">
            <v>7</v>
          </cell>
          <cell r="AH270" t="str">
            <v>A4</v>
          </cell>
          <cell r="AI270">
            <v>7</v>
          </cell>
          <cell r="AJ270">
            <v>7.3</v>
          </cell>
          <cell r="AK270">
            <v>0</v>
          </cell>
          <cell r="AL270" t="str">
            <v>Tốt</v>
          </cell>
          <cell r="AM270">
            <v>7.2</v>
          </cell>
          <cell r="AN270">
            <v>0</v>
          </cell>
          <cell r="AO270" t="str">
            <v>Tốt</v>
          </cell>
          <cell r="AP270">
            <v>0</v>
          </cell>
          <cell r="AQ270">
            <v>7.2</v>
          </cell>
          <cell r="AR270" t="str">
            <v/>
          </cell>
          <cell r="AS270" t="str">
            <v>Tốt</v>
          </cell>
          <cell r="AT270" t="str">
            <v>Đạt LĐTT</v>
          </cell>
          <cell r="AU270">
            <v>7.1</v>
          </cell>
          <cell r="AV270" t="str">
            <v/>
          </cell>
          <cell r="AW270" t="str">
            <v>Tốt</v>
          </cell>
          <cell r="AX270" t="str">
            <v>Đạt LĐTT</v>
          </cell>
          <cell r="AY270" t="e">
            <v>#N/A</v>
          </cell>
          <cell r="AZ270">
            <v>7.1</v>
          </cell>
          <cell r="BA270">
            <v>7.1</v>
          </cell>
          <cell r="BB270" t="str">
            <v>12A* + 0B* + 0C* +  0D</v>
          </cell>
          <cell r="BC270" t="str">
            <v>12A*</v>
          </cell>
          <cell r="BD270">
            <v>0</v>
          </cell>
          <cell r="BE270" t="str">
            <v>HTT NV</v>
          </cell>
          <cell r="BF270" t="str">
            <v>HTT NV</v>
          </cell>
        </row>
        <row r="271">
          <cell r="E271" t="str">
            <v>01014032</v>
          </cell>
          <cell r="F271" t="str">
            <v>K. Điện - Điện tử</v>
          </cell>
          <cell r="G271" t="str">
            <v>VC</v>
          </cell>
          <cell r="H271" t="str">
            <v>A4</v>
          </cell>
          <cell r="I271">
            <v>7</v>
          </cell>
          <cell r="J271" t="str">
            <v>A4</v>
          </cell>
          <cell r="K271">
            <v>7</v>
          </cell>
          <cell r="L271" t="str">
            <v>A3</v>
          </cell>
          <cell r="M271">
            <v>8</v>
          </cell>
          <cell r="N271" t="str">
            <v>A4</v>
          </cell>
          <cell r="O271">
            <v>7</v>
          </cell>
          <cell r="P271" t="str">
            <v>A3</v>
          </cell>
          <cell r="Q271">
            <v>8</v>
          </cell>
          <cell r="R271" t="str">
            <v>A1</v>
          </cell>
          <cell r="S271">
            <v>10</v>
          </cell>
          <cell r="T271" t="str">
            <v>A3</v>
          </cell>
          <cell r="U271">
            <v>8</v>
          </cell>
          <cell r="V271">
            <v>8.1999999999999993</v>
          </cell>
          <cell r="W271">
            <v>0</v>
          </cell>
          <cell r="X271" t="str">
            <v>Xuất sắc</v>
          </cell>
          <cell r="Y271">
            <v>0</v>
          </cell>
          <cell r="Z271" t="str">
            <v>A4</v>
          </cell>
          <cell r="AA271">
            <v>7</v>
          </cell>
          <cell r="AB271" t="str">
            <v>A2</v>
          </cell>
          <cell r="AC271">
            <v>9</v>
          </cell>
          <cell r="AD271" t="str">
            <v>A3</v>
          </cell>
          <cell r="AE271">
            <v>8</v>
          </cell>
          <cell r="AF271" t="str">
            <v>A3</v>
          </cell>
          <cell r="AG271">
            <v>8</v>
          </cell>
          <cell r="AH271" t="str">
            <v>A3</v>
          </cell>
          <cell r="AI271">
            <v>8</v>
          </cell>
          <cell r="AJ271">
            <v>8</v>
          </cell>
          <cell r="AK271">
            <v>0</v>
          </cell>
          <cell r="AL271" t="str">
            <v>Xuất sắc</v>
          </cell>
          <cell r="AM271">
            <v>8</v>
          </cell>
          <cell r="AN271">
            <v>0</v>
          </cell>
          <cell r="AO271" t="str">
            <v>Xuất sắc</v>
          </cell>
          <cell r="AP271">
            <v>0</v>
          </cell>
          <cell r="AQ271">
            <v>8.1</v>
          </cell>
          <cell r="AR271" t="str">
            <v/>
          </cell>
          <cell r="AS271" t="str">
            <v>Xuất sắc</v>
          </cell>
          <cell r="AT271" t="str">
            <v>Đạt LĐTT</v>
          </cell>
          <cell r="AU271">
            <v>8.1</v>
          </cell>
          <cell r="AV271" t="str">
            <v/>
          </cell>
          <cell r="AW271" t="str">
            <v>Xuất sắc</v>
          </cell>
          <cell r="AX271" t="str">
            <v>Đạt LĐTT</v>
          </cell>
          <cell r="AY271" t="e">
            <v>#N/A</v>
          </cell>
          <cell r="AZ271">
            <v>7.9</v>
          </cell>
          <cell r="BA271">
            <v>7.9</v>
          </cell>
          <cell r="BB271" t="str">
            <v>12A* + 0B* + 0C* +  0D</v>
          </cell>
          <cell r="BC271" t="str">
            <v>12A*</v>
          </cell>
          <cell r="BD271">
            <v>0</v>
          </cell>
          <cell r="BE271" t="str">
            <v>HTT NV</v>
          </cell>
          <cell r="BF271" t="str">
            <v>HTT NV</v>
          </cell>
        </row>
        <row r="272">
          <cell r="E272" t="str">
            <v>01014006</v>
          </cell>
          <cell r="F272" t="str">
            <v>K. Điện - Điện tử</v>
          </cell>
          <cell r="G272" t="str">
            <v>VC</v>
          </cell>
          <cell r="H272" t="str">
            <v>A3</v>
          </cell>
          <cell r="I272">
            <v>8</v>
          </cell>
          <cell r="J272" t="str">
            <v>A4</v>
          </cell>
          <cell r="K272">
            <v>7</v>
          </cell>
          <cell r="L272" t="str">
            <v>A3</v>
          </cell>
          <cell r="M272">
            <v>8</v>
          </cell>
          <cell r="N272" t="str">
            <v>A4</v>
          </cell>
          <cell r="O272">
            <v>7</v>
          </cell>
          <cell r="P272" t="str">
            <v>A3</v>
          </cell>
          <cell r="Q272">
            <v>8</v>
          </cell>
          <cell r="R272" t="str">
            <v>A1</v>
          </cell>
          <cell r="S272">
            <v>10</v>
          </cell>
          <cell r="T272" t="str">
            <v>A3</v>
          </cell>
          <cell r="U272">
            <v>8</v>
          </cell>
          <cell r="V272">
            <v>8.1999999999999993</v>
          </cell>
          <cell r="W272">
            <v>0</v>
          </cell>
          <cell r="X272" t="str">
            <v>Xuất sắc</v>
          </cell>
          <cell r="Y272">
            <v>0</v>
          </cell>
          <cell r="Z272" t="str">
            <v>A3</v>
          </cell>
          <cell r="AA272">
            <v>8</v>
          </cell>
          <cell r="AB272" t="str">
            <v>A3</v>
          </cell>
          <cell r="AC272">
            <v>8</v>
          </cell>
          <cell r="AD272" t="str">
            <v>A2</v>
          </cell>
          <cell r="AE272">
            <v>9</v>
          </cell>
          <cell r="AF272" t="str">
            <v>A2</v>
          </cell>
          <cell r="AG272">
            <v>9</v>
          </cell>
          <cell r="AH272" t="str">
            <v>A3</v>
          </cell>
          <cell r="AI272">
            <v>8</v>
          </cell>
          <cell r="AJ272">
            <v>8.5</v>
          </cell>
          <cell r="AK272">
            <v>0</v>
          </cell>
          <cell r="AL272" t="str">
            <v>Xuất sắc</v>
          </cell>
          <cell r="AM272">
            <v>8.4</v>
          </cell>
          <cell r="AN272">
            <v>0</v>
          </cell>
          <cell r="AO272" t="str">
            <v>Xuất sắc</v>
          </cell>
          <cell r="AP272">
            <v>0</v>
          </cell>
          <cell r="AQ272">
            <v>8.4</v>
          </cell>
          <cell r="AR272" t="str">
            <v/>
          </cell>
          <cell r="AS272" t="str">
            <v>Xuất sắc</v>
          </cell>
          <cell r="AT272" t="str">
            <v>Đạt LĐTT</v>
          </cell>
          <cell r="AU272">
            <v>8.3000000000000007</v>
          </cell>
          <cell r="AV272" t="str">
            <v/>
          </cell>
          <cell r="AW272" t="str">
            <v>Xuất sắc</v>
          </cell>
          <cell r="AX272" t="str">
            <v>Đạt LĐTT</v>
          </cell>
          <cell r="AY272" t="e">
            <v>#N/A</v>
          </cell>
          <cell r="AZ272">
            <v>8.1999999999999993</v>
          </cell>
          <cell r="BA272">
            <v>8.1999999999999993</v>
          </cell>
          <cell r="BB272" t="str">
            <v>12A* + 0B* + 0C* +  0D</v>
          </cell>
          <cell r="BC272" t="str">
            <v>12A*</v>
          </cell>
          <cell r="BD272">
            <v>0</v>
          </cell>
          <cell r="BE272" t="str">
            <v>HTXS NV</v>
          </cell>
          <cell r="BF272" t="str">
            <v>HTXS NV</v>
          </cell>
        </row>
        <row r="273">
          <cell r="E273" t="str">
            <v>01014052</v>
          </cell>
          <cell r="F273" t="str">
            <v>K. Điện - Điện tử</v>
          </cell>
          <cell r="G273" t="str">
            <v>VC</v>
          </cell>
          <cell r="H273">
            <v>0</v>
          </cell>
          <cell r="I273">
            <v>0</v>
          </cell>
          <cell r="J273">
            <v>0</v>
          </cell>
          <cell r="K273">
            <v>0</v>
          </cell>
          <cell r="L273">
            <v>0</v>
          </cell>
          <cell r="M273">
            <v>0</v>
          </cell>
          <cell r="N273" t="str">
            <v>A4</v>
          </cell>
          <cell r="O273">
            <v>7</v>
          </cell>
          <cell r="P273" t="str">
            <v>A4</v>
          </cell>
          <cell r="Q273">
            <v>7</v>
          </cell>
          <cell r="R273" t="str">
            <v>A4</v>
          </cell>
          <cell r="S273">
            <v>7</v>
          </cell>
          <cell r="T273" t="str">
            <v>A4</v>
          </cell>
          <cell r="U273">
            <v>7</v>
          </cell>
          <cell r="V273">
            <v>7</v>
          </cell>
          <cell r="W273">
            <v>0</v>
          </cell>
          <cell r="X273" t="str">
            <v>Tốt</v>
          </cell>
          <cell r="Y273" t="str">
            <v>Tuyển dụng tháng 10/2022. Thưởng thi đua học kỳ 4 tháng</v>
          </cell>
          <cell r="Z273" t="str">
            <v>A4</v>
          </cell>
          <cell r="AA273">
            <v>7</v>
          </cell>
          <cell r="AB273" t="str">
            <v>A4</v>
          </cell>
          <cell r="AC273">
            <v>7</v>
          </cell>
          <cell r="AD273" t="str">
            <v>A4</v>
          </cell>
          <cell r="AE273">
            <v>7</v>
          </cell>
          <cell r="AF273" t="str">
            <v>A4</v>
          </cell>
          <cell r="AG273">
            <v>7</v>
          </cell>
          <cell r="AH273" t="str">
            <v>A4</v>
          </cell>
          <cell r="AI273">
            <v>7</v>
          </cell>
          <cell r="AJ273">
            <v>7</v>
          </cell>
          <cell r="AK273">
            <v>0</v>
          </cell>
          <cell r="AL273" t="str">
            <v>Tốt</v>
          </cell>
          <cell r="AM273">
            <v>7</v>
          </cell>
          <cell r="AN273">
            <v>0</v>
          </cell>
          <cell r="AO273" t="str">
            <v>Tốt</v>
          </cell>
          <cell r="AP273">
            <v>0</v>
          </cell>
          <cell r="AQ273">
            <v>7</v>
          </cell>
          <cell r="AR273" t="str">
            <v/>
          </cell>
          <cell r="AS273" t="str">
            <v>Tốt</v>
          </cell>
          <cell r="AT273" t="str">
            <v>Không xét LĐTT</v>
          </cell>
          <cell r="AU273">
            <v>7</v>
          </cell>
          <cell r="AV273" t="str">
            <v/>
          </cell>
          <cell r="AW273" t="str">
            <v>Tốt</v>
          </cell>
          <cell r="AX273" t="str">
            <v>Đạt LĐTT</v>
          </cell>
          <cell r="AY273" t="e">
            <v>#N/A</v>
          </cell>
          <cell r="AZ273">
            <v>7</v>
          </cell>
          <cell r="BA273">
            <v>7</v>
          </cell>
          <cell r="BB273" t="str">
            <v>9A* + 0B* + 0C* +  0D</v>
          </cell>
          <cell r="BC273" t="str">
            <v xml:space="preserve">9A* </v>
          </cell>
          <cell r="BD273">
            <v>0</v>
          </cell>
          <cell r="BE273" t="str">
            <v>HTT NV</v>
          </cell>
          <cell r="BF273" t="str">
            <v>HTT NV</v>
          </cell>
        </row>
        <row r="274">
          <cell r="E274" t="str">
            <v>01014009</v>
          </cell>
          <cell r="F274" t="str">
            <v>K. Điện - Điện tử</v>
          </cell>
          <cell r="G274" t="str">
            <v>VC</v>
          </cell>
          <cell r="H274" t="str">
            <v>A4</v>
          </cell>
          <cell r="I274">
            <v>7</v>
          </cell>
          <cell r="J274" t="str">
            <v>A4</v>
          </cell>
          <cell r="K274">
            <v>7</v>
          </cell>
          <cell r="L274" t="str">
            <v>A3</v>
          </cell>
          <cell r="M274">
            <v>8</v>
          </cell>
          <cell r="N274" t="str">
            <v>A4</v>
          </cell>
          <cell r="O274">
            <v>7</v>
          </cell>
          <cell r="P274" t="str">
            <v>A3</v>
          </cell>
          <cell r="Q274">
            <v>8</v>
          </cell>
          <cell r="R274" t="str">
            <v>A3</v>
          </cell>
          <cell r="S274">
            <v>8</v>
          </cell>
          <cell r="T274" t="str">
            <v>A4</v>
          </cell>
          <cell r="U274">
            <v>7</v>
          </cell>
          <cell r="V274">
            <v>7.6</v>
          </cell>
          <cell r="W274">
            <v>0</v>
          </cell>
          <cell r="X274" t="str">
            <v>Tốt</v>
          </cell>
          <cell r="Y274">
            <v>0</v>
          </cell>
          <cell r="Z274" t="str">
            <v>A3</v>
          </cell>
          <cell r="AA274">
            <v>8</v>
          </cell>
          <cell r="AB274" t="str">
            <v>A2</v>
          </cell>
          <cell r="AC274">
            <v>9</v>
          </cell>
          <cell r="AD274" t="str">
            <v>A4</v>
          </cell>
          <cell r="AE274">
            <v>7</v>
          </cell>
          <cell r="AF274" t="str">
            <v>A3</v>
          </cell>
          <cell r="AG274">
            <v>8</v>
          </cell>
          <cell r="AH274" t="str">
            <v>A4</v>
          </cell>
          <cell r="AI274">
            <v>7</v>
          </cell>
          <cell r="AJ274">
            <v>8</v>
          </cell>
          <cell r="AK274">
            <v>0</v>
          </cell>
          <cell r="AL274" t="str">
            <v>Xuất sắc</v>
          </cell>
          <cell r="AM274">
            <v>7.8</v>
          </cell>
          <cell r="AN274">
            <v>0</v>
          </cell>
          <cell r="AO274" t="str">
            <v>Tốt</v>
          </cell>
          <cell r="AP274">
            <v>0</v>
          </cell>
          <cell r="AQ274">
            <v>7.8</v>
          </cell>
          <cell r="AR274" t="str">
            <v/>
          </cell>
          <cell r="AS274" t="str">
            <v>Tốt</v>
          </cell>
          <cell r="AT274" t="str">
            <v>Đạt LĐTT</v>
          </cell>
          <cell r="AU274">
            <v>7.7</v>
          </cell>
          <cell r="AV274" t="str">
            <v/>
          </cell>
          <cell r="AW274" t="str">
            <v>Tốt</v>
          </cell>
          <cell r="AX274" t="str">
            <v>Đạt LĐTT</v>
          </cell>
          <cell r="AY274" t="e">
            <v>#N/A</v>
          </cell>
          <cell r="AZ274">
            <v>7.6</v>
          </cell>
          <cell r="BA274">
            <v>7.6</v>
          </cell>
          <cell r="BB274" t="str">
            <v>12A* + 0B* + 0C* +  0D</v>
          </cell>
          <cell r="BC274" t="str">
            <v>12A*</v>
          </cell>
          <cell r="BD274">
            <v>0</v>
          </cell>
          <cell r="BE274" t="str">
            <v>HTT NV</v>
          </cell>
          <cell r="BF274" t="str">
            <v>HTT NV</v>
          </cell>
        </row>
        <row r="275">
          <cell r="E275" t="str">
            <v>01014045</v>
          </cell>
          <cell r="F275" t="str">
            <v>K. Điện - Điện tử</v>
          </cell>
          <cell r="G275" t="str">
            <v>VC</v>
          </cell>
          <cell r="H275" t="str">
            <v>A1</v>
          </cell>
          <cell r="I275">
            <v>10</v>
          </cell>
          <cell r="J275" t="str">
            <v>A4</v>
          </cell>
          <cell r="K275">
            <v>7</v>
          </cell>
          <cell r="L275" t="str">
            <v>A1</v>
          </cell>
          <cell r="M275">
            <v>10</v>
          </cell>
          <cell r="N275" t="str">
            <v>A1</v>
          </cell>
          <cell r="O275">
            <v>10</v>
          </cell>
          <cell r="P275" t="str">
            <v>A1</v>
          </cell>
          <cell r="Q275">
            <v>10</v>
          </cell>
          <cell r="R275" t="str">
            <v>A1</v>
          </cell>
          <cell r="S275">
            <v>10</v>
          </cell>
          <cell r="T275" t="str">
            <v>A3</v>
          </cell>
          <cell r="U275">
            <v>8</v>
          </cell>
          <cell r="V275">
            <v>9.6</v>
          </cell>
          <cell r="W275">
            <v>0</v>
          </cell>
          <cell r="X275" t="str">
            <v>Xuất sắc</v>
          </cell>
          <cell r="Y275">
            <v>0</v>
          </cell>
          <cell r="Z275" t="str">
            <v>A1</v>
          </cell>
          <cell r="AA275">
            <v>10</v>
          </cell>
          <cell r="AB275" t="str">
            <v>A1</v>
          </cell>
          <cell r="AC275">
            <v>10</v>
          </cell>
          <cell r="AD275" t="str">
            <v>A3</v>
          </cell>
          <cell r="AE275">
            <v>8</v>
          </cell>
          <cell r="AF275" t="str">
            <v>A1</v>
          </cell>
          <cell r="AG275">
            <v>10</v>
          </cell>
          <cell r="AH275" t="str">
            <v>A3</v>
          </cell>
          <cell r="AI275">
            <v>8</v>
          </cell>
          <cell r="AJ275">
            <v>9.5</v>
          </cell>
          <cell r="AK275">
            <v>0</v>
          </cell>
          <cell r="AL275" t="str">
            <v>Xuất sắc</v>
          </cell>
          <cell r="AM275">
            <v>9.1999999999999993</v>
          </cell>
          <cell r="AN275">
            <v>0</v>
          </cell>
          <cell r="AO275" t="str">
            <v>Xuất sắc</v>
          </cell>
          <cell r="AP275">
            <v>0</v>
          </cell>
          <cell r="AQ275">
            <v>9.6</v>
          </cell>
          <cell r="AR275" t="str">
            <v/>
          </cell>
          <cell r="AS275" t="str">
            <v>Xuất sắc</v>
          </cell>
          <cell r="AT275" t="str">
            <v>Đạt LĐTT</v>
          </cell>
          <cell r="AU275">
            <v>9.4</v>
          </cell>
          <cell r="AV275" t="str">
            <v/>
          </cell>
          <cell r="AW275" t="str">
            <v>Xuất sắc</v>
          </cell>
          <cell r="AX275" t="str">
            <v>Đạt LĐTT</v>
          </cell>
          <cell r="AY275" t="str">
            <v>Tốt</v>
          </cell>
          <cell r="AZ275">
            <v>9.4</v>
          </cell>
          <cell r="BA275">
            <v>9.3000000000000007</v>
          </cell>
          <cell r="BB275" t="str">
            <v>12A* + 0B* + 0C* +  0D</v>
          </cell>
          <cell r="BC275" t="str">
            <v>12A*</v>
          </cell>
          <cell r="BD275">
            <v>0</v>
          </cell>
          <cell r="BE275" t="str">
            <v>HTXS NV</v>
          </cell>
          <cell r="BF275" t="str">
            <v>HTXS NV</v>
          </cell>
        </row>
        <row r="276">
          <cell r="E276" t="str">
            <v>01014021</v>
          </cell>
          <cell r="F276" t="str">
            <v>K. Điện - Điện tử</v>
          </cell>
          <cell r="G276" t="str">
            <v>VC</v>
          </cell>
          <cell r="H276" t="str">
            <v>A3</v>
          </cell>
          <cell r="I276">
            <v>8</v>
          </cell>
          <cell r="J276" t="str">
            <v>A4</v>
          </cell>
          <cell r="K276">
            <v>7</v>
          </cell>
          <cell r="L276" t="str">
            <v>A3</v>
          </cell>
          <cell r="M276">
            <v>8</v>
          </cell>
          <cell r="N276" t="str">
            <v>A4</v>
          </cell>
          <cell r="O276">
            <v>7</v>
          </cell>
          <cell r="P276" t="str">
            <v>A3</v>
          </cell>
          <cell r="Q276">
            <v>8</v>
          </cell>
          <cell r="R276" t="str">
            <v>A3</v>
          </cell>
          <cell r="S276">
            <v>8</v>
          </cell>
          <cell r="T276" t="str">
            <v>A4</v>
          </cell>
          <cell r="U276">
            <v>7</v>
          </cell>
          <cell r="V276">
            <v>7.6</v>
          </cell>
          <cell r="W276">
            <v>0</v>
          </cell>
          <cell r="X276" t="str">
            <v>Tốt</v>
          </cell>
          <cell r="Y276">
            <v>0</v>
          </cell>
          <cell r="Z276" t="str">
            <v>A3</v>
          </cell>
          <cell r="AA276">
            <v>8</v>
          </cell>
          <cell r="AB276" t="str">
            <v>A4</v>
          </cell>
          <cell r="AC276">
            <v>7</v>
          </cell>
          <cell r="AD276" t="str">
            <v>A3</v>
          </cell>
          <cell r="AE276">
            <v>8</v>
          </cell>
          <cell r="AF276" t="str">
            <v>A3</v>
          </cell>
          <cell r="AG276">
            <v>8</v>
          </cell>
          <cell r="AH276" t="str">
            <v>A3</v>
          </cell>
          <cell r="AI276">
            <v>8</v>
          </cell>
          <cell r="AJ276">
            <v>7.8</v>
          </cell>
          <cell r="AK276">
            <v>0</v>
          </cell>
          <cell r="AL276" t="str">
            <v>Tốt</v>
          </cell>
          <cell r="AM276">
            <v>7.8</v>
          </cell>
          <cell r="AN276">
            <v>0</v>
          </cell>
          <cell r="AO276" t="str">
            <v>Tốt</v>
          </cell>
          <cell r="AP276">
            <v>0</v>
          </cell>
          <cell r="AQ276">
            <v>7.7</v>
          </cell>
          <cell r="AR276" t="str">
            <v/>
          </cell>
          <cell r="AS276" t="str">
            <v>Tốt</v>
          </cell>
          <cell r="AT276" t="str">
            <v>Đạt LĐTT</v>
          </cell>
          <cell r="AU276">
            <v>7.7</v>
          </cell>
          <cell r="AV276" t="str">
            <v/>
          </cell>
          <cell r="AW276" t="str">
            <v>Tốt</v>
          </cell>
          <cell r="AX276" t="str">
            <v>Đạt LĐTT</v>
          </cell>
          <cell r="AY276" t="e">
            <v>#N/A</v>
          </cell>
          <cell r="AZ276">
            <v>7.6</v>
          </cell>
          <cell r="BA276">
            <v>7.7</v>
          </cell>
          <cell r="BB276" t="str">
            <v>12A* + 0B* + 0C* +  0D</v>
          </cell>
          <cell r="BC276" t="str">
            <v>12A*</v>
          </cell>
          <cell r="BD276">
            <v>0</v>
          </cell>
          <cell r="BE276" t="str">
            <v>HTT NV</v>
          </cell>
          <cell r="BF276" t="str">
            <v>HTT NV</v>
          </cell>
        </row>
        <row r="277">
          <cell r="E277" t="str">
            <v>01014016</v>
          </cell>
          <cell r="F277" t="str">
            <v>K. Điện - Điện tử</v>
          </cell>
          <cell r="G277" t="str">
            <v>VC</v>
          </cell>
          <cell r="H277" t="str">
            <v>A4</v>
          </cell>
          <cell r="I277">
            <v>7</v>
          </cell>
          <cell r="J277" t="str">
            <v>A4</v>
          </cell>
          <cell r="K277">
            <v>7</v>
          </cell>
          <cell r="L277" t="str">
            <v>A3</v>
          </cell>
          <cell r="M277">
            <v>8</v>
          </cell>
          <cell r="N277" t="str">
            <v>A4</v>
          </cell>
          <cell r="O277">
            <v>7</v>
          </cell>
          <cell r="P277" t="str">
            <v>A4</v>
          </cell>
          <cell r="Q277">
            <v>7</v>
          </cell>
          <cell r="R277" t="str">
            <v>A3</v>
          </cell>
          <cell r="S277">
            <v>8</v>
          </cell>
          <cell r="T277" t="str">
            <v>A4</v>
          </cell>
          <cell r="U277">
            <v>7</v>
          </cell>
          <cell r="V277">
            <v>7.4</v>
          </cell>
          <cell r="W277">
            <v>0</v>
          </cell>
          <cell r="X277" t="str">
            <v>Tốt</v>
          </cell>
          <cell r="Y277">
            <v>0</v>
          </cell>
          <cell r="Z277" t="str">
            <v>A2</v>
          </cell>
          <cell r="AA277">
            <v>9</v>
          </cell>
          <cell r="AB277" t="str">
            <v>A3</v>
          </cell>
          <cell r="AC277">
            <v>8</v>
          </cell>
          <cell r="AD277" t="str">
            <v>A2</v>
          </cell>
          <cell r="AE277">
            <v>9</v>
          </cell>
          <cell r="AF277" t="str">
            <v>A3</v>
          </cell>
          <cell r="AG277">
            <v>8</v>
          </cell>
          <cell r="AH277" t="str">
            <v>A3</v>
          </cell>
          <cell r="AI277">
            <v>8</v>
          </cell>
          <cell r="AJ277">
            <v>8.5</v>
          </cell>
          <cell r="AK277">
            <v>0</v>
          </cell>
          <cell r="AL277" t="str">
            <v>Xuất sắc</v>
          </cell>
          <cell r="AM277">
            <v>8.4</v>
          </cell>
          <cell r="AN277">
            <v>0</v>
          </cell>
          <cell r="AO277" t="str">
            <v>Xuất sắc</v>
          </cell>
          <cell r="AP277">
            <v>0</v>
          </cell>
          <cell r="AQ277">
            <v>8</v>
          </cell>
          <cell r="AR277" t="str">
            <v/>
          </cell>
          <cell r="AS277" t="str">
            <v>Xuất sắc</v>
          </cell>
          <cell r="AT277" t="str">
            <v>Đạt LĐTT</v>
          </cell>
          <cell r="AU277">
            <v>7.9</v>
          </cell>
          <cell r="AV277" t="str">
            <v/>
          </cell>
          <cell r="AW277" t="str">
            <v>Tốt</v>
          </cell>
          <cell r="AX277" t="str">
            <v>Đạt LĐTT</v>
          </cell>
          <cell r="AY277" t="e">
            <v>#N/A</v>
          </cell>
          <cell r="AZ277">
            <v>7.7</v>
          </cell>
          <cell r="BA277">
            <v>7.8</v>
          </cell>
          <cell r="BB277" t="str">
            <v>12A* + 0B* + 0C* +  0D</v>
          </cell>
          <cell r="BC277" t="str">
            <v>12A*</v>
          </cell>
          <cell r="BD277">
            <v>0</v>
          </cell>
          <cell r="BE277" t="str">
            <v>HTT NV</v>
          </cell>
          <cell r="BF277" t="str">
            <v>HTT NV</v>
          </cell>
        </row>
        <row r="278">
          <cell r="E278" t="str">
            <v>01016008</v>
          </cell>
          <cell r="F278" t="str">
            <v>Khoa May - TT</v>
          </cell>
          <cell r="G278" t="str">
            <v>VC</v>
          </cell>
          <cell r="H278" t="str">
            <v>A1</v>
          </cell>
          <cell r="I278">
            <v>10</v>
          </cell>
          <cell r="J278" t="str">
            <v>A2</v>
          </cell>
          <cell r="K278">
            <v>9</v>
          </cell>
          <cell r="L278" t="str">
            <v>A2</v>
          </cell>
          <cell r="M278">
            <v>9</v>
          </cell>
          <cell r="N278" t="str">
            <v>A2</v>
          </cell>
          <cell r="O278">
            <v>9</v>
          </cell>
          <cell r="P278" t="str">
            <v>A1</v>
          </cell>
          <cell r="Q278">
            <v>10</v>
          </cell>
          <cell r="R278" t="str">
            <v>A2</v>
          </cell>
          <cell r="S278">
            <v>9</v>
          </cell>
          <cell r="T278" t="str">
            <v>A2</v>
          </cell>
          <cell r="U278">
            <v>9</v>
          </cell>
          <cell r="V278">
            <v>9.1999999999999993</v>
          </cell>
          <cell r="W278">
            <v>0</v>
          </cell>
          <cell r="X278" t="str">
            <v>Xuất sắc</v>
          </cell>
          <cell r="Y278">
            <v>0</v>
          </cell>
          <cell r="Z278" t="str">
            <v>A3</v>
          </cell>
          <cell r="AA278">
            <v>8</v>
          </cell>
          <cell r="AB278" t="str">
            <v>A1</v>
          </cell>
          <cell r="AC278">
            <v>10</v>
          </cell>
          <cell r="AD278" t="str">
            <v>A2</v>
          </cell>
          <cell r="AE278">
            <v>9</v>
          </cell>
          <cell r="AF278" t="str">
            <v>A2</v>
          </cell>
          <cell r="AG278">
            <v>9</v>
          </cell>
          <cell r="AH278" t="str">
            <v>A2</v>
          </cell>
          <cell r="AI278">
            <v>9</v>
          </cell>
          <cell r="AJ278">
            <v>9</v>
          </cell>
          <cell r="AK278">
            <v>0</v>
          </cell>
          <cell r="AL278" t="str">
            <v>Xuất sắc</v>
          </cell>
          <cell r="AM278">
            <v>9</v>
          </cell>
          <cell r="AN278">
            <v>0</v>
          </cell>
          <cell r="AO278" t="str">
            <v>Xuất sắc</v>
          </cell>
          <cell r="AP278">
            <v>0</v>
          </cell>
          <cell r="AQ278">
            <v>9.1</v>
          </cell>
          <cell r="AR278" t="str">
            <v/>
          </cell>
          <cell r="AS278" t="str">
            <v>Xuất sắc</v>
          </cell>
          <cell r="AT278" t="str">
            <v>Đạt LĐTT</v>
          </cell>
          <cell r="AU278">
            <v>9.1</v>
          </cell>
          <cell r="AV278" t="str">
            <v/>
          </cell>
          <cell r="AW278" t="str">
            <v>Xuất sắc</v>
          </cell>
          <cell r="AX278" t="str">
            <v>Đạt LĐTT</v>
          </cell>
          <cell r="AY278" t="e">
            <v>#N/A</v>
          </cell>
          <cell r="AZ278">
            <v>9.1999999999999993</v>
          </cell>
          <cell r="BA278">
            <v>9.1999999999999993</v>
          </cell>
          <cell r="BB278" t="str">
            <v>12A* + 0B* + 0C* +  0D</v>
          </cell>
          <cell r="BC278" t="str">
            <v>12A*</v>
          </cell>
          <cell r="BD278">
            <v>0</v>
          </cell>
          <cell r="BE278" t="str">
            <v>HTXS NV</v>
          </cell>
          <cell r="BF278" t="str">
            <v>HTXS NV</v>
          </cell>
        </row>
        <row r="279">
          <cell r="E279" t="str">
            <v>01016004</v>
          </cell>
          <cell r="F279" t="str">
            <v>Khoa May - TT</v>
          </cell>
          <cell r="G279" t="str">
            <v>VC</v>
          </cell>
          <cell r="H279" t="str">
            <v>A3</v>
          </cell>
          <cell r="I279">
            <v>8</v>
          </cell>
          <cell r="J279" t="str">
            <v>A4</v>
          </cell>
          <cell r="K279">
            <v>7</v>
          </cell>
          <cell r="L279" t="str">
            <v>A3</v>
          </cell>
          <cell r="M279">
            <v>8</v>
          </cell>
          <cell r="N279" t="str">
            <v>A3</v>
          </cell>
          <cell r="O279">
            <v>8</v>
          </cell>
          <cell r="P279" t="str">
            <v>A2</v>
          </cell>
          <cell r="Q279">
            <v>9</v>
          </cell>
          <cell r="R279" t="str">
            <v>A4</v>
          </cell>
          <cell r="S279">
            <v>7</v>
          </cell>
          <cell r="T279" t="str">
            <v>A3</v>
          </cell>
          <cell r="U279">
            <v>8</v>
          </cell>
          <cell r="V279">
            <v>8</v>
          </cell>
          <cell r="W279">
            <v>0</v>
          </cell>
          <cell r="X279" t="str">
            <v>Xuất sắc</v>
          </cell>
          <cell r="Y279">
            <v>0</v>
          </cell>
          <cell r="Z279" t="str">
            <v>A3</v>
          </cell>
          <cell r="AA279">
            <v>8</v>
          </cell>
          <cell r="AB279" t="str">
            <v>A3</v>
          </cell>
          <cell r="AC279">
            <v>8</v>
          </cell>
          <cell r="AD279" t="str">
            <v>A4</v>
          </cell>
          <cell r="AE279">
            <v>7</v>
          </cell>
          <cell r="AF279" t="str">
            <v>A3</v>
          </cell>
          <cell r="AG279">
            <v>8</v>
          </cell>
          <cell r="AH279" t="str">
            <v>A3</v>
          </cell>
          <cell r="AI279">
            <v>8</v>
          </cell>
          <cell r="AJ279">
            <v>7.8</v>
          </cell>
          <cell r="AK279">
            <v>0</v>
          </cell>
          <cell r="AL279" t="str">
            <v>Tốt</v>
          </cell>
          <cell r="AM279">
            <v>7.8</v>
          </cell>
          <cell r="AN279">
            <v>0</v>
          </cell>
          <cell r="AO279" t="str">
            <v>Tốt</v>
          </cell>
          <cell r="AP279">
            <v>0</v>
          </cell>
          <cell r="AQ279">
            <v>7.9</v>
          </cell>
          <cell r="AR279" t="str">
            <v/>
          </cell>
          <cell r="AS279" t="str">
            <v>Tốt</v>
          </cell>
          <cell r="AT279" t="str">
            <v>Đạt LĐTT</v>
          </cell>
          <cell r="AU279">
            <v>7.9</v>
          </cell>
          <cell r="AV279" t="str">
            <v/>
          </cell>
          <cell r="AW279" t="str">
            <v>Tốt</v>
          </cell>
          <cell r="AX279" t="str">
            <v>Đạt LĐTT</v>
          </cell>
          <cell r="AY279" t="e">
            <v>#N/A</v>
          </cell>
          <cell r="AZ279">
            <v>7.8</v>
          </cell>
          <cell r="BA279">
            <v>7.8</v>
          </cell>
          <cell r="BB279" t="str">
            <v>12A* + 0B* + 0C* +  0D</v>
          </cell>
          <cell r="BC279" t="str">
            <v>12A*</v>
          </cell>
          <cell r="BD279">
            <v>0</v>
          </cell>
          <cell r="BE279" t="str">
            <v>HTT NV</v>
          </cell>
          <cell r="BF279" t="str">
            <v>HTT NV</v>
          </cell>
        </row>
        <row r="280">
          <cell r="E280" t="str">
            <v>01016002</v>
          </cell>
          <cell r="F280" t="str">
            <v>Khoa May - TT</v>
          </cell>
          <cell r="G280" t="str">
            <v>VC</v>
          </cell>
          <cell r="H280" t="str">
            <v>A3</v>
          </cell>
          <cell r="I280">
            <v>8</v>
          </cell>
          <cell r="J280" t="str">
            <v>A4</v>
          </cell>
          <cell r="K280">
            <v>7</v>
          </cell>
          <cell r="L280" t="str">
            <v>A3</v>
          </cell>
          <cell r="M280">
            <v>8</v>
          </cell>
          <cell r="N280" t="str">
            <v>A3</v>
          </cell>
          <cell r="O280">
            <v>8</v>
          </cell>
          <cell r="P280" t="str">
            <v>A3</v>
          </cell>
          <cell r="Q280">
            <v>8</v>
          </cell>
          <cell r="R280" t="str">
            <v>A4</v>
          </cell>
          <cell r="S280">
            <v>7</v>
          </cell>
          <cell r="T280" t="str">
            <v>A4</v>
          </cell>
          <cell r="U280">
            <v>7</v>
          </cell>
          <cell r="V280">
            <v>7.6</v>
          </cell>
          <cell r="W280">
            <v>0</v>
          </cell>
          <cell r="X280" t="str">
            <v>Tốt</v>
          </cell>
          <cell r="Y280">
            <v>0</v>
          </cell>
          <cell r="Z280" t="str">
            <v>A4</v>
          </cell>
          <cell r="AA280">
            <v>7</v>
          </cell>
          <cell r="AB280" t="str">
            <v>A4</v>
          </cell>
          <cell r="AC280">
            <v>7</v>
          </cell>
          <cell r="AD280" t="str">
            <v>A3</v>
          </cell>
          <cell r="AE280">
            <v>8</v>
          </cell>
          <cell r="AF280" t="str">
            <v>A3</v>
          </cell>
          <cell r="AG280">
            <v>8</v>
          </cell>
          <cell r="AH280" t="str">
            <v>A4</v>
          </cell>
          <cell r="AI280">
            <v>7</v>
          </cell>
          <cell r="AJ280">
            <v>7.5</v>
          </cell>
          <cell r="AK280">
            <v>0</v>
          </cell>
          <cell r="AL280" t="str">
            <v>Tốt</v>
          </cell>
          <cell r="AM280">
            <v>7.4</v>
          </cell>
          <cell r="AN280">
            <v>0</v>
          </cell>
          <cell r="AO280" t="str">
            <v>Tốt</v>
          </cell>
          <cell r="AP280">
            <v>0</v>
          </cell>
          <cell r="AQ280">
            <v>7.6</v>
          </cell>
          <cell r="AR280" t="str">
            <v/>
          </cell>
          <cell r="AS280" t="str">
            <v>Tốt</v>
          </cell>
          <cell r="AT280" t="str">
            <v>Đạt LĐTT</v>
          </cell>
          <cell r="AU280">
            <v>7.5</v>
          </cell>
          <cell r="AV280" t="str">
            <v/>
          </cell>
          <cell r="AW280" t="str">
            <v>Tốt</v>
          </cell>
          <cell r="AX280" t="str">
            <v>Đạt LĐTT</v>
          </cell>
          <cell r="AY280" t="e">
            <v>#N/A</v>
          </cell>
          <cell r="AZ280">
            <v>7.5</v>
          </cell>
          <cell r="BA280">
            <v>7.5</v>
          </cell>
          <cell r="BB280" t="str">
            <v>12A* + 0B* + 0C* +  0D</v>
          </cell>
          <cell r="BC280" t="str">
            <v>12A*</v>
          </cell>
          <cell r="BD280">
            <v>0</v>
          </cell>
          <cell r="BE280" t="str">
            <v>HTT NV</v>
          </cell>
          <cell r="BF280" t="str">
            <v>HTT NV</v>
          </cell>
        </row>
        <row r="281">
          <cell r="E281" t="str">
            <v>01016006</v>
          </cell>
          <cell r="F281" t="str">
            <v>Khoa May - TT</v>
          </cell>
          <cell r="G281" t="str">
            <v>VC</v>
          </cell>
          <cell r="H281" t="str">
            <v>A3</v>
          </cell>
          <cell r="I281">
            <v>8</v>
          </cell>
          <cell r="J281" t="str">
            <v>A4</v>
          </cell>
          <cell r="K281">
            <v>7</v>
          </cell>
          <cell r="L281" t="str">
            <v>A3</v>
          </cell>
          <cell r="M281">
            <v>8</v>
          </cell>
          <cell r="N281" t="str">
            <v>A3</v>
          </cell>
          <cell r="O281">
            <v>8</v>
          </cell>
          <cell r="P281" t="str">
            <v>A3</v>
          </cell>
          <cell r="Q281">
            <v>8</v>
          </cell>
          <cell r="R281" t="str">
            <v>A4</v>
          </cell>
          <cell r="S281">
            <v>7</v>
          </cell>
          <cell r="T281" t="str">
            <v>A3</v>
          </cell>
          <cell r="U281">
            <v>8</v>
          </cell>
          <cell r="V281">
            <v>7.8</v>
          </cell>
          <cell r="W281">
            <v>0</v>
          </cell>
          <cell r="X281" t="str">
            <v>Tốt</v>
          </cell>
          <cell r="Y281">
            <v>0</v>
          </cell>
          <cell r="Z281" t="str">
            <v>A3</v>
          </cell>
          <cell r="AA281">
            <v>8</v>
          </cell>
          <cell r="AB281" t="str">
            <v>A4</v>
          </cell>
          <cell r="AC281">
            <v>7</v>
          </cell>
          <cell r="AD281" t="str">
            <v>A4</v>
          </cell>
          <cell r="AE281">
            <v>7</v>
          </cell>
          <cell r="AF281" t="str">
            <v>A3</v>
          </cell>
          <cell r="AG281">
            <v>8</v>
          </cell>
          <cell r="AH281" t="str">
            <v>A3</v>
          </cell>
          <cell r="AI281">
            <v>8</v>
          </cell>
          <cell r="AJ281">
            <v>7.5</v>
          </cell>
          <cell r="AK281">
            <v>0</v>
          </cell>
          <cell r="AL281" t="str">
            <v>Tốt</v>
          </cell>
          <cell r="AM281">
            <v>7.6</v>
          </cell>
          <cell r="AN281">
            <v>0</v>
          </cell>
          <cell r="AO281" t="str">
            <v>Tốt</v>
          </cell>
          <cell r="AP281">
            <v>0</v>
          </cell>
          <cell r="AQ281">
            <v>7.7</v>
          </cell>
          <cell r="AR281" t="str">
            <v/>
          </cell>
          <cell r="AS281" t="str">
            <v>Tốt</v>
          </cell>
          <cell r="AT281" t="str">
            <v>Đạt LĐTT</v>
          </cell>
          <cell r="AU281">
            <v>7.7</v>
          </cell>
          <cell r="AV281" t="str">
            <v/>
          </cell>
          <cell r="AW281" t="str">
            <v>Tốt</v>
          </cell>
          <cell r="AX281" t="str">
            <v>Đạt LĐTT</v>
          </cell>
          <cell r="AY281" t="str">
            <v>Tốt</v>
          </cell>
          <cell r="AZ281">
            <v>7.6</v>
          </cell>
          <cell r="BA281">
            <v>7.7</v>
          </cell>
          <cell r="BB281" t="str">
            <v>12A* + 0B* + 0C* +  0D</v>
          </cell>
          <cell r="BC281" t="str">
            <v>12A*</v>
          </cell>
          <cell r="BD281">
            <v>0</v>
          </cell>
          <cell r="BE281" t="str">
            <v>HTT NV</v>
          </cell>
          <cell r="BF281" t="str">
            <v>HTT NV</v>
          </cell>
        </row>
        <row r="282">
          <cell r="E282" t="str">
            <v>01016005</v>
          </cell>
          <cell r="F282" t="str">
            <v>Khoa May - TT</v>
          </cell>
          <cell r="G282" t="str">
            <v>VC</v>
          </cell>
          <cell r="H282" t="str">
            <v>A3</v>
          </cell>
          <cell r="I282">
            <v>8</v>
          </cell>
          <cell r="J282" t="str">
            <v>A4</v>
          </cell>
          <cell r="K282">
            <v>7</v>
          </cell>
          <cell r="L282" t="str">
            <v>A4</v>
          </cell>
          <cell r="M282">
            <v>7</v>
          </cell>
          <cell r="N282" t="str">
            <v>A4</v>
          </cell>
          <cell r="O282">
            <v>7</v>
          </cell>
          <cell r="P282" t="str">
            <v>A3</v>
          </cell>
          <cell r="Q282">
            <v>8</v>
          </cell>
          <cell r="R282" t="str">
            <v>A3</v>
          </cell>
          <cell r="S282">
            <v>8</v>
          </cell>
          <cell r="T282" t="str">
            <v>A3</v>
          </cell>
          <cell r="U282">
            <v>8</v>
          </cell>
          <cell r="V282">
            <v>7.6</v>
          </cell>
          <cell r="W282">
            <v>0</v>
          </cell>
          <cell r="X282" t="str">
            <v>Tốt</v>
          </cell>
          <cell r="Y282">
            <v>0</v>
          </cell>
          <cell r="Z282" t="str">
            <v>A3</v>
          </cell>
          <cell r="AA282">
            <v>8</v>
          </cell>
          <cell r="AB282" t="str">
            <v>A3</v>
          </cell>
          <cell r="AC282">
            <v>8</v>
          </cell>
          <cell r="AD282" t="str">
            <v>A3</v>
          </cell>
          <cell r="AE282">
            <v>8</v>
          </cell>
          <cell r="AF282" t="str">
            <v>A3</v>
          </cell>
          <cell r="AG282">
            <v>8</v>
          </cell>
          <cell r="AH282" t="str">
            <v>A2</v>
          </cell>
          <cell r="AI282">
            <v>9</v>
          </cell>
          <cell r="AJ282">
            <v>8</v>
          </cell>
          <cell r="AK282">
            <v>0</v>
          </cell>
          <cell r="AL282" t="str">
            <v>Xuất sắc</v>
          </cell>
          <cell r="AM282">
            <v>8.1999999999999993</v>
          </cell>
          <cell r="AN282">
            <v>0</v>
          </cell>
          <cell r="AO282" t="str">
            <v>Xuất sắc</v>
          </cell>
          <cell r="AP282">
            <v>0</v>
          </cell>
          <cell r="AQ282">
            <v>7.8</v>
          </cell>
          <cell r="AR282" t="str">
            <v/>
          </cell>
          <cell r="AS282" t="str">
            <v>Tốt</v>
          </cell>
          <cell r="AT282" t="str">
            <v>Đạt LĐTT</v>
          </cell>
          <cell r="AU282">
            <v>7.9</v>
          </cell>
          <cell r="AV282" t="str">
            <v/>
          </cell>
          <cell r="AW282" t="str">
            <v>Tốt</v>
          </cell>
          <cell r="AX282" t="str">
            <v>Đạt LĐTT</v>
          </cell>
          <cell r="AY282" t="e">
            <v>#N/A</v>
          </cell>
          <cell r="AZ282">
            <v>7.7</v>
          </cell>
          <cell r="BA282">
            <v>7.8</v>
          </cell>
          <cell r="BB282" t="str">
            <v>12A* + 0B* + 0C* +  0D</v>
          </cell>
          <cell r="BC282" t="str">
            <v>12A*</v>
          </cell>
          <cell r="BD282">
            <v>0</v>
          </cell>
          <cell r="BE282" t="str">
            <v>HTT NV</v>
          </cell>
          <cell r="BF282" t="str">
            <v>HTT NV</v>
          </cell>
        </row>
        <row r="283">
          <cell r="E283" t="str">
            <v>01016012</v>
          </cell>
          <cell r="F283" t="str">
            <v>Khoa May - TT</v>
          </cell>
          <cell r="G283" t="str">
            <v>VC</v>
          </cell>
          <cell r="H283" t="str">
            <v>A3</v>
          </cell>
          <cell r="I283">
            <v>8</v>
          </cell>
          <cell r="J283" t="str">
            <v>A4</v>
          </cell>
          <cell r="K283">
            <v>7</v>
          </cell>
          <cell r="L283" t="str">
            <v>A3</v>
          </cell>
          <cell r="M283">
            <v>8</v>
          </cell>
          <cell r="N283" t="str">
            <v>A4</v>
          </cell>
          <cell r="O283">
            <v>7</v>
          </cell>
          <cell r="P283" t="str">
            <v>A4</v>
          </cell>
          <cell r="Q283">
            <v>7</v>
          </cell>
          <cell r="R283" t="str">
            <v>A4</v>
          </cell>
          <cell r="S283">
            <v>7</v>
          </cell>
          <cell r="T283" t="str">
            <v>A3</v>
          </cell>
          <cell r="U283">
            <v>8</v>
          </cell>
          <cell r="V283">
            <v>7.4</v>
          </cell>
          <cell r="W283">
            <v>0</v>
          </cell>
          <cell r="X283" t="str">
            <v>Tốt</v>
          </cell>
          <cell r="Y283">
            <v>0</v>
          </cell>
          <cell r="Z283" t="str">
            <v>A4</v>
          </cell>
          <cell r="AA283">
            <v>7</v>
          </cell>
          <cell r="AB283" t="str">
            <v>A3</v>
          </cell>
          <cell r="AC283">
            <v>8</v>
          </cell>
          <cell r="AD283" t="str">
            <v>A3</v>
          </cell>
          <cell r="AE283">
            <v>8</v>
          </cell>
          <cell r="AF283" t="str">
            <v>A3</v>
          </cell>
          <cell r="AG283">
            <v>8</v>
          </cell>
          <cell r="AH283" t="str">
            <v>A3</v>
          </cell>
          <cell r="AI283">
            <v>8</v>
          </cell>
          <cell r="AJ283">
            <v>7.8</v>
          </cell>
          <cell r="AK283">
            <v>0</v>
          </cell>
          <cell r="AL283" t="str">
            <v>Tốt</v>
          </cell>
          <cell r="AM283">
            <v>7.8</v>
          </cell>
          <cell r="AN283">
            <v>0</v>
          </cell>
          <cell r="AO283" t="str">
            <v>Tốt</v>
          </cell>
          <cell r="AP283">
            <v>0</v>
          </cell>
          <cell r="AQ283">
            <v>7.6</v>
          </cell>
          <cell r="AR283" t="str">
            <v/>
          </cell>
          <cell r="AS283" t="str">
            <v>Tốt</v>
          </cell>
          <cell r="AT283" t="str">
            <v>Đạt LĐTT</v>
          </cell>
          <cell r="AU283">
            <v>7.6</v>
          </cell>
          <cell r="AV283" t="str">
            <v/>
          </cell>
          <cell r="AW283" t="str">
            <v>Tốt</v>
          </cell>
          <cell r="AX283" t="str">
            <v>Đạt LĐTT</v>
          </cell>
          <cell r="AY283" t="e">
            <v>#N/A</v>
          </cell>
          <cell r="AZ283">
            <v>7.5</v>
          </cell>
          <cell r="BA283">
            <v>7.6</v>
          </cell>
          <cell r="BB283" t="str">
            <v>12A* + 0B* + 0C* +  0D</v>
          </cell>
          <cell r="BC283" t="str">
            <v>12A*</v>
          </cell>
          <cell r="BD283">
            <v>0</v>
          </cell>
          <cell r="BE283" t="str">
            <v>HTT NV</v>
          </cell>
          <cell r="BF283" t="str">
            <v>HTT NV</v>
          </cell>
        </row>
        <row r="284">
          <cell r="E284" t="str">
            <v>01016010</v>
          </cell>
          <cell r="F284" t="str">
            <v>Khoa May - TT</v>
          </cell>
          <cell r="G284" t="str">
            <v>VC</v>
          </cell>
          <cell r="H284" t="str">
            <v>A3</v>
          </cell>
          <cell r="I284">
            <v>8</v>
          </cell>
          <cell r="J284" t="str">
            <v>A4</v>
          </cell>
          <cell r="K284">
            <v>7</v>
          </cell>
          <cell r="L284" t="str">
            <v>A3</v>
          </cell>
          <cell r="M284">
            <v>8</v>
          </cell>
          <cell r="N284" t="str">
            <v>A4</v>
          </cell>
          <cell r="O284">
            <v>7</v>
          </cell>
          <cell r="P284" t="str">
            <v>A4</v>
          </cell>
          <cell r="Q284">
            <v>7</v>
          </cell>
          <cell r="R284" t="str">
            <v>A3</v>
          </cell>
          <cell r="S284">
            <v>8</v>
          </cell>
          <cell r="T284" t="str">
            <v>A3</v>
          </cell>
          <cell r="U284">
            <v>8</v>
          </cell>
          <cell r="V284">
            <v>7.6</v>
          </cell>
          <cell r="W284">
            <v>0</v>
          </cell>
          <cell r="X284" t="str">
            <v>Tốt</v>
          </cell>
          <cell r="Y284">
            <v>0</v>
          </cell>
          <cell r="Z284" t="str">
            <v>A4</v>
          </cell>
          <cell r="AA284">
            <v>7</v>
          </cell>
          <cell r="AB284" t="str">
            <v>A3</v>
          </cell>
          <cell r="AC284">
            <v>8</v>
          </cell>
          <cell r="AD284" t="str">
            <v>A4</v>
          </cell>
          <cell r="AE284">
            <v>7</v>
          </cell>
          <cell r="AF284" t="str">
            <v>A4</v>
          </cell>
          <cell r="AG284">
            <v>7</v>
          </cell>
          <cell r="AH284" t="str">
            <v>A3</v>
          </cell>
          <cell r="AI284">
            <v>8</v>
          </cell>
          <cell r="AJ284">
            <v>7.3</v>
          </cell>
          <cell r="AK284">
            <v>0</v>
          </cell>
          <cell r="AL284" t="str">
            <v>Tốt</v>
          </cell>
          <cell r="AM284">
            <v>7.4</v>
          </cell>
          <cell r="AN284">
            <v>0</v>
          </cell>
          <cell r="AO284" t="str">
            <v>Tốt</v>
          </cell>
          <cell r="AP284">
            <v>0</v>
          </cell>
          <cell r="AQ284">
            <v>7.5</v>
          </cell>
          <cell r="AR284" t="str">
            <v/>
          </cell>
          <cell r="AS284" t="str">
            <v>Tốt</v>
          </cell>
          <cell r="AT284" t="str">
            <v>Đạt LĐTT</v>
          </cell>
          <cell r="AU284">
            <v>7.5</v>
          </cell>
          <cell r="AV284" t="str">
            <v/>
          </cell>
          <cell r="AW284" t="str">
            <v>Tốt</v>
          </cell>
          <cell r="AX284" t="str">
            <v>Đạt LĐTT</v>
          </cell>
          <cell r="AY284" t="e">
            <v>#N/A</v>
          </cell>
          <cell r="AZ284">
            <v>7.5</v>
          </cell>
          <cell r="BA284">
            <v>7.5</v>
          </cell>
          <cell r="BB284" t="str">
            <v>12A* + 0B* + 0C* +  0D</v>
          </cell>
          <cell r="BC284" t="str">
            <v>12A*</v>
          </cell>
          <cell r="BD284">
            <v>0</v>
          </cell>
          <cell r="BE284" t="str">
            <v>HTT NV</v>
          </cell>
          <cell r="BF284" t="str">
            <v>HTT NV</v>
          </cell>
        </row>
        <row r="285">
          <cell r="E285" t="str">
            <v>01016007</v>
          </cell>
          <cell r="F285" t="str">
            <v>Khoa May - TT</v>
          </cell>
          <cell r="G285" t="str">
            <v>VC</v>
          </cell>
          <cell r="H285" t="str">
            <v>A2</v>
          </cell>
          <cell r="I285">
            <v>9</v>
          </cell>
          <cell r="J285" t="str">
            <v>A4</v>
          </cell>
          <cell r="K285">
            <v>7</v>
          </cell>
          <cell r="L285" t="str">
            <v>A3</v>
          </cell>
          <cell r="M285">
            <v>8</v>
          </cell>
          <cell r="N285" t="str">
            <v>A3</v>
          </cell>
          <cell r="O285">
            <v>8</v>
          </cell>
          <cell r="P285" t="str">
            <v>A3</v>
          </cell>
          <cell r="Q285">
            <v>8</v>
          </cell>
          <cell r="R285" t="str">
            <v>A3</v>
          </cell>
          <cell r="S285">
            <v>8</v>
          </cell>
          <cell r="T285" t="str">
            <v>A3</v>
          </cell>
          <cell r="U285">
            <v>8</v>
          </cell>
          <cell r="V285">
            <v>8</v>
          </cell>
          <cell r="W285">
            <v>0</v>
          </cell>
          <cell r="X285" t="str">
            <v>Xuất sắc</v>
          </cell>
          <cell r="Y285">
            <v>0</v>
          </cell>
          <cell r="Z285" t="str">
            <v>A3</v>
          </cell>
          <cell r="AA285">
            <v>8</v>
          </cell>
          <cell r="AB285" t="str">
            <v>A4</v>
          </cell>
          <cell r="AC285">
            <v>7</v>
          </cell>
          <cell r="AD285" t="str">
            <v>A4</v>
          </cell>
          <cell r="AE285">
            <v>7</v>
          </cell>
          <cell r="AF285" t="str">
            <v>A3</v>
          </cell>
          <cell r="AG285">
            <v>8</v>
          </cell>
          <cell r="AH285" t="str">
            <v>A4</v>
          </cell>
          <cell r="AI285">
            <v>7</v>
          </cell>
          <cell r="AJ285">
            <v>7.5</v>
          </cell>
          <cell r="AK285">
            <v>0</v>
          </cell>
          <cell r="AL285" t="str">
            <v>Tốt</v>
          </cell>
          <cell r="AM285">
            <v>7.4</v>
          </cell>
          <cell r="AN285">
            <v>0</v>
          </cell>
          <cell r="AO285" t="str">
            <v>Tốt</v>
          </cell>
          <cell r="AP285">
            <v>0</v>
          </cell>
          <cell r="AQ285">
            <v>7.8</v>
          </cell>
          <cell r="AR285" t="str">
            <v/>
          </cell>
          <cell r="AS285" t="str">
            <v>Tốt</v>
          </cell>
          <cell r="AT285" t="str">
            <v>Đạt LĐTT</v>
          </cell>
          <cell r="AU285">
            <v>7.7</v>
          </cell>
          <cell r="AV285" t="str">
            <v/>
          </cell>
          <cell r="AW285" t="str">
            <v>Tốt</v>
          </cell>
          <cell r="AX285" t="str">
            <v>Đạt LĐTT</v>
          </cell>
          <cell r="AY285" t="str">
            <v>Khá</v>
          </cell>
          <cell r="AZ285">
            <v>7.8</v>
          </cell>
          <cell r="BA285">
            <v>7.8</v>
          </cell>
          <cell r="BB285" t="str">
            <v>12A* + 0B* + 0C* +  0D</v>
          </cell>
          <cell r="BC285" t="str">
            <v>12A*</v>
          </cell>
          <cell r="BD285">
            <v>0</v>
          </cell>
          <cell r="BE285" t="str">
            <v>HTT NV</v>
          </cell>
          <cell r="BF285" t="str">
            <v>HTT NV</v>
          </cell>
        </row>
        <row r="286">
          <cell r="E286" t="str">
            <v>01016003</v>
          </cell>
          <cell r="F286" t="str">
            <v>Khoa May - TT</v>
          </cell>
          <cell r="G286" t="str">
            <v>VC</v>
          </cell>
          <cell r="H286" t="str">
            <v>A3</v>
          </cell>
          <cell r="I286">
            <v>8</v>
          </cell>
          <cell r="J286" t="str">
            <v>A4</v>
          </cell>
          <cell r="K286">
            <v>7</v>
          </cell>
          <cell r="L286" t="str">
            <v>A3</v>
          </cell>
          <cell r="M286">
            <v>8</v>
          </cell>
          <cell r="N286" t="str">
            <v>A3</v>
          </cell>
          <cell r="O286">
            <v>8</v>
          </cell>
          <cell r="P286" t="str">
            <v>A3</v>
          </cell>
          <cell r="Q286">
            <v>8</v>
          </cell>
          <cell r="R286" t="str">
            <v>A3</v>
          </cell>
          <cell r="S286">
            <v>8</v>
          </cell>
          <cell r="T286" t="str">
            <v>A3</v>
          </cell>
          <cell r="U286">
            <v>8</v>
          </cell>
          <cell r="V286">
            <v>8</v>
          </cell>
          <cell r="W286">
            <v>0</v>
          </cell>
          <cell r="X286" t="str">
            <v>Xuất sắc</v>
          </cell>
          <cell r="Y286">
            <v>0</v>
          </cell>
          <cell r="Z286" t="str">
            <v>A3</v>
          </cell>
          <cell r="AA286">
            <v>8</v>
          </cell>
          <cell r="AB286" t="str">
            <v>A4</v>
          </cell>
          <cell r="AC286">
            <v>7</v>
          </cell>
          <cell r="AD286" t="str">
            <v>A3</v>
          </cell>
          <cell r="AE286">
            <v>8</v>
          </cell>
          <cell r="AF286" t="str">
            <v>A3</v>
          </cell>
          <cell r="AG286">
            <v>8</v>
          </cell>
          <cell r="AH286" t="str">
            <v>A3</v>
          </cell>
          <cell r="AI286">
            <v>8</v>
          </cell>
          <cell r="AJ286">
            <v>7.8</v>
          </cell>
          <cell r="AK286">
            <v>0</v>
          </cell>
          <cell r="AL286" t="str">
            <v>Tốt</v>
          </cell>
          <cell r="AM286">
            <v>7.8</v>
          </cell>
          <cell r="AN286">
            <v>0</v>
          </cell>
          <cell r="AO286" t="str">
            <v>Tốt</v>
          </cell>
          <cell r="AP286">
            <v>0</v>
          </cell>
          <cell r="AQ286">
            <v>7.9</v>
          </cell>
          <cell r="AR286" t="str">
            <v/>
          </cell>
          <cell r="AS286" t="str">
            <v>Tốt</v>
          </cell>
          <cell r="AT286" t="str">
            <v>Đạt LĐTT</v>
          </cell>
          <cell r="AU286">
            <v>7.9</v>
          </cell>
          <cell r="AV286" t="str">
            <v/>
          </cell>
          <cell r="AW286" t="str">
            <v>Tốt</v>
          </cell>
          <cell r="AX286" t="str">
            <v>Đạt LĐTT</v>
          </cell>
          <cell r="AY286" t="e">
            <v>#N/A</v>
          </cell>
          <cell r="AZ286">
            <v>7.8</v>
          </cell>
          <cell r="BA286">
            <v>7.8</v>
          </cell>
          <cell r="BB286" t="str">
            <v>12A* + 0B* + 0C* +  0D</v>
          </cell>
          <cell r="BC286" t="str">
            <v>12A*</v>
          </cell>
          <cell r="BD286">
            <v>0</v>
          </cell>
          <cell r="BE286" t="str">
            <v>HTT NV</v>
          </cell>
          <cell r="BF286" t="str">
            <v>HTT NV</v>
          </cell>
        </row>
        <row r="287">
          <cell r="E287" t="str">
            <v>01013020</v>
          </cell>
          <cell r="F287" t="str">
            <v>Khoa Nhiệt - Lạnh</v>
          </cell>
          <cell r="G287" t="str">
            <v>VC</v>
          </cell>
          <cell r="H287" t="str">
            <v>A2</v>
          </cell>
          <cell r="I287">
            <v>9</v>
          </cell>
          <cell r="J287" t="str">
            <v>A3</v>
          </cell>
          <cell r="K287">
            <v>8</v>
          </cell>
          <cell r="L287" t="str">
            <v>A2</v>
          </cell>
          <cell r="M287">
            <v>9</v>
          </cell>
          <cell r="N287" t="str">
            <v>A2</v>
          </cell>
          <cell r="O287">
            <v>9</v>
          </cell>
          <cell r="P287" t="str">
            <v>A2</v>
          </cell>
          <cell r="Q287">
            <v>9</v>
          </cell>
          <cell r="R287" t="str">
            <v>A3</v>
          </cell>
          <cell r="S287">
            <v>8</v>
          </cell>
          <cell r="T287" t="str">
            <v>A2</v>
          </cell>
          <cell r="U287">
            <v>9</v>
          </cell>
          <cell r="V287">
            <v>8.8000000000000007</v>
          </cell>
          <cell r="W287">
            <v>0</v>
          </cell>
          <cell r="X287" t="str">
            <v>Xuất sắc</v>
          </cell>
          <cell r="Y287">
            <v>0</v>
          </cell>
          <cell r="Z287" t="str">
            <v>A4</v>
          </cell>
          <cell r="AA287">
            <v>7</v>
          </cell>
          <cell r="AB287" t="str">
            <v>A2</v>
          </cell>
          <cell r="AC287">
            <v>9</v>
          </cell>
          <cell r="AD287" t="str">
            <v>A3</v>
          </cell>
          <cell r="AE287">
            <v>8</v>
          </cell>
          <cell r="AF287" t="str">
            <v>A3</v>
          </cell>
          <cell r="AG287">
            <v>8</v>
          </cell>
          <cell r="AH287" t="str">
            <v>A3</v>
          </cell>
          <cell r="AI287">
            <v>8</v>
          </cell>
          <cell r="AJ287">
            <v>8</v>
          </cell>
          <cell r="AK287">
            <v>0</v>
          </cell>
          <cell r="AL287" t="str">
            <v>Xuất sắc</v>
          </cell>
          <cell r="AM287">
            <v>8</v>
          </cell>
          <cell r="AN287">
            <v>0</v>
          </cell>
          <cell r="AO287" t="str">
            <v>Xuất sắc</v>
          </cell>
          <cell r="AP287">
            <v>0</v>
          </cell>
          <cell r="AQ287">
            <v>8.4</v>
          </cell>
          <cell r="AR287" t="str">
            <v/>
          </cell>
          <cell r="AS287" t="str">
            <v>Xuất sắc</v>
          </cell>
          <cell r="AT287" t="str">
            <v>Đạt LĐTT</v>
          </cell>
          <cell r="AU287">
            <v>8.4</v>
          </cell>
          <cell r="AV287" t="str">
            <v/>
          </cell>
          <cell r="AW287" t="str">
            <v>Xuất sắc</v>
          </cell>
          <cell r="AX287" t="str">
            <v>Đạt LĐTT</v>
          </cell>
          <cell r="AY287" t="e">
            <v>#N/A</v>
          </cell>
          <cell r="AZ287">
            <v>8.5</v>
          </cell>
          <cell r="BA287">
            <v>8.4</v>
          </cell>
          <cell r="BB287" t="str">
            <v>12A* + 0B* + 0C* +  0D</v>
          </cell>
          <cell r="BC287" t="str">
            <v>12A*</v>
          </cell>
          <cell r="BD287">
            <v>0</v>
          </cell>
          <cell r="BE287" t="str">
            <v>HTXS NV</v>
          </cell>
          <cell r="BF287" t="str">
            <v>HTXS NV</v>
          </cell>
        </row>
        <row r="288">
          <cell r="E288" t="str">
            <v>01029001</v>
          </cell>
          <cell r="F288" t="str">
            <v>Khoa Nhiệt - Lạnh</v>
          </cell>
          <cell r="G288" t="str">
            <v>VC</v>
          </cell>
          <cell r="H288" t="str">
            <v>A1</v>
          </cell>
          <cell r="I288">
            <v>10</v>
          </cell>
          <cell r="J288" t="str">
            <v>A3</v>
          </cell>
          <cell r="K288">
            <v>8</v>
          </cell>
          <cell r="L288" t="str">
            <v>A3</v>
          </cell>
          <cell r="M288">
            <v>8</v>
          </cell>
          <cell r="N288" t="str">
            <v>A2</v>
          </cell>
          <cell r="O288">
            <v>9</v>
          </cell>
          <cell r="P288" t="str">
            <v>A2</v>
          </cell>
          <cell r="Q288">
            <v>9</v>
          </cell>
          <cell r="R288" t="str">
            <v>A2</v>
          </cell>
          <cell r="S288">
            <v>9</v>
          </cell>
          <cell r="T288" t="str">
            <v>A3</v>
          </cell>
          <cell r="U288">
            <v>8</v>
          </cell>
          <cell r="V288">
            <v>8.6</v>
          </cell>
          <cell r="W288">
            <v>0</v>
          </cell>
          <cell r="X288" t="str">
            <v>Xuất sắc</v>
          </cell>
          <cell r="Y288">
            <v>0</v>
          </cell>
          <cell r="Z288" t="str">
            <v>A4</v>
          </cell>
          <cell r="AA288">
            <v>7</v>
          </cell>
          <cell r="AB288" t="str">
            <v>A2</v>
          </cell>
          <cell r="AC288">
            <v>9</v>
          </cell>
          <cell r="AD288" t="str">
            <v>A3</v>
          </cell>
          <cell r="AE288">
            <v>8</v>
          </cell>
          <cell r="AF288" t="str">
            <v>A3</v>
          </cell>
          <cell r="AG288">
            <v>8</v>
          </cell>
          <cell r="AH288" t="str">
            <v>A3</v>
          </cell>
          <cell r="AI288">
            <v>8</v>
          </cell>
          <cell r="AJ288">
            <v>8</v>
          </cell>
          <cell r="AK288">
            <v>0</v>
          </cell>
          <cell r="AL288" t="str">
            <v>Xuất sắc</v>
          </cell>
          <cell r="AM288">
            <v>8</v>
          </cell>
          <cell r="AN288">
            <v>0</v>
          </cell>
          <cell r="AO288" t="str">
            <v>Xuất sắc</v>
          </cell>
          <cell r="AP288">
            <v>0</v>
          </cell>
          <cell r="AQ288">
            <v>8.3000000000000007</v>
          </cell>
          <cell r="AR288" t="str">
            <v/>
          </cell>
          <cell r="AS288" t="str">
            <v>Xuất sắc</v>
          </cell>
          <cell r="AT288" t="str">
            <v>Đạt LĐTT</v>
          </cell>
          <cell r="AU288">
            <v>8.3000000000000007</v>
          </cell>
          <cell r="AV288" t="str">
            <v/>
          </cell>
          <cell r="AW288" t="str">
            <v>Xuất sắc</v>
          </cell>
          <cell r="AX288" t="str">
            <v>Đạt LĐTT</v>
          </cell>
          <cell r="AY288" t="e">
            <v>#N/A</v>
          </cell>
          <cell r="AZ288">
            <v>8.5</v>
          </cell>
          <cell r="BA288">
            <v>8.4</v>
          </cell>
          <cell r="BB288" t="str">
            <v>12A* + 0B* + 0C* +  0D</v>
          </cell>
          <cell r="BC288" t="str">
            <v>12A*</v>
          </cell>
          <cell r="BD288">
            <v>0</v>
          </cell>
          <cell r="BE288" t="str">
            <v>HTXS NV</v>
          </cell>
          <cell r="BF288" t="str">
            <v>HTXS NV</v>
          </cell>
        </row>
        <row r="289">
          <cell r="E289" t="str">
            <v>01013010</v>
          </cell>
          <cell r="F289" t="str">
            <v>Khoa Nhiệt - Lạnh</v>
          </cell>
          <cell r="G289" t="str">
            <v>VC</v>
          </cell>
          <cell r="H289" t="str">
            <v>A4</v>
          </cell>
          <cell r="I289">
            <v>7</v>
          </cell>
          <cell r="J289" t="str">
            <v>A4</v>
          </cell>
          <cell r="K289">
            <v>7</v>
          </cell>
          <cell r="L289" t="str">
            <v>A3</v>
          </cell>
          <cell r="M289">
            <v>8</v>
          </cell>
          <cell r="N289" t="str">
            <v>A4</v>
          </cell>
          <cell r="O289">
            <v>7</v>
          </cell>
          <cell r="P289" t="str">
            <v>A3</v>
          </cell>
          <cell r="Q289">
            <v>8</v>
          </cell>
          <cell r="R289" t="str">
            <v>A3</v>
          </cell>
          <cell r="S289">
            <v>8</v>
          </cell>
          <cell r="T289" t="str">
            <v>A3</v>
          </cell>
          <cell r="U289">
            <v>8</v>
          </cell>
          <cell r="V289">
            <v>7.8</v>
          </cell>
          <cell r="W289">
            <v>0</v>
          </cell>
          <cell r="X289" t="str">
            <v>Tốt</v>
          </cell>
          <cell r="Y289">
            <v>0</v>
          </cell>
          <cell r="Z289" t="str">
            <v>A3</v>
          </cell>
          <cell r="AA289">
            <v>8</v>
          </cell>
          <cell r="AB289" t="str">
            <v>A3</v>
          </cell>
          <cell r="AC289">
            <v>8</v>
          </cell>
          <cell r="AD289" t="str">
            <v>A3</v>
          </cell>
          <cell r="AE289">
            <v>8</v>
          </cell>
          <cell r="AF289" t="str">
            <v>A4</v>
          </cell>
          <cell r="AG289">
            <v>7</v>
          </cell>
          <cell r="AH289" t="str">
            <v>A3</v>
          </cell>
          <cell r="AI289">
            <v>8</v>
          </cell>
          <cell r="AJ289">
            <v>7.8</v>
          </cell>
          <cell r="AK289">
            <v>0</v>
          </cell>
          <cell r="AL289" t="str">
            <v>Tốt</v>
          </cell>
          <cell r="AM289">
            <v>7.8</v>
          </cell>
          <cell r="AN289">
            <v>0</v>
          </cell>
          <cell r="AO289" t="str">
            <v>Tốt</v>
          </cell>
          <cell r="AP289">
            <v>0</v>
          </cell>
          <cell r="AQ289">
            <v>7.8</v>
          </cell>
          <cell r="AR289" t="str">
            <v/>
          </cell>
          <cell r="AS289" t="str">
            <v>Tốt</v>
          </cell>
          <cell r="AT289" t="str">
            <v>Đạt LĐTT</v>
          </cell>
          <cell r="AU289">
            <v>7.8</v>
          </cell>
          <cell r="AV289" t="str">
            <v/>
          </cell>
          <cell r="AW289" t="str">
            <v>Tốt</v>
          </cell>
          <cell r="AX289" t="str">
            <v>Đạt LĐTT</v>
          </cell>
          <cell r="AY289" t="e">
            <v>#N/A</v>
          </cell>
          <cell r="AZ289">
            <v>7.6</v>
          </cell>
          <cell r="BA289">
            <v>7.7</v>
          </cell>
          <cell r="BB289" t="str">
            <v>12A* + 0B* + 0C* +  0D</v>
          </cell>
          <cell r="BC289" t="str">
            <v>12A*</v>
          </cell>
          <cell r="BD289">
            <v>0</v>
          </cell>
          <cell r="BE289" t="str">
            <v>HTT NV</v>
          </cell>
          <cell r="BF289" t="str">
            <v>HTT NV</v>
          </cell>
        </row>
        <row r="290">
          <cell r="E290" t="str">
            <v>01013011</v>
          </cell>
          <cell r="F290" t="str">
            <v>Khoa Nhiệt - Lạnh</v>
          </cell>
          <cell r="G290" t="str">
            <v>VC</v>
          </cell>
          <cell r="H290" t="str">
            <v>A4</v>
          </cell>
          <cell r="I290">
            <v>7</v>
          </cell>
          <cell r="J290" t="str">
            <v>A4</v>
          </cell>
          <cell r="K290">
            <v>7</v>
          </cell>
          <cell r="L290" t="str">
            <v>A3</v>
          </cell>
          <cell r="M290">
            <v>8</v>
          </cell>
          <cell r="N290" t="str">
            <v>A4</v>
          </cell>
          <cell r="O290">
            <v>7</v>
          </cell>
          <cell r="P290" t="str">
            <v>A3</v>
          </cell>
          <cell r="Q290">
            <v>8</v>
          </cell>
          <cell r="R290" t="str">
            <v>A3</v>
          </cell>
          <cell r="S290">
            <v>8</v>
          </cell>
          <cell r="T290" t="str">
            <v>A4</v>
          </cell>
          <cell r="U290">
            <v>7</v>
          </cell>
          <cell r="V290">
            <v>7.6</v>
          </cell>
          <cell r="W290">
            <v>0</v>
          </cell>
          <cell r="X290" t="str">
            <v>Tốt</v>
          </cell>
          <cell r="Y290">
            <v>0</v>
          </cell>
          <cell r="Z290" t="str">
            <v>A4</v>
          </cell>
          <cell r="AA290">
            <v>7</v>
          </cell>
          <cell r="AB290" t="str">
            <v>B1</v>
          </cell>
          <cell r="AC290">
            <v>6</v>
          </cell>
          <cell r="AD290" t="str">
            <v>A4</v>
          </cell>
          <cell r="AE290">
            <v>7</v>
          </cell>
          <cell r="AF290" t="str">
            <v>A4</v>
          </cell>
          <cell r="AG290">
            <v>7</v>
          </cell>
          <cell r="AH290" t="str">
            <v>A4</v>
          </cell>
          <cell r="AI290">
            <v>7</v>
          </cell>
          <cell r="AJ290">
            <v>6.8</v>
          </cell>
          <cell r="AK290">
            <v>0</v>
          </cell>
          <cell r="AL290" t="str">
            <v>Tốt</v>
          </cell>
          <cell r="AM290">
            <v>6.8</v>
          </cell>
          <cell r="AN290">
            <v>0</v>
          </cell>
          <cell r="AO290" t="str">
            <v>Tốt</v>
          </cell>
          <cell r="AP290">
            <v>0</v>
          </cell>
          <cell r="AQ290">
            <v>7.2</v>
          </cell>
          <cell r="AR290" t="str">
            <v/>
          </cell>
          <cell r="AS290" t="str">
            <v>Tốt</v>
          </cell>
          <cell r="AT290" t="str">
            <v>Đạt LĐTT</v>
          </cell>
          <cell r="AU290">
            <v>7.2</v>
          </cell>
          <cell r="AV290" t="str">
            <v/>
          </cell>
          <cell r="AW290" t="str">
            <v>Tốt</v>
          </cell>
          <cell r="AX290" t="str">
            <v>Đạt LĐTT</v>
          </cell>
          <cell r="AY290" t="e">
            <v>#N/A</v>
          </cell>
          <cell r="AZ290">
            <v>7.2</v>
          </cell>
          <cell r="BA290">
            <v>7.2</v>
          </cell>
          <cell r="BB290" t="str">
            <v>11A* + 1B* + 0C* +  0D</v>
          </cell>
          <cell r="BC290" t="str">
            <v>11A*</v>
          </cell>
          <cell r="BD290">
            <v>1</v>
          </cell>
          <cell r="BE290" t="str">
            <v>HTT NV</v>
          </cell>
          <cell r="BF290" t="str">
            <v>HTT NV</v>
          </cell>
        </row>
        <row r="291">
          <cell r="E291" t="str">
            <v>01013023</v>
          </cell>
          <cell r="F291" t="str">
            <v>Khoa Nhiệt - Lạnh</v>
          </cell>
          <cell r="G291" t="str">
            <v>VC</v>
          </cell>
          <cell r="H291" t="str">
            <v>A4</v>
          </cell>
          <cell r="I291">
            <v>7</v>
          </cell>
          <cell r="J291" t="str">
            <v>A4</v>
          </cell>
          <cell r="K291">
            <v>7</v>
          </cell>
          <cell r="L291" t="str">
            <v>A4</v>
          </cell>
          <cell r="M291">
            <v>7</v>
          </cell>
          <cell r="N291" t="str">
            <v>A4</v>
          </cell>
          <cell r="O291">
            <v>7</v>
          </cell>
          <cell r="P291" t="str">
            <v>A4</v>
          </cell>
          <cell r="Q291">
            <v>7</v>
          </cell>
          <cell r="R291" t="str">
            <v>A3</v>
          </cell>
          <cell r="S291">
            <v>8</v>
          </cell>
          <cell r="T291" t="str">
            <v>A4</v>
          </cell>
          <cell r="U291">
            <v>7</v>
          </cell>
          <cell r="V291">
            <v>7.2</v>
          </cell>
          <cell r="W291">
            <v>0</v>
          </cell>
          <cell r="X291" t="str">
            <v>Tốt</v>
          </cell>
          <cell r="Y291">
            <v>0</v>
          </cell>
          <cell r="Z291" t="str">
            <v>A4</v>
          </cell>
          <cell r="AA291">
            <v>7</v>
          </cell>
          <cell r="AB291" t="str">
            <v>A4</v>
          </cell>
          <cell r="AC291">
            <v>7</v>
          </cell>
          <cell r="AD291" t="str">
            <v>A4</v>
          </cell>
          <cell r="AE291">
            <v>7</v>
          </cell>
          <cell r="AF291" t="str">
            <v>A4</v>
          </cell>
          <cell r="AG291">
            <v>7</v>
          </cell>
          <cell r="AH291" t="str">
            <v>A4</v>
          </cell>
          <cell r="AI291">
            <v>7</v>
          </cell>
          <cell r="AJ291">
            <v>7</v>
          </cell>
          <cell r="AK291">
            <v>0</v>
          </cell>
          <cell r="AL291" t="str">
            <v>Tốt</v>
          </cell>
          <cell r="AM291">
            <v>7</v>
          </cell>
          <cell r="AN291">
            <v>0</v>
          </cell>
          <cell r="AO291" t="str">
            <v>Tốt</v>
          </cell>
          <cell r="AP291">
            <v>0</v>
          </cell>
          <cell r="AQ291">
            <v>7.1</v>
          </cell>
          <cell r="AR291" t="str">
            <v/>
          </cell>
          <cell r="AS291" t="str">
            <v>Tốt</v>
          </cell>
          <cell r="AT291" t="str">
            <v>Đạt LĐTT</v>
          </cell>
          <cell r="AU291">
            <v>7.1</v>
          </cell>
          <cell r="AV291" t="str">
            <v/>
          </cell>
          <cell r="AW291" t="str">
            <v>Tốt</v>
          </cell>
          <cell r="AX291" t="str">
            <v>Đạt LĐTT</v>
          </cell>
          <cell r="AY291" t="e">
            <v>#N/A</v>
          </cell>
          <cell r="AZ291">
            <v>7.1</v>
          </cell>
          <cell r="BA291">
            <v>7.1</v>
          </cell>
          <cell r="BB291" t="str">
            <v>12A* + 0B* + 0C* +  0D</v>
          </cell>
          <cell r="BC291" t="str">
            <v>12A*</v>
          </cell>
          <cell r="BD291">
            <v>0</v>
          </cell>
          <cell r="BE291" t="str">
            <v>HTT NV</v>
          </cell>
          <cell r="BF291" t="str">
            <v>HTT NV</v>
          </cell>
        </row>
        <row r="292">
          <cell r="E292" t="str">
            <v>01013009</v>
          </cell>
          <cell r="F292" t="str">
            <v>Khoa Nhiệt - Lạnh</v>
          </cell>
          <cell r="G292" t="str">
            <v>VC</v>
          </cell>
          <cell r="H292" t="str">
            <v>A2</v>
          </cell>
          <cell r="I292">
            <v>9</v>
          </cell>
          <cell r="J292" t="str">
            <v>A4</v>
          </cell>
          <cell r="K292">
            <v>7</v>
          </cell>
          <cell r="L292" t="str">
            <v>A3</v>
          </cell>
          <cell r="M292">
            <v>8</v>
          </cell>
          <cell r="N292" t="str">
            <v>A2</v>
          </cell>
          <cell r="O292">
            <v>9</v>
          </cell>
          <cell r="P292" t="str">
            <v>A3</v>
          </cell>
          <cell r="Q292">
            <v>8</v>
          </cell>
          <cell r="R292" t="str">
            <v>A3</v>
          </cell>
          <cell r="S292">
            <v>8</v>
          </cell>
          <cell r="T292" t="str">
            <v>A3</v>
          </cell>
          <cell r="U292">
            <v>8</v>
          </cell>
          <cell r="V292">
            <v>8.1999999999999993</v>
          </cell>
          <cell r="W292">
            <v>0</v>
          </cell>
          <cell r="X292" t="str">
            <v>Xuất sắc</v>
          </cell>
          <cell r="Y292">
            <v>0</v>
          </cell>
          <cell r="Z292" t="str">
            <v>A3</v>
          </cell>
          <cell r="AA292">
            <v>8</v>
          </cell>
          <cell r="AB292" t="str">
            <v>A3</v>
          </cell>
          <cell r="AC292">
            <v>8</v>
          </cell>
          <cell r="AD292" t="str">
            <v>A4</v>
          </cell>
          <cell r="AE292">
            <v>7</v>
          </cell>
          <cell r="AF292" t="str">
            <v>A3</v>
          </cell>
          <cell r="AG292">
            <v>8</v>
          </cell>
          <cell r="AH292" t="str">
            <v>A3</v>
          </cell>
          <cell r="AI292">
            <v>8</v>
          </cell>
          <cell r="AJ292">
            <v>7.8</v>
          </cell>
          <cell r="AK292">
            <v>0</v>
          </cell>
          <cell r="AL292" t="str">
            <v>Tốt</v>
          </cell>
          <cell r="AM292">
            <v>7.8</v>
          </cell>
          <cell r="AN292">
            <v>0</v>
          </cell>
          <cell r="AO292" t="str">
            <v>Tốt</v>
          </cell>
          <cell r="AP292">
            <v>0</v>
          </cell>
          <cell r="AQ292">
            <v>8</v>
          </cell>
          <cell r="AR292" t="str">
            <v/>
          </cell>
          <cell r="AS292" t="str">
            <v>Xuất sắc</v>
          </cell>
          <cell r="AT292" t="str">
            <v>Đạt LĐTT</v>
          </cell>
          <cell r="AU292">
            <v>8</v>
          </cell>
          <cell r="AV292" t="str">
            <v/>
          </cell>
          <cell r="AW292" t="str">
            <v>Xuất sắc</v>
          </cell>
          <cell r="AX292" t="str">
            <v>Đạt LĐTT</v>
          </cell>
          <cell r="AY292" t="e">
            <v>#N/A</v>
          </cell>
          <cell r="AZ292">
            <v>8</v>
          </cell>
          <cell r="BA292">
            <v>8</v>
          </cell>
          <cell r="BB292" t="str">
            <v>12A* + 0B* + 0C* +  0D</v>
          </cell>
          <cell r="BC292" t="str">
            <v>12A*</v>
          </cell>
          <cell r="BD292">
            <v>0</v>
          </cell>
          <cell r="BE292" t="str">
            <v>HTXS NV</v>
          </cell>
          <cell r="BF292" t="str">
            <v>HTXS NV</v>
          </cell>
        </row>
        <row r="293">
          <cell r="E293" t="str">
            <v>01013008</v>
          </cell>
          <cell r="F293" t="str">
            <v>Khoa Nhiệt - Lạnh</v>
          </cell>
          <cell r="G293" t="str">
            <v>VC</v>
          </cell>
          <cell r="H293" t="str">
            <v>A2</v>
          </cell>
          <cell r="I293">
            <v>9</v>
          </cell>
          <cell r="J293" t="str">
            <v>A4</v>
          </cell>
          <cell r="K293">
            <v>7</v>
          </cell>
          <cell r="L293" t="str">
            <v>A3</v>
          </cell>
          <cell r="M293">
            <v>8</v>
          </cell>
          <cell r="N293" t="str">
            <v>A2</v>
          </cell>
          <cell r="O293">
            <v>9</v>
          </cell>
          <cell r="P293" t="str">
            <v>A3</v>
          </cell>
          <cell r="Q293">
            <v>8</v>
          </cell>
          <cell r="R293" t="str">
            <v>A3</v>
          </cell>
          <cell r="S293">
            <v>8</v>
          </cell>
          <cell r="T293" t="str">
            <v>A3</v>
          </cell>
          <cell r="U293">
            <v>8</v>
          </cell>
          <cell r="V293">
            <v>8.1999999999999993</v>
          </cell>
          <cell r="W293">
            <v>0</v>
          </cell>
          <cell r="X293" t="str">
            <v>Xuất sắc</v>
          </cell>
          <cell r="Y293">
            <v>0</v>
          </cell>
          <cell r="Z293" t="str">
            <v>A4</v>
          </cell>
          <cell r="AA293">
            <v>7</v>
          </cell>
          <cell r="AB293" t="str">
            <v>A3</v>
          </cell>
          <cell r="AC293">
            <v>8</v>
          </cell>
          <cell r="AD293" t="str">
            <v>A3</v>
          </cell>
          <cell r="AE293">
            <v>8</v>
          </cell>
          <cell r="AF293" t="str">
            <v>A3</v>
          </cell>
          <cell r="AG293">
            <v>8</v>
          </cell>
          <cell r="AH293" t="str">
            <v>A3</v>
          </cell>
          <cell r="AI293">
            <v>8</v>
          </cell>
          <cell r="AJ293">
            <v>7.8</v>
          </cell>
          <cell r="AK293">
            <v>0</v>
          </cell>
          <cell r="AL293" t="str">
            <v>Tốt</v>
          </cell>
          <cell r="AM293">
            <v>7.8</v>
          </cell>
          <cell r="AN293">
            <v>0</v>
          </cell>
          <cell r="AO293" t="str">
            <v>Tốt</v>
          </cell>
          <cell r="AP293">
            <v>0</v>
          </cell>
          <cell r="AQ293">
            <v>8</v>
          </cell>
          <cell r="AR293" t="str">
            <v/>
          </cell>
          <cell r="AS293" t="str">
            <v>Xuất sắc</v>
          </cell>
          <cell r="AT293" t="str">
            <v>Đạt LĐTT</v>
          </cell>
          <cell r="AU293">
            <v>8</v>
          </cell>
          <cell r="AV293" t="str">
            <v/>
          </cell>
          <cell r="AW293" t="str">
            <v>Xuất sắc</v>
          </cell>
          <cell r="AX293" t="str">
            <v>Đạt LĐTT</v>
          </cell>
          <cell r="AY293" t="str">
            <v>Xuất sắc</v>
          </cell>
          <cell r="AZ293">
            <v>8</v>
          </cell>
          <cell r="BA293">
            <v>8</v>
          </cell>
          <cell r="BB293" t="str">
            <v>12A* + 0B* + 0C* +  0D</v>
          </cell>
          <cell r="BC293" t="str">
            <v>12A*</v>
          </cell>
          <cell r="BD293">
            <v>0</v>
          </cell>
          <cell r="BE293" t="str">
            <v>HTXS NV</v>
          </cell>
          <cell r="BF293" t="str">
            <v>HTXS NV</v>
          </cell>
        </row>
        <row r="294">
          <cell r="E294" t="str">
            <v>01013015</v>
          </cell>
          <cell r="F294" t="str">
            <v>Khoa Nhiệt - Lạnh</v>
          </cell>
          <cell r="G294" t="str">
            <v>VC</v>
          </cell>
          <cell r="H294" t="str">
            <v>A4</v>
          </cell>
          <cell r="I294">
            <v>7</v>
          </cell>
          <cell r="J294" t="str">
            <v>A4</v>
          </cell>
          <cell r="K294">
            <v>7</v>
          </cell>
          <cell r="L294" t="str">
            <v>A3</v>
          </cell>
          <cell r="M294">
            <v>8</v>
          </cell>
          <cell r="N294" t="str">
            <v>A3</v>
          </cell>
          <cell r="O294">
            <v>8</v>
          </cell>
          <cell r="P294" t="str">
            <v>A4</v>
          </cell>
          <cell r="Q294">
            <v>7</v>
          </cell>
          <cell r="R294" t="str">
            <v>A3</v>
          </cell>
          <cell r="S294">
            <v>8</v>
          </cell>
          <cell r="T294" t="str">
            <v>A3</v>
          </cell>
          <cell r="U294">
            <v>8</v>
          </cell>
          <cell r="V294">
            <v>7.8</v>
          </cell>
          <cell r="W294">
            <v>0</v>
          </cell>
          <cell r="X294" t="str">
            <v>Tốt</v>
          </cell>
          <cell r="Y294">
            <v>0</v>
          </cell>
          <cell r="Z294" t="str">
            <v>A4</v>
          </cell>
          <cell r="AA294">
            <v>7</v>
          </cell>
          <cell r="AB294" t="str">
            <v>B2</v>
          </cell>
          <cell r="AC294">
            <v>5</v>
          </cell>
          <cell r="AD294" t="str">
            <v>A4</v>
          </cell>
          <cell r="AE294">
            <v>7</v>
          </cell>
          <cell r="AF294" t="str">
            <v>A3</v>
          </cell>
          <cell r="AG294">
            <v>8</v>
          </cell>
          <cell r="AH294" t="str">
            <v>B1</v>
          </cell>
          <cell r="AI294">
            <v>6</v>
          </cell>
          <cell r="AJ294">
            <v>6.8</v>
          </cell>
          <cell r="AK294">
            <v>0</v>
          </cell>
          <cell r="AL294" t="str">
            <v>Tốt</v>
          </cell>
          <cell r="AM294">
            <v>6.6</v>
          </cell>
          <cell r="AN294">
            <v>0</v>
          </cell>
          <cell r="AO294" t="str">
            <v>Tốt</v>
          </cell>
          <cell r="AP294">
            <v>0</v>
          </cell>
          <cell r="AQ294">
            <v>7.3</v>
          </cell>
          <cell r="AR294" t="str">
            <v/>
          </cell>
          <cell r="AS294" t="str">
            <v>Tốt</v>
          </cell>
          <cell r="AT294" t="str">
            <v>Đạt LĐTT</v>
          </cell>
          <cell r="AU294">
            <v>7.2</v>
          </cell>
          <cell r="AV294" t="str">
            <v/>
          </cell>
          <cell r="AW294" t="str">
            <v>Tốt</v>
          </cell>
          <cell r="AX294" t="str">
            <v>Đạt LĐTT</v>
          </cell>
          <cell r="AY294" t="e">
            <v>#N/A</v>
          </cell>
          <cell r="AZ294">
            <v>7.3</v>
          </cell>
          <cell r="BA294">
            <v>7.2</v>
          </cell>
          <cell r="BB294" t="str">
            <v>10A* + 2B* + 0C* +  0D</v>
          </cell>
          <cell r="BC294" t="str">
            <v>10A*</v>
          </cell>
          <cell r="BD294">
            <v>1</v>
          </cell>
          <cell r="BE294" t="str">
            <v>HTT NV</v>
          </cell>
          <cell r="BF294" t="str">
            <v>HTT NV</v>
          </cell>
        </row>
        <row r="295">
          <cell r="E295" t="str">
            <v>01029016</v>
          </cell>
          <cell r="F295" t="str">
            <v>Khoa Nhiệt - Lạnh</v>
          </cell>
          <cell r="G295" t="str">
            <v>VC</v>
          </cell>
          <cell r="H295" t="str">
            <v>A3</v>
          </cell>
          <cell r="I295">
            <v>8</v>
          </cell>
          <cell r="J295" t="str">
            <v>A4</v>
          </cell>
          <cell r="K295">
            <v>7</v>
          </cell>
          <cell r="L295" t="str">
            <v>A4</v>
          </cell>
          <cell r="M295">
            <v>7</v>
          </cell>
          <cell r="N295" t="str">
            <v>A4</v>
          </cell>
          <cell r="O295">
            <v>7</v>
          </cell>
          <cell r="P295" t="str">
            <v>A4</v>
          </cell>
          <cell r="Q295">
            <v>7</v>
          </cell>
          <cell r="R295" t="str">
            <v>A4</v>
          </cell>
          <cell r="S295">
            <v>7</v>
          </cell>
          <cell r="T295" t="str">
            <v>A3</v>
          </cell>
          <cell r="U295">
            <v>8</v>
          </cell>
          <cell r="V295">
            <v>7.2</v>
          </cell>
          <cell r="W295">
            <v>0</v>
          </cell>
          <cell r="X295" t="str">
            <v>Tốt</v>
          </cell>
          <cell r="Y295">
            <v>0</v>
          </cell>
          <cell r="Z295" t="str">
            <v>A4</v>
          </cell>
          <cell r="AA295">
            <v>7</v>
          </cell>
          <cell r="AB295" t="str">
            <v>A3</v>
          </cell>
          <cell r="AC295">
            <v>8</v>
          </cell>
          <cell r="AD295" t="str">
            <v>A3</v>
          </cell>
          <cell r="AE295">
            <v>8</v>
          </cell>
          <cell r="AF295" t="str">
            <v>A3</v>
          </cell>
          <cell r="AG295">
            <v>8</v>
          </cell>
          <cell r="AH295" t="str">
            <v>A3</v>
          </cell>
          <cell r="AI295">
            <v>8</v>
          </cell>
          <cell r="AJ295">
            <v>7.8</v>
          </cell>
          <cell r="AK295">
            <v>0</v>
          </cell>
          <cell r="AL295" t="str">
            <v>Tốt</v>
          </cell>
          <cell r="AM295">
            <v>7.8</v>
          </cell>
          <cell r="AN295">
            <v>0</v>
          </cell>
          <cell r="AO295" t="str">
            <v>Tốt</v>
          </cell>
          <cell r="AP295">
            <v>0</v>
          </cell>
          <cell r="AQ295">
            <v>7.5</v>
          </cell>
          <cell r="AR295" t="str">
            <v/>
          </cell>
          <cell r="AS295" t="str">
            <v>Tốt</v>
          </cell>
          <cell r="AT295" t="str">
            <v>Đạt LĐTT</v>
          </cell>
          <cell r="AU295">
            <v>7.5</v>
          </cell>
          <cell r="AV295" t="str">
            <v/>
          </cell>
          <cell r="AW295" t="str">
            <v>Tốt</v>
          </cell>
          <cell r="AX295" t="str">
            <v>Đạt LĐTT</v>
          </cell>
          <cell r="AY295" t="e">
            <v>#N/A</v>
          </cell>
          <cell r="AZ295">
            <v>7.5</v>
          </cell>
          <cell r="BA295">
            <v>7.5</v>
          </cell>
          <cell r="BB295" t="str">
            <v>12A* + 0B* + 0C* +  0D</v>
          </cell>
          <cell r="BC295" t="str">
            <v>12A*</v>
          </cell>
          <cell r="BD295">
            <v>0</v>
          </cell>
          <cell r="BE295" t="str">
            <v>HTT NV</v>
          </cell>
          <cell r="BF295" t="str">
            <v>HTT NV</v>
          </cell>
        </row>
        <row r="296">
          <cell r="E296" t="str">
            <v>01025007</v>
          </cell>
          <cell r="F296" t="str">
            <v>Khoa Kinh tế</v>
          </cell>
          <cell r="G296" t="str">
            <v>VC</v>
          </cell>
          <cell r="H296" t="str">
            <v>A1</v>
          </cell>
          <cell r="I296">
            <v>10</v>
          </cell>
          <cell r="J296" t="str">
            <v>A1</v>
          </cell>
          <cell r="K296">
            <v>10</v>
          </cell>
          <cell r="L296" t="str">
            <v>A2</v>
          </cell>
          <cell r="M296">
            <v>9</v>
          </cell>
          <cell r="N296" t="str">
            <v>A2</v>
          </cell>
          <cell r="O296">
            <v>9</v>
          </cell>
          <cell r="P296" t="str">
            <v>A1</v>
          </cell>
          <cell r="Q296">
            <v>10</v>
          </cell>
          <cell r="R296" t="str">
            <v>A2</v>
          </cell>
          <cell r="S296">
            <v>9</v>
          </cell>
          <cell r="T296" t="str">
            <v>A2</v>
          </cell>
          <cell r="U296">
            <v>9</v>
          </cell>
          <cell r="V296">
            <v>9.1999999999999993</v>
          </cell>
          <cell r="W296">
            <v>0</v>
          </cell>
          <cell r="X296" t="str">
            <v>Xuất sắc</v>
          </cell>
          <cell r="Y296">
            <v>0</v>
          </cell>
          <cell r="Z296" t="str">
            <v>A3</v>
          </cell>
          <cell r="AA296">
            <v>8</v>
          </cell>
          <cell r="AB296" t="str">
            <v>A2</v>
          </cell>
          <cell r="AC296">
            <v>9</v>
          </cell>
          <cell r="AD296" t="str">
            <v>A2</v>
          </cell>
          <cell r="AE296">
            <v>9</v>
          </cell>
          <cell r="AF296" t="str">
            <v>A2</v>
          </cell>
          <cell r="AG296">
            <v>9</v>
          </cell>
          <cell r="AH296" t="str">
            <v>A2</v>
          </cell>
          <cell r="AI296">
            <v>9</v>
          </cell>
          <cell r="AJ296">
            <v>8.8000000000000007</v>
          </cell>
          <cell r="AK296">
            <v>0</v>
          </cell>
          <cell r="AL296" t="str">
            <v>Xuất sắc</v>
          </cell>
          <cell r="AM296">
            <v>8.8000000000000007</v>
          </cell>
          <cell r="AN296">
            <v>0</v>
          </cell>
          <cell r="AO296" t="str">
            <v>Xuất sắc</v>
          </cell>
          <cell r="AP296">
            <v>0</v>
          </cell>
          <cell r="AQ296">
            <v>9</v>
          </cell>
          <cell r="AR296" t="str">
            <v/>
          </cell>
          <cell r="AS296" t="str">
            <v>Xuất sắc</v>
          </cell>
          <cell r="AT296" t="str">
            <v>Đạt LĐTT</v>
          </cell>
          <cell r="AU296">
            <v>9</v>
          </cell>
          <cell r="AV296" t="str">
            <v/>
          </cell>
          <cell r="AW296" t="str">
            <v>Xuất sắc</v>
          </cell>
          <cell r="AX296" t="str">
            <v>Đạt LĐTT</v>
          </cell>
          <cell r="AY296" t="str">
            <v>Tốt</v>
          </cell>
          <cell r="AZ296">
            <v>9.1999999999999993</v>
          </cell>
          <cell r="BA296">
            <v>9.1999999999999993</v>
          </cell>
          <cell r="BB296" t="str">
            <v>12A* + 0B* + 0C* +  0D</v>
          </cell>
          <cell r="BC296" t="str">
            <v>12A*</v>
          </cell>
          <cell r="BD296">
            <v>0</v>
          </cell>
          <cell r="BE296" t="str">
            <v>HTXS NV</v>
          </cell>
          <cell r="BF296" t="str">
            <v>HTXS NV</v>
          </cell>
        </row>
        <row r="297">
          <cell r="E297" t="str">
            <v>01025004</v>
          </cell>
          <cell r="F297" t="str">
            <v>Khoa Kinh tế</v>
          </cell>
          <cell r="G297" t="str">
            <v>VC</v>
          </cell>
          <cell r="H297" t="str">
            <v>A4</v>
          </cell>
          <cell r="I297">
            <v>7</v>
          </cell>
          <cell r="J297" t="str">
            <v>A4</v>
          </cell>
          <cell r="K297">
            <v>7</v>
          </cell>
          <cell r="L297" t="str">
            <v>A2</v>
          </cell>
          <cell r="M297">
            <v>9</v>
          </cell>
          <cell r="N297" t="str">
            <v>A1</v>
          </cell>
          <cell r="O297">
            <v>10</v>
          </cell>
          <cell r="P297" t="str">
            <v>A1</v>
          </cell>
          <cell r="Q297">
            <v>10</v>
          </cell>
          <cell r="R297" t="str">
            <v>A2</v>
          </cell>
          <cell r="S297">
            <v>9</v>
          </cell>
          <cell r="T297" t="str">
            <v>A1</v>
          </cell>
          <cell r="U297">
            <v>10</v>
          </cell>
          <cell r="V297">
            <v>9.6</v>
          </cell>
          <cell r="W297">
            <v>0</v>
          </cell>
          <cell r="X297" t="str">
            <v>Xuất sắc</v>
          </cell>
          <cell r="Y297">
            <v>0</v>
          </cell>
          <cell r="Z297" t="str">
            <v>A3</v>
          </cell>
          <cell r="AA297">
            <v>8</v>
          </cell>
          <cell r="AB297" t="str">
            <v>A2</v>
          </cell>
          <cell r="AC297">
            <v>9</v>
          </cell>
          <cell r="AD297" t="str">
            <v>A2</v>
          </cell>
          <cell r="AE297">
            <v>9</v>
          </cell>
          <cell r="AF297" t="str">
            <v>B1</v>
          </cell>
          <cell r="AG297">
            <v>6</v>
          </cell>
          <cell r="AH297" t="str">
            <v>A2</v>
          </cell>
          <cell r="AI297">
            <v>9</v>
          </cell>
          <cell r="AJ297">
            <v>8</v>
          </cell>
          <cell r="AK297">
            <v>0</v>
          </cell>
          <cell r="AL297" t="str">
            <v>Xuất sắc</v>
          </cell>
          <cell r="AM297">
            <v>8.1999999999999993</v>
          </cell>
          <cell r="AN297">
            <v>0</v>
          </cell>
          <cell r="AO297" t="str">
            <v>Xuất sắc</v>
          </cell>
          <cell r="AP297">
            <v>0</v>
          </cell>
          <cell r="AQ297">
            <v>8.8000000000000007</v>
          </cell>
          <cell r="AR297" t="str">
            <v/>
          </cell>
          <cell r="AS297" t="str">
            <v>Xuất sắc</v>
          </cell>
          <cell r="AT297" t="str">
            <v>Đạt LĐTT</v>
          </cell>
          <cell r="AU297">
            <v>8.9</v>
          </cell>
          <cell r="AV297" t="str">
            <v/>
          </cell>
          <cell r="AW297" t="str">
            <v>Xuất sắc</v>
          </cell>
          <cell r="AX297" t="str">
            <v>Đạt LĐTT</v>
          </cell>
          <cell r="AY297" t="str">
            <v>Tốt</v>
          </cell>
          <cell r="AZ297">
            <v>8.5</v>
          </cell>
          <cell r="BA297">
            <v>8.6</v>
          </cell>
          <cell r="BB297" t="str">
            <v>11A* + 1B* + 0C* +  0D</v>
          </cell>
          <cell r="BC297" t="str">
            <v>11A*</v>
          </cell>
          <cell r="BD297">
            <v>1</v>
          </cell>
          <cell r="BE297" t="str">
            <v>HTT NV</v>
          </cell>
          <cell r="BF297" t="str">
            <v>HTT NV</v>
          </cell>
        </row>
        <row r="298">
          <cell r="E298" t="str">
            <v>01025009</v>
          </cell>
          <cell r="F298" t="str">
            <v>Khoa Kinh tế</v>
          </cell>
          <cell r="G298" t="str">
            <v>VC</v>
          </cell>
          <cell r="H298" t="str">
            <v>A4</v>
          </cell>
          <cell r="I298">
            <v>7</v>
          </cell>
          <cell r="J298" t="str">
            <v>A4</v>
          </cell>
          <cell r="K298">
            <v>7</v>
          </cell>
          <cell r="L298" t="str">
            <v>A2</v>
          </cell>
          <cell r="M298">
            <v>9</v>
          </cell>
          <cell r="N298" t="str">
            <v>A2</v>
          </cell>
          <cell r="O298">
            <v>9</v>
          </cell>
          <cell r="P298" t="str">
            <v>A1</v>
          </cell>
          <cell r="Q298">
            <v>10</v>
          </cell>
          <cell r="R298" t="str">
            <v>A2</v>
          </cell>
          <cell r="S298">
            <v>9</v>
          </cell>
          <cell r="T298" t="str">
            <v>A3</v>
          </cell>
          <cell r="U298">
            <v>8</v>
          </cell>
          <cell r="V298">
            <v>9</v>
          </cell>
          <cell r="W298">
            <v>0</v>
          </cell>
          <cell r="X298" t="str">
            <v>Xuất sắc</v>
          </cell>
          <cell r="Y298">
            <v>0</v>
          </cell>
          <cell r="Z298" t="str">
            <v>A4</v>
          </cell>
          <cell r="AA298">
            <v>7</v>
          </cell>
          <cell r="AB298" t="str">
            <v>A3</v>
          </cell>
          <cell r="AC298">
            <v>8</v>
          </cell>
          <cell r="AD298" t="str">
            <v>A3</v>
          </cell>
          <cell r="AE298">
            <v>8</v>
          </cell>
          <cell r="AF298" t="str">
            <v>A3</v>
          </cell>
          <cell r="AG298">
            <v>8</v>
          </cell>
          <cell r="AH298" t="str">
            <v>A3</v>
          </cell>
          <cell r="AI298">
            <v>8</v>
          </cell>
          <cell r="AJ298">
            <v>7.8</v>
          </cell>
          <cell r="AK298">
            <v>0</v>
          </cell>
          <cell r="AL298" t="str">
            <v>Tốt</v>
          </cell>
          <cell r="AM298">
            <v>7.8</v>
          </cell>
          <cell r="AN298">
            <v>0</v>
          </cell>
          <cell r="AO298" t="str">
            <v>Tốt</v>
          </cell>
          <cell r="AP298">
            <v>0</v>
          </cell>
          <cell r="AQ298">
            <v>8.4</v>
          </cell>
          <cell r="AR298" t="str">
            <v/>
          </cell>
          <cell r="AS298" t="str">
            <v>Xuất sắc</v>
          </cell>
          <cell r="AT298" t="str">
            <v>Đạt LĐTT</v>
          </cell>
          <cell r="AU298">
            <v>8.4</v>
          </cell>
          <cell r="AV298" t="str">
            <v/>
          </cell>
          <cell r="AW298" t="str">
            <v>Xuất sắc</v>
          </cell>
          <cell r="AX298" t="str">
            <v>Đạt LĐTT</v>
          </cell>
          <cell r="AY298" t="str">
            <v>Khá</v>
          </cell>
          <cell r="AZ298">
            <v>8.1999999999999993</v>
          </cell>
          <cell r="BA298">
            <v>8.1999999999999993</v>
          </cell>
          <cell r="BB298" t="str">
            <v>12A* + 0B* + 0C* +  0D</v>
          </cell>
          <cell r="BC298" t="str">
            <v>12A*</v>
          </cell>
          <cell r="BD298">
            <v>0</v>
          </cell>
          <cell r="BE298" t="str">
            <v>HTXS NV</v>
          </cell>
          <cell r="BF298" t="str">
            <v>HTXS NV</v>
          </cell>
        </row>
        <row r="299">
          <cell r="E299" t="str">
            <v>01025029</v>
          </cell>
          <cell r="F299" t="str">
            <v>Khoa Kinh tế</v>
          </cell>
          <cell r="G299" t="str">
            <v>VC</v>
          </cell>
          <cell r="H299" t="str">
            <v>A1</v>
          </cell>
          <cell r="I299">
            <v>10</v>
          </cell>
          <cell r="J299" t="str">
            <v>A4</v>
          </cell>
          <cell r="K299">
            <v>7</v>
          </cell>
          <cell r="L299" t="str">
            <v>A2</v>
          </cell>
          <cell r="M299">
            <v>9</v>
          </cell>
          <cell r="N299" t="str">
            <v>A1</v>
          </cell>
          <cell r="O299">
            <v>10</v>
          </cell>
          <cell r="P299" t="str">
            <v>A1</v>
          </cell>
          <cell r="Q299">
            <v>10</v>
          </cell>
          <cell r="R299" t="str">
            <v>A2</v>
          </cell>
          <cell r="S299">
            <v>9</v>
          </cell>
          <cell r="T299" t="str">
            <v>A1</v>
          </cell>
          <cell r="U299">
            <v>10</v>
          </cell>
          <cell r="V299">
            <v>9.6</v>
          </cell>
          <cell r="W299">
            <v>0</v>
          </cell>
          <cell r="X299" t="str">
            <v>Xuất sắc</v>
          </cell>
          <cell r="Y299">
            <v>0</v>
          </cell>
          <cell r="Z299" t="str">
            <v>A3</v>
          </cell>
          <cell r="AA299">
            <v>8</v>
          </cell>
          <cell r="AB299" t="str">
            <v>A1</v>
          </cell>
          <cell r="AC299">
            <v>10</v>
          </cell>
          <cell r="AD299" t="str">
            <v>A1</v>
          </cell>
          <cell r="AE299">
            <v>10</v>
          </cell>
          <cell r="AF299" t="str">
            <v>A1</v>
          </cell>
          <cell r="AG299">
            <v>10</v>
          </cell>
          <cell r="AH299" t="str">
            <v>A2</v>
          </cell>
          <cell r="AI299">
            <v>9</v>
          </cell>
          <cell r="AJ299">
            <v>9.5</v>
          </cell>
          <cell r="AK299">
            <v>0</v>
          </cell>
          <cell r="AL299" t="str">
            <v>Xuất sắc</v>
          </cell>
          <cell r="AM299">
            <v>9.4</v>
          </cell>
          <cell r="AN299">
            <v>0</v>
          </cell>
          <cell r="AO299" t="str">
            <v>Xuất sắc</v>
          </cell>
          <cell r="AP299">
            <v>0</v>
          </cell>
          <cell r="AQ299">
            <v>9.6</v>
          </cell>
          <cell r="AR299" t="str">
            <v/>
          </cell>
          <cell r="AS299" t="str">
            <v>Xuất sắc</v>
          </cell>
          <cell r="AT299" t="str">
            <v>Đạt LĐTT</v>
          </cell>
          <cell r="AU299">
            <v>9.5</v>
          </cell>
          <cell r="AV299" t="str">
            <v/>
          </cell>
          <cell r="AW299" t="str">
            <v>Xuất sắc</v>
          </cell>
          <cell r="AX299" t="str">
            <v>Đạt LĐTT</v>
          </cell>
          <cell r="AY299" t="str">
            <v>Tốt</v>
          </cell>
          <cell r="AZ299">
            <v>9.4</v>
          </cell>
          <cell r="BA299">
            <v>9.3000000000000007</v>
          </cell>
          <cell r="BB299" t="str">
            <v>12A* + 0B* + 0C* +  0D</v>
          </cell>
          <cell r="BC299" t="str">
            <v>12A*</v>
          </cell>
          <cell r="BD299">
            <v>0</v>
          </cell>
          <cell r="BE299" t="str">
            <v>HTXS NV</v>
          </cell>
          <cell r="BF299" t="str">
            <v>HTXS NV</v>
          </cell>
        </row>
        <row r="300">
          <cell r="E300" t="str">
            <v>01025002</v>
          </cell>
          <cell r="F300" t="str">
            <v>Khoa Kinh tế</v>
          </cell>
          <cell r="G300" t="str">
            <v>VC</v>
          </cell>
          <cell r="H300" t="str">
            <v>A4</v>
          </cell>
          <cell r="I300">
            <v>7</v>
          </cell>
          <cell r="J300" t="str">
            <v>A4</v>
          </cell>
          <cell r="K300">
            <v>7</v>
          </cell>
          <cell r="L300" t="str">
            <v>A4</v>
          </cell>
          <cell r="M300">
            <v>7</v>
          </cell>
          <cell r="N300" t="str">
            <v>A4</v>
          </cell>
          <cell r="O300">
            <v>7</v>
          </cell>
          <cell r="P300" t="str">
            <v>A3</v>
          </cell>
          <cell r="Q300">
            <v>8</v>
          </cell>
          <cell r="R300" t="str">
            <v>A4</v>
          </cell>
          <cell r="S300">
            <v>7</v>
          </cell>
          <cell r="T300" t="str">
            <v>A3</v>
          </cell>
          <cell r="U300">
            <v>8</v>
          </cell>
          <cell r="V300">
            <v>7.4</v>
          </cell>
          <cell r="W300">
            <v>0</v>
          </cell>
          <cell r="X300" t="str">
            <v>Tốt</v>
          </cell>
          <cell r="Y300">
            <v>0</v>
          </cell>
          <cell r="Z300" t="str">
            <v>A3</v>
          </cell>
          <cell r="AA300">
            <v>8</v>
          </cell>
          <cell r="AB300" t="str">
            <v>A4</v>
          </cell>
          <cell r="AC300">
            <v>7</v>
          </cell>
          <cell r="AD300" t="str">
            <v>A4</v>
          </cell>
          <cell r="AE300">
            <v>7</v>
          </cell>
          <cell r="AF300" t="str">
            <v>A2</v>
          </cell>
          <cell r="AG300">
            <v>9</v>
          </cell>
          <cell r="AH300" t="str">
            <v>A3</v>
          </cell>
          <cell r="AI300">
            <v>8</v>
          </cell>
          <cell r="AJ300">
            <v>7.8</v>
          </cell>
          <cell r="AK300">
            <v>0</v>
          </cell>
          <cell r="AL300" t="str">
            <v>Tốt</v>
          </cell>
          <cell r="AM300">
            <v>7.8</v>
          </cell>
          <cell r="AN300">
            <v>0</v>
          </cell>
          <cell r="AO300" t="str">
            <v>Tốt</v>
          </cell>
          <cell r="AP300">
            <v>0</v>
          </cell>
          <cell r="AQ300">
            <v>7.6</v>
          </cell>
          <cell r="AR300" t="str">
            <v/>
          </cell>
          <cell r="AS300" t="str">
            <v>Tốt</v>
          </cell>
          <cell r="AT300" t="str">
            <v>Đạt LĐTT</v>
          </cell>
          <cell r="AU300">
            <v>7.6</v>
          </cell>
          <cell r="AV300" t="str">
            <v/>
          </cell>
          <cell r="AW300" t="str">
            <v>Tốt</v>
          </cell>
          <cell r="AX300" t="str">
            <v>Đạt LĐTT</v>
          </cell>
          <cell r="AY300" t="str">
            <v>Tốt</v>
          </cell>
          <cell r="AZ300">
            <v>7.5</v>
          </cell>
          <cell r="BA300">
            <v>7.5</v>
          </cell>
          <cell r="BB300" t="str">
            <v>12A* + 0B* + 0C* +  0D</v>
          </cell>
          <cell r="BC300" t="str">
            <v>12A*</v>
          </cell>
          <cell r="BD300">
            <v>0</v>
          </cell>
          <cell r="BE300" t="str">
            <v>HTT NV</v>
          </cell>
          <cell r="BF300" t="str">
            <v>HTT NV</v>
          </cell>
        </row>
        <row r="301">
          <cell r="E301" t="str">
            <v>01025016</v>
          </cell>
          <cell r="F301" t="str">
            <v>Khoa Kinh tế</v>
          </cell>
          <cell r="G301" t="str">
            <v>VC</v>
          </cell>
          <cell r="H301" t="str">
            <v>A4</v>
          </cell>
          <cell r="I301">
            <v>7</v>
          </cell>
          <cell r="J301" t="str">
            <v>A4</v>
          </cell>
          <cell r="K301">
            <v>7</v>
          </cell>
          <cell r="L301" t="str">
            <v>A4</v>
          </cell>
          <cell r="M301">
            <v>7</v>
          </cell>
          <cell r="N301" t="str">
            <v>A4</v>
          </cell>
          <cell r="O301">
            <v>7</v>
          </cell>
          <cell r="P301" t="str">
            <v>A4</v>
          </cell>
          <cell r="Q301">
            <v>7</v>
          </cell>
          <cell r="R301" t="str">
            <v>A4</v>
          </cell>
          <cell r="S301">
            <v>7</v>
          </cell>
          <cell r="T301" t="str">
            <v>A3</v>
          </cell>
          <cell r="U301">
            <v>8</v>
          </cell>
          <cell r="V301">
            <v>7.2</v>
          </cell>
          <cell r="W301">
            <v>0</v>
          </cell>
          <cell r="X301" t="str">
            <v>Tốt</v>
          </cell>
          <cell r="Y301">
            <v>0</v>
          </cell>
          <cell r="Z301" t="str">
            <v>A4</v>
          </cell>
          <cell r="AA301">
            <v>7</v>
          </cell>
          <cell r="AB301" t="str">
            <v>A4</v>
          </cell>
          <cell r="AC301">
            <v>7</v>
          </cell>
          <cell r="AD301" t="str">
            <v>A3</v>
          </cell>
          <cell r="AE301">
            <v>8</v>
          </cell>
          <cell r="AF301" t="str">
            <v>A3</v>
          </cell>
          <cell r="AG301">
            <v>8</v>
          </cell>
          <cell r="AH301" t="str">
            <v>A3</v>
          </cell>
          <cell r="AI301">
            <v>8</v>
          </cell>
          <cell r="AJ301">
            <v>7.5</v>
          </cell>
          <cell r="AK301">
            <v>0</v>
          </cell>
          <cell r="AL301" t="str">
            <v>Tốt</v>
          </cell>
          <cell r="AM301">
            <v>7.6</v>
          </cell>
          <cell r="AN301">
            <v>0</v>
          </cell>
          <cell r="AO301" t="str">
            <v>Tốt</v>
          </cell>
          <cell r="AP301">
            <v>0</v>
          </cell>
          <cell r="AQ301">
            <v>7.4</v>
          </cell>
          <cell r="AR301" t="str">
            <v/>
          </cell>
          <cell r="AS301" t="str">
            <v>Tốt</v>
          </cell>
          <cell r="AT301" t="str">
            <v>Đạt LĐTT</v>
          </cell>
          <cell r="AU301">
            <v>7.4</v>
          </cell>
          <cell r="AV301" t="str">
            <v/>
          </cell>
          <cell r="AW301" t="str">
            <v>Tốt</v>
          </cell>
          <cell r="AX301" t="str">
            <v>Đạt LĐTT</v>
          </cell>
          <cell r="AY301" t="e">
            <v>#N/A</v>
          </cell>
          <cell r="AZ301">
            <v>7.3</v>
          </cell>
          <cell r="BA301">
            <v>7.3</v>
          </cell>
          <cell r="BB301" t="str">
            <v>12A* + 0B* + 0C* +  0D</v>
          </cell>
          <cell r="BC301" t="str">
            <v>12A*</v>
          </cell>
          <cell r="BD301">
            <v>0</v>
          </cell>
          <cell r="BE301" t="str">
            <v>HTT NV</v>
          </cell>
          <cell r="BF301" t="str">
            <v>HTT NV</v>
          </cell>
        </row>
        <row r="302">
          <cell r="E302" t="str">
            <v>01025018</v>
          </cell>
          <cell r="F302" t="str">
            <v>Khoa Kinh tế</v>
          </cell>
          <cell r="G302" t="str">
            <v>VC</v>
          </cell>
          <cell r="H302" t="str">
            <v>A4</v>
          </cell>
          <cell r="I302">
            <v>7</v>
          </cell>
          <cell r="J302" t="str">
            <v>A4</v>
          </cell>
          <cell r="K302">
            <v>7</v>
          </cell>
          <cell r="L302" t="str">
            <v>A4</v>
          </cell>
          <cell r="M302">
            <v>7</v>
          </cell>
          <cell r="N302" t="str">
            <v>A4</v>
          </cell>
          <cell r="O302">
            <v>7</v>
          </cell>
          <cell r="P302" t="str">
            <v>A3</v>
          </cell>
          <cell r="Q302">
            <v>8</v>
          </cell>
          <cell r="R302" t="str">
            <v>A4</v>
          </cell>
          <cell r="S302">
            <v>7</v>
          </cell>
          <cell r="T302" t="str">
            <v>A4</v>
          </cell>
          <cell r="U302">
            <v>7</v>
          </cell>
          <cell r="V302">
            <v>7.2</v>
          </cell>
          <cell r="W302">
            <v>0</v>
          </cell>
          <cell r="X302" t="str">
            <v>Tốt</v>
          </cell>
          <cell r="Y302">
            <v>0</v>
          </cell>
          <cell r="Z302" t="str">
            <v>A4</v>
          </cell>
          <cell r="AA302">
            <v>7</v>
          </cell>
          <cell r="AB302" t="str">
            <v>A4</v>
          </cell>
          <cell r="AC302">
            <v>7</v>
          </cell>
          <cell r="AD302" t="str">
            <v>A4</v>
          </cell>
          <cell r="AE302">
            <v>7</v>
          </cell>
          <cell r="AF302" t="str">
            <v>A3</v>
          </cell>
          <cell r="AG302">
            <v>8</v>
          </cell>
          <cell r="AH302" t="str">
            <v>A3</v>
          </cell>
          <cell r="AI302">
            <v>8</v>
          </cell>
          <cell r="AJ302">
            <v>7.3</v>
          </cell>
          <cell r="AK302">
            <v>0</v>
          </cell>
          <cell r="AL302" t="str">
            <v>Tốt</v>
          </cell>
          <cell r="AM302">
            <v>7.4</v>
          </cell>
          <cell r="AN302">
            <v>0</v>
          </cell>
          <cell r="AO302" t="str">
            <v>Tốt</v>
          </cell>
          <cell r="AP302">
            <v>0</v>
          </cell>
          <cell r="AQ302">
            <v>7.3</v>
          </cell>
          <cell r="AR302" t="str">
            <v/>
          </cell>
          <cell r="AS302" t="str">
            <v>Tốt</v>
          </cell>
          <cell r="AT302" t="str">
            <v>Đạt LĐTT</v>
          </cell>
          <cell r="AU302">
            <v>7.3</v>
          </cell>
          <cell r="AV302" t="str">
            <v/>
          </cell>
          <cell r="AW302" t="str">
            <v>Tốt</v>
          </cell>
          <cell r="AX302" t="str">
            <v>Đạt LĐTT</v>
          </cell>
          <cell r="AY302" t="e">
            <v>#N/A</v>
          </cell>
          <cell r="AZ302">
            <v>7.2</v>
          </cell>
          <cell r="BA302">
            <v>7.3</v>
          </cell>
          <cell r="BB302" t="str">
            <v>12A* + 0B* + 0C* +  0D</v>
          </cell>
          <cell r="BC302" t="str">
            <v>12A*</v>
          </cell>
          <cell r="BD302">
            <v>0</v>
          </cell>
          <cell r="BE302" t="str">
            <v>HTT NV</v>
          </cell>
          <cell r="BF302" t="str">
            <v>HTT NV</v>
          </cell>
        </row>
        <row r="303">
          <cell r="E303" t="str">
            <v>01009027</v>
          </cell>
          <cell r="F303" t="str">
            <v>Khoa Kinh tế</v>
          </cell>
          <cell r="G303" t="str">
            <v>VC</v>
          </cell>
          <cell r="H303" t="str">
            <v>A4</v>
          </cell>
          <cell r="I303">
            <v>7</v>
          </cell>
          <cell r="J303" t="str">
            <v>A4</v>
          </cell>
          <cell r="K303">
            <v>7</v>
          </cell>
          <cell r="L303" t="str">
            <v>A3</v>
          </cell>
          <cell r="M303">
            <v>8</v>
          </cell>
          <cell r="N303" t="str">
            <v>A2</v>
          </cell>
          <cell r="O303">
            <v>9</v>
          </cell>
          <cell r="P303" t="str">
            <v>A1</v>
          </cell>
          <cell r="Q303">
            <v>10</v>
          </cell>
          <cell r="R303" t="str">
            <v>A3</v>
          </cell>
          <cell r="S303">
            <v>8</v>
          </cell>
          <cell r="T303" t="str">
            <v>A2</v>
          </cell>
          <cell r="U303">
            <v>9</v>
          </cell>
          <cell r="V303">
            <v>8.8000000000000007</v>
          </cell>
          <cell r="W303">
            <v>0</v>
          </cell>
          <cell r="X303" t="str">
            <v>Xuất sắc</v>
          </cell>
          <cell r="Y303">
            <v>0</v>
          </cell>
          <cell r="Z303" t="str">
            <v>A3</v>
          </cell>
          <cell r="AA303">
            <v>8</v>
          </cell>
          <cell r="AB303" t="str">
            <v>A4</v>
          </cell>
          <cell r="AC303">
            <v>7</v>
          </cell>
          <cell r="AD303" t="str">
            <v>A3</v>
          </cell>
          <cell r="AE303">
            <v>8</v>
          </cell>
          <cell r="AF303" t="str">
            <v>A3</v>
          </cell>
          <cell r="AG303">
            <v>8</v>
          </cell>
          <cell r="AH303" t="str">
            <v>A3</v>
          </cell>
          <cell r="AI303">
            <v>8</v>
          </cell>
          <cell r="AJ303">
            <v>7.8</v>
          </cell>
          <cell r="AK303">
            <v>0</v>
          </cell>
          <cell r="AL303" t="str">
            <v>Tốt</v>
          </cell>
          <cell r="AM303">
            <v>7.8</v>
          </cell>
          <cell r="AN303">
            <v>0</v>
          </cell>
          <cell r="AO303" t="str">
            <v>Tốt</v>
          </cell>
          <cell r="AP303">
            <v>0</v>
          </cell>
          <cell r="AQ303">
            <v>8.3000000000000007</v>
          </cell>
          <cell r="AR303" t="str">
            <v/>
          </cell>
          <cell r="AS303" t="str">
            <v>Xuất sắc</v>
          </cell>
          <cell r="AT303" t="str">
            <v>Đạt LĐTT</v>
          </cell>
          <cell r="AU303">
            <v>8.3000000000000007</v>
          </cell>
          <cell r="AV303" t="str">
            <v/>
          </cell>
          <cell r="AW303" t="str">
            <v>Xuất sắc</v>
          </cell>
          <cell r="AX303" t="str">
            <v>Đạt LĐTT</v>
          </cell>
          <cell r="AY303" t="str">
            <v>Tốt</v>
          </cell>
          <cell r="AZ303">
            <v>8.1</v>
          </cell>
          <cell r="BA303">
            <v>8.1</v>
          </cell>
          <cell r="BB303" t="str">
            <v>12A* + 0B* + 0C* +  0D</v>
          </cell>
          <cell r="BC303" t="str">
            <v>12A*</v>
          </cell>
          <cell r="BD303">
            <v>0</v>
          </cell>
          <cell r="BE303" t="str">
            <v>HTXS NV</v>
          </cell>
          <cell r="BF303" t="str">
            <v>HTXS NV</v>
          </cell>
        </row>
        <row r="304">
          <cell r="E304" t="str">
            <v>01025027</v>
          </cell>
          <cell r="F304" t="str">
            <v>Khoa Kinh tế</v>
          </cell>
          <cell r="G304" t="str">
            <v>VC</v>
          </cell>
          <cell r="H304" t="str">
            <v>A2</v>
          </cell>
          <cell r="I304">
            <v>9</v>
          </cell>
          <cell r="J304" t="str">
            <v>A4</v>
          </cell>
          <cell r="K304">
            <v>7</v>
          </cell>
          <cell r="L304" t="str">
            <v>A3</v>
          </cell>
          <cell r="M304">
            <v>8</v>
          </cell>
          <cell r="N304" t="str">
            <v>A3</v>
          </cell>
          <cell r="O304">
            <v>8</v>
          </cell>
          <cell r="P304" t="str">
            <v>A3</v>
          </cell>
          <cell r="Q304">
            <v>8</v>
          </cell>
          <cell r="R304" t="str">
            <v>A3</v>
          </cell>
          <cell r="S304">
            <v>8</v>
          </cell>
          <cell r="T304" t="str">
            <v>A2</v>
          </cell>
          <cell r="U304">
            <v>9</v>
          </cell>
          <cell r="V304">
            <v>8.1999999999999993</v>
          </cell>
          <cell r="W304">
            <v>0</v>
          </cell>
          <cell r="X304" t="str">
            <v>Xuất sắc</v>
          </cell>
          <cell r="Y304">
            <v>0</v>
          </cell>
          <cell r="Z304" t="str">
            <v>A4</v>
          </cell>
          <cell r="AA304">
            <v>7</v>
          </cell>
          <cell r="AB304" t="str">
            <v>A DN</v>
          </cell>
          <cell r="AC304">
            <v>0</v>
          </cell>
          <cell r="AD304" t="str">
            <v>A DN</v>
          </cell>
          <cell r="AE304">
            <v>0</v>
          </cell>
          <cell r="AF304" t="str">
            <v>A DN</v>
          </cell>
          <cell r="AG304">
            <v>0</v>
          </cell>
          <cell r="AH304" t="str">
            <v>A DN</v>
          </cell>
          <cell r="AI304">
            <v>0</v>
          </cell>
          <cell r="AJ304">
            <v>7</v>
          </cell>
          <cell r="AK304">
            <v>0</v>
          </cell>
          <cell r="AL304" t="str">
            <v>Tốt</v>
          </cell>
          <cell r="AM304">
            <v>7</v>
          </cell>
          <cell r="AN304">
            <v>0</v>
          </cell>
          <cell r="AO304" t="str">
            <v>Tốt</v>
          </cell>
          <cell r="AP304" t="str">
            <v xml:space="preserve">Đi học nước ngoài từ 01/3/2023, thưởng thi đua </v>
          </cell>
          <cell r="AQ304">
            <v>7.6</v>
          </cell>
          <cell r="AR304" t="str">
            <v/>
          </cell>
          <cell r="AS304" t="str">
            <v>Tốt</v>
          </cell>
          <cell r="AT304" t="str">
            <v>Đạt LĐTT</v>
          </cell>
          <cell r="AU304">
            <v>7.6</v>
          </cell>
          <cell r="AV304" t="str">
            <v/>
          </cell>
          <cell r="AW304" t="str">
            <v>Tốt</v>
          </cell>
          <cell r="AX304" t="str">
            <v>Đạt LĐTT</v>
          </cell>
          <cell r="AY304" t="str">
            <v>Đạt yêu cầu</v>
          </cell>
          <cell r="AZ304">
            <v>8</v>
          </cell>
          <cell r="BA304">
            <v>8</v>
          </cell>
          <cell r="BB304" t="str">
            <v>12A* + 0B* + 0C* +  0D</v>
          </cell>
          <cell r="BC304" t="str">
            <v>12A*</v>
          </cell>
          <cell r="BD304">
            <v>0</v>
          </cell>
          <cell r="BE304" t="str">
            <v>HTT NV</v>
          </cell>
          <cell r="BF304" t="str">
            <v>HTT NV</v>
          </cell>
        </row>
        <row r="305">
          <cell r="E305" t="str">
            <v>01025020</v>
          </cell>
          <cell r="F305" t="str">
            <v>Khoa Kinh tế</v>
          </cell>
          <cell r="G305" t="str">
            <v>VC</v>
          </cell>
          <cell r="H305" t="str">
            <v>A4</v>
          </cell>
          <cell r="I305">
            <v>7</v>
          </cell>
          <cell r="J305" t="str">
            <v>A4</v>
          </cell>
          <cell r="K305">
            <v>7</v>
          </cell>
          <cell r="L305" t="str">
            <v>A3</v>
          </cell>
          <cell r="M305">
            <v>8</v>
          </cell>
          <cell r="N305" t="str">
            <v>A3</v>
          </cell>
          <cell r="O305">
            <v>8</v>
          </cell>
          <cell r="P305" t="str">
            <v>A1</v>
          </cell>
          <cell r="Q305">
            <v>10</v>
          </cell>
          <cell r="R305" t="str">
            <v>B1</v>
          </cell>
          <cell r="S305">
            <v>6</v>
          </cell>
          <cell r="T305" t="str">
            <v>A3</v>
          </cell>
          <cell r="U305">
            <v>8</v>
          </cell>
          <cell r="V305">
            <v>8</v>
          </cell>
          <cell r="W305">
            <v>0</v>
          </cell>
          <cell r="X305" t="str">
            <v>Xuất sắc</v>
          </cell>
          <cell r="Y305">
            <v>0</v>
          </cell>
          <cell r="Z305" t="str">
            <v>B2</v>
          </cell>
          <cell r="AA305">
            <v>5</v>
          </cell>
          <cell r="AB305" t="str">
            <v>A3</v>
          </cell>
          <cell r="AC305">
            <v>8</v>
          </cell>
          <cell r="AD305" t="str">
            <v>A4</v>
          </cell>
          <cell r="AE305">
            <v>7</v>
          </cell>
          <cell r="AF305" t="str">
            <v>B1</v>
          </cell>
          <cell r="AG305">
            <v>6</v>
          </cell>
          <cell r="AH305" t="str">
            <v>A3</v>
          </cell>
          <cell r="AI305">
            <v>8</v>
          </cell>
          <cell r="AJ305">
            <v>6.5</v>
          </cell>
          <cell r="AK305">
            <v>0</v>
          </cell>
          <cell r="AL305" t="str">
            <v>Tốt</v>
          </cell>
          <cell r="AM305">
            <v>6.8</v>
          </cell>
          <cell r="AN305">
            <v>0</v>
          </cell>
          <cell r="AO305" t="str">
            <v>Tốt</v>
          </cell>
          <cell r="AP305">
            <v>0</v>
          </cell>
          <cell r="AQ305">
            <v>7.3</v>
          </cell>
          <cell r="AR305" t="str">
            <v/>
          </cell>
          <cell r="AS305" t="str">
            <v>Tốt</v>
          </cell>
          <cell r="AT305" t="str">
            <v>Đạt LĐTT</v>
          </cell>
          <cell r="AU305">
            <v>7.4</v>
          </cell>
          <cell r="AV305" t="str">
            <v/>
          </cell>
          <cell r="AW305" t="str">
            <v>Tốt</v>
          </cell>
          <cell r="AX305" t="str">
            <v>Đạt LĐTT</v>
          </cell>
          <cell r="AY305" t="str">
            <v>Khá</v>
          </cell>
          <cell r="AZ305">
            <v>7.3</v>
          </cell>
          <cell r="BA305">
            <v>7.3</v>
          </cell>
          <cell r="BB305" t="str">
            <v>9A* + 3B* + 0C* +  0D</v>
          </cell>
          <cell r="BC305" t="str">
            <v xml:space="preserve">9A* </v>
          </cell>
          <cell r="BD305">
            <v>1</v>
          </cell>
          <cell r="BE305" t="str">
            <v>HTT NV</v>
          </cell>
          <cell r="BF305" t="str">
            <v>HTT NV</v>
          </cell>
        </row>
        <row r="306">
          <cell r="E306" t="str">
            <v>01025008</v>
          </cell>
          <cell r="F306" t="str">
            <v>Khoa Kinh tế</v>
          </cell>
          <cell r="G306" t="str">
            <v>VC</v>
          </cell>
          <cell r="H306" t="str">
            <v>A4</v>
          </cell>
          <cell r="I306">
            <v>7</v>
          </cell>
          <cell r="J306" t="str">
            <v>A4</v>
          </cell>
          <cell r="K306">
            <v>7</v>
          </cell>
          <cell r="L306" t="str">
            <v>A4</v>
          </cell>
          <cell r="M306">
            <v>7</v>
          </cell>
          <cell r="N306" t="str">
            <v>A3</v>
          </cell>
          <cell r="O306">
            <v>8</v>
          </cell>
          <cell r="P306" t="str">
            <v>A3</v>
          </cell>
          <cell r="Q306">
            <v>8</v>
          </cell>
          <cell r="R306" t="str">
            <v>A4</v>
          </cell>
          <cell r="S306">
            <v>7</v>
          </cell>
          <cell r="T306" t="str">
            <v>A3</v>
          </cell>
          <cell r="U306">
            <v>8</v>
          </cell>
          <cell r="V306">
            <v>7.6</v>
          </cell>
          <cell r="W306">
            <v>0</v>
          </cell>
          <cell r="X306" t="str">
            <v>Tốt</v>
          </cell>
          <cell r="Y306">
            <v>0</v>
          </cell>
          <cell r="Z306" t="str">
            <v>A4</v>
          </cell>
          <cell r="AA306">
            <v>7</v>
          </cell>
          <cell r="AB306" t="str">
            <v>A4</v>
          </cell>
          <cell r="AC306">
            <v>7</v>
          </cell>
          <cell r="AD306" t="str">
            <v>A4</v>
          </cell>
          <cell r="AE306">
            <v>7</v>
          </cell>
          <cell r="AF306" t="str">
            <v>B1</v>
          </cell>
          <cell r="AG306">
            <v>6</v>
          </cell>
          <cell r="AH306" t="str">
            <v>A4</v>
          </cell>
          <cell r="AI306">
            <v>7</v>
          </cell>
          <cell r="AJ306">
            <v>6.8</v>
          </cell>
          <cell r="AK306">
            <v>0</v>
          </cell>
          <cell r="AL306" t="str">
            <v>Tốt</v>
          </cell>
          <cell r="AM306">
            <v>6.8</v>
          </cell>
          <cell r="AN306">
            <v>0</v>
          </cell>
          <cell r="AO306" t="str">
            <v>Tốt</v>
          </cell>
          <cell r="AP306">
            <v>0</v>
          </cell>
          <cell r="AQ306">
            <v>7.2</v>
          </cell>
          <cell r="AR306" t="str">
            <v/>
          </cell>
          <cell r="AS306" t="str">
            <v>Tốt</v>
          </cell>
          <cell r="AT306" t="str">
            <v>Đạt LĐTT</v>
          </cell>
          <cell r="AU306">
            <v>7.2</v>
          </cell>
          <cell r="AV306" t="str">
            <v/>
          </cell>
          <cell r="AW306" t="str">
            <v>Tốt</v>
          </cell>
          <cell r="AX306" t="str">
            <v>Đạt LĐTT</v>
          </cell>
          <cell r="AY306" t="str">
            <v>Tốt</v>
          </cell>
          <cell r="AZ306">
            <v>7.2</v>
          </cell>
          <cell r="BA306">
            <v>7.2</v>
          </cell>
          <cell r="BB306" t="str">
            <v>11A* + 1B* + 0C* +  0D</v>
          </cell>
          <cell r="BC306" t="str">
            <v>11A*</v>
          </cell>
          <cell r="BD306">
            <v>1</v>
          </cell>
          <cell r="BE306" t="str">
            <v>HTT NV</v>
          </cell>
          <cell r="BF306" t="str">
            <v>HTT NV</v>
          </cell>
        </row>
        <row r="307">
          <cell r="E307" t="str">
            <v>01025012</v>
          </cell>
          <cell r="F307" t="str">
            <v>Khoa Kinh tế</v>
          </cell>
          <cell r="G307" t="str">
            <v>VC</v>
          </cell>
          <cell r="H307" t="str">
            <v>A4</v>
          </cell>
          <cell r="I307">
            <v>7</v>
          </cell>
          <cell r="J307" t="str">
            <v>A4</v>
          </cell>
          <cell r="K307">
            <v>7</v>
          </cell>
          <cell r="L307" t="str">
            <v>A4</v>
          </cell>
          <cell r="M307">
            <v>7</v>
          </cell>
          <cell r="N307" t="str">
            <v>A4</v>
          </cell>
          <cell r="O307">
            <v>7</v>
          </cell>
          <cell r="P307" t="str">
            <v>A3</v>
          </cell>
          <cell r="Q307">
            <v>8</v>
          </cell>
          <cell r="R307" t="str">
            <v>A3</v>
          </cell>
          <cell r="S307">
            <v>8</v>
          </cell>
          <cell r="T307" t="str">
            <v>A3</v>
          </cell>
          <cell r="U307">
            <v>8</v>
          </cell>
          <cell r="V307">
            <v>7.6</v>
          </cell>
          <cell r="W307">
            <v>0</v>
          </cell>
          <cell r="X307" t="str">
            <v>Tốt</v>
          </cell>
          <cell r="Y307">
            <v>0</v>
          </cell>
          <cell r="Z307" t="str">
            <v>A4</v>
          </cell>
          <cell r="AA307">
            <v>7</v>
          </cell>
          <cell r="AB307" t="str">
            <v>A3</v>
          </cell>
          <cell r="AC307">
            <v>8</v>
          </cell>
          <cell r="AD307" t="str">
            <v>A3</v>
          </cell>
          <cell r="AE307">
            <v>8</v>
          </cell>
          <cell r="AF307" t="str">
            <v>A3</v>
          </cell>
          <cell r="AG307">
            <v>8</v>
          </cell>
          <cell r="AH307" t="str">
            <v>A3</v>
          </cell>
          <cell r="AI307">
            <v>8</v>
          </cell>
          <cell r="AJ307">
            <v>7.8</v>
          </cell>
          <cell r="AK307">
            <v>0</v>
          </cell>
          <cell r="AL307" t="str">
            <v>Tốt</v>
          </cell>
          <cell r="AM307">
            <v>7.8</v>
          </cell>
          <cell r="AN307">
            <v>0</v>
          </cell>
          <cell r="AO307" t="str">
            <v>Tốt</v>
          </cell>
          <cell r="AP307">
            <v>0</v>
          </cell>
          <cell r="AQ307">
            <v>7.7</v>
          </cell>
          <cell r="AR307" t="str">
            <v/>
          </cell>
          <cell r="AS307" t="str">
            <v>Tốt</v>
          </cell>
          <cell r="AT307" t="str">
            <v>Đạt LĐTT</v>
          </cell>
          <cell r="AU307">
            <v>7.7</v>
          </cell>
          <cell r="AV307" t="str">
            <v/>
          </cell>
          <cell r="AW307" t="str">
            <v>Tốt</v>
          </cell>
          <cell r="AX307" t="str">
            <v>Đạt LĐTT</v>
          </cell>
          <cell r="AY307" t="e">
            <v>#N/A</v>
          </cell>
          <cell r="AZ307">
            <v>7.5</v>
          </cell>
          <cell r="BA307">
            <v>7.6</v>
          </cell>
          <cell r="BB307" t="str">
            <v>12A* + 0B* + 0C* +  0D</v>
          </cell>
          <cell r="BC307" t="str">
            <v>12A*</v>
          </cell>
          <cell r="BD307">
            <v>0</v>
          </cell>
          <cell r="BE307" t="str">
            <v>HTT NV</v>
          </cell>
          <cell r="BF307" t="str">
            <v>HTT NV</v>
          </cell>
        </row>
        <row r="308">
          <cell r="E308" t="str">
            <v>01003013</v>
          </cell>
          <cell r="F308" t="str">
            <v>Khoa Kinh tế</v>
          </cell>
          <cell r="G308" t="str">
            <v>VC</v>
          </cell>
          <cell r="H308" t="str">
            <v>A2</v>
          </cell>
          <cell r="I308">
            <v>9</v>
          </cell>
          <cell r="J308" t="str">
            <v>A4</v>
          </cell>
          <cell r="K308">
            <v>7</v>
          </cell>
          <cell r="L308" t="str">
            <v>A2</v>
          </cell>
          <cell r="M308">
            <v>9</v>
          </cell>
          <cell r="N308" t="str">
            <v>A2</v>
          </cell>
          <cell r="O308">
            <v>9</v>
          </cell>
          <cell r="P308" t="str">
            <v>A2</v>
          </cell>
          <cell r="Q308">
            <v>9</v>
          </cell>
          <cell r="R308" t="str">
            <v>A2</v>
          </cell>
          <cell r="S308">
            <v>9</v>
          </cell>
          <cell r="T308" t="str">
            <v>A2</v>
          </cell>
          <cell r="U308">
            <v>9</v>
          </cell>
          <cell r="V308">
            <v>9</v>
          </cell>
          <cell r="W308">
            <v>0</v>
          </cell>
          <cell r="X308" t="str">
            <v>Xuất sắc</v>
          </cell>
          <cell r="Y308">
            <v>0</v>
          </cell>
          <cell r="Z308" t="str">
            <v>A2</v>
          </cell>
          <cell r="AA308">
            <v>9</v>
          </cell>
          <cell r="AB308" t="str">
            <v>A2</v>
          </cell>
          <cell r="AC308">
            <v>9</v>
          </cell>
          <cell r="AD308" t="str">
            <v>A2</v>
          </cell>
          <cell r="AE308">
            <v>9</v>
          </cell>
          <cell r="AF308" t="str">
            <v>A3</v>
          </cell>
          <cell r="AG308">
            <v>8</v>
          </cell>
          <cell r="AH308" t="str">
            <v>A2</v>
          </cell>
          <cell r="AI308">
            <v>9</v>
          </cell>
          <cell r="AJ308">
            <v>8.8000000000000007</v>
          </cell>
          <cell r="AK308">
            <v>0</v>
          </cell>
          <cell r="AL308" t="str">
            <v>Xuất sắc</v>
          </cell>
          <cell r="AM308">
            <v>8.8000000000000007</v>
          </cell>
          <cell r="AN308">
            <v>0</v>
          </cell>
          <cell r="AO308" t="str">
            <v>Xuất sắc</v>
          </cell>
          <cell r="AP308">
            <v>0</v>
          </cell>
          <cell r="AQ308">
            <v>8.9</v>
          </cell>
          <cell r="AR308" t="str">
            <v/>
          </cell>
          <cell r="AS308" t="str">
            <v>Xuất sắc</v>
          </cell>
          <cell r="AT308" t="str">
            <v>Đạt LĐTT</v>
          </cell>
          <cell r="AU308">
            <v>8.9</v>
          </cell>
          <cell r="AV308" t="str">
            <v/>
          </cell>
          <cell r="AW308" t="str">
            <v>Xuất sắc</v>
          </cell>
          <cell r="AX308" t="str">
            <v>Đạt LĐTT</v>
          </cell>
          <cell r="AY308" t="str">
            <v>Tốt</v>
          </cell>
          <cell r="AZ308">
            <v>8.6999999999999993</v>
          </cell>
          <cell r="BA308">
            <v>8.8000000000000007</v>
          </cell>
          <cell r="BB308" t="str">
            <v>12A* + 0B* + 0C* +  0D</v>
          </cell>
          <cell r="BC308" t="str">
            <v>12A*</v>
          </cell>
          <cell r="BD308">
            <v>0</v>
          </cell>
          <cell r="BE308" t="str">
            <v>HTXS NV</v>
          </cell>
          <cell r="BF308" t="str">
            <v>HTXS NV</v>
          </cell>
        </row>
        <row r="309">
          <cell r="E309" t="str">
            <v>01025015</v>
          </cell>
          <cell r="F309" t="str">
            <v>Khoa Kinh tế</v>
          </cell>
          <cell r="G309" t="str">
            <v>VC</v>
          </cell>
          <cell r="H309" t="str">
            <v>A4</v>
          </cell>
          <cell r="I309">
            <v>7</v>
          </cell>
          <cell r="J309" t="str">
            <v>A4</v>
          </cell>
          <cell r="K309">
            <v>7</v>
          </cell>
          <cell r="L309" t="str">
            <v>A4</v>
          </cell>
          <cell r="M309">
            <v>7</v>
          </cell>
          <cell r="N309" t="str">
            <v>A4</v>
          </cell>
          <cell r="O309">
            <v>7</v>
          </cell>
          <cell r="P309" t="str">
            <v>A3</v>
          </cell>
          <cell r="Q309">
            <v>8</v>
          </cell>
          <cell r="R309" t="str">
            <v>A4</v>
          </cell>
          <cell r="S309">
            <v>7</v>
          </cell>
          <cell r="T309" t="str">
            <v>A4</v>
          </cell>
          <cell r="U309">
            <v>7</v>
          </cell>
          <cell r="V309">
            <v>7.2</v>
          </cell>
          <cell r="W309">
            <v>0</v>
          </cell>
          <cell r="X309" t="str">
            <v>Tốt</v>
          </cell>
          <cell r="Y309">
            <v>0</v>
          </cell>
          <cell r="Z309" t="str">
            <v>A4</v>
          </cell>
          <cell r="AA309">
            <v>7</v>
          </cell>
          <cell r="AB309" t="str">
            <v>A4</v>
          </cell>
          <cell r="AC309">
            <v>7</v>
          </cell>
          <cell r="AD309" t="str">
            <v>A3</v>
          </cell>
          <cell r="AE309">
            <v>8</v>
          </cell>
          <cell r="AF309" t="str">
            <v>A3</v>
          </cell>
          <cell r="AG309">
            <v>8</v>
          </cell>
          <cell r="AH309" t="str">
            <v>A3</v>
          </cell>
          <cell r="AI309">
            <v>8</v>
          </cell>
          <cell r="AJ309">
            <v>7.5</v>
          </cell>
          <cell r="AK309">
            <v>0</v>
          </cell>
          <cell r="AL309" t="str">
            <v>Tốt</v>
          </cell>
          <cell r="AM309">
            <v>7.6</v>
          </cell>
          <cell r="AN309">
            <v>0</v>
          </cell>
          <cell r="AO309" t="str">
            <v>Tốt</v>
          </cell>
          <cell r="AP309">
            <v>0</v>
          </cell>
          <cell r="AQ309">
            <v>7.4</v>
          </cell>
          <cell r="AR309" t="str">
            <v/>
          </cell>
          <cell r="AS309" t="str">
            <v>Tốt</v>
          </cell>
          <cell r="AT309" t="str">
            <v>Đạt LĐTT</v>
          </cell>
          <cell r="AU309">
            <v>7.4</v>
          </cell>
          <cell r="AV309" t="str">
            <v/>
          </cell>
          <cell r="AW309" t="str">
            <v>Tốt</v>
          </cell>
          <cell r="AX309" t="str">
            <v>Đạt LĐTT</v>
          </cell>
          <cell r="AY309" t="str">
            <v>Khá</v>
          </cell>
          <cell r="AZ309">
            <v>7.3</v>
          </cell>
          <cell r="BA309">
            <v>7.3</v>
          </cell>
          <cell r="BB309" t="str">
            <v>12A* + 0B* + 0C* +  0D</v>
          </cell>
          <cell r="BC309" t="str">
            <v>12A*</v>
          </cell>
          <cell r="BD309">
            <v>0</v>
          </cell>
          <cell r="BE309" t="str">
            <v>HTT NV</v>
          </cell>
          <cell r="BF309" t="str">
            <v>HTT NV</v>
          </cell>
        </row>
        <row r="310">
          <cell r="E310" t="str">
            <v>01025033</v>
          </cell>
          <cell r="F310" t="str">
            <v>Khoa Kinh tế</v>
          </cell>
          <cell r="G310" t="str">
            <v>VC</v>
          </cell>
          <cell r="H310" t="str">
            <v>A4</v>
          </cell>
          <cell r="I310">
            <v>7</v>
          </cell>
          <cell r="J310" t="str">
            <v>A4</v>
          </cell>
          <cell r="K310">
            <v>7</v>
          </cell>
          <cell r="L310" t="str">
            <v>A3</v>
          </cell>
          <cell r="M310">
            <v>8</v>
          </cell>
          <cell r="N310" t="str">
            <v>A3</v>
          </cell>
          <cell r="O310">
            <v>8</v>
          </cell>
          <cell r="P310" t="str">
            <v>A3</v>
          </cell>
          <cell r="Q310">
            <v>8</v>
          </cell>
          <cell r="R310" t="str">
            <v>A3</v>
          </cell>
          <cell r="S310">
            <v>8</v>
          </cell>
          <cell r="T310" t="str">
            <v>A3</v>
          </cell>
          <cell r="U310">
            <v>8</v>
          </cell>
          <cell r="V310">
            <v>8</v>
          </cell>
          <cell r="W310">
            <v>0</v>
          </cell>
          <cell r="X310" t="str">
            <v>Xuất sắc</v>
          </cell>
          <cell r="Y310">
            <v>0</v>
          </cell>
          <cell r="Z310" t="str">
            <v>A4</v>
          </cell>
          <cell r="AA310">
            <v>7</v>
          </cell>
          <cell r="AB310" t="str">
            <v>A3</v>
          </cell>
          <cell r="AC310">
            <v>8</v>
          </cell>
          <cell r="AD310" t="str">
            <v>A4</v>
          </cell>
          <cell r="AE310">
            <v>7</v>
          </cell>
          <cell r="AF310" t="str">
            <v>A4</v>
          </cell>
          <cell r="AG310">
            <v>7</v>
          </cell>
          <cell r="AH310" t="str">
            <v>A4</v>
          </cell>
          <cell r="AI310">
            <v>7</v>
          </cell>
          <cell r="AJ310">
            <v>7.3</v>
          </cell>
          <cell r="AK310">
            <v>0</v>
          </cell>
          <cell r="AL310" t="str">
            <v>Tốt</v>
          </cell>
          <cell r="AM310">
            <v>7.2</v>
          </cell>
          <cell r="AN310">
            <v>0</v>
          </cell>
          <cell r="AO310" t="str">
            <v>Tốt</v>
          </cell>
          <cell r="AP310">
            <v>0</v>
          </cell>
          <cell r="AQ310">
            <v>7.7</v>
          </cell>
          <cell r="AR310" t="str">
            <v/>
          </cell>
          <cell r="AS310" t="str">
            <v>Tốt</v>
          </cell>
          <cell r="AT310" t="str">
            <v>Đạt LĐTT</v>
          </cell>
          <cell r="AU310">
            <v>7.6</v>
          </cell>
          <cell r="AV310" t="str">
            <v/>
          </cell>
          <cell r="AW310" t="str">
            <v>Tốt</v>
          </cell>
          <cell r="AX310" t="str">
            <v>Đạt LĐTT</v>
          </cell>
          <cell r="AY310" t="str">
            <v>Tốt</v>
          </cell>
          <cell r="AZ310">
            <v>7.5</v>
          </cell>
          <cell r="BA310">
            <v>7.5</v>
          </cell>
          <cell r="BB310" t="str">
            <v>12A* + 0B* + 0C* +  0D</v>
          </cell>
          <cell r="BC310" t="str">
            <v>12A*</v>
          </cell>
          <cell r="BD310">
            <v>0</v>
          </cell>
          <cell r="BE310" t="str">
            <v>HTT NV</v>
          </cell>
          <cell r="BF310" t="str">
            <v>HTT NV</v>
          </cell>
        </row>
        <row r="311">
          <cell r="E311" t="str">
            <v>01025037</v>
          </cell>
          <cell r="F311" t="str">
            <v>Khoa Kinh tế</v>
          </cell>
          <cell r="G311" t="str">
            <v>VC</v>
          </cell>
          <cell r="H311">
            <v>0</v>
          </cell>
          <cell r="I311">
            <v>0</v>
          </cell>
          <cell r="J311">
            <v>0</v>
          </cell>
          <cell r="K311">
            <v>0</v>
          </cell>
          <cell r="L311">
            <v>0</v>
          </cell>
          <cell r="M311">
            <v>0</v>
          </cell>
          <cell r="N311" t="str">
            <v>A4</v>
          </cell>
          <cell r="O311">
            <v>7</v>
          </cell>
          <cell r="P311" t="str">
            <v>A3</v>
          </cell>
          <cell r="Q311">
            <v>8</v>
          </cell>
          <cell r="R311" t="str">
            <v>A3</v>
          </cell>
          <cell r="S311">
            <v>8</v>
          </cell>
          <cell r="T311" t="str">
            <v>A3</v>
          </cell>
          <cell r="U311">
            <v>8</v>
          </cell>
          <cell r="V311">
            <v>7.75</v>
          </cell>
          <cell r="W311">
            <v>0</v>
          </cell>
          <cell r="X311" t="str">
            <v>Tốt</v>
          </cell>
          <cell r="Y311" t="str">
            <v>Tuyển dụng tháng 10/2022. Thưởng thi đua học kỳ 4 tháng</v>
          </cell>
          <cell r="Z311" t="str">
            <v>A4</v>
          </cell>
          <cell r="AA311">
            <v>7</v>
          </cell>
          <cell r="AB311" t="str">
            <v>B1</v>
          </cell>
          <cell r="AC311">
            <v>6</v>
          </cell>
          <cell r="AD311" t="str">
            <v>A3</v>
          </cell>
          <cell r="AE311">
            <v>8</v>
          </cell>
          <cell r="AF311" t="str">
            <v>A4</v>
          </cell>
          <cell r="AG311">
            <v>7</v>
          </cell>
          <cell r="AH311" t="str">
            <v>A4</v>
          </cell>
          <cell r="AI311">
            <v>7</v>
          </cell>
          <cell r="AJ311">
            <v>7</v>
          </cell>
          <cell r="AK311">
            <v>0</v>
          </cell>
          <cell r="AL311" t="str">
            <v>Tốt</v>
          </cell>
          <cell r="AM311">
            <v>7</v>
          </cell>
          <cell r="AN311">
            <v>0</v>
          </cell>
          <cell r="AO311" t="str">
            <v>Tốt</v>
          </cell>
          <cell r="AP311">
            <v>0</v>
          </cell>
          <cell r="AQ311">
            <v>7.4</v>
          </cell>
          <cell r="AR311" t="str">
            <v/>
          </cell>
          <cell r="AS311" t="str">
            <v>Tốt</v>
          </cell>
          <cell r="AT311" t="str">
            <v>Không xét LĐTT</v>
          </cell>
          <cell r="AU311">
            <v>7.4</v>
          </cell>
          <cell r="AV311" t="str">
            <v/>
          </cell>
          <cell r="AW311" t="str">
            <v>Tốt</v>
          </cell>
          <cell r="AX311" t="str">
            <v>Đạt LĐTT</v>
          </cell>
          <cell r="AY311" t="e">
            <v>#N/A</v>
          </cell>
          <cell r="AZ311">
            <v>7.4</v>
          </cell>
          <cell r="BA311">
            <v>7.3</v>
          </cell>
          <cell r="BB311" t="str">
            <v>8A* + 1B* + 0C* +  0D</v>
          </cell>
          <cell r="BC311" t="str">
            <v xml:space="preserve">8A* </v>
          </cell>
          <cell r="BD311">
            <v>1</v>
          </cell>
          <cell r="BE311" t="str">
            <v>HTT NV</v>
          </cell>
          <cell r="BF311" t="str">
            <v>HTT NV</v>
          </cell>
        </row>
        <row r="312">
          <cell r="E312" t="str">
            <v>01015053</v>
          </cell>
          <cell r="F312" t="str">
            <v>Khoa Kinh tế</v>
          </cell>
          <cell r="G312" t="str">
            <v>VC</v>
          </cell>
          <cell r="H312">
            <v>0</v>
          </cell>
          <cell r="I312">
            <v>0</v>
          </cell>
          <cell r="J312">
            <v>0</v>
          </cell>
          <cell r="K312">
            <v>0</v>
          </cell>
          <cell r="L312">
            <v>0</v>
          </cell>
          <cell r="M312">
            <v>0</v>
          </cell>
          <cell r="N312" t="str">
            <v>A4</v>
          </cell>
          <cell r="O312">
            <v>7</v>
          </cell>
          <cell r="P312" t="str">
            <v>A4</v>
          </cell>
          <cell r="Q312">
            <v>7</v>
          </cell>
          <cell r="R312" t="str">
            <v>A4</v>
          </cell>
          <cell r="S312">
            <v>7</v>
          </cell>
          <cell r="T312" t="str">
            <v>A3</v>
          </cell>
          <cell r="U312">
            <v>8</v>
          </cell>
          <cell r="V312">
            <v>7.25</v>
          </cell>
          <cell r="W312">
            <v>0</v>
          </cell>
          <cell r="X312" t="str">
            <v>Tốt</v>
          </cell>
          <cell r="Y312" t="str">
            <v>Tuyển dụng tháng 10/2022. Thưởng thi đua học kỳ 4 tháng</v>
          </cell>
          <cell r="Z312" t="str">
            <v>A3</v>
          </cell>
          <cell r="AA312">
            <v>8</v>
          </cell>
          <cell r="AB312" t="str">
            <v>A3</v>
          </cell>
          <cell r="AC312">
            <v>8</v>
          </cell>
          <cell r="AD312" t="str">
            <v>A3</v>
          </cell>
          <cell r="AE312">
            <v>8</v>
          </cell>
          <cell r="AF312" t="str">
            <v>A4</v>
          </cell>
          <cell r="AG312">
            <v>7</v>
          </cell>
          <cell r="AH312" t="str">
            <v>A4</v>
          </cell>
          <cell r="AI312">
            <v>7</v>
          </cell>
          <cell r="AJ312">
            <v>7.8</v>
          </cell>
          <cell r="AK312">
            <v>0</v>
          </cell>
          <cell r="AL312" t="str">
            <v>Tốt</v>
          </cell>
          <cell r="AM312">
            <v>7.6</v>
          </cell>
          <cell r="AN312">
            <v>0</v>
          </cell>
          <cell r="AO312" t="str">
            <v>Tốt</v>
          </cell>
          <cell r="AP312">
            <v>0</v>
          </cell>
          <cell r="AQ312">
            <v>7.5</v>
          </cell>
          <cell r="AR312" t="str">
            <v/>
          </cell>
          <cell r="AS312" t="str">
            <v>Tốt</v>
          </cell>
          <cell r="AT312" t="str">
            <v>Không xét LĐTT</v>
          </cell>
          <cell r="AU312">
            <v>7.4</v>
          </cell>
          <cell r="AV312" t="str">
            <v/>
          </cell>
          <cell r="AW312" t="str">
            <v>Tốt</v>
          </cell>
          <cell r="AX312" t="str">
            <v>Đạt LĐTT</v>
          </cell>
          <cell r="AY312" t="str">
            <v>Khá</v>
          </cell>
          <cell r="AZ312">
            <v>7.5</v>
          </cell>
          <cell r="BA312">
            <v>7.4</v>
          </cell>
          <cell r="BB312" t="str">
            <v>9A* + 0B* + 0C* +  0D</v>
          </cell>
          <cell r="BC312" t="str">
            <v xml:space="preserve">9A* </v>
          </cell>
          <cell r="BD312">
            <v>0</v>
          </cell>
          <cell r="BE312" t="str">
            <v>HTT NV</v>
          </cell>
          <cell r="BF312" t="str">
            <v>HTT NV</v>
          </cell>
        </row>
        <row r="313">
          <cell r="E313" t="str">
            <v>01025052</v>
          </cell>
          <cell r="F313" t="str">
            <v>Khoa Kinh tế</v>
          </cell>
          <cell r="G313" t="str">
            <v>VC</v>
          </cell>
          <cell r="H313">
            <v>0</v>
          </cell>
          <cell r="I313">
            <v>0</v>
          </cell>
          <cell r="J313">
            <v>0</v>
          </cell>
          <cell r="K313">
            <v>0</v>
          </cell>
          <cell r="L313">
            <v>0</v>
          </cell>
          <cell r="M313">
            <v>0</v>
          </cell>
          <cell r="N313" t="str">
            <v>A4</v>
          </cell>
          <cell r="O313">
            <v>7</v>
          </cell>
          <cell r="P313" t="str">
            <v>B2</v>
          </cell>
          <cell r="Q313">
            <v>5</v>
          </cell>
          <cell r="R313" t="str">
            <v>A4</v>
          </cell>
          <cell r="S313">
            <v>7</v>
          </cell>
          <cell r="T313" t="str">
            <v>A3</v>
          </cell>
          <cell r="U313">
            <v>8</v>
          </cell>
          <cell r="V313">
            <v>6.75</v>
          </cell>
          <cell r="W313">
            <v>0</v>
          </cell>
          <cell r="X313" t="str">
            <v>Tốt</v>
          </cell>
          <cell r="Y313" t="str">
            <v>Thuyên chuyển tháng 10/2022. Thưởng thi đua học kỳ 4 tháng</v>
          </cell>
          <cell r="Z313" t="str">
            <v>A4</v>
          </cell>
          <cell r="AA313">
            <v>7</v>
          </cell>
          <cell r="AB313" t="str">
            <v>A4</v>
          </cell>
          <cell r="AC313">
            <v>7</v>
          </cell>
          <cell r="AD313" t="str">
            <v>A3</v>
          </cell>
          <cell r="AE313">
            <v>8</v>
          </cell>
          <cell r="AF313" t="str">
            <v>A4</v>
          </cell>
          <cell r="AG313">
            <v>7</v>
          </cell>
          <cell r="AH313" t="str">
            <v>A4</v>
          </cell>
          <cell r="AI313">
            <v>7</v>
          </cell>
          <cell r="AJ313">
            <v>7.3</v>
          </cell>
          <cell r="AK313">
            <v>0</v>
          </cell>
          <cell r="AL313" t="str">
            <v>Tốt</v>
          </cell>
          <cell r="AM313">
            <v>7.2</v>
          </cell>
          <cell r="AN313">
            <v>0</v>
          </cell>
          <cell r="AO313" t="str">
            <v>Tốt</v>
          </cell>
          <cell r="AP313">
            <v>0</v>
          </cell>
          <cell r="AQ313">
            <v>7</v>
          </cell>
          <cell r="AR313" t="str">
            <v/>
          </cell>
          <cell r="AS313" t="str">
            <v>Tốt</v>
          </cell>
          <cell r="AT313" t="str">
            <v>Đạt LĐTT</v>
          </cell>
          <cell r="AU313">
            <v>7</v>
          </cell>
          <cell r="AV313" t="str">
            <v/>
          </cell>
          <cell r="AW313" t="str">
            <v>Tốt</v>
          </cell>
          <cell r="AX313" t="str">
            <v>Đạt LĐTT</v>
          </cell>
          <cell r="AY313" t="e">
            <v>#N/A</v>
          </cell>
          <cell r="AZ313">
            <v>7</v>
          </cell>
          <cell r="BA313">
            <v>7</v>
          </cell>
          <cell r="BB313" t="str">
            <v>8A* + 1B* + 0C* +  0D</v>
          </cell>
          <cell r="BC313" t="str">
            <v xml:space="preserve">8A* </v>
          </cell>
          <cell r="BD313">
            <v>1</v>
          </cell>
          <cell r="BE313" t="str">
            <v>HTT NV</v>
          </cell>
          <cell r="BF313" t="str">
            <v>HTT NV</v>
          </cell>
        </row>
        <row r="314">
          <cell r="E314" t="str">
            <v>01004014</v>
          </cell>
          <cell r="F314" t="str">
            <v>Khoa Xây dựng</v>
          </cell>
          <cell r="G314" t="str">
            <v>VC</v>
          </cell>
          <cell r="H314" t="str">
            <v>A1</v>
          </cell>
          <cell r="I314">
            <v>10</v>
          </cell>
          <cell r="J314" t="str">
            <v>A1</v>
          </cell>
          <cell r="K314">
            <v>10</v>
          </cell>
          <cell r="L314" t="str">
            <v>A1</v>
          </cell>
          <cell r="M314">
            <v>10</v>
          </cell>
          <cell r="N314" t="str">
            <v>A1</v>
          </cell>
          <cell r="O314">
            <v>10</v>
          </cell>
          <cell r="P314" t="str">
            <v>A1</v>
          </cell>
          <cell r="Q314">
            <v>10</v>
          </cell>
          <cell r="R314" t="str">
            <v>A1</v>
          </cell>
          <cell r="S314">
            <v>10</v>
          </cell>
          <cell r="T314" t="str">
            <v>A2</v>
          </cell>
          <cell r="U314">
            <v>9</v>
          </cell>
          <cell r="V314">
            <v>9.8000000000000007</v>
          </cell>
          <cell r="W314">
            <v>0</v>
          </cell>
          <cell r="X314" t="str">
            <v>Xuất sắc</v>
          </cell>
          <cell r="Y314">
            <v>0</v>
          </cell>
          <cell r="Z314" t="str">
            <v>A3</v>
          </cell>
          <cell r="AA314">
            <v>8</v>
          </cell>
          <cell r="AB314" t="str">
            <v>A2</v>
          </cell>
          <cell r="AC314">
            <v>9</v>
          </cell>
          <cell r="AD314" t="str">
            <v>A2</v>
          </cell>
          <cell r="AE314">
            <v>9</v>
          </cell>
          <cell r="AF314" t="str">
            <v>A2</v>
          </cell>
          <cell r="AG314">
            <v>9</v>
          </cell>
          <cell r="AH314" t="str">
            <v>A2</v>
          </cell>
          <cell r="AI314">
            <v>9</v>
          </cell>
          <cell r="AJ314">
            <v>8.8000000000000007</v>
          </cell>
          <cell r="AK314">
            <v>0</v>
          </cell>
          <cell r="AL314" t="str">
            <v>Xuất sắc</v>
          </cell>
          <cell r="AM314">
            <v>8.8000000000000007</v>
          </cell>
          <cell r="AN314">
            <v>0</v>
          </cell>
          <cell r="AO314" t="str">
            <v>Xuất sắc</v>
          </cell>
          <cell r="AP314">
            <v>0</v>
          </cell>
          <cell r="AQ314">
            <v>9.3000000000000007</v>
          </cell>
          <cell r="AR314" t="str">
            <v/>
          </cell>
          <cell r="AS314" t="str">
            <v>Xuất sắc</v>
          </cell>
          <cell r="AT314" t="str">
            <v>Đạt LĐTT</v>
          </cell>
          <cell r="AU314">
            <v>9.3000000000000007</v>
          </cell>
          <cell r="AV314" t="str">
            <v/>
          </cell>
          <cell r="AW314" t="str">
            <v>Xuất sắc</v>
          </cell>
          <cell r="AX314" t="str">
            <v>Đạt LĐTT</v>
          </cell>
          <cell r="AY314" t="str">
            <v>Tốt</v>
          </cell>
          <cell r="AZ314">
            <v>9.5</v>
          </cell>
          <cell r="BA314">
            <v>9.4</v>
          </cell>
          <cell r="BB314" t="str">
            <v>12A* + 0B* + 0C* +  0D</v>
          </cell>
          <cell r="BC314" t="str">
            <v>12A*</v>
          </cell>
          <cell r="BD314">
            <v>0</v>
          </cell>
          <cell r="BE314" t="str">
            <v>HTXS NV</v>
          </cell>
          <cell r="BF314" t="str">
            <v>HTXS NV</v>
          </cell>
        </row>
        <row r="315">
          <cell r="E315" t="str">
            <v>01028013</v>
          </cell>
          <cell r="F315" t="str">
            <v>Khoa Xây dựng</v>
          </cell>
          <cell r="G315" t="str">
            <v>VC</v>
          </cell>
          <cell r="H315" t="str">
            <v>A4</v>
          </cell>
          <cell r="I315">
            <v>7</v>
          </cell>
          <cell r="J315" t="str">
            <v>A4</v>
          </cell>
          <cell r="K315">
            <v>7</v>
          </cell>
          <cell r="L315" t="str">
            <v>A4</v>
          </cell>
          <cell r="M315">
            <v>7</v>
          </cell>
          <cell r="N315" t="str">
            <v>A4</v>
          </cell>
          <cell r="O315">
            <v>7</v>
          </cell>
          <cell r="P315" t="str">
            <v>A4</v>
          </cell>
          <cell r="Q315">
            <v>7</v>
          </cell>
          <cell r="R315" t="str">
            <v>A4</v>
          </cell>
          <cell r="S315">
            <v>7</v>
          </cell>
          <cell r="T315" t="str">
            <v>A4</v>
          </cell>
          <cell r="U315">
            <v>7</v>
          </cell>
          <cell r="V315">
            <v>7</v>
          </cell>
          <cell r="W315">
            <v>0</v>
          </cell>
          <cell r="X315" t="str">
            <v>Tốt</v>
          </cell>
          <cell r="Y315">
            <v>0</v>
          </cell>
          <cell r="Z315" t="str">
            <v>A3</v>
          </cell>
          <cell r="AA315">
            <v>8</v>
          </cell>
          <cell r="AB315" t="str">
            <v>A3</v>
          </cell>
          <cell r="AC315">
            <v>8</v>
          </cell>
          <cell r="AD315" t="str">
            <v>A3</v>
          </cell>
          <cell r="AE315">
            <v>8</v>
          </cell>
          <cell r="AF315" t="str">
            <v>A3</v>
          </cell>
          <cell r="AG315">
            <v>8</v>
          </cell>
          <cell r="AH315" t="str">
            <v>A3</v>
          </cell>
          <cell r="AI315">
            <v>8</v>
          </cell>
          <cell r="AJ315">
            <v>8</v>
          </cell>
          <cell r="AK315">
            <v>0</v>
          </cell>
          <cell r="AL315" t="str">
            <v>Xuất sắc</v>
          </cell>
          <cell r="AM315">
            <v>8</v>
          </cell>
          <cell r="AN315">
            <v>0</v>
          </cell>
          <cell r="AO315" t="str">
            <v>Xuất sắc</v>
          </cell>
          <cell r="AP315">
            <v>0</v>
          </cell>
          <cell r="AQ315">
            <v>7.5</v>
          </cell>
          <cell r="AR315" t="str">
            <v/>
          </cell>
          <cell r="AS315" t="str">
            <v>Tốt</v>
          </cell>
          <cell r="AT315" t="str">
            <v>Đạt LĐTT</v>
          </cell>
          <cell r="AU315">
            <v>7.5</v>
          </cell>
          <cell r="AV315" t="str">
            <v/>
          </cell>
          <cell r="AW315" t="str">
            <v>Tốt</v>
          </cell>
          <cell r="AX315" t="str">
            <v>Đạt LĐTT</v>
          </cell>
          <cell r="AY315" t="str">
            <v>Khá</v>
          </cell>
          <cell r="AZ315">
            <v>7.4</v>
          </cell>
          <cell r="BA315">
            <v>7.4</v>
          </cell>
          <cell r="BB315" t="str">
            <v>12A* + 0B* + 0C* +  0D</v>
          </cell>
          <cell r="BC315" t="str">
            <v>12A*</v>
          </cell>
          <cell r="BD315">
            <v>0</v>
          </cell>
          <cell r="BE315" t="str">
            <v>HTT NV</v>
          </cell>
          <cell r="BF315" t="str">
            <v>HTT NV</v>
          </cell>
        </row>
        <row r="316">
          <cell r="E316" t="str">
            <v>01028017</v>
          </cell>
          <cell r="F316" t="str">
            <v>Khoa Xây dựng</v>
          </cell>
          <cell r="G316" t="str">
            <v>VC</v>
          </cell>
          <cell r="H316" t="str">
            <v>A2</v>
          </cell>
          <cell r="I316">
            <v>9</v>
          </cell>
          <cell r="J316" t="str">
            <v>A4</v>
          </cell>
          <cell r="K316">
            <v>7</v>
          </cell>
          <cell r="L316" t="str">
            <v>A2</v>
          </cell>
          <cell r="M316">
            <v>9</v>
          </cell>
          <cell r="N316" t="str">
            <v>A2</v>
          </cell>
          <cell r="O316">
            <v>9</v>
          </cell>
          <cell r="P316" t="str">
            <v>A3</v>
          </cell>
          <cell r="Q316">
            <v>8</v>
          </cell>
          <cell r="R316" t="str">
            <v>A3</v>
          </cell>
          <cell r="S316">
            <v>8</v>
          </cell>
          <cell r="T316" t="str">
            <v>A3</v>
          </cell>
          <cell r="U316">
            <v>8</v>
          </cell>
          <cell r="V316">
            <v>8.4</v>
          </cell>
          <cell r="W316">
            <v>0</v>
          </cell>
          <cell r="X316" t="str">
            <v>Xuất sắc</v>
          </cell>
          <cell r="Y316">
            <v>0</v>
          </cell>
          <cell r="Z316" t="str">
            <v>A3</v>
          </cell>
          <cell r="AA316">
            <v>8</v>
          </cell>
          <cell r="AB316" t="str">
            <v>A2</v>
          </cell>
          <cell r="AC316">
            <v>9</v>
          </cell>
          <cell r="AD316" t="str">
            <v>A2</v>
          </cell>
          <cell r="AE316">
            <v>9</v>
          </cell>
          <cell r="AF316" t="str">
            <v>A2</v>
          </cell>
          <cell r="AG316">
            <v>9</v>
          </cell>
          <cell r="AH316" t="str">
            <v>A3</v>
          </cell>
          <cell r="AI316">
            <v>8</v>
          </cell>
          <cell r="AJ316">
            <v>8.8000000000000007</v>
          </cell>
          <cell r="AK316">
            <v>0</v>
          </cell>
          <cell r="AL316" t="str">
            <v>Xuất sắc</v>
          </cell>
          <cell r="AM316">
            <v>8.6</v>
          </cell>
          <cell r="AN316">
            <v>0</v>
          </cell>
          <cell r="AO316" t="str">
            <v>Xuất sắc</v>
          </cell>
          <cell r="AP316">
            <v>0</v>
          </cell>
          <cell r="AQ316">
            <v>8.6</v>
          </cell>
          <cell r="AR316" t="str">
            <v/>
          </cell>
          <cell r="AS316" t="str">
            <v>Xuất sắc</v>
          </cell>
          <cell r="AT316" t="str">
            <v>Đạt LĐTT</v>
          </cell>
          <cell r="AU316">
            <v>8.5</v>
          </cell>
          <cell r="AV316" t="str">
            <v/>
          </cell>
          <cell r="AW316" t="str">
            <v>Xuất sắc</v>
          </cell>
          <cell r="AX316" t="str">
            <v>Đạt LĐTT</v>
          </cell>
          <cell r="AY316" t="str">
            <v>Khá</v>
          </cell>
          <cell r="AZ316">
            <v>8.5</v>
          </cell>
          <cell r="BA316">
            <v>8.4</v>
          </cell>
          <cell r="BB316" t="str">
            <v>12A* + 0B* + 0C* +  0D</v>
          </cell>
          <cell r="BC316" t="str">
            <v>12A*</v>
          </cell>
          <cell r="BD316">
            <v>0</v>
          </cell>
          <cell r="BE316" t="str">
            <v>HTXS NV</v>
          </cell>
          <cell r="BF316" t="str">
            <v>HTXS NV</v>
          </cell>
        </row>
        <row r="317">
          <cell r="E317" t="str">
            <v>01015042</v>
          </cell>
          <cell r="F317" t="str">
            <v>TT Thư viện</v>
          </cell>
          <cell r="G317" t="str">
            <v>VC</v>
          </cell>
          <cell r="H317" t="str">
            <v>A1</v>
          </cell>
          <cell r="I317">
            <v>10</v>
          </cell>
          <cell r="J317" t="str">
            <v>A2</v>
          </cell>
          <cell r="K317">
            <v>9</v>
          </cell>
          <cell r="L317" t="str">
            <v>A1</v>
          </cell>
          <cell r="M317">
            <v>10</v>
          </cell>
          <cell r="N317" t="str">
            <v>A4</v>
          </cell>
          <cell r="O317">
            <v>7</v>
          </cell>
          <cell r="P317" t="str">
            <v>A1</v>
          </cell>
          <cell r="Q317">
            <v>10</v>
          </cell>
          <cell r="R317" t="str">
            <v>A1</v>
          </cell>
          <cell r="S317">
            <v>10</v>
          </cell>
          <cell r="T317" t="str">
            <v>A2</v>
          </cell>
          <cell r="U317">
            <v>9</v>
          </cell>
          <cell r="V317">
            <v>9.1999999999999993</v>
          </cell>
          <cell r="W317">
            <v>0</v>
          </cell>
          <cell r="X317" t="str">
            <v>Xuất sắc</v>
          </cell>
          <cell r="Y317">
            <v>0</v>
          </cell>
          <cell r="Z317" t="str">
            <v>A3</v>
          </cell>
          <cell r="AA317">
            <v>8</v>
          </cell>
          <cell r="AB317" t="str">
            <v>A1</v>
          </cell>
          <cell r="AC317">
            <v>10</v>
          </cell>
          <cell r="AD317" t="str">
            <v>A2</v>
          </cell>
          <cell r="AE317">
            <v>9</v>
          </cell>
          <cell r="AF317" t="str">
            <v>A3</v>
          </cell>
          <cell r="AG317">
            <v>8</v>
          </cell>
          <cell r="AH317" t="str">
            <v>A3</v>
          </cell>
          <cell r="AI317">
            <v>8</v>
          </cell>
          <cell r="AJ317">
            <v>8.8000000000000007</v>
          </cell>
          <cell r="AK317">
            <v>0</v>
          </cell>
          <cell r="AL317" t="str">
            <v>Xuất sắc</v>
          </cell>
          <cell r="AM317">
            <v>8.6</v>
          </cell>
          <cell r="AN317">
            <v>0</v>
          </cell>
          <cell r="AO317" t="str">
            <v>Xuất sắc</v>
          </cell>
          <cell r="AP317">
            <v>0</v>
          </cell>
          <cell r="AQ317">
            <v>9</v>
          </cell>
          <cell r="AR317" t="str">
            <v/>
          </cell>
          <cell r="AS317" t="str">
            <v>Xuất sắc</v>
          </cell>
          <cell r="AT317" t="str">
            <v>Đạt LĐTT</v>
          </cell>
          <cell r="AU317">
            <v>8.9</v>
          </cell>
          <cell r="AV317" t="str">
            <v/>
          </cell>
          <cell r="AW317" t="str">
            <v>Xuất sắc</v>
          </cell>
          <cell r="AX317" t="str">
            <v>Đạt LĐTT</v>
          </cell>
          <cell r="AY317" t="str">
            <v>Tốt</v>
          </cell>
          <cell r="AZ317">
            <v>9.1</v>
          </cell>
          <cell r="BA317">
            <v>9</v>
          </cell>
          <cell r="BB317" t="str">
            <v>12A* + 0B* + 0C* +  0D</v>
          </cell>
          <cell r="BC317" t="str">
            <v>12A*</v>
          </cell>
          <cell r="BD317">
            <v>0</v>
          </cell>
          <cell r="BE317" t="str">
            <v>HTXS NV</v>
          </cell>
          <cell r="BF317" t="str">
            <v>HTXS NV</v>
          </cell>
        </row>
        <row r="318">
          <cell r="E318" t="str">
            <v>01018003</v>
          </cell>
          <cell r="F318" t="str">
            <v>TT Thư viện</v>
          </cell>
          <cell r="G318" t="str">
            <v>VC</v>
          </cell>
          <cell r="H318" t="str">
            <v>A3</v>
          </cell>
          <cell r="I318">
            <v>8</v>
          </cell>
          <cell r="J318" t="str">
            <v>A3</v>
          </cell>
          <cell r="K318">
            <v>8</v>
          </cell>
          <cell r="L318" t="str">
            <v>A3</v>
          </cell>
          <cell r="M318">
            <v>8</v>
          </cell>
          <cell r="N318" t="str">
            <v>A3</v>
          </cell>
          <cell r="O318">
            <v>8</v>
          </cell>
          <cell r="P318" t="str">
            <v>A4</v>
          </cell>
          <cell r="Q318">
            <v>7</v>
          </cell>
          <cell r="R318" t="str">
            <v>A4</v>
          </cell>
          <cell r="S318">
            <v>7</v>
          </cell>
          <cell r="T318" t="str">
            <v>B1</v>
          </cell>
          <cell r="U318">
            <v>6</v>
          </cell>
          <cell r="V318">
            <v>7.2</v>
          </cell>
          <cell r="W318">
            <v>0</v>
          </cell>
          <cell r="X318" t="str">
            <v>Tốt</v>
          </cell>
          <cell r="Y318">
            <v>0</v>
          </cell>
          <cell r="Z318" t="str">
            <v>A4</v>
          </cell>
          <cell r="AA318">
            <v>7</v>
          </cell>
          <cell r="AB318" t="str">
            <v>A3</v>
          </cell>
          <cell r="AC318">
            <v>8</v>
          </cell>
          <cell r="AD318" t="str">
            <v>A4</v>
          </cell>
          <cell r="AE318">
            <v>7</v>
          </cell>
          <cell r="AF318" t="str">
            <v>A4</v>
          </cell>
          <cell r="AG318">
            <v>7</v>
          </cell>
          <cell r="AH318" t="str">
            <v>A4</v>
          </cell>
          <cell r="AI318">
            <v>7</v>
          </cell>
          <cell r="AJ318">
            <v>7.3</v>
          </cell>
          <cell r="AK318">
            <v>0</v>
          </cell>
          <cell r="AL318" t="str">
            <v>Tốt</v>
          </cell>
          <cell r="AM318">
            <v>7.2</v>
          </cell>
          <cell r="AN318">
            <v>0</v>
          </cell>
          <cell r="AO318" t="str">
            <v>Tốt</v>
          </cell>
          <cell r="AP318">
            <v>0</v>
          </cell>
          <cell r="AQ318">
            <v>7.3</v>
          </cell>
          <cell r="AR318" t="str">
            <v/>
          </cell>
          <cell r="AS318" t="str">
            <v>Tốt</v>
          </cell>
          <cell r="AT318" t="str">
            <v>Đạt LĐTT</v>
          </cell>
          <cell r="AU318">
            <v>7.2</v>
          </cell>
          <cell r="AV318" t="str">
            <v/>
          </cell>
          <cell r="AW318" t="str">
            <v>Tốt</v>
          </cell>
          <cell r="AX318" t="str">
            <v>Đạt LĐTT</v>
          </cell>
          <cell r="AY318" t="e">
            <v>#N/A</v>
          </cell>
          <cell r="AZ318">
            <v>7.4</v>
          </cell>
          <cell r="BA318">
            <v>7.3</v>
          </cell>
          <cell r="BB318" t="str">
            <v>11A* + 1B* + 0C* +  0D</v>
          </cell>
          <cell r="BC318" t="str">
            <v>11A*</v>
          </cell>
          <cell r="BD318">
            <v>1</v>
          </cell>
          <cell r="BE318" t="str">
            <v>HTT NV</v>
          </cell>
          <cell r="BF318" t="str">
            <v>HTT NV</v>
          </cell>
        </row>
        <row r="319">
          <cell r="E319" t="str">
            <v>01018002</v>
          </cell>
          <cell r="F319" t="str">
            <v>TT Thư viện</v>
          </cell>
          <cell r="G319" t="str">
            <v>VC</v>
          </cell>
          <cell r="H319" t="str">
            <v>A2</v>
          </cell>
          <cell r="I319">
            <v>9</v>
          </cell>
          <cell r="J319" t="str">
            <v>A2</v>
          </cell>
          <cell r="K319">
            <v>9</v>
          </cell>
          <cell r="L319" t="str">
            <v>A2</v>
          </cell>
          <cell r="M319">
            <v>9</v>
          </cell>
          <cell r="N319" t="str">
            <v>A2</v>
          </cell>
          <cell r="O319">
            <v>9</v>
          </cell>
          <cell r="P319" t="str">
            <v>A2</v>
          </cell>
          <cell r="Q319">
            <v>9</v>
          </cell>
          <cell r="R319" t="str">
            <v>A2</v>
          </cell>
          <cell r="S319">
            <v>9</v>
          </cell>
          <cell r="T319" t="str">
            <v>A3</v>
          </cell>
          <cell r="U319">
            <v>8</v>
          </cell>
          <cell r="V319">
            <v>8.8000000000000007</v>
          </cell>
          <cell r="W319">
            <v>0</v>
          </cell>
          <cell r="X319" t="str">
            <v>Xuất sắc</v>
          </cell>
          <cell r="Y319">
            <v>0</v>
          </cell>
          <cell r="Z319" t="str">
            <v>A3</v>
          </cell>
          <cell r="AA319">
            <v>8</v>
          </cell>
          <cell r="AB319" t="str">
            <v>A1</v>
          </cell>
          <cell r="AC319">
            <v>10</v>
          </cell>
          <cell r="AD319" t="str">
            <v>A3</v>
          </cell>
          <cell r="AE319">
            <v>8</v>
          </cell>
          <cell r="AF319" t="str">
            <v>A2</v>
          </cell>
          <cell r="AG319">
            <v>9</v>
          </cell>
          <cell r="AH319" t="str">
            <v>A3</v>
          </cell>
          <cell r="AI319">
            <v>8</v>
          </cell>
          <cell r="AJ319">
            <v>8.8000000000000007</v>
          </cell>
          <cell r="AK319">
            <v>0</v>
          </cell>
          <cell r="AL319" t="str">
            <v>Xuất sắc</v>
          </cell>
          <cell r="AM319">
            <v>8.6</v>
          </cell>
          <cell r="AN319">
            <v>0</v>
          </cell>
          <cell r="AO319" t="str">
            <v>Xuất sắc</v>
          </cell>
          <cell r="AP319">
            <v>0</v>
          </cell>
          <cell r="AQ319">
            <v>8.8000000000000007</v>
          </cell>
          <cell r="AR319" t="str">
            <v/>
          </cell>
          <cell r="AS319" t="str">
            <v>Xuất sắc</v>
          </cell>
          <cell r="AT319" t="str">
            <v>Đạt LĐTT</v>
          </cell>
          <cell r="AU319">
            <v>8.6999999999999993</v>
          </cell>
          <cell r="AV319" t="str">
            <v/>
          </cell>
          <cell r="AW319" t="str">
            <v>Xuất sắc</v>
          </cell>
          <cell r="AX319" t="str">
            <v>Đạt LĐTT</v>
          </cell>
          <cell r="AY319" t="str">
            <v>Tốt</v>
          </cell>
          <cell r="AZ319">
            <v>8.8000000000000007</v>
          </cell>
          <cell r="BA319">
            <v>8.8000000000000007</v>
          </cell>
          <cell r="BB319" t="str">
            <v>12A* + 0B* + 0C* +  0D</v>
          </cell>
          <cell r="BC319" t="str">
            <v>12A*</v>
          </cell>
          <cell r="BD319">
            <v>0</v>
          </cell>
          <cell r="BE319" t="str">
            <v>HTXS NV</v>
          </cell>
          <cell r="BF319" t="str">
            <v>HTXS NV</v>
          </cell>
        </row>
        <row r="320">
          <cell r="E320" t="str">
            <v>01018005</v>
          </cell>
          <cell r="F320" t="str">
            <v>TT Thư viện</v>
          </cell>
          <cell r="G320" t="str">
            <v>VC</v>
          </cell>
          <cell r="H320" t="str">
            <v>A1</v>
          </cell>
          <cell r="I320">
            <v>10</v>
          </cell>
          <cell r="J320" t="str">
            <v>A2</v>
          </cell>
          <cell r="K320">
            <v>9</v>
          </cell>
          <cell r="L320" t="str">
            <v>A2</v>
          </cell>
          <cell r="M320">
            <v>9</v>
          </cell>
          <cell r="N320" t="str">
            <v>A2</v>
          </cell>
          <cell r="O320">
            <v>9</v>
          </cell>
          <cell r="P320" t="str">
            <v>A2</v>
          </cell>
          <cell r="Q320">
            <v>9</v>
          </cell>
          <cell r="R320" t="str">
            <v>A2</v>
          </cell>
          <cell r="S320">
            <v>9</v>
          </cell>
          <cell r="T320" t="str">
            <v>A3</v>
          </cell>
          <cell r="U320">
            <v>8</v>
          </cell>
          <cell r="V320">
            <v>8.8000000000000007</v>
          </cell>
          <cell r="W320">
            <v>0</v>
          </cell>
          <cell r="X320" t="str">
            <v>Xuất sắc</v>
          </cell>
          <cell r="Y320">
            <v>0</v>
          </cell>
          <cell r="Z320" t="str">
            <v>A3</v>
          </cell>
          <cell r="AA320">
            <v>8</v>
          </cell>
          <cell r="AB320" t="str">
            <v>A3</v>
          </cell>
          <cell r="AC320">
            <v>8</v>
          </cell>
          <cell r="AD320" t="str">
            <v>A3</v>
          </cell>
          <cell r="AE320">
            <v>8</v>
          </cell>
          <cell r="AF320" t="str">
            <v>A3</v>
          </cell>
          <cell r="AG320">
            <v>8</v>
          </cell>
          <cell r="AH320" t="str">
            <v>A3</v>
          </cell>
          <cell r="AI320">
            <v>8</v>
          </cell>
          <cell r="AJ320">
            <v>8</v>
          </cell>
          <cell r="AK320">
            <v>0</v>
          </cell>
          <cell r="AL320" t="str">
            <v>Xuất sắc</v>
          </cell>
          <cell r="AM320">
            <v>8</v>
          </cell>
          <cell r="AN320">
            <v>0</v>
          </cell>
          <cell r="AO320" t="str">
            <v>Xuất sắc</v>
          </cell>
          <cell r="AP320">
            <v>0</v>
          </cell>
          <cell r="AQ320">
            <v>8.4</v>
          </cell>
          <cell r="AR320" t="str">
            <v/>
          </cell>
          <cell r="AS320" t="str">
            <v>Xuất sắc</v>
          </cell>
          <cell r="AT320" t="str">
            <v>Đạt LĐTT</v>
          </cell>
          <cell r="AU320">
            <v>8.4</v>
          </cell>
          <cell r="AV320" t="str">
            <v/>
          </cell>
          <cell r="AW320" t="str">
            <v>Xuất sắc</v>
          </cell>
          <cell r="AX320" t="str">
            <v>Đạt LĐTT</v>
          </cell>
          <cell r="AY320" t="str">
            <v>Tốt</v>
          </cell>
          <cell r="AZ320">
            <v>8.6</v>
          </cell>
          <cell r="BA320">
            <v>8.6</v>
          </cell>
          <cell r="BB320" t="str">
            <v>12A* + 0B* + 0C* +  0D</v>
          </cell>
          <cell r="BC320" t="str">
            <v>12A*</v>
          </cell>
          <cell r="BD320">
            <v>0</v>
          </cell>
          <cell r="BE320" t="str">
            <v>HTXS NV</v>
          </cell>
          <cell r="BF320" t="str">
            <v>HTXS NV</v>
          </cell>
        </row>
        <row r="321">
          <cell r="E321" t="str">
            <v>01018008</v>
          </cell>
          <cell r="F321" t="str">
            <v>TT Thư viện</v>
          </cell>
          <cell r="G321" t="str">
            <v>HĐT</v>
          </cell>
          <cell r="H321" t="str">
            <v>A2</v>
          </cell>
          <cell r="I321">
            <v>9</v>
          </cell>
          <cell r="J321" t="str">
            <v>A2</v>
          </cell>
          <cell r="K321">
            <v>9</v>
          </cell>
          <cell r="L321" t="str">
            <v>A2</v>
          </cell>
          <cell r="M321">
            <v>9</v>
          </cell>
          <cell r="N321" t="str">
            <v>A2</v>
          </cell>
          <cell r="O321">
            <v>9</v>
          </cell>
          <cell r="P321" t="str">
            <v>A2</v>
          </cell>
          <cell r="Q321">
            <v>9</v>
          </cell>
          <cell r="R321" t="str">
            <v>A2</v>
          </cell>
          <cell r="S321">
            <v>9</v>
          </cell>
          <cell r="T321" t="str">
            <v>A3</v>
          </cell>
          <cell r="U321">
            <v>8</v>
          </cell>
          <cell r="V321">
            <v>8.8000000000000007</v>
          </cell>
          <cell r="W321">
            <v>0</v>
          </cell>
          <cell r="X321" t="str">
            <v>Xuất sắc</v>
          </cell>
          <cell r="Y321">
            <v>0</v>
          </cell>
          <cell r="Z321" t="str">
            <v>A3</v>
          </cell>
          <cell r="AA321">
            <v>8</v>
          </cell>
          <cell r="AB321" t="str">
            <v>A3</v>
          </cell>
          <cell r="AC321">
            <v>8</v>
          </cell>
          <cell r="AD321" t="str">
            <v>A3</v>
          </cell>
          <cell r="AE321">
            <v>8</v>
          </cell>
          <cell r="AF321" t="str">
            <v>A3</v>
          </cell>
          <cell r="AG321">
            <v>8</v>
          </cell>
          <cell r="AH321" t="str">
            <v>A4</v>
          </cell>
          <cell r="AI321">
            <v>7</v>
          </cell>
          <cell r="AJ321">
            <v>8</v>
          </cell>
          <cell r="AK321">
            <v>0</v>
          </cell>
          <cell r="AL321" t="str">
            <v>Xuất sắc</v>
          </cell>
          <cell r="AM321">
            <v>7.8</v>
          </cell>
          <cell r="AN321">
            <v>0</v>
          </cell>
          <cell r="AO321" t="str">
            <v>Tốt</v>
          </cell>
          <cell r="AP321">
            <v>0</v>
          </cell>
          <cell r="AQ321">
            <v>8.4</v>
          </cell>
          <cell r="AR321" t="str">
            <v/>
          </cell>
          <cell r="AS321" t="str">
            <v>Xuất sắc</v>
          </cell>
          <cell r="AT321" t="str">
            <v>Đạt LĐTT</v>
          </cell>
          <cell r="AU321">
            <v>8.3000000000000007</v>
          </cell>
          <cell r="AV321" t="str">
            <v/>
          </cell>
          <cell r="AW321" t="str">
            <v>Xuất sắc</v>
          </cell>
          <cell r="AX321" t="str">
            <v>Đạt LĐTT</v>
          </cell>
          <cell r="AY321" t="str">
            <v>Khá</v>
          </cell>
          <cell r="AZ321">
            <v>8.5</v>
          </cell>
          <cell r="BA321">
            <v>8.4</v>
          </cell>
          <cell r="BB321" t="str">
            <v>12A* + 0B* + 0C* +  0D</v>
          </cell>
          <cell r="BC321" t="str">
            <v>12A*</v>
          </cell>
          <cell r="BD321">
            <v>0</v>
          </cell>
          <cell r="BE321" t="str">
            <v>HTXS NV</v>
          </cell>
          <cell r="BF321" t="str">
            <v>HTXS NV</v>
          </cell>
        </row>
        <row r="322">
          <cell r="E322" t="str">
            <v>01018007</v>
          </cell>
          <cell r="F322" t="str">
            <v>TT Thư viện</v>
          </cell>
          <cell r="G322" t="str">
            <v>HĐT</v>
          </cell>
          <cell r="H322" t="str">
            <v>A2</v>
          </cell>
          <cell r="I322">
            <v>9</v>
          </cell>
          <cell r="J322" t="str">
            <v>A2</v>
          </cell>
          <cell r="K322">
            <v>9</v>
          </cell>
          <cell r="L322" t="str">
            <v>A2</v>
          </cell>
          <cell r="M322">
            <v>9</v>
          </cell>
          <cell r="N322" t="str">
            <v>A2</v>
          </cell>
          <cell r="O322">
            <v>9</v>
          </cell>
          <cell r="P322" t="str">
            <v>A3</v>
          </cell>
          <cell r="Q322">
            <v>8</v>
          </cell>
          <cell r="R322" t="str">
            <v>A3</v>
          </cell>
          <cell r="S322">
            <v>8</v>
          </cell>
          <cell r="T322" t="str">
            <v>A3</v>
          </cell>
          <cell r="U322">
            <v>8</v>
          </cell>
          <cell r="V322">
            <v>8.4</v>
          </cell>
          <cell r="W322">
            <v>0</v>
          </cell>
          <cell r="X322" t="str">
            <v>Xuất sắc</v>
          </cell>
          <cell r="Y322">
            <v>0</v>
          </cell>
          <cell r="Z322" t="str">
            <v>A3</v>
          </cell>
          <cell r="AA322">
            <v>8</v>
          </cell>
          <cell r="AB322" t="str">
            <v>A3</v>
          </cell>
          <cell r="AC322">
            <v>8</v>
          </cell>
          <cell r="AD322" t="str">
            <v>A3</v>
          </cell>
          <cell r="AE322">
            <v>8</v>
          </cell>
          <cell r="AF322" t="str">
            <v>A3</v>
          </cell>
          <cell r="AG322">
            <v>8</v>
          </cell>
          <cell r="AH322" t="str">
            <v>A3</v>
          </cell>
          <cell r="AI322">
            <v>8</v>
          </cell>
          <cell r="AJ322">
            <v>8</v>
          </cell>
          <cell r="AK322">
            <v>0</v>
          </cell>
          <cell r="AL322" t="str">
            <v>Xuất sắc</v>
          </cell>
          <cell r="AM322">
            <v>8</v>
          </cell>
          <cell r="AN322">
            <v>0</v>
          </cell>
          <cell r="AO322" t="str">
            <v>Xuất sắc</v>
          </cell>
          <cell r="AP322">
            <v>0</v>
          </cell>
          <cell r="AQ322">
            <v>8.1999999999999993</v>
          </cell>
          <cell r="AR322" t="str">
            <v/>
          </cell>
          <cell r="AS322" t="str">
            <v>Xuất sắc</v>
          </cell>
          <cell r="AT322" t="str">
            <v>Đạt LĐTT</v>
          </cell>
          <cell r="AU322">
            <v>8.1999999999999993</v>
          </cell>
          <cell r="AV322" t="str">
            <v/>
          </cell>
          <cell r="AW322" t="str">
            <v>Xuất sắc</v>
          </cell>
          <cell r="AX322" t="str">
            <v>Đạt LĐTT</v>
          </cell>
          <cell r="AY322" t="str">
            <v>Tốt</v>
          </cell>
          <cell r="AZ322">
            <v>8.4</v>
          </cell>
          <cell r="BA322">
            <v>8.3000000000000007</v>
          </cell>
          <cell r="BB322" t="str">
            <v>12A* + 0B* + 0C* +  0D</v>
          </cell>
          <cell r="BC322" t="str">
            <v>12A*</v>
          </cell>
          <cell r="BD322">
            <v>0</v>
          </cell>
          <cell r="BE322" t="str">
            <v>HTXS NV</v>
          </cell>
          <cell r="BF322" t="str">
            <v>HTXS NV</v>
          </cell>
        </row>
        <row r="323">
          <cell r="E323" t="str">
            <v>01018009</v>
          </cell>
          <cell r="F323" t="str">
            <v>TT Thư viện</v>
          </cell>
          <cell r="G323" t="str">
            <v>HĐT</v>
          </cell>
          <cell r="H323" t="str">
            <v>A3</v>
          </cell>
          <cell r="I323">
            <v>8</v>
          </cell>
          <cell r="J323" t="str">
            <v>A3</v>
          </cell>
          <cell r="K323">
            <v>8</v>
          </cell>
          <cell r="L323" t="str">
            <v>A3</v>
          </cell>
          <cell r="M323">
            <v>8</v>
          </cell>
          <cell r="N323" t="str">
            <v>A3</v>
          </cell>
          <cell r="O323">
            <v>8</v>
          </cell>
          <cell r="P323" t="str">
            <v>A3</v>
          </cell>
          <cell r="Q323">
            <v>8</v>
          </cell>
          <cell r="R323" t="str">
            <v>A3</v>
          </cell>
          <cell r="S323">
            <v>8</v>
          </cell>
          <cell r="T323" t="str">
            <v>A3</v>
          </cell>
          <cell r="U323">
            <v>8</v>
          </cell>
          <cell r="V323">
            <v>8</v>
          </cell>
          <cell r="W323">
            <v>0</v>
          </cell>
          <cell r="X323" t="str">
            <v>Xuất sắc</v>
          </cell>
          <cell r="Y323">
            <v>0</v>
          </cell>
          <cell r="Z323" t="str">
            <v>A3</v>
          </cell>
          <cell r="AA323">
            <v>8</v>
          </cell>
          <cell r="AB323" t="str">
            <v>A3</v>
          </cell>
          <cell r="AC323">
            <v>8</v>
          </cell>
          <cell r="AD323" t="str">
            <v>A3</v>
          </cell>
          <cell r="AE323">
            <v>8</v>
          </cell>
          <cell r="AF323" t="str">
            <v>A4</v>
          </cell>
          <cell r="AG323">
            <v>7</v>
          </cell>
          <cell r="AH323" t="str">
            <v>A3</v>
          </cell>
          <cell r="AI323">
            <v>8</v>
          </cell>
          <cell r="AJ323">
            <v>7.8</v>
          </cell>
          <cell r="AK323">
            <v>0</v>
          </cell>
          <cell r="AL323" t="str">
            <v>Tốt</v>
          </cell>
          <cell r="AM323">
            <v>7.8</v>
          </cell>
          <cell r="AN323">
            <v>0</v>
          </cell>
          <cell r="AO323" t="str">
            <v>Tốt</v>
          </cell>
          <cell r="AP323">
            <v>0</v>
          </cell>
          <cell r="AQ323">
            <v>7.9</v>
          </cell>
          <cell r="AR323" t="str">
            <v/>
          </cell>
          <cell r="AS323" t="str">
            <v>Tốt</v>
          </cell>
          <cell r="AT323" t="str">
            <v>Đạt LĐTT</v>
          </cell>
          <cell r="AU323">
            <v>7.9</v>
          </cell>
          <cell r="AV323" t="str">
            <v/>
          </cell>
          <cell r="AW323" t="str">
            <v>Tốt</v>
          </cell>
          <cell r="AX323" t="str">
            <v>Đạt LĐTT</v>
          </cell>
          <cell r="AY323" t="str">
            <v>Tốt</v>
          </cell>
          <cell r="AZ323">
            <v>7.9</v>
          </cell>
          <cell r="BA323">
            <v>7.9</v>
          </cell>
          <cell r="BB323" t="str">
            <v>12A* + 0B* + 0C* +  0D</v>
          </cell>
          <cell r="BC323" t="str">
            <v>12A*</v>
          </cell>
          <cell r="BD323">
            <v>0</v>
          </cell>
          <cell r="BE323" t="str">
            <v>HTT NV</v>
          </cell>
          <cell r="BF323" t="str">
            <v>HTT NV</v>
          </cell>
        </row>
        <row r="324">
          <cell r="E324" t="str">
            <v>01004005</v>
          </cell>
          <cell r="F324" t="str">
            <v>TT Đào tạo LTT</v>
          </cell>
          <cell r="G324" t="str">
            <v>VC</v>
          </cell>
          <cell r="H324" t="str">
            <v>A1</v>
          </cell>
          <cell r="I324">
            <v>10</v>
          </cell>
          <cell r="J324" t="str">
            <v>A1</v>
          </cell>
          <cell r="K324">
            <v>10</v>
          </cell>
          <cell r="L324" t="str">
            <v>A1</v>
          </cell>
          <cell r="M324">
            <v>10</v>
          </cell>
          <cell r="N324" t="str">
            <v>A1</v>
          </cell>
          <cell r="O324">
            <v>10</v>
          </cell>
          <cell r="P324" t="str">
            <v>A1</v>
          </cell>
          <cell r="Q324">
            <v>10</v>
          </cell>
          <cell r="R324" t="str">
            <v>A1</v>
          </cell>
          <cell r="S324">
            <v>10</v>
          </cell>
          <cell r="T324" t="str">
            <v>A1</v>
          </cell>
          <cell r="U324">
            <v>10</v>
          </cell>
          <cell r="V324">
            <v>10</v>
          </cell>
          <cell r="W324">
            <v>0</v>
          </cell>
          <cell r="X324" t="str">
            <v>Xuất sắc</v>
          </cell>
          <cell r="Y324">
            <v>0</v>
          </cell>
          <cell r="Z324" t="str">
            <v>A1</v>
          </cell>
          <cell r="AA324">
            <v>10</v>
          </cell>
          <cell r="AB324" t="str">
            <v>A1</v>
          </cell>
          <cell r="AC324">
            <v>10</v>
          </cell>
          <cell r="AD324" t="str">
            <v>A1</v>
          </cell>
          <cell r="AE324">
            <v>10</v>
          </cell>
          <cell r="AF324" t="str">
            <v>A1</v>
          </cell>
          <cell r="AG324">
            <v>10</v>
          </cell>
          <cell r="AH324" t="str">
            <v>A1</v>
          </cell>
          <cell r="AI324">
            <v>10</v>
          </cell>
          <cell r="AJ324">
            <v>10</v>
          </cell>
          <cell r="AK324">
            <v>0</v>
          </cell>
          <cell r="AL324" t="str">
            <v>Xuất sắc</v>
          </cell>
          <cell r="AM324">
            <v>10</v>
          </cell>
          <cell r="AN324">
            <v>0</v>
          </cell>
          <cell r="AO324" t="str">
            <v>Xuất sắc</v>
          </cell>
          <cell r="AP324">
            <v>0</v>
          </cell>
          <cell r="AQ324">
            <v>10</v>
          </cell>
          <cell r="AR324" t="str">
            <v/>
          </cell>
          <cell r="AS324" t="str">
            <v>Xuất sắc</v>
          </cell>
          <cell r="AT324" t="str">
            <v>Đạt LĐTT</v>
          </cell>
          <cell r="AU324">
            <v>10</v>
          </cell>
          <cell r="AV324" t="str">
            <v/>
          </cell>
          <cell r="AW324" t="str">
            <v>Xuất sắc</v>
          </cell>
          <cell r="AX324" t="str">
            <v>Đạt LĐTT</v>
          </cell>
          <cell r="AY324" t="str">
            <v>Tốt</v>
          </cell>
          <cell r="AZ324">
            <v>10</v>
          </cell>
          <cell r="BA324">
            <v>10</v>
          </cell>
          <cell r="BB324" t="str">
            <v>12A* + 0B* + 0C* +  0D</v>
          </cell>
          <cell r="BC324" t="str">
            <v>12A*</v>
          </cell>
          <cell r="BD324">
            <v>0</v>
          </cell>
          <cell r="BE324" t="str">
            <v>HTXS NV</v>
          </cell>
          <cell r="BF324" t="str">
            <v>HTXS NV</v>
          </cell>
        </row>
        <row r="325">
          <cell r="E325" t="str">
            <v>01019002</v>
          </cell>
          <cell r="F325" t="str">
            <v>TT Đào tạo LTT</v>
          </cell>
          <cell r="G325" t="str">
            <v>VC</v>
          </cell>
          <cell r="H325" t="str">
            <v>A4</v>
          </cell>
          <cell r="I325">
            <v>7</v>
          </cell>
          <cell r="J325" t="str">
            <v>A4</v>
          </cell>
          <cell r="K325">
            <v>7</v>
          </cell>
          <cell r="L325" t="str">
            <v>A4</v>
          </cell>
          <cell r="M325">
            <v>7</v>
          </cell>
          <cell r="N325" t="str">
            <v>A4</v>
          </cell>
          <cell r="O325">
            <v>7</v>
          </cell>
          <cell r="P325" t="str">
            <v>A4</v>
          </cell>
          <cell r="Q325">
            <v>7</v>
          </cell>
          <cell r="R325" t="str">
            <v>A3</v>
          </cell>
          <cell r="S325">
            <v>8</v>
          </cell>
          <cell r="T325" t="str">
            <v>A4</v>
          </cell>
          <cell r="U325">
            <v>7</v>
          </cell>
          <cell r="V325">
            <v>7.2</v>
          </cell>
          <cell r="W325">
            <v>0</v>
          </cell>
          <cell r="X325" t="str">
            <v>Tốt</v>
          </cell>
          <cell r="Y325">
            <v>0</v>
          </cell>
          <cell r="Z325" t="str">
            <v>A4</v>
          </cell>
          <cell r="AA325">
            <v>7</v>
          </cell>
          <cell r="AB325" t="str">
            <v>A4</v>
          </cell>
          <cell r="AC325">
            <v>7</v>
          </cell>
          <cell r="AD325" t="str">
            <v>A3</v>
          </cell>
          <cell r="AE325">
            <v>8</v>
          </cell>
          <cell r="AF325" t="str">
            <v>A3</v>
          </cell>
          <cell r="AG325">
            <v>8</v>
          </cell>
          <cell r="AH325" t="str">
            <v>A4</v>
          </cell>
          <cell r="AI325">
            <v>7</v>
          </cell>
          <cell r="AJ325">
            <v>7.5</v>
          </cell>
          <cell r="AK325">
            <v>0</v>
          </cell>
          <cell r="AL325" t="str">
            <v>Tốt</v>
          </cell>
          <cell r="AM325">
            <v>7.4</v>
          </cell>
          <cell r="AN325">
            <v>0</v>
          </cell>
          <cell r="AO325" t="str">
            <v>Tốt</v>
          </cell>
          <cell r="AP325">
            <v>0</v>
          </cell>
          <cell r="AQ325">
            <v>7.4</v>
          </cell>
          <cell r="AR325" t="str">
            <v/>
          </cell>
          <cell r="AS325" t="str">
            <v>Tốt</v>
          </cell>
          <cell r="AT325" t="str">
            <v>Đạt LĐTT</v>
          </cell>
          <cell r="AU325">
            <v>7.3</v>
          </cell>
          <cell r="AV325" t="str">
            <v/>
          </cell>
          <cell r="AW325" t="str">
            <v>Tốt</v>
          </cell>
          <cell r="AX325" t="str">
            <v>Đạt LĐTT</v>
          </cell>
          <cell r="AY325" t="str">
            <v>Tốt</v>
          </cell>
          <cell r="AZ325">
            <v>7.3</v>
          </cell>
          <cell r="BA325">
            <v>7.3</v>
          </cell>
          <cell r="BB325" t="str">
            <v>12A* + 0B* + 0C* +  0D</v>
          </cell>
          <cell r="BC325" t="str">
            <v>12A*</v>
          </cell>
          <cell r="BD325">
            <v>0</v>
          </cell>
          <cell r="BE325" t="str">
            <v>HTT NV</v>
          </cell>
          <cell r="BF325" t="str">
            <v>HTT NV</v>
          </cell>
        </row>
        <row r="326">
          <cell r="E326" t="str">
            <v>01019001</v>
          </cell>
          <cell r="F326" t="str">
            <v>TT Đào tạo LTT</v>
          </cell>
          <cell r="G326" t="str">
            <v>HĐT</v>
          </cell>
          <cell r="H326" t="str">
            <v>A4</v>
          </cell>
          <cell r="I326">
            <v>7</v>
          </cell>
          <cell r="J326" t="str">
            <v>A4</v>
          </cell>
          <cell r="K326">
            <v>7</v>
          </cell>
          <cell r="L326" t="str">
            <v>A4</v>
          </cell>
          <cell r="M326">
            <v>7</v>
          </cell>
          <cell r="N326" t="str">
            <v>A4</v>
          </cell>
          <cell r="O326">
            <v>7</v>
          </cell>
          <cell r="P326" t="str">
            <v>A4</v>
          </cell>
          <cell r="Q326">
            <v>7</v>
          </cell>
          <cell r="R326" t="str">
            <v>A4</v>
          </cell>
          <cell r="S326">
            <v>7</v>
          </cell>
          <cell r="T326" t="str">
            <v>A4</v>
          </cell>
          <cell r="U326">
            <v>7</v>
          </cell>
          <cell r="V326">
            <v>7</v>
          </cell>
          <cell r="W326">
            <v>0</v>
          </cell>
          <cell r="X326" t="str">
            <v>Tốt</v>
          </cell>
          <cell r="Y326">
            <v>0</v>
          </cell>
          <cell r="Z326" t="str">
            <v>A4</v>
          </cell>
          <cell r="AA326">
            <v>7</v>
          </cell>
          <cell r="AB326" t="str">
            <v>A4</v>
          </cell>
          <cell r="AC326">
            <v>7</v>
          </cell>
          <cell r="AD326" t="str">
            <v>A3</v>
          </cell>
          <cell r="AE326">
            <v>8</v>
          </cell>
          <cell r="AF326" t="str">
            <v>A3</v>
          </cell>
          <cell r="AG326">
            <v>8</v>
          </cell>
          <cell r="AH326" t="str">
            <v>A4</v>
          </cell>
          <cell r="AI326">
            <v>7</v>
          </cell>
          <cell r="AJ326">
            <v>7.5</v>
          </cell>
          <cell r="AK326">
            <v>0</v>
          </cell>
          <cell r="AL326" t="str">
            <v>Tốt</v>
          </cell>
          <cell r="AM326">
            <v>7.4</v>
          </cell>
          <cell r="AN326">
            <v>0</v>
          </cell>
          <cell r="AO326" t="str">
            <v>Tốt</v>
          </cell>
          <cell r="AP326">
            <v>0</v>
          </cell>
          <cell r="AQ326">
            <v>7.3</v>
          </cell>
          <cell r="AR326" t="str">
            <v/>
          </cell>
          <cell r="AS326" t="str">
            <v>Tốt</v>
          </cell>
          <cell r="AT326" t="str">
            <v>Đạt LĐTT</v>
          </cell>
          <cell r="AU326">
            <v>7.2</v>
          </cell>
          <cell r="AV326" t="str">
            <v/>
          </cell>
          <cell r="AW326" t="str">
            <v>Tốt</v>
          </cell>
          <cell r="AX326" t="str">
            <v>Đạt LĐTT</v>
          </cell>
          <cell r="AY326" t="str">
            <v>Khá</v>
          </cell>
          <cell r="AZ326">
            <v>7.2</v>
          </cell>
          <cell r="BA326">
            <v>7.2</v>
          </cell>
          <cell r="BB326" t="str">
            <v>12A* + 0B* + 0C* +  0D</v>
          </cell>
          <cell r="BC326" t="str">
            <v>12A*</v>
          </cell>
          <cell r="BD326">
            <v>0</v>
          </cell>
          <cell r="BE326" t="str">
            <v>HTT NV</v>
          </cell>
          <cell r="BF326" t="str">
            <v>HTT NV</v>
          </cell>
        </row>
        <row r="327">
          <cell r="E327" t="str">
            <v>01005005</v>
          </cell>
          <cell r="F327" t="str">
            <v>TT Đào tạo LTT</v>
          </cell>
          <cell r="G327" t="str">
            <v>HĐT</v>
          </cell>
          <cell r="H327" t="str">
            <v>A2</v>
          </cell>
          <cell r="I327">
            <v>9</v>
          </cell>
          <cell r="J327" t="str">
            <v>A2</v>
          </cell>
          <cell r="K327">
            <v>9</v>
          </cell>
          <cell r="L327" t="str">
            <v>A2</v>
          </cell>
          <cell r="M327">
            <v>9</v>
          </cell>
          <cell r="N327" t="str">
            <v>A2</v>
          </cell>
          <cell r="O327">
            <v>9</v>
          </cell>
          <cell r="P327" t="str">
            <v>A2</v>
          </cell>
          <cell r="Q327">
            <v>9</v>
          </cell>
          <cell r="R327" t="str">
            <v>A2</v>
          </cell>
          <cell r="S327">
            <v>9</v>
          </cell>
          <cell r="T327" t="str">
            <v>A3</v>
          </cell>
          <cell r="U327">
            <v>8</v>
          </cell>
          <cell r="V327">
            <v>8.8000000000000007</v>
          </cell>
          <cell r="W327">
            <v>0</v>
          </cell>
          <cell r="X327" t="str">
            <v>Xuất sắc</v>
          </cell>
          <cell r="Y327">
            <v>0</v>
          </cell>
          <cell r="Z327" t="str">
            <v>A2</v>
          </cell>
          <cell r="AA327">
            <v>9</v>
          </cell>
          <cell r="AB327" t="str">
            <v>A2</v>
          </cell>
          <cell r="AC327">
            <v>9</v>
          </cell>
          <cell r="AD327" t="str">
            <v>A2</v>
          </cell>
          <cell r="AE327">
            <v>9</v>
          </cell>
          <cell r="AF327" t="str">
            <v>A2</v>
          </cell>
          <cell r="AG327">
            <v>9</v>
          </cell>
          <cell r="AH327" t="str">
            <v>A2</v>
          </cell>
          <cell r="AI327">
            <v>9</v>
          </cell>
          <cell r="AJ327">
            <v>9</v>
          </cell>
          <cell r="AK327">
            <v>0</v>
          </cell>
          <cell r="AL327" t="str">
            <v>Xuất sắc</v>
          </cell>
          <cell r="AM327">
            <v>9</v>
          </cell>
          <cell r="AN327">
            <v>0</v>
          </cell>
          <cell r="AO327" t="str">
            <v>Xuất sắc</v>
          </cell>
          <cell r="AP327">
            <v>0</v>
          </cell>
          <cell r="AQ327">
            <v>8.9</v>
          </cell>
          <cell r="AR327" t="str">
            <v/>
          </cell>
          <cell r="AS327" t="str">
            <v>Xuất sắc</v>
          </cell>
          <cell r="AT327" t="str">
            <v>Đạt LĐTT</v>
          </cell>
          <cell r="AU327">
            <v>8.9</v>
          </cell>
          <cell r="AV327" t="str">
            <v/>
          </cell>
          <cell r="AW327" t="str">
            <v>Xuất sắc</v>
          </cell>
          <cell r="AX327" t="str">
            <v>Đạt LĐTT</v>
          </cell>
          <cell r="AY327" t="e">
            <v>#N/A</v>
          </cell>
          <cell r="AZ327">
            <v>8.9</v>
          </cell>
          <cell r="BA327">
            <v>8.9</v>
          </cell>
          <cell r="BB327" t="str">
            <v>12A* + 0B* + 0C* +  0D</v>
          </cell>
          <cell r="BC327" t="str">
            <v>12A*</v>
          </cell>
          <cell r="BD327">
            <v>0</v>
          </cell>
          <cell r="BE327" t="str">
            <v>HTXS NV</v>
          </cell>
          <cell r="BF327" t="str">
            <v>HTXS NV</v>
          </cell>
        </row>
        <row r="328">
          <cell r="E328" t="str">
            <v>01021001</v>
          </cell>
          <cell r="F328" t="str">
            <v>TT Y tế</v>
          </cell>
          <cell r="G328" t="str">
            <v>VC</v>
          </cell>
          <cell r="H328" t="str">
            <v>A1</v>
          </cell>
          <cell r="I328">
            <v>10</v>
          </cell>
          <cell r="J328" t="str">
            <v>A2</v>
          </cell>
          <cell r="K328">
            <v>9</v>
          </cell>
          <cell r="L328" t="str">
            <v>A2</v>
          </cell>
          <cell r="M328">
            <v>9</v>
          </cell>
          <cell r="N328" t="str">
            <v>A2</v>
          </cell>
          <cell r="O328">
            <v>9</v>
          </cell>
          <cell r="P328" t="str">
            <v>A2</v>
          </cell>
          <cell r="Q328">
            <v>9</v>
          </cell>
          <cell r="R328" t="str">
            <v>A1</v>
          </cell>
          <cell r="S328">
            <v>10</v>
          </cell>
          <cell r="T328" t="str">
            <v>A1</v>
          </cell>
          <cell r="U328">
            <v>10</v>
          </cell>
          <cell r="V328">
            <v>9.4</v>
          </cell>
          <cell r="W328">
            <v>0</v>
          </cell>
          <cell r="X328" t="str">
            <v>Xuất sắc</v>
          </cell>
          <cell r="Y328">
            <v>0</v>
          </cell>
          <cell r="Z328" t="str">
            <v>A3</v>
          </cell>
          <cell r="AA328">
            <v>8</v>
          </cell>
          <cell r="AB328" t="str">
            <v>A2</v>
          </cell>
          <cell r="AC328">
            <v>9</v>
          </cell>
          <cell r="AD328" t="str">
            <v>A1</v>
          </cell>
          <cell r="AE328">
            <v>10</v>
          </cell>
          <cell r="AF328" t="str">
            <v>A2</v>
          </cell>
          <cell r="AG328">
            <v>9</v>
          </cell>
          <cell r="AH328" t="str">
            <v>A2</v>
          </cell>
          <cell r="AI328">
            <v>9</v>
          </cell>
          <cell r="AJ328">
            <v>9</v>
          </cell>
          <cell r="AK328">
            <v>0</v>
          </cell>
          <cell r="AL328" t="str">
            <v>Xuất sắc</v>
          </cell>
          <cell r="AM328">
            <v>9</v>
          </cell>
          <cell r="AN328">
            <v>0</v>
          </cell>
          <cell r="AO328" t="str">
            <v>Xuất sắc</v>
          </cell>
          <cell r="AP328">
            <v>0</v>
          </cell>
          <cell r="AQ328">
            <v>9.1999999999999993</v>
          </cell>
          <cell r="AR328" t="str">
            <v/>
          </cell>
          <cell r="AS328" t="str">
            <v>Xuất sắc</v>
          </cell>
          <cell r="AT328" t="str">
            <v>Đạt LĐTT</v>
          </cell>
          <cell r="AU328">
            <v>9.1999999999999993</v>
          </cell>
          <cell r="AV328" t="str">
            <v/>
          </cell>
          <cell r="AW328" t="str">
            <v>Xuất sắc</v>
          </cell>
          <cell r="AX328" t="str">
            <v>Đạt LĐTT</v>
          </cell>
          <cell r="AY328" t="str">
            <v>Tốt</v>
          </cell>
          <cell r="AZ328">
            <v>9.3000000000000007</v>
          </cell>
          <cell r="BA328">
            <v>9.3000000000000007</v>
          </cell>
          <cell r="BB328" t="str">
            <v>12A* + 0B* + 0C* +  0D</v>
          </cell>
          <cell r="BC328" t="str">
            <v>12A*</v>
          </cell>
          <cell r="BD328">
            <v>0</v>
          </cell>
          <cell r="BE328" t="str">
            <v>HTXS NV</v>
          </cell>
          <cell r="BF328" t="str">
            <v>HTXS NV</v>
          </cell>
        </row>
        <row r="329">
          <cell r="E329" t="str">
            <v>01021003</v>
          </cell>
          <cell r="F329" t="str">
            <v>TT Y tế</v>
          </cell>
          <cell r="G329" t="str">
            <v>VC</v>
          </cell>
          <cell r="H329" t="str">
            <v>A3</v>
          </cell>
          <cell r="I329">
            <v>8</v>
          </cell>
          <cell r="J329" t="str">
            <v>A3</v>
          </cell>
          <cell r="K329">
            <v>8</v>
          </cell>
          <cell r="L329" t="str">
            <v>A3</v>
          </cell>
          <cell r="M329">
            <v>8</v>
          </cell>
          <cell r="N329" t="str">
            <v>A3</v>
          </cell>
          <cell r="O329">
            <v>8</v>
          </cell>
          <cell r="P329" t="str">
            <v>A3</v>
          </cell>
          <cell r="Q329">
            <v>8</v>
          </cell>
          <cell r="R329" t="str">
            <v>A3</v>
          </cell>
          <cell r="S329">
            <v>8</v>
          </cell>
          <cell r="T329" t="str">
            <v>A2</v>
          </cell>
          <cell r="U329">
            <v>9</v>
          </cell>
          <cell r="V329">
            <v>8.1999999999999993</v>
          </cell>
          <cell r="W329">
            <v>0</v>
          </cell>
          <cell r="X329" t="str">
            <v>Xuất sắc</v>
          </cell>
          <cell r="Y329">
            <v>0</v>
          </cell>
          <cell r="Z329" t="str">
            <v>A3</v>
          </cell>
          <cell r="AA329">
            <v>8</v>
          </cell>
          <cell r="AB329" t="str">
            <v>A3</v>
          </cell>
          <cell r="AC329">
            <v>8</v>
          </cell>
          <cell r="AD329" t="str">
            <v>A2</v>
          </cell>
          <cell r="AE329">
            <v>9</v>
          </cell>
          <cell r="AF329" t="str">
            <v>A2</v>
          </cell>
          <cell r="AG329">
            <v>9</v>
          </cell>
          <cell r="AH329" t="str">
            <v>A3</v>
          </cell>
          <cell r="AI329">
            <v>8</v>
          </cell>
          <cell r="AJ329">
            <v>8.5</v>
          </cell>
          <cell r="AK329">
            <v>0</v>
          </cell>
          <cell r="AL329" t="str">
            <v>Xuất sắc</v>
          </cell>
          <cell r="AM329">
            <v>8.4</v>
          </cell>
          <cell r="AN329">
            <v>0</v>
          </cell>
          <cell r="AO329" t="str">
            <v>Xuất sắc</v>
          </cell>
          <cell r="AP329">
            <v>0</v>
          </cell>
          <cell r="AQ329">
            <v>8.4</v>
          </cell>
          <cell r="AR329" t="str">
            <v/>
          </cell>
          <cell r="AS329" t="str">
            <v>Xuất sắc</v>
          </cell>
          <cell r="AT329" t="str">
            <v>Đạt LĐTT</v>
          </cell>
          <cell r="AU329">
            <v>8.3000000000000007</v>
          </cell>
          <cell r="AV329" t="str">
            <v/>
          </cell>
          <cell r="AW329" t="str">
            <v>Xuất sắc</v>
          </cell>
          <cell r="AX329" t="str">
            <v>Đạt LĐTT</v>
          </cell>
          <cell r="AY329" t="str">
            <v>Tốt</v>
          </cell>
          <cell r="AZ329">
            <v>8.3000000000000007</v>
          </cell>
          <cell r="BA329">
            <v>8.3000000000000007</v>
          </cell>
          <cell r="BB329" t="str">
            <v>12A* + 0B* + 0C* +  0D</v>
          </cell>
          <cell r="BC329" t="str">
            <v>12A*</v>
          </cell>
          <cell r="BD329">
            <v>0</v>
          </cell>
          <cell r="BE329" t="str">
            <v>HTXS NV</v>
          </cell>
          <cell r="BF329" t="str">
            <v>HTXS NV</v>
          </cell>
        </row>
        <row r="330">
          <cell r="E330" t="str">
            <v>01021004</v>
          </cell>
          <cell r="F330" t="str">
            <v>TT Y tế</v>
          </cell>
          <cell r="G330" t="str">
            <v>HĐT</v>
          </cell>
          <cell r="H330" t="str">
            <v>A3</v>
          </cell>
          <cell r="I330">
            <v>8</v>
          </cell>
          <cell r="J330" t="str">
            <v>A3</v>
          </cell>
          <cell r="K330">
            <v>8</v>
          </cell>
          <cell r="L330" t="str">
            <v>A3</v>
          </cell>
          <cell r="M330">
            <v>8</v>
          </cell>
          <cell r="N330" t="str">
            <v>A3</v>
          </cell>
          <cell r="O330">
            <v>8</v>
          </cell>
          <cell r="P330" t="str">
            <v>A3</v>
          </cell>
          <cell r="Q330">
            <v>8</v>
          </cell>
          <cell r="R330" t="str">
            <v>A3</v>
          </cell>
          <cell r="S330">
            <v>8</v>
          </cell>
          <cell r="T330" t="str">
            <v>A3</v>
          </cell>
          <cell r="U330">
            <v>8</v>
          </cell>
          <cell r="V330">
            <v>8</v>
          </cell>
          <cell r="W330">
            <v>0</v>
          </cell>
          <cell r="X330" t="str">
            <v>Xuất sắc</v>
          </cell>
          <cell r="Y330">
            <v>0</v>
          </cell>
          <cell r="Z330" t="str">
            <v>A3</v>
          </cell>
          <cell r="AA330">
            <v>8</v>
          </cell>
          <cell r="AB330" t="str">
            <v>A3</v>
          </cell>
          <cell r="AC330">
            <v>8</v>
          </cell>
          <cell r="AD330" t="str">
            <v>A2</v>
          </cell>
          <cell r="AE330">
            <v>9</v>
          </cell>
          <cell r="AF330" t="str">
            <v>A2</v>
          </cell>
          <cell r="AG330">
            <v>9</v>
          </cell>
          <cell r="AH330" t="str">
            <v>A3</v>
          </cell>
          <cell r="AI330">
            <v>8</v>
          </cell>
          <cell r="AJ330">
            <v>8.5</v>
          </cell>
          <cell r="AK330">
            <v>0</v>
          </cell>
          <cell r="AL330" t="str">
            <v>Xuất sắc</v>
          </cell>
          <cell r="AM330">
            <v>8.4</v>
          </cell>
          <cell r="AN330">
            <v>0</v>
          </cell>
          <cell r="AO330" t="str">
            <v>Xuất sắc</v>
          </cell>
          <cell r="AP330">
            <v>0</v>
          </cell>
          <cell r="AQ330">
            <v>8.3000000000000007</v>
          </cell>
          <cell r="AR330" t="str">
            <v/>
          </cell>
          <cell r="AS330" t="str">
            <v>Xuất sắc</v>
          </cell>
          <cell r="AT330" t="str">
            <v>Đạt LĐTT</v>
          </cell>
          <cell r="AU330">
            <v>8.1999999999999993</v>
          </cell>
          <cell r="AV330" t="str">
            <v/>
          </cell>
          <cell r="AW330" t="str">
            <v>Xuất sắc</v>
          </cell>
          <cell r="AX330" t="str">
            <v>Đạt LĐTT</v>
          </cell>
          <cell r="AY330" t="str">
            <v>Tốt</v>
          </cell>
          <cell r="AZ330">
            <v>8.1999999999999993</v>
          </cell>
          <cell r="BA330">
            <v>8.1999999999999993</v>
          </cell>
          <cell r="BB330" t="str">
            <v>12A* + 0B* + 0C* +  0D</v>
          </cell>
          <cell r="BC330" t="str">
            <v>12A*</v>
          </cell>
          <cell r="BD330">
            <v>0</v>
          </cell>
          <cell r="BE330" t="str">
            <v>HTXS NV</v>
          </cell>
          <cell r="BF330" t="str">
            <v>HTXS NV</v>
          </cell>
        </row>
        <row r="331">
          <cell r="E331" t="str">
            <v>01007008</v>
          </cell>
          <cell r="F331" t="str">
            <v>TT QHDN</v>
          </cell>
          <cell r="G331" t="str">
            <v>VC</v>
          </cell>
          <cell r="H331" t="str">
            <v>A1</v>
          </cell>
          <cell r="I331">
            <v>10</v>
          </cell>
          <cell r="J331" t="str">
            <v>A2</v>
          </cell>
          <cell r="K331">
            <v>9</v>
          </cell>
          <cell r="L331" t="str">
            <v>A1</v>
          </cell>
          <cell r="M331">
            <v>10</v>
          </cell>
          <cell r="N331" t="str">
            <v>A1</v>
          </cell>
          <cell r="O331">
            <v>10</v>
          </cell>
          <cell r="P331" t="str">
            <v>A1</v>
          </cell>
          <cell r="Q331">
            <v>10</v>
          </cell>
          <cell r="R331" t="str">
            <v>A1</v>
          </cell>
          <cell r="S331">
            <v>10</v>
          </cell>
          <cell r="T331" t="str">
            <v>A1</v>
          </cell>
          <cell r="U331">
            <v>10</v>
          </cell>
          <cell r="V331">
            <v>10</v>
          </cell>
          <cell r="W331">
            <v>0</v>
          </cell>
          <cell r="X331" t="str">
            <v>Xuất sắc</v>
          </cell>
          <cell r="Y331">
            <v>0</v>
          </cell>
          <cell r="Z331" t="str">
            <v>A3</v>
          </cell>
          <cell r="AA331">
            <v>8</v>
          </cell>
          <cell r="AB331" t="str">
            <v>A2</v>
          </cell>
          <cell r="AC331">
            <v>9</v>
          </cell>
          <cell r="AD331" t="str">
            <v>A2</v>
          </cell>
          <cell r="AE331">
            <v>9</v>
          </cell>
          <cell r="AF331" t="str">
            <v>A2</v>
          </cell>
          <cell r="AG331">
            <v>9</v>
          </cell>
          <cell r="AH331" t="str">
            <v>A3</v>
          </cell>
          <cell r="AI331">
            <v>8</v>
          </cell>
          <cell r="AJ331">
            <v>8.8000000000000007</v>
          </cell>
          <cell r="AK331">
            <v>0</v>
          </cell>
          <cell r="AL331" t="str">
            <v>Xuất sắc</v>
          </cell>
          <cell r="AM331">
            <v>8.6</v>
          </cell>
          <cell r="AN331">
            <v>0</v>
          </cell>
          <cell r="AO331" t="str">
            <v>Xuất sắc</v>
          </cell>
          <cell r="AP331">
            <v>0</v>
          </cell>
          <cell r="AQ331">
            <v>9.4</v>
          </cell>
          <cell r="AR331" t="str">
            <v/>
          </cell>
          <cell r="AS331" t="str">
            <v>Xuất sắc</v>
          </cell>
          <cell r="AT331" t="str">
            <v>Đạt LĐTT</v>
          </cell>
          <cell r="AU331">
            <v>9.3000000000000007</v>
          </cell>
          <cell r="AV331" t="str">
            <v/>
          </cell>
          <cell r="AW331" t="str">
            <v>Xuất sắc</v>
          </cell>
          <cell r="AX331" t="str">
            <v>Đạt LĐTT</v>
          </cell>
          <cell r="AY331" t="str">
            <v>Tốt</v>
          </cell>
          <cell r="AZ331">
            <v>9.5</v>
          </cell>
          <cell r="BA331">
            <v>9.3000000000000007</v>
          </cell>
          <cell r="BB331" t="str">
            <v>12A* + 0B* + 0C* +  0D</v>
          </cell>
          <cell r="BC331" t="str">
            <v>12A*</v>
          </cell>
          <cell r="BD331">
            <v>0</v>
          </cell>
          <cell r="BE331" t="str">
            <v>HTXS NV</v>
          </cell>
          <cell r="BF331" t="str">
            <v>HTXS NV</v>
          </cell>
        </row>
        <row r="332">
          <cell r="E332" t="str">
            <v>01014012</v>
          </cell>
          <cell r="F332" t="str">
            <v>TT QHDN</v>
          </cell>
          <cell r="G332" t="str">
            <v>VC</v>
          </cell>
          <cell r="H332" t="str">
            <v>A3</v>
          </cell>
          <cell r="I332">
            <v>8</v>
          </cell>
          <cell r="J332" t="str">
            <v>A4</v>
          </cell>
          <cell r="K332">
            <v>7</v>
          </cell>
          <cell r="L332" t="str">
            <v>A4</v>
          </cell>
          <cell r="M332">
            <v>7</v>
          </cell>
          <cell r="N332" t="str">
            <v>A4</v>
          </cell>
          <cell r="O332">
            <v>7</v>
          </cell>
          <cell r="P332" t="str">
            <v>A3</v>
          </cell>
          <cell r="Q332">
            <v>8</v>
          </cell>
          <cell r="R332" t="str">
            <v>A4</v>
          </cell>
          <cell r="S332">
            <v>7</v>
          </cell>
          <cell r="T332" t="str">
            <v>A3</v>
          </cell>
          <cell r="U332">
            <v>8</v>
          </cell>
          <cell r="V332">
            <v>7.4</v>
          </cell>
          <cell r="W332">
            <v>0</v>
          </cell>
          <cell r="X332" t="str">
            <v>Tốt</v>
          </cell>
          <cell r="Y332">
            <v>0</v>
          </cell>
          <cell r="Z332" t="str">
            <v>A4</v>
          </cell>
          <cell r="AA332">
            <v>7</v>
          </cell>
          <cell r="AB332" t="str">
            <v>A4</v>
          </cell>
          <cell r="AC332">
            <v>7</v>
          </cell>
          <cell r="AD332" t="str">
            <v>A4</v>
          </cell>
          <cell r="AE332">
            <v>7</v>
          </cell>
          <cell r="AF332" t="str">
            <v>A3</v>
          </cell>
          <cell r="AG332">
            <v>8</v>
          </cell>
          <cell r="AH332" t="str">
            <v>A4</v>
          </cell>
          <cell r="AI332">
            <v>7</v>
          </cell>
          <cell r="AJ332">
            <v>7.3</v>
          </cell>
          <cell r="AK332">
            <v>0</v>
          </cell>
          <cell r="AL332" t="str">
            <v>Tốt</v>
          </cell>
          <cell r="AM332">
            <v>7.2</v>
          </cell>
          <cell r="AN332">
            <v>0</v>
          </cell>
          <cell r="AO332" t="str">
            <v>Tốt</v>
          </cell>
          <cell r="AP332">
            <v>0</v>
          </cell>
          <cell r="AQ332">
            <v>7.4</v>
          </cell>
          <cell r="AR332" t="str">
            <v/>
          </cell>
          <cell r="AS332" t="str">
            <v>Tốt</v>
          </cell>
          <cell r="AT332" t="str">
            <v>Đạt LĐTT</v>
          </cell>
          <cell r="AU332">
            <v>7.3</v>
          </cell>
          <cell r="AV332" t="str">
            <v/>
          </cell>
          <cell r="AW332" t="str">
            <v>Tốt</v>
          </cell>
          <cell r="AX332" t="str">
            <v>Đạt LĐTT</v>
          </cell>
          <cell r="AY332" t="str">
            <v>Khá</v>
          </cell>
          <cell r="AZ332">
            <v>7.4</v>
          </cell>
          <cell r="BA332">
            <v>7.3</v>
          </cell>
          <cell r="BB332" t="str">
            <v>12A* + 0B* + 0C* +  0D</v>
          </cell>
          <cell r="BC332" t="str">
            <v>12A*</v>
          </cell>
          <cell r="BD332">
            <v>0</v>
          </cell>
          <cell r="BE332" t="str">
            <v>HTT NV</v>
          </cell>
          <cell r="BF332" t="str">
            <v>HTT NV</v>
          </cell>
        </row>
        <row r="333">
          <cell r="E333" t="str">
            <v>01017003</v>
          </cell>
          <cell r="F333" t="str">
            <v>TT ĐH &amp; QLDL</v>
          </cell>
          <cell r="G333" t="str">
            <v>VC</v>
          </cell>
          <cell r="H333" t="str">
            <v>A1</v>
          </cell>
          <cell r="I333">
            <v>10</v>
          </cell>
          <cell r="J333" t="str">
            <v>A1</v>
          </cell>
          <cell r="K333">
            <v>10</v>
          </cell>
          <cell r="L333" t="str">
            <v>A1</v>
          </cell>
          <cell r="M333">
            <v>10</v>
          </cell>
          <cell r="N333" t="str">
            <v>A1</v>
          </cell>
          <cell r="O333">
            <v>10</v>
          </cell>
          <cell r="P333" t="str">
            <v>A1</v>
          </cell>
          <cell r="Q333">
            <v>10</v>
          </cell>
          <cell r="R333" t="str">
            <v>A1</v>
          </cell>
          <cell r="S333">
            <v>10</v>
          </cell>
          <cell r="T333" t="str">
            <v>A1</v>
          </cell>
          <cell r="U333">
            <v>10</v>
          </cell>
          <cell r="V333">
            <v>10</v>
          </cell>
          <cell r="W333">
            <v>0</v>
          </cell>
          <cell r="X333" t="str">
            <v>Xuất sắc</v>
          </cell>
          <cell r="Y333">
            <v>0</v>
          </cell>
          <cell r="Z333" t="str">
            <v>A2</v>
          </cell>
          <cell r="AA333">
            <v>9</v>
          </cell>
          <cell r="AB333" t="str">
            <v>A1</v>
          </cell>
          <cell r="AC333">
            <v>10</v>
          </cell>
          <cell r="AD333" t="str">
            <v>A1</v>
          </cell>
          <cell r="AE333">
            <v>10</v>
          </cell>
          <cell r="AF333" t="str">
            <v>A2</v>
          </cell>
          <cell r="AG333">
            <v>9</v>
          </cell>
          <cell r="AH333" t="str">
            <v>A1</v>
          </cell>
          <cell r="AI333">
            <v>10</v>
          </cell>
          <cell r="AJ333">
            <v>9.5</v>
          </cell>
          <cell r="AK333">
            <v>0</v>
          </cell>
          <cell r="AL333" t="str">
            <v>Xuất sắc</v>
          </cell>
          <cell r="AM333">
            <v>9.6</v>
          </cell>
          <cell r="AN333">
            <v>0</v>
          </cell>
          <cell r="AO333" t="str">
            <v>Xuất sắc</v>
          </cell>
          <cell r="AP333">
            <v>0</v>
          </cell>
          <cell r="AQ333">
            <v>9.8000000000000007</v>
          </cell>
          <cell r="AR333" t="str">
            <v/>
          </cell>
          <cell r="AS333" t="str">
            <v>Xuất sắc</v>
          </cell>
          <cell r="AT333" t="str">
            <v>Đạt LĐTT</v>
          </cell>
          <cell r="AU333">
            <v>9.8000000000000007</v>
          </cell>
          <cell r="AV333" t="str">
            <v/>
          </cell>
          <cell r="AW333" t="str">
            <v>Xuất sắc</v>
          </cell>
          <cell r="AX333" t="str">
            <v>Đạt LĐTT</v>
          </cell>
          <cell r="AY333" t="str">
            <v>Tốt</v>
          </cell>
          <cell r="AZ333">
            <v>9.8000000000000007</v>
          </cell>
          <cell r="BA333">
            <v>9.8000000000000007</v>
          </cell>
          <cell r="BB333" t="str">
            <v>12A* + 0B* + 0C* +  0D</v>
          </cell>
          <cell r="BC333" t="str">
            <v>12A*</v>
          </cell>
          <cell r="BD333">
            <v>0</v>
          </cell>
          <cell r="BE333" t="str">
            <v>HTXS NV</v>
          </cell>
          <cell r="BF333" t="str">
            <v>HTXS NV</v>
          </cell>
        </row>
        <row r="334">
          <cell r="E334" t="str">
            <v>01017010</v>
          </cell>
          <cell r="F334" t="str">
            <v>TT ĐH &amp; QLDL</v>
          </cell>
          <cell r="G334" t="str">
            <v>VC</v>
          </cell>
          <cell r="H334" t="str">
            <v>A2</v>
          </cell>
          <cell r="I334">
            <v>9</v>
          </cell>
          <cell r="J334" t="str">
            <v>A2</v>
          </cell>
          <cell r="K334">
            <v>9</v>
          </cell>
          <cell r="L334" t="str">
            <v>A2</v>
          </cell>
          <cell r="M334">
            <v>9</v>
          </cell>
          <cell r="N334" t="str">
            <v>A1</v>
          </cell>
          <cell r="O334">
            <v>10</v>
          </cell>
          <cell r="P334" t="str">
            <v>A1</v>
          </cell>
          <cell r="Q334">
            <v>10</v>
          </cell>
          <cell r="R334" t="str">
            <v>A2</v>
          </cell>
          <cell r="S334">
            <v>9</v>
          </cell>
          <cell r="T334" t="str">
            <v>A2</v>
          </cell>
          <cell r="U334">
            <v>9</v>
          </cell>
          <cell r="V334">
            <v>9.4</v>
          </cell>
          <cell r="W334">
            <v>0</v>
          </cell>
          <cell r="X334" t="str">
            <v>Xuất sắc</v>
          </cell>
          <cell r="Y334">
            <v>0</v>
          </cell>
          <cell r="Z334" t="str">
            <v>A2</v>
          </cell>
          <cell r="AA334">
            <v>9</v>
          </cell>
          <cell r="AB334" t="str">
            <v>A2</v>
          </cell>
          <cell r="AC334">
            <v>9</v>
          </cell>
          <cell r="AD334" t="str">
            <v>A1</v>
          </cell>
          <cell r="AE334">
            <v>10</v>
          </cell>
          <cell r="AF334" t="str">
            <v>A2</v>
          </cell>
          <cell r="AG334">
            <v>9</v>
          </cell>
          <cell r="AH334" t="str">
            <v>A2</v>
          </cell>
          <cell r="AI334">
            <v>9</v>
          </cell>
          <cell r="AJ334">
            <v>9.3000000000000007</v>
          </cell>
          <cell r="AK334">
            <v>0</v>
          </cell>
          <cell r="AL334" t="str">
            <v>Xuất sắc</v>
          </cell>
          <cell r="AM334">
            <v>9.1999999999999993</v>
          </cell>
          <cell r="AN334">
            <v>0</v>
          </cell>
          <cell r="AO334" t="str">
            <v>Xuất sắc</v>
          </cell>
          <cell r="AP334">
            <v>0</v>
          </cell>
          <cell r="AQ334">
            <v>9.4</v>
          </cell>
          <cell r="AR334" t="str">
            <v/>
          </cell>
          <cell r="AS334" t="str">
            <v>Xuất sắc</v>
          </cell>
          <cell r="AT334" t="str">
            <v>Đạt LĐTT</v>
          </cell>
          <cell r="AU334">
            <v>9.3000000000000007</v>
          </cell>
          <cell r="AV334" t="str">
            <v/>
          </cell>
          <cell r="AW334" t="str">
            <v>Xuất sắc</v>
          </cell>
          <cell r="AX334" t="str">
            <v>Đạt LĐTT</v>
          </cell>
          <cell r="AY334" t="str">
            <v>Tốt</v>
          </cell>
          <cell r="AZ334">
            <v>9.3000000000000007</v>
          </cell>
          <cell r="BA334">
            <v>9.3000000000000007</v>
          </cell>
          <cell r="BB334" t="str">
            <v>12A* + 0B* + 0C* +  0D</v>
          </cell>
          <cell r="BC334" t="str">
            <v>12A*</v>
          </cell>
          <cell r="BD334">
            <v>0</v>
          </cell>
          <cell r="BE334" t="str">
            <v>HTXS NV</v>
          </cell>
          <cell r="BF334" t="str">
            <v>HTXS NV</v>
          </cell>
        </row>
        <row r="335">
          <cell r="E335" t="str">
            <v>01018004</v>
          </cell>
          <cell r="F335" t="str">
            <v>TT ĐH &amp; QLDL</v>
          </cell>
          <cell r="G335" t="str">
            <v>VC</v>
          </cell>
          <cell r="H335" t="str">
            <v>A2</v>
          </cell>
          <cell r="I335">
            <v>9</v>
          </cell>
          <cell r="J335" t="str">
            <v>A2</v>
          </cell>
          <cell r="K335">
            <v>9</v>
          </cell>
          <cell r="L335" t="str">
            <v>A3</v>
          </cell>
          <cell r="M335">
            <v>8</v>
          </cell>
          <cell r="N335" t="str">
            <v>A1</v>
          </cell>
          <cell r="O335">
            <v>10</v>
          </cell>
          <cell r="P335" t="str">
            <v>A1</v>
          </cell>
          <cell r="Q335">
            <v>10</v>
          </cell>
          <cell r="R335" t="str">
            <v>A2</v>
          </cell>
          <cell r="S335">
            <v>9</v>
          </cell>
          <cell r="T335" t="str">
            <v>A2</v>
          </cell>
          <cell r="U335">
            <v>9</v>
          </cell>
          <cell r="V335">
            <v>9.1999999999999993</v>
          </cell>
          <cell r="W335">
            <v>0</v>
          </cell>
          <cell r="X335" t="str">
            <v>Xuất sắc</v>
          </cell>
          <cell r="Y335">
            <v>0</v>
          </cell>
          <cell r="Z335" t="str">
            <v>A1</v>
          </cell>
          <cell r="AA335">
            <v>10</v>
          </cell>
          <cell r="AB335" t="str">
            <v>A1</v>
          </cell>
          <cell r="AC335">
            <v>10</v>
          </cell>
          <cell r="AD335" t="str">
            <v>A1</v>
          </cell>
          <cell r="AE335">
            <v>10</v>
          </cell>
          <cell r="AF335" t="str">
            <v>A1</v>
          </cell>
          <cell r="AG335">
            <v>10</v>
          </cell>
          <cell r="AH335" t="str">
            <v>A2</v>
          </cell>
          <cell r="AI335">
            <v>9</v>
          </cell>
          <cell r="AJ335">
            <v>10</v>
          </cell>
          <cell r="AK335">
            <v>0</v>
          </cell>
          <cell r="AL335" t="str">
            <v>Xuất sắc</v>
          </cell>
          <cell r="AM335">
            <v>9.8000000000000007</v>
          </cell>
          <cell r="AN335">
            <v>0</v>
          </cell>
          <cell r="AO335" t="str">
            <v>Xuất sắc</v>
          </cell>
          <cell r="AP335">
            <v>0</v>
          </cell>
          <cell r="AQ335">
            <v>9.6</v>
          </cell>
          <cell r="AR335" t="str">
            <v/>
          </cell>
          <cell r="AS335" t="str">
            <v>Xuất sắc</v>
          </cell>
          <cell r="AT335" t="str">
            <v>Đạt LĐTT</v>
          </cell>
          <cell r="AU335">
            <v>9.5</v>
          </cell>
          <cell r="AV335" t="str">
            <v/>
          </cell>
          <cell r="AW335" t="str">
            <v>Xuất sắc</v>
          </cell>
          <cell r="AX335" t="str">
            <v>Đạt LĐTT</v>
          </cell>
          <cell r="AY335" t="str">
            <v>Khá</v>
          </cell>
          <cell r="AZ335">
            <v>9.5</v>
          </cell>
          <cell r="BA335">
            <v>9.4</v>
          </cell>
          <cell r="BB335" t="str">
            <v>12A* + 0B* + 0C* +  0D</v>
          </cell>
          <cell r="BC335" t="str">
            <v>12A*</v>
          </cell>
          <cell r="BD335">
            <v>0</v>
          </cell>
          <cell r="BE335" t="str">
            <v>HTXS NV</v>
          </cell>
          <cell r="BF335" t="str">
            <v>HTXS NV</v>
          </cell>
        </row>
        <row r="336">
          <cell r="E336" t="str">
            <v>01025013</v>
          </cell>
          <cell r="F336" t="str">
            <v>TT ĐH &amp; QLDL</v>
          </cell>
          <cell r="G336" t="str">
            <v>HĐT</v>
          </cell>
          <cell r="H336" t="str">
            <v>A3</v>
          </cell>
          <cell r="I336">
            <v>8</v>
          </cell>
          <cell r="J336" t="str">
            <v>A3</v>
          </cell>
          <cell r="K336">
            <v>8</v>
          </cell>
          <cell r="L336" t="str">
            <v>A3</v>
          </cell>
          <cell r="M336">
            <v>8</v>
          </cell>
          <cell r="N336" t="str">
            <v>A3</v>
          </cell>
          <cell r="O336">
            <v>8</v>
          </cell>
          <cell r="P336" t="str">
            <v>A4</v>
          </cell>
          <cell r="Q336">
            <v>7</v>
          </cell>
          <cell r="R336" t="str">
            <v>A3</v>
          </cell>
          <cell r="S336">
            <v>8</v>
          </cell>
          <cell r="T336" t="str">
            <v>A3</v>
          </cell>
          <cell r="U336">
            <v>8</v>
          </cell>
          <cell r="V336">
            <v>7.8</v>
          </cell>
          <cell r="W336">
            <v>0</v>
          </cell>
          <cell r="X336" t="str">
            <v>Tốt</v>
          </cell>
          <cell r="Y336">
            <v>0</v>
          </cell>
          <cell r="Z336" t="str">
            <v>A3</v>
          </cell>
          <cell r="AA336">
            <v>8</v>
          </cell>
          <cell r="AB336" t="str">
            <v>A3</v>
          </cell>
          <cell r="AC336">
            <v>8</v>
          </cell>
          <cell r="AD336" t="str">
            <v>A4</v>
          </cell>
          <cell r="AE336">
            <v>7</v>
          </cell>
          <cell r="AF336" t="str">
            <v>A4</v>
          </cell>
          <cell r="AG336">
            <v>7</v>
          </cell>
          <cell r="AH336" t="str">
            <v>A4</v>
          </cell>
          <cell r="AI336">
            <v>7</v>
          </cell>
          <cell r="AJ336">
            <v>7.5</v>
          </cell>
          <cell r="AK336">
            <v>0</v>
          </cell>
          <cell r="AL336" t="str">
            <v>Tốt</v>
          </cell>
          <cell r="AM336">
            <v>7.4</v>
          </cell>
          <cell r="AN336">
            <v>0</v>
          </cell>
          <cell r="AO336" t="str">
            <v>Tốt</v>
          </cell>
          <cell r="AP336">
            <v>0</v>
          </cell>
          <cell r="AQ336">
            <v>7.7</v>
          </cell>
          <cell r="AR336" t="str">
            <v/>
          </cell>
          <cell r="AS336" t="str">
            <v>Tốt</v>
          </cell>
          <cell r="AT336" t="str">
            <v>Đạt LĐTT</v>
          </cell>
          <cell r="AU336">
            <v>7.6</v>
          </cell>
          <cell r="AV336" t="str">
            <v/>
          </cell>
          <cell r="AW336" t="str">
            <v>Tốt</v>
          </cell>
          <cell r="AX336" t="str">
            <v>Đạt LĐTT</v>
          </cell>
          <cell r="AY336" t="str">
            <v>Tốt</v>
          </cell>
          <cell r="AZ336">
            <v>7.7</v>
          </cell>
          <cell r="BA336">
            <v>7.7</v>
          </cell>
          <cell r="BB336" t="str">
            <v>12A* + 0B* + 0C* +  0D</v>
          </cell>
          <cell r="BC336" t="str">
            <v>12A*</v>
          </cell>
          <cell r="BD336">
            <v>0</v>
          </cell>
          <cell r="BE336" t="str">
            <v>HTT NV</v>
          </cell>
          <cell r="BF336" t="str">
            <v>HTT NV</v>
          </cell>
        </row>
      </sheetData>
      <sheetData sheetId="360"/>
      <sheetData sheetId="361" refreshError="1"/>
      <sheetData sheetId="362" refreshError="1"/>
      <sheetData sheetId="363" refreshError="1"/>
      <sheetData sheetId="364" refreshError="1"/>
      <sheetData sheetId="36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S-ĐT"/>
    </sheetNames>
    <sheetDataSet>
      <sheetData sheetId="0">
        <row r="9">
          <cell r="C9" t="str">
            <v>Nguyễn Thành Nam</v>
          </cell>
          <cell r="D9" t="str">
            <v>Trưởng phòng</v>
          </cell>
          <cell r="E9" t="str">
            <v>X</v>
          </cell>
          <cell r="F9" t="str">
            <v>X</v>
          </cell>
          <cell r="G9" t="str">
            <v>Nâng cao chất lượng công tác tuyển sinh tại trường Cao đẳng Lý Tự Trọng Tp HCM</v>
          </cell>
          <cell r="H9" t="str">
            <v>X</v>
          </cell>
          <cell r="I9">
            <v>0</v>
          </cell>
          <cell r="J9">
            <v>0</v>
          </cell>
        </row>
        <row r="10">
          <cell r="C10" t="str">
            <v>Quách Minh Thử</v>
          </cell>
          <cell r="D10" t="str">
            <v>Phó Trưởng phòng</v>
          </cell>
          <cell r="E10" t="str">
            <v>X</v>
          </cell>
          <cell r="F10" t="str">
            <v>X</v>
          </cell>
          <cell r="G10" t="str">
            <v>Hoàn thiện quy trình biên soạn giáo trình tại trường Cao đẳng Lý Tự Trọng Tp HCM</v>
          </cell>
          <cell r="H10" t="str">
            <v>X</v>
          </cell>
          <cell r="I10">
            <v>0</v>
          </cell>
          <cell r="J10">
            <v>0</v>
          </cell>
        </row>
        <row r="11">
          <cell r="C11" t="str">
            <v>Nguyễn Thị Thùy</v>
          </cell>
          <cell r="D11" t="str">
            <v>Nhân viên</v>
          </cell>
          <cell r="E11" t="str">
            <v>X</v>
          </cell>
          <cell r="F11" t="str">
            <v>X</v>
          </cell>
          <cell r="G11" t="str">
            <v>Xây dựng quy trình học lại nhằm nâng cao chất lượng đào tạo tại Trường Cao đẳng Lý Tự Trọng Thành phố Hồ Chí Minh</v>
          </cell>
          <cell r="H11">
            <v>0</v>
          </cell>
          <cell r="I11">
            <v>0</v>
          </cell>
          <cell r="J11">
            <v>0</v>
          </cell>
        </row>
        <row r="12">
          <cell r="C12" t="str">
            <v>Võ Thị Xuân Thơ</v>
          </cell>
          <cell r="D12" t="str">
            <v>Nhân viên</v>
          </cell>
          <cell r="E12" t="str">
            <v>X</v>
          </cell>
          <cell r="F12">
            <v>0</v>
          </cell>
          <cell r="G12" t="str">
            <v>Cải tiến Quy trình thực hiện Công tác kiểm tra khối lượng giảng viên cuối năm học tại trường Cao đẳng Lý Tự Trọng Tp.HCM</v>
          </cell>
          <cell r="H12">
            <v>0</v>
          </cell>
          <cell r="I12">
            <v>0</v>
          </cell>
          <cell r="J12">
            <v>0</v>
          </cell>
        </row>
        <row r="13">
          <cell r="C13" t="str">
            <v>Nguyễn Thị Thanh Thảo</v>
          </cell>
          <cell r="D13" t="str">
            <v>Nhân viên</v>
          </cell>
          <cell r="E13" t="str">
            <v>X</v>
          </cell>
          <cell r="F13">
            <v>0</v>
          </cell>
          <cell r="G13" t="str">
            <v>Xây dựng quy trình xét công nhận tốt nghiệp cho sinh viên bậc Cao đẳng tại trường Cao đẳng Lý Tự Trọng Tp.HCM</v>
          </cell>
          <cell r="H13">
            <v>0</v>
          </cell>
          <cell r="I13">
            <v>0</v>
          </cell>
          <cell r="J13">
            <v>0</v>
          </cell>
        </row>
        <row r="14">
          <cell r="C14" t="str">
            <v>Giáp Thị Vượng</v>
          </cell>
          <cell r="D14" t="str">
            <v>Nhân viên</v>
          </cell>
          <cell r="E14" t="str">
            <v>X</v>
          </cell>
          <cell r="F14">
            <v>0</v>
          </cell>
          <cell r="G14" t="str">
            <v>Một số giải pháp nâng cao tỷ lệ đăng ký học lại của sinh viên tại Trường Cao đẳng Lý Tự Trọng Thành phố Hồ Chí Minh</v>
          </cell>
          <cell r="H14">
            <v>0</v>
          </cell>
          <cell r="I14">
            <v>0</v>
          </cell>
          <cell r="J14">
            <v>0</v>
          </cell>
        </row>
        <row r="15">
          <cell r="C15" t="str">
            <v>Huỳnh Thị Cẩm Hoa</v>
          </cell>
          <cell r="D15" t="str">
            <v>Nhân viên</v>
          </cell>
          <cell r="E15" t="str">
            <v>X</v>
          </cell>
          <cell r="F15">
            <v>0</v>
          </cell>
          <cell r="G15" t="str">
            <v>Xây dựng Quy trình đưa sinh viên đi thực tập DN-TN khoa du lịch khách sạn trường CĐ Lý Tự Trọng Tp.HCM</v>
          </cell>
          <cell r="H15">
            <v>0</v>
          </cell>
          <cell r="I15">
            <v>0</v>
          </cell>
          <cell r="J15">
            <v>0</v>
          </cell>
        </row>
        <row r="16">
          <cell r="C16" t="str">
            <v>Nguyễn Việt Tiến</v>
          </cell>
          <cell r="D16" t="str">
            <v>Nhân viên</v>
          </cell>
          <cell r="E16" t="str">
            <v>X</v>
          </cell>
          <cell r="F16">
            <v>0</v>
          </cell>
          <cell r="G16" t="str">
            <v>Một số giải pháp nhằm để thu hút số lượt truy cập website và lượt like fanpage facebook tại Trường Cao đẳng Lý Tự Trọng Tp.HCM</v>
          </cell>
          <cell r="H16">
            <v>0</v>
          </cell>
          <cell r="I16">
            <v>0</v>
          </cell>
          <cell r="J16">
            <v>0</v>
          </cell>
        </row>
        <row r="17">
          <cell r="C17" t="str">
            <v>Nguyễn Thị Nhung</v>
          </cell>
          <cell r="D17" t="str">
            <v>Nhân viên</v>
          </cell>
          <cell r="E17" t="str">
            <v>X</v>
          </cell>
          <cell r="F17">
            <v>0</v>
          </cell>
          <cell r="G17" t="str">
            <v>Cải tiến quy trình xét tốt nghiệp bậc cao đẳng liên thông năm học 2023-2024 tại trường Cao đẳng Lý Tự Trọng Thành phố Hồ Chí Minh</v>
          </cell>
          <cell r="H17">
            <v>0</v>
          </cell>
          <cell r="I17">
            <v>0</v>
          </cell>
          <cell r="J17">
            <v>0</v>
          </cell>
        </row>
        <row r="18">
          <cell r="C18" t="str">
            <v>Thái Thị My Sa</v>
          </cell>
          <cell r="D18" t="str">
            <v>Nhân viên</v>
          </cell>
          <cell r="E18" t="str">
            <v>X</v>
          </cell>
          <cell r="F18" t="str">
            <v>X</v>
          </cell>
          <cell r="G18" t="str">
            <v>Cải tiến quy trình trong công tác quản lý tư vấn, tuyển sinh tại Trường Cao đẳng Lý Tự Trọng Tp. Hồ Chí Minh</v>
          </cell>
          <cell r="H18">
            <v>0</v>
          </cell>
          <cell r="I18">
            <v>0</v>
          </cell>
          <cell r="J18">
            <v>0</v>
          </cell>
        </row>
        <row r="19">
          <cell r="C19" t="str">
            <v>Nguyễn Thị Tất</v>
          </cell>
          <cell r="D19" t="str">
            <v>Nhân viên</v>
          </cell>
          <cell r="E19" t="str">
            <v>X</v>
          </cell>
          <cell r="F19">
            <v>0</v>
          </cell>
          <cell r="G19" t="str">
            <v>Ứng dụng công nghệ thông tin trong tổng hợp, kiểm tra, hoàn thiện tính khối lượng giảng viên tại trường Cao đẳng Lý Tự Trọng Thành phố Hồ Chí Minh.</v>
          </cell>
          <cell r="H19">
            <v>0</v>
          </cell>
          <cell r="I19">
            <v>0</v>
          </cell>
          <cell r="J19">
            <v>0</v>
          </cell>
        </row>
        <row r="20">
          <cell r="C20" t="str">
            <v>Mai Nguyễn Hoàng Yến</v>
          </cell>
          <cell r="D20" t="str">
            <v>Nhân viên</v>
          </cell>
          <cell r="E20" t="str">
            <v>X</v>
          </cell>
          <cell r="F20" t="str">
            <v>X</v>
          </cell>
          <cell r="G20" t="str">
            <v>Nâng cao năng lực tiếp cận cuộc cách mạng công nghiệp 4.0 cho sinh viên Trường Cao Đẳng Lý Tự Trọng Thành phố Hồ Chí Minh</v>
          </cell>
          <cell r="H20">
            <v>0</v>
          </cell>
          <cell r="I20">
            <v>0</v>
          </cell>
          <cell r="J20">
            <v>0</v>
          </cell>
        </row>
        <row r="21">
          <cell r="C21" t="str">
            <v>Sỹ Thị Chung</v>
          </cell>
          <cell r="D21" t="str">
            <v>Nhân viên</v>
          </cell>
          <cell r="E21" t="str">
            <v>X</v>
          </cell>
          <cell r="F21">
            <v>0</v>
          </cell>
          <cell r="G21" t="str">
            <v>Một số giải pháp trong công tác giáo vụ nhằm nâng cao hiệu quả tốt nghiệp của sinh viên khoa Động lực tại trường Cao đẳng Lý Tự Trọng TP.HCM</v>
          </cell>
          <cell r="H21">
            <v>0</v>
          </cell>
          <cell r="I21">
            <v>0</v>
          </cell>
          <cell r="J21">
            <v>0</v>
          </cell>
        </row>
        <row r="22">
          <cell r="C22" t="str">
            <v>Nguyễn Thị Hải Hà</v>
          </cell>
          <cell r="D22" t="str">
            <v>Nhân viên</v>
          </cell>
          <cell r="E22" t="str">
            <v>X</v>
          </cell>
          <cell r="F22">
            <v>0</v>
          </cell>
          <cell r="G22" t="str">
            <v>Xây dựng quy trình thực hiện chương trình đào tạo của khoa Công nghệ thông tin thuộc trường Cao đẳng Lý Tự Trọng Tp. Hồ Chí Minh</v>
          </cell>
          <cell r="H22">
            <v>0</v>
          </cell>
          <cell r="I22">
            <v>0</v>
          </cell>
          <cell r="J22">
            <v>0</v>
          </cell>
        </row>
        <row r="23">
          <cell r="C23" t="str">
            <v>Nguyễn Thị Ngọc Anh</v>
          </cell>
          <cell r="D23" t="str">
            <v>Nhân viên</v>
          </cell>
          <cell r="E23" t="str">
            <v>X</v>
          </cell>
          <cell r="F23">
            <v>0</v>
          </cell>
          <cell r="G23" t="str">
            <v>Biện pháp tổ chức họp phụ huynh Sinh viên bậc Trung cấp (T4) đạt hiệu quả cao tại Trường Cao đẳng Lý Tự Trọng, Thành phố Hồ Chí Minh.</v>
          </cell>
          <cell r="H23">
            <v>0</v>
          </cell>
          <cell r="I23">
            <v>0</v>
          </cell>
          <cell r="J23">
            <v>0</v>
          </cell>
        </row>
        <row r="24">
          <cell r="C24" t="str">
            <v>Trần Nhật Thịnh</v>
          </cell>
          <cell r="D24" t="str">
            <v>Nhân viên</v>
          </cell>
          <cell r="E24" t="str">
            <v>X</v>
          </cell>
          <cell r="F24">
            <v>0</v>
          </cell>
          <cell r="G24" t="str">
            <v>Nâng cao nền tảng Zalo Mini App trong công tác tuyển sinh Trường Cao đẳng Lý Tự Trọng Thành Phố Hồ Chí Minh,</v>
          </cell>
          <cell r="H24">
            <v>0</v>
          </cell>
          <cell r="I24">
            <v>0</v>
          </cell>
          <cell r="J24">
            <v>0</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Lê Xuân Thiện</v>
          </cell>
          <cell r="D9" t="str">
            <v>Trưởng phòng</v>
          </cell>
          <cell r="E9" t="str">
            <v>X</v>
          </cell>
          <cell r="F9" t="str">
            <v>X</v>
          </cell>
          <cell r="G9" t="str">
            <v>Giải pháp nâng cao năng lực số cho sinh viên trong Cơ sở Giáo dục nghề nghiệp.</v>
          </cell>
          <cell r="H9">
            <v>0</v>
          </cell>
          <cell r="I9">
            <v>0</v>
          </cell>
        </row>
        <row r="10">
          <cell r="C10" t="str">
            <v>Nguyễn Ngọc Hiệp</v>
          </cell>
          <cell r="D10" t="str">
            <v>Phó Trưởng phòng</v>
          </cell>
          <cell r="E10" t="str">
            <v>X</v>
          </cell>
          <cell r="F10" t="str">
            <v>X</v>
          </cell>
          <cell r="G10" t="str">
            <v>Một số vấn đề lý luận về điểm danh sinh viên bằng máy chấm công vân tay tại Trường Cao đẳng Lý Tự Trọng Thành phố Hồ Chí Minh.</v>
          </cell>
          <cell r="H10">
            <v>0</v>
          </cell>
          <cell r="I10">
            <v>0</v>
          </cell>
        </row>
        <row r="11">
          <cell r="C11" t="str">
            <v>Nguyễn Thị Kim Anh</v>
          </cell>
          <cell r="D11" t="str">
            <v>Nhân viên</v>
          </cell>
          <cell r="E11" t="str">
            <v>X</v>
          </cell>
          <cell r="F11" t="str">
            <v>X</v>
          </cell>
          <cell r="G11" t="str">
            <v>Xây dựng kỹ năng tự học của Sinh viên</v>
          </cell>
          <cell r="H11">
            <v>0</v>
          </cell>
          <cell r="I11">
            <v>0</v>
          </cell>
        </row>
        <row r="12">
          <cell r="C12" t="str">
            <v>Phạm Thị Lê Chi</v>
          </cell>
          <cell r="D12" t="str">
            <v>Nhân viên</v>
          </cell>
          <cell r="E12" t="str">
            <v>X</v>
          </cell>
          <cell r="F12" t="str">
            <v>X</v>
          </cell>
          <cell r="G12" t="str">
            <v>Giải pháp nâng cao chất lượng giờ Sinh hoạt chủ nhiệm tại trường Cao đẳng Lý Tự Trọng Thành phố Hồ Chí Minh.</v>
          </cell>
          <cell r="H12">
            <v>0</v>
          </cell>
          <cell r="I12">
            <v>0</v>
          </cell>
        </row>
        <row r="13">
          <cell r="C13" t="str">
            <v>Trần Thị Thu Hà</v>
          </cell>
          <cell r="D13" t="str">
            <v>Nhân viên</v>
          </cell>
          <cell r="E13" t="str">
            <v>X</v>
          </cell>
          <cell r="F13" t="str">
            <v>X</v>
          </cell>
          <cell r="G13" t="str">
            <v>Phát huy tinh thần tình nguyện của đoàn viên, sinh viên trong các hoạt động của Nhà trường</v>
          </cell>
          <cell r="H13" t="str">
            <v>X</v>
          </cell>
          <cell r="I13">
            <v>0</v>
          </cell>
        </row>
        <row r="14">
          <cell r="C14" t="str">
            <v>Nguyễn Tất Thắng</v>
          </cell>
          <cell r="D14" t="str">
            <v>Nhân viên</v>
          </cell>
          <cell r="E14" t="str">
            <v>X</v>
          </cell>
          <cell r="F14" t="str">
            <v>X</v>
          </cell>
          <cell r="G14" t="str">
            <v>Giải pháp nâng cao văn hóa ứng xử của sinh viên Trường Cao đẳng Lý Tự Trọng Thành phố Hồ Chí Minh trên mạng xã hội trong bối cảnh thời đại số 4.0</v>
          </cell>
          <cell r="H14">
            <v>0</v>
          </cell>
          <cell r="I14">
            <v>0</v>
          </cell>
        </row>
        <row r="15">
          <cell r="C15" t="str">
            <v>Mai Thu Hương</v>
          </cell>
          <cell r="D15" t="str">
            <v>Nhân viên</v>
          </cell>
          <cell r="E15" t="str">
            <v>X</v>
          </cell>
          <cell r="F15" t="str">
            <v>X</v>
          </cell>
          <cell r="G15" t="str">
            <v>Một số biện pháp đảm bảo an toàn vệ sinh thực phẩm cho sinh viên khi ăn uống trong trường.</v>
          </cell>
          <cell r="H15">
            <v>0</v>
          </cell>
          <cell r="I15">
            <v>0</v>
          </cell>
        </row>
        <row r="16">
          <cell r="C16" t="str">
            <v>Nguyễn Trung Dũng</v>
          </cell>
          <cell r="D16" t="str">
            <v>Nhân viên</v>
          </cell>
          <cell r="E16" t="str">
            <v>X</v>
          </cell>
          <cell r="F16" t="str">
            <v>X</v>
          </cell>
          <cell r="G16" t="str">
            <v>Một số giải pháp phòng chống sử dụng thuốc lá điện tử cho Sinh viên tại trường Cao đẳng Lý Tự Trọng Thành phố Hồ Chí Minh</v>
          </cell>
          <cell r="H16">
            <v>0</v>
          </cell>
          <cell r="I16">
            <v>0</v>
          </cell>
        </row>
        <row r="17">
          <cell r="C17" t="str">
            <v>Huỳnh Văn Hiếu</v>
          </cell>
          <cell r="D17" t="str">
            <v>Nhân viên</v>
          </cell>
          <cell r="E17" t="str">
            <v>X</v>
          </cell>
          <cell r="F17">
            <v>0</v>
          </cell>
          <cell r="G17">
            <v>0</v>
          </cell>
          <cell r="H17">
            <v>0</v>
          </cell>
          <cell r="I17">
            <v>0</v>
          </cell>
        </row>
        <row r="18">
          <cell r="C18" t="str">
            <v>Phạm Huy Hoàng</v>
          </cell>
          <cell r="D18" t="str">
            <v>Nhân viên</v>
          </cell>
          <cell r="E18" t="str">
            <v>X</v>
          </cell>
          <cell r="F18" t="str">
            <v>X</v>
          </cell>
          <cell r="G18" t="str">
            <v>Giải pháp thực hiện phiếu đánh giá rèn luyện trực tuyến cho Sinh viên trường Cao đẳng Lý Tự Trọng Thành phố Hồ Chí Minh.</v>
          </cell>
          <cell r="H18">
            <v>0</v>
          </cell>
          <cell r="I18">
            <v>0</v>
          </cell>
        </row>
        <row r="19">
          <cell r="C19" t="str">
            <v>Trần Anh Mỹ</v>
          </cell>
          <cell r="D19" t="str">
            <v>Nhân viên</v>
          </cell>
          <cell r="E19" t="str">
            <v>X</v>
          </cell>
          <cell r="F19">
            <v>0</v>
          </cell>
          <cell r="G19">
            <v>0</v>
          </cell>
          <cell r="H19">
            <v>0</v>
          </cell>
          <cell r="I19">
            <v>0</v>
          </cell>
        </row>
        <row r="20">
          <cell r="C20" t="str">
            <v>Bùi Đức Phước</v>
          </cell>
          <cell r="D20" t="str">
            <v>Nhân viên</v>
          </cell>
          <cell r="E20" t="str">
            <v>X</v>
          </cell>
          <cell r="F20" t="str">
            <v>X</v>
          </cell>
          <cell r="G20" t="str">
            <v>Nghiên cứu một số giải pháp nâng cao hiệu quả huấn luyện đội tuyển bóng chuyền nam sinh viên Trường Cao đẳng Lý Tự Trọng Thành phố Hồ Chí Minh</v>
          </cell>
          <cell r="H20" t="str">
            <v>X</v>
          </cell>
          <cell r="I20">
            <v>0</v>
          </cell>
        </row>
        <row r="21">
          <cell r="C21" t="str">
            <v>Nguyễn Thị Thảo</v>
          </cell>
          <cell r="D21" t="str">
            <v>Nhân viên</v>
          </cell>
          <cell r="E21" t="str">
            <v>X</v>
          </cell>
          <cell r="F21" t="str">
            <v>X</v>
          </cell>
          <cell r="G21" t="str">
            <v>Một số biện pháp quản lý tốt lớp học Kỹ năng mềm đầu khóa cho sinh viên Trường Cao đẳng Lý Tự Trọng Thành phố Hồ Chí Minh</v>
          </cell>
          <cell r="H21">
            <v>0</v>
          </cell>
          <cell r="I21">
            <v>0</v>
          </cell>
        </row>
        <row r="22">
          <cell r="C22" t="str">
            <v>Lưu Hoàng Bảo Châu</v>
          </cell>
          <cell r="D22" t="str">
            <v>Nhân viên</v>
          </cell>
          <cell r="E22" t="str">
            <v>X</v>
          </cell>
          <cell r="F22">
            <v>0</v>
          </cell>
          <cell r="G22">
            <v>0</v>
          </cell>
          <cell r="H22">
            <v>0</v>
          </cell>
          <cell r="I22">
            <v>0</v>
          </cell>
        </row>
        <row r="23">
          <cell r="C23" t="str">
            <v>Trần Việt Anh</v>
          </cell>
          <cell r="D23" t="str">
            <v>Nhân viên</v>
          </cell>
          <cell r="E23" t="str">
            <v>X</v>
          </cell>
          <cell r="F23">
            <v>0</v>
          </cell>
          <cell r="G23">
            <v>0</v>
          </cell>
          <cell r="H23">
            <v>0</v>
          </cell>
          <cell r="I23">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8">
          <cell r="C8" t="str">
            <v>Nguyễn Trọng Nghĩa</v>
          </cell>
          <cell r="D8" t="str">
            <v>Trưởng phòng</v>
          </cell>
          <cell r="E8" t="str">
            <v>X</v>
          </cell>
          <cell r="F8" t="str">
            <v>X</v>
          </cell>
          <cell r="G8" t="str">
            <v>Một số giải pháp thực hiện chuyển đổi số của Phòng Quản lý khoa học - Hợp tác quốc tế</v>
          </cell>
          <cell r="H8">
            <v>0</v>
          </cell>
          <cell r="I8">
            <v>0</v>
          </cell>
          <cell r="J8">
            <v>0</v>
          </cell>
        </row>
        <row r="9">
          <cell r="C9" t="str">
            <v>Lê Tiến Dũng</v>
          </cell>
          <cell r="D9" t="str">
            <v>Nhân viên</v>
          </cell>
          <cell r="E9" t="str">
            <v>X</v>
          </cell>
          <cell r="F9" t="str">
            <v>X</v>
          </cell>
          <cell r="G9" t="str">
            <v xml:space="preserve">Ứng dụng thực tế ảo tăng cường Halo AR quảng bá hình ảnh thương hiệu của Nhà trường </v>
          </cell>
          <cell r="H9">
            <v>0</v>
          </cell>
          <cell r="I9">
            <v>0</v>
          </cell>
          <cell r="J9">
            <v>0</v>
          </cell>
        </row>
        <row r="10">
          <cell r="C10" t="str">
            <v>Lê Trần Thanh Nga</v>
          </cell>
          <cell r="D10" t="str">
            <v>Nhân viên</v>
          </cell>
          <cell r="E10" t="str">
            <v>X</v>
          </cell>
          <cell r="F10">
            <v>0</v>
          </cell>
          <cell r="G10">
            <v>0</v>
          </cell>
          <cell r="H10">
            <v>0</v>
          </cell>
          <cell r="I10">
            <v>0</v>
          </cell>
          <cell r="J10">
            <v>0</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Lê Quang Liêm</v>
          </cell>
          <cell r="D9" t="str">
            <v xml:space="preserve">Trưởng phòng </v>
          </cell>
          <cell r="E9" t="str">
            <v>X</v>
          </cell>
          <cell r="F9" t="str">
            <v>X</v>
          </cell>
          <cell r="G9" t="str">
            <v>Phát triển nguồn nhân lực trong công tác đào tạo đáp ứng nhu cầu cách mạng công nghiệp 4.0</v>
          </cell>
          <cell r="H9" t="str">
            <v>X</v>
          </cell>
          <cell r="I9">
            <v>0</v>
          </cell>
          <cell r="J9">
            <v>0</v>
          </cell>
        </row>
        <row r="10">
          <cell r="C10" t="str">
            <v>Nguyễn Văn Thành</v>
          </cell>
          <cell r="D10" t="str">
            <v xml:space="preserve">Phó Trưởng phòng </v>
          </cell>
          <cell r="E10" t="str">
            <v>X</v>
          </cell>
          <cell r="F10" t="str">
            <v>X</v>
          </cell>
          <cell r="G10" t="str">
            <v>Một số giải pháp nâng cao quản lý CSVC</v>
          </cell>
          <cell r="H10">
            <v>0</v>
          </cell>
          <cell r="I10">
            <v>0</v>
          </cell>
          <cell r="J10">
            <v>0</v>
          </cell>
        </row>
        <row r="11">
          <cell r="C11" t="str">
            <v>Phan Hữu Tước</v>
          </cell>
          <cell r="D11" t="str">
            <v xml:space="preserve">Phó Trưởng phòng </v>
          </cell>
          <cell r="E11" t="str">
            <v>X</v>
          </cell>
          <cell r="F11" t="str">
            <v>X</v>
          </cell>
          <cell r="G11" t="str">
            <v>Ứng dụng phần mềm giám sát vệ sinh dịch vụ ngoài theo hợp đồng</v>
          </cell>
          <cell r="H11">
            <v>0</v>
          </cell>
          <cell r="I11">
            <v>0</v>
          </cell>
          <cell r="J11">
            <v>0</v>
          </cell>
        </row>
        <row r="12">
          <cell r="C12" t="str">
            <v>Nguyễn Trọng Phú</v>
          </cell>
          <cell r="D12" t="str">
            <v xml:space="preserve">Tổ trưởng </v>
          </cell>
          <cell r="E12" t="str">
            <v>X</v>
          </cell>
          <cell r="F12" t="str">
            <v>X</v>
          </cell>
          <cell r="G12" t="str">
            <v>Giải pháp chuẩn đoán và sửa chữa máy vi tính xách tay bằng card test (Mini PCI, Mini PCI-E)</v>
          </cell>
          <cell r="H12">
            <v>0</v>
          </cell>
          <cell r="I12">
            <v>0</v>
          </cell>
          <cell r="J12">
            <v>0</v>
          </cell>
        </row>
        <row r="13">
          <cell r="C13" t="str">
            <v>Phan Đức Long</v>
          </cell>
          <cell r="D13" t="str">
            <v xml:space="preserve">Tổ trưởng </v>
          </cell>
          <cell r="E13" t="str">
            <v>X</v>
          </cell>
          <cell r="F13" t="str">
            <v>X</v>
          </cell>
          <cell r="G13" t="str">
            <v>Ứng dụng phần mềm ASM khai báo thông tin lưu trú sinh viên nội trú với chính quyền địa phương đáp ứng yêu cầu chuyển đổi số tại KTX</v>
          </cell>
          <cell r="H13">
            <v>0</v>
          </cell>
          <cell r="I13">
            <v>0</v>
          </cell>
          <cell r="J13">
            <v>0</v>
          </cell>
        </row>
        <row r="14">
          <cell r="C14" t="str">
            <v>Giáp Văn Thịnh</v>
          </cell>
          <cell r="D14" t="str">
            <v>Nhân viên</v>
          </cell>
          <cell r="E14" t="str">
            <v>X</v>
          </cell>
          <cell r="F14" t="str">
            <v>X</v>
          </cell>
          <cell r="G14" t="str">
            <v>Giải pháp nâng hạ cục nóng điều hòa (1HP- 2,5HP) bằng tay đòn và bộ tời quay tay</v>
          </cell>
          <cell r="H14">
            <v>0</v>
          </cell>
          <cell r="I14">
            <v>0</v>
          </cell>
          <cell r="J14">
            <v>0</v>
          </cell>
        </row>
        <row r="15">
          <cell r="C15" t="str">
            <v>Vũ Ngọc Quang</v>
          </cell>
          <cell r="D15" t="str">
            <v>Nhân viên</v>
          </cell>
          <cell r="E15" t="str">
            <v>X</v>
          </cell>
          <cell r="F15" t="str">
            <v>X</v>
          </cell>
          <cell r="G15" t="str">
            <v>Giải pháp ứng dụng phin lọc sắt cho kho lạnh vào lọc ẩm và lọc bẩn cho máy điều hòa 2 khối</v>
          </cell>
          <cell r="H15">
            <v>0</v>
          </cell>
          <cell r="I15">
            <v>0</v>
          </cell>
          <cell r="J15">
            <v>0</v>
          </cell>
        </row>
        <row r="16">
          <cell r="C16" t="str">
            <v>Ninh Đỗ Hiệp</v>
          </cell>
          <cell r="D16" t="str">
            <v>Nhân viên</v>
          </cell>
          <cell r="E16" t="str">
            <v>X</v>
          </cell>
          <cell r="F16" t="str">
            <v>X</v>
          </cell>
          <cell r="G16" t="str">
            <v xml:space="preserve">Giải pháp ứng dụng công cụ BitLocker để bảo mật dữ liệu và cách khôi phục BitLocker khi quên mật khẩu trên máy tính
</v>
          </cell>
          <cell r="H16">
            <v>0</v>
          </cell>
          <cell r="I16">
            <v>0</v>
          </cell>
          <cell r="J16">
            <v>0</v>
          </cell>
        </row>
        <row r="17">
          <cell r="C17" t="str">
            <v>Lê Hồng Anh Tuấn</v>
          </cell>
          <cell r="D17" t="str">
            <v>Nhân viên</v>
          </cell>
          <cell r="E17" t="str">
            <v>X</v>
          </cell>
          <cell r="F17" t="str">
            <v>X</v>
          </cell>
          <cell r="G17" t="str">
            <v>Giải pháp gia cố ty treo quạt trần bằng cáp thép chịu lực</v>
          </cell>
          <cell r="H17">
            <v>0</v>
          </cell>
          <cell r="I17">
            <v>0</v>
          </cell>
          <cell r="J17">
            <v>0</v>
          </cell>
        </row>
        <row r="18">
          <cell r="C18" t="str">
            <v>Bùi Thị Dương</v>
          </cell>
          <cell r="D18" t="str">
            <v>Nhân viên</v>
          </cell>
          <cell r="E18" t="str">
            <v>X</v>
          </cell>
          <cell r="F18">
            <v>0</v>
          </cell>
          <cell r="G18">
            <v>0</v>
          </cell>
          <cell r="H18">
            <v>0</v>
          </cell>
          <cell r="I18">
            <v>0</v>
          </cell>
          <cell r="J18">
            <v>0</v>
          </cell>
        </row>
        <row r="19">
          <cell r="C19" t="str">
            <v>Trần Thị Thu</v>
          </cell>
          <cell r="D19" t="str">
            <v xml:space="preserve">Tổ trưởng </v>
          </cell>
          <cell r="E19" t="str">
            <v>X</v>
          </cell>
          <cell r="F19">
            <v>0</v>
          </cell>
          <cell r="G19">
            <v>0</v>
          </cell>
          <cell r="H19">
            <v>0</v>
          </cell>
          <cell r="I19">
            <v>0</v>
          </cell>
          <cell r="J19">
            <v>0</v>
          </cell>
        </row>
        <row r="20">
          <cell r="C20" t="str">
            <v>Dương Thị Thủy</v>
          </cell>
          <cell r="D20" t="str">
            <v>Nhân viên</v>
          </cell>
          <cell r="E20" t="str">
            <v>X</v>
          </cell>
          <cell r="F20" t="str">
            <v>X</v>
          </cell>
          <cell r="G20" t="str">
            <v xml:space="preserve">Quy trình sắp xếp và sử dụng phòng học, giảng  đường hiệu quả </v>
          </cell>
          <cell r="H20">
            <v>0</v>
          </cell>
          <cell r="I20">
            <v>0</v>
          </cell>
          <cell r="J20">
            <v>0</v>
          </cell>
        </row>
        <row r="21">
          <cell r="C21" t="str">
            <v>Đỗ Thị Bích Thủy</v>
          </cell>
          <cell r="D21" t="str">
            <v>Nhân viên</v>
          </cell>
          <cell r="E21" t="str">
            <v>X</v>
          </cell>
          <cell r="F21">
            <v>0</v>
          </cell>
          <cell r="G21">
            <v>0</v>
          </cell>
          <cell r="H21">
            <v>0</v>
          </cell>
          <cell r="I21">
            <v>0</v>
          </cell>
          <cell r="J21">
            <v>0</v>
          </cell>
        </row>
        <row r="22">
          <cell r="C22" t="str">
            <v>Trần Kim Tươi</v>
          </cell>
          <cell r="D22" t="str">
            <v>Nhân viên</v>
          </cell>
          <cell r="E22" t="str">
            <v>X</v>
          </cell>
          <cell r="F22">
            <v>0</v>
          </cell>
          <cell r="G22">
            <v>0</v>
          </cell>
          <cell r="H22">
            <v>0</v>
          </cell>
          <cell r="I22">
            <v>0</v>
          </cell>
          <cell r="J22">
            <v>0</v>
          </cell>
        </row>
        <row r="23">
          <cell r="C23" t="str">
            <v>Trương Thị Bắc</v>
          </cell>
          <cell r="D23" t="str">
            <v>Nhân viên</v>
          </cell>
          <cell r="E23" t="str">
            <v>X</v>
          </cell>
          <cell r="F23">
            <v>0</v>
          </cell>
          <cell r="G23">
            <v>0</v>
          </cell>
          <cell r="H23">
            <v>0</v>
          </cell>
          <cell r="I23">
            <v>0</v>
          </cell>
          <cell r="J23">
            <v>0</v>
          </cell>
        </row>
        <row r="24">
          <cell r="C24" t="str">
            <v>Trương Thị Định</v>
          </cell>
          <cell r="D24" t="str">
            <v>Nhân viên</v>
          </cell>
          <cell r="E24" t="str">
            <v>X</v>
          </cell>
          <cell r="F24">
            <v>0</v>
          </cell>
          <cell r="G24">
            <v>0</v>
          </cell>
          <cell r="H24">
            <v>0</v>
          </cell>
          <cell r="I24">
            <v>0</v>
          </cell>
          <cell r="J24">
            <v>0</v>
          </cell>
        </row>
        <row r="25">
          <cell r="C25" t="str">
            <v>Giáp Đức Nhận</v>
          </cell>
          <cell r="D25" t="str">
            <v>Nhân viên</v>
          </cell>
          <cell r="E25" t="str">
            <v>X</v>
          </cell>
          <cell r="F25" t="str">
            <v>X</v>
          </cell>
          <cell r="G25" t="str">
            <v>Giải pháp chế tạo khung bảng kết hợp giá treo tivi.</v>
          </cell>
          <cell r="H25">
            <v>0</v>
          </cell>
          <cell r="I25">
            <v>0</v>
          </cell>
          <cell r="J25">
            <v>0</v>
          </cell>
        </row>
        <row r="26">
          <cell r="C26" t="str">
            <v>Tạ Quốc Tấn</v>
          </cell>
          <cell r="D26" t="str">
            <v>Nhân viên</v>
          </cell>
          <cell r="E26" t="str">
            <v>X</v>
          </cell>
          <cell r="F26" t="str">
            <v>X</v>
          </cell>
          <cell r="G26" t="str">
            <v xml:space="preserve">Một số biện pháp xây dựng nhà trường  xanh sạch đẹp an toàn </v>
          </cell>
          <cell r="H26">
            <v>0</v>
          </cell>
          <cell r="I26">
            <v>0</v>
          </cell>
          <cell r="J26">
            <v>0</v>
          </cell>
        </row>
        <row r="27">
          <cell r="C27" t="str">
            <v>Huỳnh Bá Triết</v>
          </cell>
          <cell r="D27" t="str">
            <v>Nhân viên</v>
          </cell>
          <cell r="E27" t="str">
            <v>X</v>
          </cell>
          <cell r="F27" t="str">
            <v>X</v>
          </cell>
          <cell r="G27" t="str">
            <v xml:space="preserve">Phương pháp thiết kế lý tưởng về hệ thống thông gió tại xưởng thực hành cũng như lớp học tại trường Cao Đẳng Lý Tự Trọng </v>
          </cell>
          <cell r="H27">
            <v>0</v>
          </cell>
          <cell r="I27">
            <v>0</v>
          </cell>
          <cell r="J27">
            <v>0</v>
          </cell>
        </row>
        <row r="28">
          <cell r="C28" t="str">
            <v>Võ Thị Tuyết</v>
          </cell>
          <cell r="D28" t="str">
            <v>Nhân viên</v>
          </cell>
          <cell r="E28" t="str">
            <v>X</v>
          </cell>
          <cell r="F28">
            <v>0</v>
          </cell>
          <cell r="G28">
            <v>0</v>
          </cell>
          <cell r="H28">
            <v>0</v>
          </cell>
          <cell r="I28">
            <v>0</v>
          </cell>
          <cell r="J28">
            <v>0</v>
          </cell>
        </row>
        <row r="29">
          <cell r="C29" t="str">
            <v>Trịnh Tuấn Vũ</v>
          </cell>
          <cell r="D29" t="str">
            <v>Nhân viên</v>
          </cell>
          <cell r="E29" t="str">
            <v>X</v>
          </cell>
          <cell r="F29">
            <v>0</v>
          </cell>
          <cell r="G29">
            <v>0</v>
          </cell>
          <cell r="H29">
            <v>0</v>
          </cell>
          <cell r="I29">
            <v>0</v>
          </cell>
          <cell r="J29">
            <v>0</v>
          </cell>
        </row>
        <row r="30">
          <cell r="C30" t="str">
            <v>Võ Tấn Đức</v>
          </cell>
          <cell r="D30" t="str">
            <v>Nhân viên</v>
          </cell>
          <cell r="E30" t="str">
            <v>X</v>
          </cell>
          <cell r="F30">
            <v>0</v>
          </cell>
          <cell r="G30">
            <v>0</v>
          </cell>
          <cell r="H30">
            <v>0</v>
          </cell>
          <cell r="I30">
            <v>0</v>
          </cell>
          <cell r="J30">
            <v>0</v>
          </cell>
        </row>
        <row r="31">
          <cell r="C31" t="str">
            <v>Ngô Ngọc Của</v>
          </cell>
          <cell r="D31" t="str">
            <v>Nhân viên</v>
          </cell>
          <cell r="E31" t="str">
            <v>X</v>
          </cell>
          <cell r="F31">
            <v>0</v>
          </cell>
          <cell r="G31">
            <v>0</v>
          </cell>
          <cell r="H31">
            <v>0</v>
          </cell>
          <cell r="I31">
            <v>0</v>
          </cell>
          <cell r="J31">
            <v>0</v>
          </cell>
        </row>
        <row r="32">
          <cell r="C32" t="str">
            <v>Phạm Thị Hoàng Diễm</v>
          </cell>
          <cell r="D32" t="str">
            <v>Nhân viên</v>
          </cell>
          <cell r="E32" t="str">
            <v>X</v>
          </cell>
          <cell r="F32">
            <v>0</v>
          </cell>
          <cell r="G32">
            <v>0</v>
          </cell>
          <cell r="H32">
            <v>0</v>
          </cell>
          <cell r="I32">
            <v>0</v>
          </cell>
          <cell r="J32">
            <v>0</v>
          </cell>
        </row>
        <row r="33">
          <cell r="C33" t="str">
            <v>Nguyễn Văn Hiển</v>
          </cell>
          <cell r="D33" t="str">
            <v>Nhân viên</v>
          </cell>
          <cell r="E33" t="str">
            <v>X</v>
          </cell>
          <cell r="F33">
            <v>0</v>
          </cell>
          <cell r="G33">
            <v>0</v>
          </cell>
          <cell r="H33">
            <v>0</v>
          </cell>
          <cell r="I33">
            <v>0</v>
          </cell>
          <cell r="J33">
            <v>0</v>
          </cell>
        </row>
        <row r="34">
          <cell r="C34" t="str">
            <v>Trần Thanh Phương</v>
          </cell>
          <cell r="D34" t="str">
            <v>Nhân viên</v>
          </cell>
          <cell r="E34" t="str">
            <v>X</v>
          </cell>
          <cell r="F34" t="str">
            <v>X</v>
          </cell>
          <cell r="G34" t="str">
            <v>Quy trình kiểm tra và bảo trì hệ thống phòng cháy chữa cháy khu ký túc xá</v>
          </cell>
          <cell r="H34">
            <v>0</v>
          </cell>
          <cell r="I34">
            <v>0</v>
          </cell>
          <cell r="J34">
            <v>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XXX"/>
      <sheetName val="Recovered_Sheet1"/>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Mau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9">
          <cell r="C9" t="str">
            <v>Nguyễn Thị Nhuận</v>
          </cell>
          <cell r="D9" t="str">
            <v>Trưởng khoa</v>
          </cell>
          <cell r="E9" t="str">
            <v>X</v>
          </cell>
          <cell r="F9" t="str">
            <v>X</v>
          </cell>
          <cell r="G9" t="str">
            <v>Nâng cao công tác quản lý đào tạo tại khoa Khoa học cơ bản đáp ứng yêu cầu chuyển đổi số tại trường Cao đẳng Lý Tự Trọng TP.HCM</v>
          </cell>
        </row>
        <row r="10">
          <cell r="C10" t="str">
            <v>Phạm Thị Thu Nga</v>
          </cell>
          <cell r="D10" t="str">
            <v>Phó trưởng khoa, kiêm Tổ trưởng tổ Văn hóa</v>
          </cell>
          <cell r="E10" t="str">
            <v>X</v>
          </cell>
          <cell r="F10" t="str">
            <v>X</v>
          </cell>
          <cell r="G10" t="str">
            <v>“Một số biện pháp rèn luyện kỹ năng ứng dụng kiến thức phương trình vào môn chuyên ngành điện tại trường Cao đẳng Lý Tự Trọng Thành phố Hồ Chí Minh”</v>
          </cell>
        </row>
        <row r="11">
          <cell r="C11" t="str">
            <v>Lê Thái Hùng</v>
          </cell>
          <cell r="D11" t="str">
            <v>Trưởng bộ môn GDTC-QPAN</v>
          </cell>
          <cell r="E11" t="str">
            <v>X</v>
          </cell>
        </row>
        <row r="12">
          <cell r="C12" t="str">
            <v>Lê Văn Bình</v>
          </cell>
          <cell r="D12" t="str">
            <v>Giảng viên</v>
          </cell>
          <cell r="E12" t="str">
            <v>X</v>
          </cell>
        </row>
        <row r="13">
          <cell r="C13" t="str">
            <v>Ngô Thanh Điền</v>
          </cell>
          <cell r="D13" t="str">
            <v>Giảng viên</v>
          </cell>
          <cell r="E13" t="str">
            <v>X</v>
          </cell>
        </row>
        <row r="14">
          <cell r="C14" t="str">
            <v>Nguyễn Văn Đông</v>
          </cell>
          <cell r="D14" t="str">
            <v>Giảng viên</v>
          </cell>
          <cell r="E14" t="str">
            <v>X</v>
          </cell>
        </row>
        <row r="15">
          <cell r="C15" t="str">
            <v>Nguyễn Phương Hà</v>
          </cell>
          <cell r="D15" t="str">
            <v>Giảng viên</v>
          </cell>
          <cell r="E15" t="str">
            <v>X</v>
          </cell>
        </row>
        <row r="16">
          <cell r="C16" t="str">
            <v>Nguyễn Văn Hậu</v>
          </cell>
          <cell r="D16" t="str">
            <v>Giảng viên</v>
          </cell>
          <cell r="E16" t="str">
            <v>X</v>
          </cell>
        </row>
        <row r="17">
          <cell r="C17" t="str">
            <v>Giang Phi Hùng</v>
          </cell>
          <cell r="D17" t="str">
            <v>Giảng viên</v>
          </cell>
          <cell r="E17" t="str">
            <v>X</v>
          </cell>
          <cell r="F17" t="str">
            <v>X</v>
          </cell>
          <cell r="G17" t="str">
            <v>Nghiên cứu một số bài tập phát triển thể lực chuyên môn cho đội tuyển bóng đá trường Cao đẳng Lý Tự Trọng TP.HCM</v>
          </cell>
        </row>
        <row r="18">
          <cell r="C18" t="str">
            <v>Dương Đức Kiên</v>
          </cell>
          <cell r="D18" t="str">
            <v>Giảng viên</v>
          </cell>
          <cell r="E18" t="str">
            <v>X</v>
          </cell>
        </row>
        <row r="19">
          <cell r="C19" t="str">
            <v>Hà Như Mai</v>
          </cell>
          <cell r="D19" t="str">
            <v>Giảng viên</v>
          </cell>
          <cell r="E19" t="str">
            <v>X</v>
          </cell>
        </row>
        <row r="20">
          <cell r="C20" t="str">
            <v>Nguyễn Thị Huyền Nga</v>
          </cell>
          <cell r="D20" t="str">
            <v>Giảng viên</v>
          </cell>
          <cell r="E20" t="str">
            <v>X</v>
          </cell>
        </row>
        <row r="21">
          <cell r="C21" t="str">
            <v>Lê Minh Phong</v>
          </cell>
          <cell r="D21" t="str">
            <v>Giảng viên</v>
          </cell>
          <cell r="E21" t="str">
            <v>X</v>
          </cell>
        </row>
        <row r="22">
          <cell r="C22" t="str">
            <v>Nguyễn Mạnh Phương</v>
          </cell>
          <cell r="D22" t="str">
            <v>Giảng viên</v>
          </cell>
          <cell r="E22" t="str">
            <v>X</v>
          </cell>
          <cell r="F22" t="str">
            <v>X</v>
          </cell>
          <cell r="G22" t="str">
            <v>Giải pháp nâng cao tính tích cực trong giờ học giáo dục thể chất cho sinh viên trường Cao đẳng Lý Tự Trọng TP.HCM</v>
          </cell>
        </row>
        <row r="23">
          <cell r="C23" t="str">
            <v>Nguyễn Phú Tân</v>
          </cell>
          <cell r="D23" t="str">
            <v>Giảng viên</v>
          </cell>
          <cell r="E23" t="str">
            <v>X</v>
          </cell>
        </row>
        <row r="24">
          <cell r="C24" t="str">
            <v>Nguyễn Thị Cẩm Thạch</v>
          </cell>
          <cell r="D24" t="str">
            <v>Giảng viên</v>
          </cell>
          <cell r="E24" t="str">
            <v>X</v>
          </cell>
        </row>
        <row r="25">
          <cell r="C25" t="str">
            <v>Nguyễn Thị Thủy</v>
          </cell>
          <cell r="D25" t="str">
            <v>Giảng viên</v>
          </cell>
          <cell r="E25" t="str">
            <v>X</v>
          </cell>
          <cell r="F25" t="str">
            <v>X</v>
          </cell>
          <cell r="G25" t="str">
            <v>Một số biện pháp rèn luyện kỹ năng tri thức phương pháp cho sinh viên qua chủ đề "Giải Toán có ứng dụng đạo hàm" tại Trường Cao đẳng Lý Tự Trọng thành phố Hồ Chí Minh.</v>
          </cell>
        </row>
        <row r="26">
          <cell r="C26" t="str">
            <v>Đặng Thị Kiến Trúc</v>
          </cell>
          <cell r="D26" t="str">
            <v>Giảng viên</v>
          </cell>
          <cell r="E26" t="str">
            <v>X</v>
          </cell>
          <cell r="F26" t="str">
            <v>X</v>
          </cell>
          <cell r="G26" t="str">
            <v>Xây dựng bài giảng vật lý chương Chuyển động biến đổi thông qua các thí nghiệm vật lý ảo tại trường Cao đẳng Lý Tự Trọng TP.HCM</v>
          </cell>
        </row>
        <row r="27">
          <cell r="C27" t="str">
            <v>Nguyễn Thanh Tú</v>
          </cell>
          <cell r="D27" t="str">
            <v>Giảng viên</v>
          </cell>
          <cell r="E27" t="str">
            <v>X</v>
          </cell>
          <cell r="F27" t="str">
            <v>X</v>
          </cell>
          <cell r="G27" t="str">
            <v>Thực hiện chuyển đổi số một số hoạt động dạy học tại lớp nhằm giảm chi phí cho GV và SV trường Cao đẳng Lý Tự Trọng TP.HCM</v>
          </cell>
        </row>
        <row r="28">
          <cell r="C28" t="str">
            <v>Trần Thị Ánh Tuyết</v>
          </cell>
          <cell r="D28" t="str">
            <v>Giảng viên</v>
          </cell>
          <cell r="E28" t="str">
            <v>X</v>
          </cell>
          <cell r="F28" t="str">
            <v>X</v>
          </cell>
          <cell r="G28" t="str">
            <v>Một số giải pháp tự học môn Vật lí của sinh viên trường Cao đẳng Lý Tự Trọng Thành phố Hồ Chí Minh</v>
          </cell>
        </row>
        <row r="29">
          <cell r="C29" t="str">
            <v>Trịnh Khắc Vũ</v>
          </cell>
          <cell r="D29" t="str">
            <v>Giảng viên</v>
          </cell>
          <cell r="E29" t="str">
            <v>X</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Nguyễn Thị Thu Hà</v>
          </cell>
          <cell r="D9" t="str">
            <v>Trưởng Khoa</v>
          </cell>
          <cell r="E9" t="str">
            <v>X</v>
          </cell>
          <cell r="F9" t="str">
            <v>X</v>
          </cell>
          <cell r="G9" t="str">
            <v xml:space="preserve">Sử dụng phương pháp học  Blended-Learning để phát huy năng lực sinh viên ngành Ngôn ngữ Anh </v>
          </cell>
          <cell r="H9">
            <v>0</v>
          </cell>
          <cell r="I9">
            <v>0</v>
          </cell>
          <cell r="J9">
            <v>0</v>
          </cell>
        </row>
        <row r="10">
          <cell r="C10" t="str">
            <v>Trần Thanh Trúc</v>
          </cell>
          <cell r="D10" t="str">
            <v>Trưởng BM</v>
          </cell>
          <cell r="E10" t="str">
            <v>X</v>
          </cell>
          <cell r="F10" t="str">
            <v>X</v>
          </cell>
          <cell r="G10" t="str">
            <v>Phương pháp kiểm tra - đánh giá kĩ năng viết tiếng Anh của sinh viên chuyên ngữ trường Cao đẳng Lý Tự Trọng Tp.HCM</v>
          </cell>
          <cell r="H10">
            <v>0</v>
          </cell>
          <cell r="I10">
            <v>0</v>
          </cell>
          <cell r="J10">
            <v>0</v>
          </cell>
        </row>
        <row r="11">
          <cell r="C11" t="str">
            <v>Vương Thanh Thủy</v>
          </cell>
          <cell r="D11" t="str">
            <v>Giảng viên</v>
          </cell>
          <cell r="E11" t="str">
            <v>X</v>
          </cell>
          <cell r="F11" t="str">
            <v>X</v>
          </cell>
          <cell r="G11" t="str">
            <v>Các phương pháp để giúp sinh viên phát triển kĩ năng Nghe  (Listening)</v>
          </cell>
          <cell r="H11">
            <v>0</v>
          </cell>
          <cell r="I11">
            <v>0</v>
          </cell>
          <cell r="J11">
            <v>0</v>
          </cell>
        </row>
        <row r="12">
          <cell r="C12" t="str">
            <v>Nguyễn Thiện Bình</v>
          </cell>
          <cell r="D12" t="str">
            <v>Giảng viên</v>
          </cell>
          <cell r="E12" t="str">
            <v>X</v>
          </cell>
          <cell r="F12" t="str">
            <v>X</v>
          </cell>
          <cell r="G12" t="str">
            <v>Tuyển dụng lại sinh viên năm cuối hoặc mới ra trường để hỗ trợ trong các hoạt động học tập trong lớp</v>
          </cell>
          <cell r="H12">
            <v>0</v>
          </cell>
          <cell r="I12">
            <v>0</v>
          </cell>
          <cell r="J12">
            <v>0</v>
          </cell>
        </row>
        <row r="13">
          <cell r="C13" t="str">
            <v>Phạm Thị Thu Hiền</v>
          </cell>
          <cell r="D13" t="str">
            <v>Giảng viên</v>
          </cell>
          <cell r="E13" t="str">
            <v>X</v>
          </cell>
          <cell r="F13" t="str">
            <v>X</v>
          </cell>
          <cell r="G13" t="str">
            <v>Phát triển tính tư duy phản biện trong kỹ năng nói tiếng Anh cho sinh viên chuyên ngành Ngôn Ngữ Anh</v>
          </cell>
          <cell r="H13">
            <v>0</v>
          </cell>
          <cell r="I13">
            <v>0</v>
          </cell>
          <cell r="J13">
            <v>0</v>
          </cell>
        </row>
        <row r="14">
          <cell r="C14" t="str">
            <v>Lâm Thị Phương Thảo</v>
          </cell>
          <cell r="D14" t="str">
            <v>Giảng viên</v>
          </cell>
          <cell r="E14" t="str">
            <v>X</v>
          </cell>
          <cell r="F14" t="str">
            <v>X</v>
          </cell>
          <cell r="G14" t="str">
            <v>Ứng dụng công nghệ kỹ thuật số vào giảng dạy và học tập Tiếng Anh nhằm nâng cao khả năng sử dụng Tiếng Anh của sinh viên tại trường Cao đẳng Lý Tự Trọng Thành phố Hồ Chí Minh</v>
          </cell>
          <cell r="H14">
            <v>0</v>
          </cell>
          <cell r="I14">
            <v>0</v>
          </cell>
          <cell r="J14">
            <v>0</v>
          </cell>
        </row>
        <row r="15">
          <cell r="C15" t="str">
            <v>Nguyễn Thị Thanh Tú</v>
          </cell>
          <cell r="D15" t="str">
            <v>Giảng viên</v>
          </cell>
          <cell r="E15" t="str">
            <v>X</v>
          </cell>
          <cell r="F15">
            <v>0</v>
          </cell>
          <cell r="G15">
            <v>0</v>
          </cell>
          <cell r="H15">
            <v>0</v>
          </cell>
          <cell r="I15">
            <v>0</v>
          </cell>
          <cell r="J15">
            <v>0</v>
          </cell>
        </row>
        <row r="16">
          <cell r="C16" t="str">
            <v>Võ Thị Hồng Lan</v>
          </cell>
          <cell r="D16" t="str">
            <v>Giảng viên</v>
          </cell>
          <cell r="E16" t="str">
            <v>X</v>
          </cell>
          <cell r="F16">
            <v>0</v>
          </cell>
          <cell r="G16">
            <v>0</v>
          </cell>
          <cell r="H16">
            <v>0</v>
          </cell>
          <cell r="I16">
            <v>0</v>
          </cell>
          <cell r="J16">
            <v>0</v>
          </cell>
        </row>
        <row r="17">
          <cell r="C17" t="str">
            <v>Nguyễn Thị Bảo Trân</v>
          </cell>
          <cell r="D17" t="str">
            <v>Giảng viên</v>
          </cell>
          <cell r="E17" t="str">
            <v>X</v>
          </cell>
          <cell r="F17">
            <v>0</v>
          </cell>
          <cell r="G17">
            <v>0</v>
          </cell>
          <cell r="H17">
            <v>0</v>
          </cell>
          <cell r="I17">
            <v>0</v>
          </cell>
          <cell r="J17">
            <v>0</v>
          </cell>
        </row>
        <row r="18">
          <cell r="C18" t="str">
            <v>Nguyễn Thị Thu Tâm</v>
          </cell>
          <cell r="D18" t="str">
            <v>Giảng viên</v>
          </cell>
          <cell r="E18" t="str">
            <v>X</v>
          </cell>
          <cell r="F18">
            <v>0</v>
          </cell>
          <cell r="G18">
            <v>0</v>
          </cell>
          <cell r="H18">
            <v>0</v>
          </cell>
          <cell r="I18">
            <v>0</v>
          </cell>
          <cell r="J18">
            <v>0</v>
          </cell>
        </row>
        <row r="19">
          <cell r="C19" t="str">
            <v>Lê Nguyễn Mỹ Trâm</v>
          </cell>
          <cell r="D19" t="str">
            <v>Giảng viên</v>
          </cell>
          <cell r="E19" t="str">
            <v>X</v>
          </cell>
          <cell r="F19">
            <v>0</v>
          </cell>
          <cell r="G19">
            <v>0</v>
          </cell>
          <cell r="H19">
            <v>0</v>
          </cell>
          <cell r="I19">
            <v>0</v>
          </cell>
          <cell r="J19">
            <v>0</v>
          </cell>
        </row>
        <row r="20">
          <cell r="C20" t="str">
            <v>Trần Hà Trang</v>
          </cell>
          <cell r="D20" t="str">
            <v>Giảng viên</v>
          </cell>
          <cell r="E20" t="str">
            <v>X</v>
          </cell>
          <cell r="F20">
            <v>0</v>
          </cell>
          <cell r="G20">
            <v>0</v>
          </cell>
          <cell r="H20">
            <v>0</v>
          </cell>
          <cell r="I20">
            <v>0</v>
          </cell>
          <cell r="J20">
            <v>0</v>
          </cell>
        </row>
        <row r="21">
          <cell r="C21" t="str">
            <v>Lê Thu Hà</v>
          </cell>
          <cell r="D21" t="str">
            <v>Giảng viên</v>
          </cell>
          <cell r="E21" t="str">
            <v>X</v>
          </cell>
          <cell r="F21">
            <v>0</v>
          </cell>
          <cell r="G21">
            <v>0</v>
          </cell>
          <cell r="H21">
            <v>0</v>
          </cell>
          <cell r="I21">
            <v>0</v>
          </cell>
          <cell r="J21">
            <v>0</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MAU 2 ĐĂNG KÝ TEN SK"/>
    </sheetNames>
    <sheetDataSet>
      <sheetData sheetId="0">
        <row r="10">
          <cell r="C10" t="str">
            <v>Nguyễn Thị Dinh</v>
          </cell>
          <cell r="D10" t="str">
            <v>Giảng viên</v>
          </cell>
          <cell r="E10" t="str">
            <v>X</v>
          </cell>
          <cell r="F10">
            <v>0</v>
          </cell>
          <cell r="G10">
            <v>0</v>
          </cell>
          <cell r="H10">
            <v>0</v>
          </cell>
          <cell r="I10">
            <v>0</v>
          </cell>
          <cell r="J10">
            <v>0</v>
          </cell>
        </row>
        <row r="11">
          <cell r="C11" t="str">
            <v>Bùi Thành Dũng</v>
          </cell>
          <cell r="D11" t="str">
            <v>Giảng viên</v>
          </cell>
          <cell r="E11" t="str">
            <v>X</v>
          </cell>
          <cell r="F11" t="str">
            <v>X</v>
          </cell>
          <cell r="G11" t="str">
            <v>Lồng ghép nội dung kiên quyết, kiên trì đấu tranh phòng chống tham nhũng, tiêu cực vào giảng dạy môn pháp luật tại Trường CĐ Lý Tự Trọng TP.HCM</v>
          </cell>
          <cell r="H11">
            <v>0</v>
          </cell>
          <cell r="I11">
            <v>0</v>
          </cell>
          <cell r="J11">
            <v>0</v>
          </cell>
        </row>
        <row r="12">
          <cell r="C12" t="str">
            <v>Lê Thị Mai Hường</v>
          </cell>
          <cell r="D12" t="str">
            <v>Giảng viên</v>
          </cell>
          <cell r="E12" t="str">
            <v>X</v>
          </cell>
          <cell r="F12" t="str">
            <v>X</v>
          </cell>
          <cell r="G12" t="str">
            <v>Các yếu tố ảnh hưởng văn hóa đọc và khả năng tự nghiên cứu của sinh viên tại trường Cao đẳng Lý Tự Trọng TP. HCM</v>
          </cell>
          <cell r="H12">
            <v>0</v>
          </cell>
          <cell r="I12">
            <v>0</v>
          </cell>
          <cell r="J12">
            <v>0</v>
          </cell>
        </row>
        <row r="13">
          <cell r="C13" t="str">
            <v>Đinh Thị Huyên</v>
          </cell>
          <cell r="D13" t="str">
            <v>Giảng viên</v>
          </cell>
          <cell r="E13" t="str">
            <v>X</v>
          </cell>
          <cell r="F13" t="str">
            <v>X</v>
          </cell>
          <cell r="G13" t="str">
            <v>Một số kinh nghiệm tổ chức, quản lý hoạt động phong trào trong công tác chủ nhiệm lớp đối với hệ T4 tại trường Cao đẳng Lý Tự Trọng TP. Hồ Chí Minh</v>
          </cell>
          <cell r="H13">
            <v>0</v>
          </cell>
          <cell r="I13">
            <v>0</v>
          </cell>
          <cell r="J13">
            <v>0</v>
          </cell>
        </row>
        <row r="14">
          <cell r="C14" t="str">
            <v>Nguyễn Anh Kiệt</v>
          </cell>
          <cell r="D14" t="str">
            <v>Giảng viên</v>
          </cell>
          <cell r="E14" t="str">
            <v>X</v>
          </cell>
          <cell r="F14">
            <v>0</v>
          </cell>
          <cell r="G14">
            <v>0</v>
          </cell>
          <cell r="H14">
            <v>0</v>
          </cell>
          <cell r="I14">
            <v>0</v>
          </cell>
          <cell r="J14">
            <v>0</v>
          </cell>
        </row>
        <row r="15">
          <cell r="C15" t="str">
            <v>Trần Văn Lượng</v>
          </cell>
          <cell r="D15" t="str">
            <v>Giảng viên</v>
          </cell>
          <cell r="E15" t="str">
            <v>X</v>
          </cell>
          <cell r="F15" t="str">
            <v>X</v>
          </cell>
          <cell r="G15" t="str">
            <v>Tích hợp kiến thức Luật Bảo vệ môi trường vào giảng dạy Pháp luật cho sinh viên hệ Cao đẳng tại trường Lý Tự Trọng TP. HCM</v>
          </cell>
          <cell r="H15">
            <v>0</v>
          </cell>
          <cell r="I15">
            <v>0</v>
          </cell>
          <cell r="J15">
            <v>0</v>
          </cell>
        </row>
        <row r="16">
          <cell r="C16" t="str">
            <v>Đỗ Thị Ngát</v>
          </cell>
          <cell r="D16" t="str">
            <v>Giảng viên</v>
          </cell>
          <cell r="E16" t="str">
            <v>X</v>
          </cell>
          <cell r="F16" t="str">
            <v>X</v>
          </cell>
          <cell r="G16" t="str">
            <v>Ứng dụng phần mềm canva trong dạy học môn giáo dục chính trị tại trường Lý Tự Trọng TP. HCM</v>
          </cell>
          <cell r="H16">
            <v>0</v>
          </cell>
          <cell r="I16">
            <v>0</v>
          </cell>
          <cell r="J16">
            <v>0</v>
          </cell>
        </row>
        <row r="17">
          <cell r="C17" t="str">
            <v>Nguyễn Ngọc Quỳnh</v>
          </cell>
          <cell r="D17" t="str">
            <v>Phó trưởng khoa</v>
          </cell>
          <cell r="E17" t="str">
            <v>X</v>
          </cell>
          <cell r="F17" t="str">
            <v>X</v>
          </cell>
          <cell r="G17" t="str">
            <v>Thực hiện chuyển đổi số nâng cao hiệu quả giảng dạy môn Giáo dục chính trị tại trường CĐ Lý Tự Trọng TP. Hồ Chí Minh</v>
          </cell>
          <cell r="H17">
            <v>0</v>
          </cell>
          <cell r="I17">
            <v>0</v>
          </cell>
          <cell r="J17">
            <v>0</v>
          </cell>
        </row>
        <row r="18">
          <cell r="C18" t="str">
            <v>Cao Thị Hồng Thắm</v>
          </cell>
          <cell r="D18" t="str">
            <v>Giảng viên</v>
          </cell>
          <cell r="E18" t="str">
            <v>X</v>
          </cell>
          <cell r="F18">
            <v>0</v>
          </cell>
          <cell r="G18">
            <v>0</v>
          </cell>
          <cell r="H18">
            <v>0</v>
          </cell>
          <cell r="I18">
            <v>0</v>
          </cell>
          <cell r="J18" t="str">
            <v>Nghỉ hộ sản từ 15/12/2023</v>
          </cell>
        </row>
        <row r="19">
          <cell r="C19" t="str">
            <v>Đỗ Thị Thơm</v>
          </cell>
          <cell r="D19" t="str">
            <v>Giảng viên</v>
          </cell>
          <cell r="E19" t="str">
            <v>X</v>
          </cell>
          <cell r="F19" t="str">
            <v>X</v>
          </cell>
          <cell r="G19" t="str">
            <v xml:space="preserve"> Ứng dụng một số phương pháp và kỹ thuật dạy học tích hợp vào giảng dạy môn Giáo dục chính trị tại trường CĐ Lý Tự Trọng TP. Hồ Chí Minh</v>
          </cell>
          <cell r="H19">
            <v>0</v>
          </cell>
          <cell r="I19">
            <v>0</v>
          </cell>
          <cell r="J19">
            <v>0</v>
          </cell>
        </row>
        <row r="20">
          <cell r="C20" t="str">
            <v>Trần Thị Hồng Thu</v>
          </cell>
          <cell r="D20" t="str">
            <v>Giảng viên</v>
          </cell>
          <cell r="E20" t="str">
            <v>X</v>
          </cell>
          <cell r="F20" t="str">
            <v>X</v>
          </cell>
          <cell r="G20" t="str">
            <v>Vận dụng phong cách năng động, sáng tạo của chủ tịch Hồ Chí Minh trong dạy học môn Giáo dục chính trị tại trường Cao đẳng Lý Tự Trọng Thành phố Hồ Chí Minh.</v>
          </cell>
          <cell r="H20">
            <v>0</v>
          </cell>
          <cell r="I20">
            <v>0</v>
          </cell>
          <cell r="J20">
            <v>0</v>
          </cell>
        </row>
        <row r="21">
          <cell r="C21" t="str">
            <v>Hoàng Thị Trang</v>
          </cell>
          <cell r="D21" t="str">
            <v>Giảng viên</v>
          </cell>
          <cell r="E21" t="str">
            <v>X</v>
          </cell>
          <cell r="F21" t="str">
            <v>X</v>
          </cell>
          <cell r="G21" t="str">
            <v>Một số kinh nghiệm nhằm nâng cao hiệu quả của hình thức Seminar trong dạy học môn Giáo dục Chính trị</v>
          </cell>
          <cell r="H21">
            <v>0</v>
          </cell>
          <cell r="I21" t="str">
            <v xml:space="preserve">
</v>
          </cell>
          <cell r="J21">
            <v>0</v>
          </cell>
        </row>
        <row r="22">
          <cell r="C22" t="str">
            <v>Phan Thị Thùy Trang</v>
          </cell>
          <cell r="D22" t="str">
            <v>Trưởng bộ môn GDCT</v>
          </cell>
          <cell r="E22" t="str">
            <v>X</v>
          </cell>
          <cell r="F22" t="str">
            <v>X</v>
          </cell>
          <cell r="G22" t="str">
            <v>Nâng cao năng lực tư duy phản biện của sinh viên trong thời kì chuyển đổi số tại trường CĐ Lý Tự Trọng TPHCM</v>
          </cell>
          <cell r="H22">
            <v>0</v>
          </cell>
          <cell r="I22">
            <v>0</v>
          </cell>
          <cell r="J22">
            <v>0</v>
          </cell>
        </row>
        <row r="23">
          <cell r="C23" t="str">
            <v>Lê Thị Hồng Vân</v>
          </cell>
          <cell r="D23" t="str">
            <v>Trưởng khoa</v>
          </cell>
          <cell r="E23" t="str">
            <v>X</v>
          </cell>
          <cell r="F23" t="str">
            <v>X</v>
          </cell>
          <cell r="G23" t="str">
            <v xml:space="preserve"> Ứng dụng công nghệ số trong công tác quản lý khoa Lý luận chính trị tại trường Cao đẳng Lý Tự Trọng TP. Hồ Chí Minh</v>
          </cell>
          <cell r="H23">
            <v>0</v>
          </cell>
          <cell r="I23">
            <v>0</v>
          </cell>
          <cell r="J23">
            <v>0</v>
          </cell>
        </row>
        <row r="24">
          <cell r="C24" t="str">
            <v>Phạm Thị Vinh</v>
          </cell>
          <cell r="D24" t="str">
            <v>Tổ trưởng công đoàn</v>
          </cell>
          <cell r="E24" t="str">
            <v>X</v>
          </cell>
          <cell r="F24" t="str">
            <v>X</v>
          </cell>
          <cell r="G24" t="str">
            <v xml:space="preserve"> Một số giải pháp giúp SV không bị áp lực học tập khi học môn Giáo dục chính trị tại trường CĐ Lý Tự Trọng TP. Hồ Chí Minh</v>
          </cell>
          <cell r="H24">
            <v>0</v>
          </cell>
          <cell r="I24">
            <v>0</v>
          </cell>
          <cell r="J24">
            <v>0</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Chung Trần Thế Vinh</v>
          </cell>
          <cell r="D9" t="str">
            <v>Trưởng khoa</v>
          </cell>
          <cell r="E9" t="str">
            <v>X</v>
          </cell>
          <cell r="F9" t="str">
            <v>X</v>
          </cell>
          <cell r="G9" t="str">
            <v>Thiết kế chế tạo thiết bị hàn thép ống tự động có rung siêu âm tần số 20kHz</v>
          </cell>
          <cell r="H9">
            <v>0</v>
          </cell>
          <cell r="I9">
            <v>0</v>
          </cell>
          <cell r="J9">
            <v>0</v>
          </cell>
        </row>
        <row r="10">
          <cell r="C10" t="str">
            <v>Trần Đình Khải</v>
          </cell>
          <cell r="D10" t="str">
            <v>Phó Trưởng khoa</v>
          </cell>
          <cell r="E10" t="str">
            <v>X</v>
          </cell>
          <cell r="F10" t="str">
            <v>X</v>
          </cell>
          <cell r="G10" t="str">
            <v>Thiết kế chế tạo cổng trục 3T</v>
          </cell>
          <cell r="H10">
            <v>0</v>
          </cell>
          <cell r="I10">
            <v>0</v>
          </cell>
          <cell r="J10">
            <v>0</v>
          </cell>
        </row>
        <row r="11">
          <cell r="C11" t="str">
            <v>Vũ Quang Khải</v>
          </cell>
          <cell r="D11" t="str">
            <v>Trưởng bộ môn</v>
          </cell>
          <cell r="E11" t="str">
            <v>X</v>
          </cell>
          <cell r="F11">
            <v>0</v>
          </cell>
          <cell r="G11">
            <v>0</v>
          </cell>
          <cell r="H11">
            <v>0</v>
          </cell>
          <cell r="I11">
            <v>0</v>
          </cell>
          <cell r="J11">
            <v>0</v>
          </cell>
        </row>
        <row r="12">
          <cell r="C12" t="str">
            <v>Vũ Đức Pháp</v>
          </cell>
          <cell r="D12" t="str">
            <v>Trưởng bộ môn</v>
          </cell>
          <cell r="E12" t="str">
            <v>X</v>
          </cell>
          <cell r="F12" t="str">
            <v>X</v>
          </cell>
          <cell r="G12" t="str">
            <v>Thiết kế, chế tạo mô hình Panme phục vụ việc giảng dạy</v>
          </cell>
          <cell r="H12">
            <v>0</v>
          </cell>
          <cell r="I12">
            <v>0</v>
          </cell>
          <cell r="J12">
            <v>0</v>
          </cell>
        </row>
        <row r="13">
          <cell r="C13" t="str">
            <v>Bùi Anh Tuấn</v>
          </cell>
          <cell r="D13" t="str">
            <v>Trưởng bộ môn</v>
          </cell>
          <cell r="E13" t="str">
            <v>X</v>
          </cell>
          <cell r="F13" t="str">
            <v>X</v>
          </cell>
          <cell r="G13" t="str">
            <v>Xây dựng thư viện chi tiết máy trên GrabCAD</v>
          </cell>
          <cell r="H13">
            <v>0</v>
          </cell>
          <cell r="I13">
            <v>0</v>
          </cell>
          <cell r="J13">
            <v>0</v>
          </cell>
        </row>
        <row r="14">
          <cell r="C14" t="str">
            <v>Dương Minh Chung</v>
          </cell>
          <cell r="D14" t="str">
            <v>Giảng viên</v>
          </cell>
          <cell r="E14" t="str">
            <v>X</v>
          </cell>
          <cell r="F14">
            <v>0</v>
          </cell>
          <cell r="G14">
            <v>0</v>
          </cell>
          <cell r="H14">
            <v>0</v>
          </cell>
          <cell r="I14">
            <v>0</v>
          </cell>
          <cell r="J14">
            <v>0</v>
          </cell>
        </row>
        <row r="15">
          <cell r="C15" t="str">
            <v>Đỗ Thị Phương Khanh</v>
          </cell>
          <cell r="D15" t="str">
            <v>Giảng viên</v>
          </cell>
          <cell r="E15" t="str">
            <v>X</v>
          </cell>
          <cell r="F15" t="str">
            <v>X</v>
          </cell>
          <cell r="G15" t="str">
            <v>Chế tạo ê tô đa năng</v>
          </cell>
          <cell r="H15">
            <v>0</v>
          </cell>
          <cell r="I15">
            <v>0</v>
          </cell>
          <cell r="J15">
            <v>0</v>
          </cell>
        </row>
        <row r="16">
          <cell r="C16" t="str">
            <v>Trương Thị Phương Hồng</v>
          </cell>
          <cell r="D16" t="str">
            <v>Giảng viên</v>
          </cell>
          <cell r="E16" t="str">
            <v>X</v>
          </cell>
          <cell r="F16" t="str">
            <v>X</v>
          </cell>
          <cell r="G16" t="str">
            <v>Thiết kế và chế tạo đồ gá máy cắt cầm tay</v>
          </cell>
          <cell r="H16">
            <v>0</v>
          </cell>
          <cell r="I16">
            <v>0</v>
          </cell>
          <cell r="J16">
            <v>0</v>
          </cell>
        </row>
        <row r="17">
          <cell r="C17" t="str">
            <v>Phan Văn Thành</v>
          </cell>
          <cell r="D17" t="str">
            <v>Giảng viên</v>
          </cell>
          <cell r="E17" t="str">
            <v>X</v>
          </cell>
          <cell r="F17">
            <v>0</v>
          </cell>
          <cell r="G17">
            <v>0</v>
          </cell>
          <cell r="H17">
            <v>0</v>
          </cell>
          <cell r="I17">
            <v>0</v>
          </cell>
          <cell r="J17">
            <v>0</v>
          </cell>
        </row>
        <row r="18">
          <cell r="C18" t="str">
            <v>Nguyễn Tiến Dũng</v>
          </cell>
          <cell r="D18" t="str">
            <v>Giảng viên</v>
          </cell>
          <cell r="E18" t="str">
            <v>X</v>
          </cell>
          <cell r="F18">
            <v>0</v>
          </cell>
          <cell r="G18">
            <v>0</v>
          </cell>
          <cell r="H18">
            <v>0</v>
          </cell>
          <cell r="I18">
            <v>0</v>
          </cell>
          <cell r="J18">
            <v>0</v>
          </cell>
        </row>
        <row r="19">
          <cell r="C19" t="str">
            <v>Phan Thị Xuân Trang</v>
          </cell>
          <cell r="D19" t="str">
            <v>Giảng viên</v>
          </cell>
          <cell r="E19" t="str">
            <v>X</v>
          </cell>
          <cell r="F19">
            <v>0</v>
          </cell>
          <cell r="G19">
            <v>0</v>
          </cell>
          <cell r="H19">
            <v>0</v>
          </cell>
          <cell r="I19">
            <v>0</v>
          </cell>
          <cell r="J19">
            <v>0</v>
          </cell>
        </row>
        <row r="20">
          <cell r="C20" t="str">
            <v>Nguyễn Thanh Vũ</v>
          </cell>
          <cell r="D20" t="str">
            <v>Giảng viên</v>
          </cell>
          <cell r="E20" t="str">
            <v>X</v>
          </cell>
          <cell r="F20" t="str">
            <v>X</v>
          </cell>
          <cell r="G20" t="str">
            <v>Vận dụng phương pháp dạy học tích cực vào môn học Dung sai - Kỹ thuật đo</v>
          </cell>
          <cell r="H20">
            <v>0</v>
          </cell>
          <cell r="I20">
            <v>0</v>
          </cell>
          <cell r="J20">
            <v>0</v>
          </cell>
        </row>
        <row r="21">
          <cell r="C21" t="str">
            <v>Nguyễn Duy Hải</v>
          </cell>
          <cell r="D21" t="str">
            <v>Giảng viên</v>
          </cell>
          <cell r="E21" t="str">
            <v>X</v>
          </cell>
          <cell r="F21">
            <v>0</v>
          </cell>
          <cell r="G21">
            <v>0</v>
          </cell>
          <cell r="H21">
            <v>0</v>
          </cell>
          <cell r="I21">
            <v>0</v>
          </cell>
          <cell r="J21">
            <v>0</v>
          </cell>
        </row>
        <row r="22">
          <cell r="C22" t="str">
            <v>Lư Thị Yến Vũ</v>
          </cell>
          <cell r="D22" t="str">
            <v>Giảng viên</v>
          </cell>
          <cell r="E22" t="str">
            <v>X</v>
          </cell>
          <cell r="F22">
            <v>0</v>
          </cell>
          <cell r="G22">
            <v>0</v>
          </cell>
          <cell r="H22">
            <v>0</v>
          </cell>
          <cell r="I22">
            <v>0</v>
          </cell>
          <cell r="J22">
            <v>0</v>
          </cell>
        </row>
        <row r="23">
          <cell r="C23" t="str">
            <v>Nguyễn Thành Long</v>
          </cell>
          <cell r="D23" t="str">
            <v>Giảng viên</v>
          </cell>
          <cell r="E23" t="str">
            <v>X</v>
          </cell>
          <cell r="F23">
            <v>0</v>
          </cell>
          <cell r="G23">
            <v>0</v>
          </cell>
          <cell r="H23">
            <v>0</v>
          </cell>
          <cell r="I23">
            <v>0</v>
          </cell>
          <cell r="J23">
            <v>0</v>
          </cell>
        </row>
        <row r="24">
          <cell r="C24" t="str">
            <v>Nguyễn Ngọc Quỳnh</v>
          </cell>
          <cell r="D24" t="str">
            <v>Giảng viên</v>
          </cell>
          <cell r="E24" t="str">
            <v>X</v>
          </cell>
          <cell r="F24">
            <v>0</v>
          </cell>
          <cell r="G24">
            <v>0</v>
          </cell>
          <cell r="H24">
            <v>0</v>
          </cell>
          <cell r="I24">
            <v>0</v>
          </cell>
          <cell r="J24">
            <v>0</v>
          </cell>
        </row>
        <row r="25">
          <cell r="C25" t="str">
            <v>Trần Minh Thông</v>
          </cell>
          <cell r="D25" t="str">
            <v>Giảng viên</v>
          </cell>
          <cell r="E25" t="str">
            <v>X</v>
          </cell>
          <cell r="F25" t="str">
            <v>X</v>
          </cell>
          <cell r="G25" t="str">
            <v>Thiết kế chế tạo cơ cấu mâm xoay</v>
          </cell>
          <cell r="H25">
            <v>0</v>
          </cell>
          <cell r="I25">
            <v>0</v>
          </cell>
          <cell r="J25">
            <v>0</v>
          </cell>
        </row>
        <row r="26">
          <cell r="C26" t="str">
            <v>Trần Thị Hương</v>
          </cell>
          <cell r="D26" t="str">
            <v>Giảng viên</v>
          </cell>
          <cell r="E26" t="str">
            <v>X</v>
          </cell>
          <cell r="F26">
            <v>0</v>
          </cell>
          <cell r="G26">
            <v>0</v>
          </cell>
          <cell r="H26">
            <v>0</v>
          </cell>
          <cell r="I26">
            <v>0</v>
          </cell>
          <cell r="J26">
            <v>0</v>
          </cell>
        </row>
        <row r="27">
          <cell r="C27" t="str">
            <v>Nguyễn Thanh Vĩnh Phúc</v>
          </cell>
          <cell r="D27" t="str">
            <v>Giảng viên</v>
          </cell>
          <cell r="E27" t="str">
            <v>X</v>
          </cell>
          <cell r="F27">
            <v>0</v>
          </cell>
          <cell r="G27">
            <v>0</v>
          </cell>
          <cell r="H27">
            <v>0</v>
          </cell>
          <cell r="I27">
            <v>0</v>
          </cell>
          <cell r="J27">
            <v>0</v>
          </cell>
        </row>
        <row r="28">
          <cell r="C28" t="str">
            <v>Võ Minh Quang</v>
          </cell>
          <cell r="D28" t="str">
            <v>Giảng viên</v>
          </cell>
          <cell r="E28" t="str">
            <v>X</v>
          </cell>
          <cell r="F28">
            <v>0</v>
          </cell>
          <cell r="G28">
            <v>0</v>
          </cell>
          <cell r="H28">
            <v>0</v>
          </cell>
          <cell r="I28">
            <v>0</v>
          </cell>
          <cell r="J28">
            <v>0</v>
          </cell>
        </row>
        <row r="29">
          <cell r="C29" t="str">
            <v>Dương Thị Hồng</v>
          </cell>
          <cell r="D29" t="str">
            <v>Giảng viên</v>
          </cell>
          <cell r="E29" t="str">
            <v>X</v>
          </cell>
          <cell r="F29">
            <v>0</v>
          </cell>
          <cell r="G29">
            <v>0</v>
          </cell>
          <cell r="H29">
            <v>0</v>
          </cell>
          <cell r="I29">
            <v>0</v>
          </cell>
          <cell r="J29">
            <v>0</v>
          </cell>
        </row>
        <row r="30">
          <cell r="C30" t="str">
            <v>Nguyễn Thanh Giang</v>
          </cell>
          <cell r="D30" t="str">
            <v>Giảng viên</v>
          </cell>
          <cell r="E30" t="str">
            <v>X</v>
          </cell>
          <cell r="F30" t="str">
            <v>X</v>
          </cell>
          <cell r="G30" t="str">
            <v>Ứng dụng công nghệ in 3D làm mô hình hộp giảm tốc</v>
          </cell>
          <cell r="H30">
            <v>0</v>
          </cell>
          <cell r="I30">
            <v>0</v>
          </cell>
          <cell r="J30">
            <v>0</v>
          </cell>
        </row>
        <row r="31">
          <cell r="C31" t="str">
            <v>Nguyễn Hồng Phúc</v>
          </cell>
          <cell r="D31" t="str">
            <v>Giảng viên</v>
          </cell>
          <cell r="E31" t="str">
            <v>X</v>
          </cell>
          <cell r="F31">
            <v>0</v>
          </cell>
          <cell r="G31">
            <v>0</v>
          </cell>
          <cell r="H31">
            <v>0</v>
          </cell>
          <cell r="I31">
            <v>0</v>
          </cell>
          <cell r="J31">
            <v>0</v>
          </cell>
        </row>
        <row r="32">
          <cell r="C32" t="str">
            <v>Nguyễn Văn Sơn</v>
          </cell>
          <cell r="D32" t="str">
            <v>Giảng viên</v>
          </cell>
          <cell r="E32" t="str">
            <v>X</v>
          </cell>
          <cell r="F32">
            <v>0</v>
          </cell>
          <cell r="G32">
            <v>0</v>
          </cell>
          <cell r="H32">
            <v>0</v>
          </cell>
          <cell r="I32">
            <v>0</v>
          </cell>
          <cell r="J32">
            <v>0</v>
          </cell>
        </row>
        <row r="33">
          <cell r="C33" t="str">
            <v>Nguyễn Khắc Huy</v>
          </cell>
          <cell r="D33" t="str">
            <v>Giảng viên</v>
          </cell>
          <cell r="E33" t="str">
            <v>X</v>
          </cell>
          <cell r="F33" t="str">
            <v>X</v>
          </cell>
          <cell r="G33" t="str">
            <v>Mô hình hoá và mô phỏng chuyển động hộp chạy dao máy tiện vạn năng 16b16Kp</v>
          </cell>
          <cell r="H33">
            <v>0</v>
          </cell>
          <cell r="I33">
            <v>0</v>
          </cell>
          <cell r="J33">
            <v>0</v>
          </cell>
        </row>
        <row r="34">
          <cell r="C34" t="str">
            <v>Võ Hoài Sơn</v>
          </cell>
          <cell r="D34" t="str">
            <v>Giảng viên</v>
          </cell>
          <cell r="E34" t="str">
            <v>X</v>
          </cell>
          <cell r="F34">
            <v>0</v>
          </cell>
          <cell r="G34">
            <v>0</v>
          </cell>
          <cell r="H34">
            <v>0</v>
          </cell>
          <cell r="I34">
            <v>0</v>
          </cell>
          <cell r="J34">
            <v>0</v>
          </cell>
        </row>
        <row r="35">
          <cell r="C35" t="str">
            <v>Nguyễn Thị Xuân Chinh</v>
          </cell>
          <cell r="D35" t="str">
            <v>Giảng viên</v>
          </cell>
          <cell r="E35" t="str">
            <v>X</v>
          </cell>
          <cell r="F35">
            <v>0</v>
          </cell>
          <cell r="G35">
            <v>0</v>
          </cell>
          <cell r="H35">
            <v>0</v>
          </cell>
          <cell r="I35">
            <v>0</v>
          </cell>
          <cell r="J35">
            <v>0</v>
          </cell>
        </row>
        <row r="36">
          <cell r="C36" t="str">
            <v>Nguyễn Duy Tân</v>
          </cell>
          <cell r="D36" t="str">
            <v>Giảng viên</v>
          </cell>
          <cell r="E36" t="str">
            <v>X</v>
          </cell>
          <cell r="F36">
            <v>0</v>
          </cell>
          <cell r="G36">
            <v>0</v>
          </cell>
          <cell r="H36">
            <v>0</v>
          </cell>
          <cell r="I36">
            <v>0</v>
          </cell>
          <cell r="J36">
            <v>0</v>
          </cell>
        </row>
        <row r="37">
          <cell r="C37">
            <v>0</v>
          </cell>
          <cell r="D37">
            <v>0</v>
          </cell>
          <cell r="E37">
            <v>28</v>
          </cell>
          <cell r="F37">
            <v>10</v>
          </cell>
          <cell r="G37">
            <v>0</v>
          </cell>
          <cell r="H37">
            <v>0</v>
          </cell>
          <cell r="I37">
            <v>0</v>
          </cell>
          <cell r="J37">
            <v>0</v>
          </cell>
        </row>
        <row r="39">
          <cell r="C39">
            <v>0</v>
          </cell>
          <cell r="D39">
            <v>0</v>
          </cell>
          <cell r="E39">
            <v>0</v>
          </cell>
          <cell r="F39">
            <v>0</v>
          </cell>
          <cell r="G39">
            <v>0</v>
          </cell>
          <cell r="H39">
            <v>0</v>
          </cell>
          <cell r="I39">
            <v>0</v>
          </cell>
        </row>
        <row r="40">
          <cell r="C40" t="str">
            <v>28/28 Cá nhân đăng ký danh hiệu Lao động tiên tiến, tỷ lệ 100%.</v>
          </cell>
          <cell r="D40">
            <v>0</v>
          </cell>
          <cell r="E40">
            <v>0</v>
          </cell>
          <cell r="F40">
            <v>0</v>
          </cell>
          <cell r="G40">
            <v>0</v>
          </cell>
          <cell r="H40">
            <v>0</v>
          </cell>
          <cell r="I40">
            <v>0</v>
          </cell>
        </row>
        <row r="41">
          <cell r="C41" t="str">
            <v>10/28 Cá nhân đăng ký danh hiệu Chiến sĩ thi đua cơ sở, tỷ lệ 35,7%</v>
          </cell>
          <cell r="D41">
            <v>0</v>
          </cell>
          <cell r="E41">
            <v>0</v>
          </cell>
          <cell r="F41">
            <v>0</v>
          </cell>
          <cell r="G41">
            <v>0</v>
          </cell>
          <cell r="H41">
            <v>0</v>
          </cell>
          <cell r="I41">
            <v>0</v>
          </cell>
        </row>
        <row r="42">
          <cell r="C42">
            <v>0</v>
          </cell>
          <cell r="D42">
            <v>0</v>
          </cell>
          <cell r="E42">
            <v>0</v>
          </cell>
          <cell r="F42">
            <v>0</v>
          </cell>
          <cell r="G42">
            <v>0</v>
          </cell>
          <cell r="H42">
            <v>0</v>
          </cell>
          <cell r="I42">
            <v>0</v>
          </cell>
        </row>
        <row r="43">
          <cell r="C43">
            <v>0</v>
          </cell>
          <cell r="D43">
            <v>0</v>
          </cell>
          <cell r="E43">
            <v>0</v>
          </cell>
          <cell r="F43">
            <v>0</v>
          </cell>
          <cell r="G43">
            <v>0</v>
          </cell>
          <cell r="H43">
            <v>0</v>
          </cell>
          <cell r="I43">
            <v>0</v>
          </cell>
        </row>
        <row r="44">
          <cell r="G44" t="str">
            <v xml:space="preserve"> TRƯỞNG ĐƠN VỊ</v>
          </cell>
          <cell r="H44">
            <v>0</v>
          </cell>
          <cell r="I44">
            <v>0</v>
          </cell>
          <cell r="J44">
            <v>0</v>
          </cell>
        </row>
        <row r="45">
          <cell r="G45" t="str">
            <v>(Ký tên, ghi rõ họ tên)</v>
          </cell>
          <cell r="H45">
            <v>0</v>
          </cell>
          <cell r="I45">
            <v>0</v>
          </cell>
          <cell r="J45">
            <v>0</v>
          </cell>
        </row>
        <row r="46">
          <cell r="H46">
            <v>0</v>
          </cell>
          <cell r="I46">
            <v>0</v>
          </cell>
        </row>
        <row r="49">
          <cell r="G49" t="str">
            <v>Chung Trần Thế Vinh</v>
          </cell>
          <cell r="H49">
            <v>0</v>
          </cell>
          <cell r="I49">
            <v>0</v>
          </cell>
          <cell r="J49">
            <v>0</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ĐĂNG KÝ TĐ KEM SKKN"/>
      <sheetName val="THI DUA CD DAU NAM"/>
      <sheetName val="THI ĐUA 22-23"/>
      <sheetName val="ĐĂNG KÝ TĐ"/>
    </sheetNames>
    <sheetDataSet>
      <sheetData sheetId="0">
        <row r="9">
          <cell r="D9" t="str">
            <v>Trần Việt Khánh</v>
          </cell>
          <cell r="E9" t="str">
            <v>Phó trưởng khoa</v>
          </cell>
          <cell r="F9" t="str">
            <v>X</v>
          </cell>
          <cell r="G9" t="str">
            <v>X</v>
          </cell>
          <cell r="H9" t="str">
            <v>Ứng dụng Server Khoa CNTT vào công tác quản lý dạy và học của giảng viên - sinh viên</v>
          </cell>
          <cell r="I9">
            <v>0</v>
          </cell>
          <cell r="J9">
            <v>0</v>
          </cell>
        </row>
        <row r="10">
          <cell r="D10" t="str">
            <v>Nguyễn Sanh Cường</v>
          </cell>
          <cell r="E10" t="str">
            <v>Giảng viên</v>
          </cell>
          <cell r="F10" t="str">
            <v>X</v>
          </cell>
          <cell r="G10">
            <v>0</v>
          </cell>
          <cell r="H10">
            <v>0</v>
          </cell>
          <cell r="I10">
            <v>0</v>
          </cell>
          <cell r="J10">
            <v>0</v>
          </cell>
        </row>
        <row r="11">
          <cell r="D11" t="str">
            <v>Đặng Ngọc Đoàn</v>
          </cell>
          <cell r="E11" t="str">
            <v>Giảng viên</v>
          </cell>
          <cell r="F11" t="str">
            <v>X</v>
          </cell>
          <cell r="G11">
            <v>0</v>
          </cell>
          <cell r="H11">
            <v>0</v>
          </cell>
          <cell r="I11">
            <v>0</v>
          </cell>
          <cell r="J11">
            <v>0</v>
          </cell>
        </row>
        <row r="12">
          <cell r="D12" t="str">
            <v>Nguyễn Văn Đôn</v>
          </cell>
          <cell r="E12" t="str">
            <v>Phó trưởng khoa</v>
          </cell>
          <cell r="F12" t="str">
            <v>X</v>
          </cell>
          <cell r="G12" t="str">
            <v>X</v>
          </cell>
          <cell r="H12" t="str">
            <v>Xây dựng hệ thống video clip hướng dẫn thực hành môn Công nghệ mạng viễn thông bậc Cao đẳng</v>
          </cell>
          <cell r="I12">
            <v>0</v>
          </cell>
          <cell r="J12">
            <v>0</v>
          </cell>
        </row>
        <row r="13">
          <cell r="D13" t="str">
            <v>Huỳnh Quốc Dũng</v>
          </cell>
          <cell r="E13" t="str">
            <v>Giảng viên</v>
          </cell>
          <cell r="F13" t="str">
            <v>X</v>
          </cell>
          <cell r="G13" t="str">
            <v>X</v>
          </cell>
          <cell r="H13" t="str">
            <v>Xây dựng hệ thống video clip hướng dẫn thực hành môn học Dựng video, bậc Cao đẳng</v>
          </cell>
          <cell r="I13">
            <v>0</v>
          </cell>
          <cell r="J13">
            <v>0</v>
          </cell>
        </row>
        <row r="14">
          <cell r="D14" t="str">
            <v>Bùi Văn Dũng</v>
          </cell>
          <cell r="E14" t="str">
            <v>Giảng viên</v>
          </cell>
          <cell r="F14" t="str">
            <v>X</v>
          </cell>
          <cell r="G14">
            <v>0</v>
          </cell>
          <cell r="H14">
            <v>0</v>
          </cell>
          <cell r="I14">
            <v>0</v>
          </cell>
          <cell r="J14">
            <v>0</v>
          </cell>
        </row>
        <row r="15">
          <cell r="D15" t="str">
            <v>Vũ Thị Thái Linh</v>
          </cell>
          <cell r="E15" t="str">
            <v>Giảng viên</v>
          </cell>
          <cell r="F15" t="str">
            <v>X</v>
          </cell>
          <cell r="G15" t="str">
            <v>X</v>
          </cell>
          <cell r="H15" t="str">
            <v>Ứng dụng phần mềm GIMKIT trong giảng dạy môn Cơ sở dữ liệu cho sinh viên hệ trung cấp</v>
          </cell>
          <cell r="I15">
            <v>0</v>
          </cell>
          <cell r="J15">
            <v>0</v>
          </cell>
        </row>
        <row r="16">
          <cell r="D16" t="str">
            <v>Nguyễn Văn Minh</v>
          </cell>
          <cell r="E16" t="str">
            <v>Giảng viên</v>
          </cell>
          <cell r="F16" t="str">
            <v>X</v>
          </cell>
          <cell r="G16" t="str">
            <v>X</v>
          </cell>
          <cell r="H16" t="str">
            <v>Xây dưng thuật toán khử đệ quy để tối ưu chương trình  giúp sinh viên hoàn thiện kỹ năng lập trình</v>
          </cell>
          <cell r="I16">
            <v>0</v>
          </cell>
          <cell r="J16">
            <v>0</v>
          </cell>
        </row>
        <row r="17">
          <cell r="D17" t="str">
            <v>Nguyễn Cao Phong</v>
          </cell>
          <cell r="E17" t="str">
            <v>Giảng viên</v>
          </cell>
          <cell r="F17" t="str">
            <v>X</v>
          </cell>
          <cell r="G17" t="str">
            <v>X</v>
          </cell>
          <cell r="H17" t="str">
            <v>Triển khai xây dựng ứng dụng Web trên nền tảng CMS cho sinh viên ngành Thiết kế trang Web</v>
          </cell>
          <cell r="I17">
            <v>0</v>
          </cell>
          <cell r="J17">
            <v>0</v>
          </cell>
        </row>
        <row r="18">
          <cell r="D18" t="str">
            <v>Lê Quý Hưng Quốc</v>
          </cell>
          <cell r="E18" t="str">
            <v>Tổ trưởng Công đoàn</v>
          </cell>
          <cell r="F18" t="str">
            <v>X</v>
          </cell>
          <cell r="G18" t="str">
            <v>X</v>
          </cell>
          <cell r="H18" t="str">
            <v>Xây dựng giải pháp tại phòng máy nhằm tránh xung đột khi dạy thực hành vừa sử dụng Internet vừa dùng phần mềm dạy học</v>
          </cell>
          <cell r="I18">
            <v>0</v>
          </cell>
          <cell r="J18">
            <v>0</v>
          </cell>
        </row>
        <row r="19">
          <cell r="D19" t="str">
            <v>Nguyễn Nguyên Hoàng Ngọc Quyên</v>
          </cell>
          <cell r="E19" t="str">
            <v>Giảng viên</v>
          </cell>
          <cell r="F19" t="str">
            <v>X</v>
          </cell>
          <cell r="G19">
            <v>0</v>
          </cell>
          <cell r="H19">
            <v>0</v>
          </cell>
          <cell r="I19">
            <v>0</v>
          </cell>
          <cell r="J19">
            <v>0</v>
          </cell>
        </row>
        <row r="20">
          <cell r="D20" t="str">
            <v>Lê Hồng Thái</v>
          </cell>
          <cell r="E20" t="str">
            <v>Giảng viên</v>
          </cell>
          <cell r="F20" t="str">
            <v>X</v>
          </cell>
          <cell r="G20" t="str">
            <v>X</v>
          </cell>
          <cell r="H20" t="str">
            <v xml:space="preserve">Xây dựng hệ thống bài tập hướng dẫn sinh viên thực hành môn hệ quản trị cơ sở dữ liệu trên SQL server cho bậc Cao đẳng </v>
          </cell>
          <cell r="I20">
            <v>0</v>
          </cell>
          <cell r="J20">
            <v>0</v>
          </cell>
        </row>
        <row r="21">
          <cell r="D21" t="str">
            <v xml:space="preserve">Nguyễn Thị Khánh Thư </v>
          </cell>
          <cell r="E21" t="str">
            <v>Giảng viên</v>
          </cell>
          <cell r="F21" t="str">
            <v>X</v>
          </cell>
          <cell r="G21" t="str">
            <v>X</v>
          </cell>
          <cell r="H21" t="str">
            <v>Xây dựng hệ thống video hướng dẫn thực hành cho môn học Hệ quản trị cơ sở dữ liệu dành cho hệ Cao đẳng</v>
          </cell>
          <cell r="I21">
            <v>0</v>
          </cell>
          <cell r="J21">
            <v>0</v>
          </cell>
        </row>
        <row r="22">
          <cell r="D22" t="str">
            <v>Mai Chiếm Tuấn</v>
          </cell>
          <cell r="E22" t="str">
            <v>Trưởng bộ môn Công nghệ phân mềm</v>
          </cell>
          <cell r="F22" t="str">
            <v>X</v>
          </cell>
          <cell r="G22" t="str">
            <v>X</v>
          </cell>
          <cell r="H22" t="str">
            <v>Một số giải pháp nâng cao khả năng tự học giúp sinh viên cao đẳng chuyên ngành Lập trình máy tính học tốt môn lập trình cơ sở dữ liệu</v>
          </cell>
          <cell r="I22">
            <v>0</v>
          </cell>
          <cell r="J22">
            <v>0</v>
          </cell>
        </row>
        <row r="23">
          <cell r="D23" t="str">
            <v>Nguyễn Ngọc Tuyên</v>
          </cell>
          <cell r="E23" t="str">
            <v>Giảng viên</v>
          </cell>
          <cell r="F23" t="str">
            <v>X</v>
          </cell>
          <cell r="G23" t="str">
            <v>X</v>
          </cell>
          <cell r="H23" t="str">
            <v>Giải pháp sử dụng Java Swing để lập trình mô phỏng các thuật toán mã hoá nhằm nâng cao hiệu quả học tập cho sinh viên trong môn học Bảo mật hệ thống thông tin</v>
          </cell>
          <cell r="I23">
            <v>0</v>
          </cell>
          <cell r="J23">
            <v>0</v>
          </cell>
        </row>
        <row r="24">
          <cell r="D24" t="str">
            <v>Đỗ Tuấn Việt</v>
          </cell>
          <cell r="E24" t="str">
            <v>Giảng viên</v>
          </cell>
          <cell r="F24" t="str">
            <v>X</v>
          </cell>
          <cell r="G24" t="str">
            <v>X</v>
          </cell>
          <cell r="H24" t="str">
            <v>Xây dựng Hệ thống Bài tập hướng dẫn thực hành trực quan trên thiết bị mạng của hãng Cisco cho môn học Cấu hình mạng bậc Cao đẳng.</v>
          </cell>
          <cell r="I24">
            <v>0</v>
          </cell>
          <cell r="J24">
            <v>0</v>
          </cell>
        </row>
        <row r="25">
          <cell r="D25" t="str">
            <v>Dương Ngọc Vọng</v>
          </cell>
          <cell r="E25" t="str">
            <v>Trưởng bộ môn Khoa học máy tính</v>
          </cell>
          <cell r="F25" t="str">
            <v>X</v>
          </cell>
          <cell r="G25" t="str">
            <v>X</v>
          </cell>
          <cell r="H25" t="str">
            <v>Xây dựng bài giảng ngôn ngữ lập trình Python chuyên ngành tin học ứng dụng</v>
          </cell>
          <cell r="I25">
            <v>0</v>
          </cell>
          <cell r="J25">
            <v>0</v>
          </cell>
        </row>
        <row r="26">
          <cell r="D26" t="str">
            <v>Trần Vĩnh Xuyên</v>
          </cell>
          <cell r="E26" t="str">
            <v>Giảng viên</v>
          </cell>
          <cell r="F26" t="str">
            <v>X</v>
          </cell>
          <cell r="G26" t="str">
            <v>X</v>
          </cell>
          <cell r="H26" t="str">
            <v>Nghiên cứu và ứng dụng CodeIgniter vào lập trình website cho sinh viên hệ cao đẳng</v>
          </cell>
          <cell r="I26">
            <v>0</v>
          </cell>
          <cell r="J26">
            <v>0</v>
          </cell>
        </row>
        <row r="27">
          <cell r="D27" t="str">
            <v>Đỗ Thị Hải Yến</v>
          </cell>
          <cell r="E27" t="str">
            <v>Giảng viên</v>
          </cell>
          <cell r="F27" t="str">
            <v>X</v>
          </cell>
          <cell r="G27" t="str">
            <v>X</v>
          </cell>
          <cell r="H27" t="str">
            <v>Xây dựng hệ thống bài tập hướng dẫn sinh viên thực hành môn Photoshop 1 cho bậc trung cấp</v>
          </cell>
          <cell r="I27">
            <v>0</v>
          </cell>
          <cell r="J27">
            <v>0</v>
          </cell>
        </row>
        <row r="28">
          <cell r="D28" t="str">
            <v>Đào Lê Phương Anh</v>
          </cell>
          <cell r="E28" t="str">
            <v>Giảng viên</v>
          </cell>
          <cell r="F28" t="str">
            <v>X</v>
          </cell>
          <cell r="G28">
            <v>0</v>
          </cell>
          <cell r="H28" t="str">
            <v>Ứng dụng sơ đồ tư duy vào xây dựng bài giảng môn Photoshop nhằm hệ thống hóa kiến thức khoa học cho sinh viên ngành Thiết kế đồ họa.</v>
          </cell>
          <cell r="I28">
            <v>0</v>
          </cell>
          <cell r="J28">
            <v>0</v>
          </cell>
        </row>
        <row r="29">
          <cell r="D29" t="str">
            <v>Nguyễn Duy Lộc</v>
          </cell>
          <cell r="E29" t="str">
            <v>Giảng viên</v>
          </cell>
          <cell r="F29" t="str">
            <v>X</v>
          </cell>
          <cell r="G29">
            <v>0</v>
          </cell>
          <cell r="H29" t="str">
            <v>Biện pháp giúp sinh viên cải thiện nhận thức về màu sắc, bố cục áp dụng vào thực hành trong môn trang trí</v>
          </cell>
          <cell r="I29">
            <v>0</v>
          </cell>
          <cell r="J29">
            <v>0</v>
          </cell>
        </row>
      </sheetData>
      <sheetData sheetId="1"/>
      <sheetData sheetId="2"/>
      <sheetData sheetId="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Nguyễn Anh Tuấn</v>
          </cell>
          <cell r="D9" t="str">
            <v>Trưởng khoa</v>
          </cell>
          <cell r="E9" t="str">
            <v>X</v>
          </cell>
          <cell r="F9" t="str">
            <v>X</v>
          </cell>
          <cell r="G9" t="str">
            <v>Xây dựng nền tảng đào tạo trực tuyến tại trường Cao đẳng Lý Tự Trọng TP.HCM</v>
          </cell>
          <cell r="H9">
            <v>0</v>
          </cell>
          <cell r="I9">
            <v>0</v>
          </cell>
          <cell r="J9">
            <v>0</v>
          </cell>
        </row>
        <row r="10">
          <cell r="C10" t="str">
            <v>Võ Đắc Thịnh</v>
          </cell>
          <cell r="D10" t="str">
            <v>Phó trưởng Khoa</v>
          </cell>
          <cell r="E10" t="str">
            <v>X</v>
          </cell>
          <cell r="F10" t="str">
            <v>X</v>
          </cell>
          <cell r="G10" t="str">
            <v>Thi Công mô hình điều khiển van biến thiên thông minh (VVT-i) của hãng Toyota</v>
          </cell>
          <cell r="H10" t="str">
            <v>X</v>
          </cell>
          <cell r="I10">
            <v>0</v>
          </cell>
          <cell r="J10">
            <v>0</v>
          </cell>
        </row>
        <row r="11">
          <cell r="C11" t="str">
            <v>Nguyễn Khắc Huân</v>
          </cell>
          <cell r="D11" t="str">
            <v>Giảng viên</v>
          </cell>
          <cell r="E11" t="str">
            <v>X</v>
          </cell>
          <cell r="F11" t="str">
            <v>X</v>
          </cell>
          <cell r="G11" t="str">
            <v>Thi công mô hình HIL điều khiển kiểm soát lực kéo trên ô tô</v>
          </cell>
          <cell r="H11" t="str">
            <v>X</v>
          </cell>
          <cell r="I11">
            <v>0</v>
          </cell>
          <cell r="J11">
            <v>0</v>
          </cell>
        </row>
        <row r="12">
          <cell r="C12" t="str">
            <v>Giang Văn Tiến</v>
          </cell>
          <cell r="D12" t="str">
            <v>Giảng viên</v>
          </cell>
          <cell r="E12" t="str">
            <v>X</v>
          </cell>
          <cell r="F12" t="str">
            <v>X</v>
          </cell>
          <cell r="G12" t="str">
            <v>Thi công mô hình hệ thống điều khiển lock cửa trên ô tô</v>
          </cell>
          <cell r="H12">
            <v>0</v>
          </cell>
          <cell r="I12">
            <v>0</v>
          </cell>
          <cell r="J12">
            <v>0</v>
          </cell>
        </row>
        <row r="13">
          <cell r="C13" t="str">
            <v>Nguyễn Minh Thái</v>
          </cell>
          <cell r="D13" t="str">
            <v>Giảng viên</v>
          </cell>
          <cell r="E13" t="str">
            <v>X</v>
          </cell>
          <cell r="F13" t="str">
            <v>X</v>
          </cell>
          <cell r="G13" t="str">
            <v>Thi công mô hình cấp nguồn trên xe Toyota Camry 1999</v>
          </cell>
          <cell r="H13">
            <v>0</v>
          </cell>
          <cell r="I13">
            <v>0</v>
          </cell>
          <cell r="J13">
            <v>0</v>
          </cell>
        </row>
        <row r="14">
          <cell r="C14" t="str">
            <v>Nguyễn Hữu Lương</v>
          </cell>
          <cell r="D14" t="str">
            <v>Giảng viên</v>
          </cell>
          <cell r="E14" t="str">
            <v>X</v>
          </cell>
          <cell r="F14" t="str">
            <v>X</v>
          </cell>
          <cell r="G14" t="str">
            <v>Thi công mô hình phun xăng điện tử 1NZ-FE</v>
          </cell>
          <cell r="H14">
            <v>0</v>
          </cell>
          <cell r="I14">
            <v>0</v>
          </cell>
          <cell r="J14">
            <v>0</v>
          </cell>
        </row>
        <row r="15">
          <cell r="C15" t="str">
            <v>Đặng Thái Sơn</v>
          </cell>
          <cell r="D15" t="str">
            <v>Giảng viên</v>
          </cell>
          <cell r="E15" t="str">
            <v>X</v>
          </cell>
          <cell r="F15" t="str">
            <v>X</v>
          </cell>
          <cell r="G15" t="str">
            <v>Thi công mô hình hộp cầu chì trên xe Toyota Camry 2009</v>
          </cell>
          <cell r="H15">
            <v>0</v>
          </cell>
          <cell r="I15">
            <v>0</v>
          </cell>
          <cell r="J15">
            <v>0</v>
          </cell>
        </row>
        <row r="16">
          <cell r="C16" t="str">
            <v>Nguyễn Thanh Hùng</v>
          </cell>
          <cell r="D16" t="str">
            <v>Giảng viên</v>
          </cell>
          <cell r="E16" t="str">
            <v>X</v>
          </cell>
          <cell r="F16" t="str">
            <v>X</v>
          </cell>
          <cell r="G16" t="str">
            <v>Thi công mô hình chẩn đoán hệ thống khởi động trên ô tô sử dụng hộp số tự động</v>
          </cell>
          <cell r="H16">
            <v>0</v>
          </cell>
          <cell r="I16">
            <v>0</v>
          </cell>
          <cell r="J16">
            <v>0</v>
          </cell>
        </row>
        <row r="17">
          <cell r="C17" t="str">
            <v>Nguyễn Lương Tâm</v>
          </cell>
          <cell r="D17" t="str">
            <v>Giảng viên</v>
          </cell>
          <cell r="E17" t="str">
            <v>X</v>
          </cell>
          <cell r="F17" t="str">
            <v>X</v>
          </cell>
          <cell r="G17" t="str">
            <v>Thi công mô hình hệ thống âm thanh trên ô tô</v>
          </cell>
          <cell r="H17">
            <v>0</v>
          </cell>
          <cell r="I17">
            <v>0</v>
          </cell>
          <cell r="J17">
            <v>0</v>
          </cell>
        </row>
        <row r="18">
          <cell r="C18" t="str">
            <v>Nguyễn Thái Bình</v>
          </cell>
          <cell r="D18" t="str">
            <v>Giảng viên</v>
          </cell>
          <cell r="E18" t="str">
            <v>X</v>
          </cell>
          <cell r="F18" t="str">
            <v>X</v>
          </cell>
          <cell r="G18" t="str">
            <v>Thi công mô hình bộ ly hợp trợ lực bằng thuỷ lực dùng trên xe ô tô</v>
          </cell>
          <cell r="H18">
            <v>0</v>
          </cell>
          <cell r="I18">
            <v>0</v>
          </cell>
          <cell r="J18">
            <v>0</v>
          </cell>
        </row>
        <row r="19">
          <cell r="C19" t="str">
            <v>Triệu Phú Nguyên</v>
          </cell>
          <cell r="D19" t="str">
            <v xml:space="preserve">Tổ trưởng </v>
          </cell>
          <cell r="E19" t="str">
            <v>X</v>
          </cell>
          <cell r="F19" t="str">
            <v>X</v>
          </cell>
          <cell r="G19" t="str">
            <v>Thi công bộ tạo lỗi tín hiệu điều khiển động cơ trên xe Suzuki Swift 2013</v>
          </cell>
          <cell r="H19">
            <v>0</v>
          </cell>
          <cell r="I19">
            <v>0</v>
          </cell>
          <cell r="J19">
            <v>0</v>
          </cell>
        </row>
        <row r="20">
          <cell r="C20" t="str">
            <v>Hà Quốc Bảo</v>
          </cell>
          <cell r="D20" t="str">
            <v xml:space="preserve">Tổ trưởng </v>
          </cell>
          <cell r="E20" t="str">
            <v>X</v>
          </cell>
          <cell r="F20" t="str">
            <v>X</v>
          </cell>
          <cell r="G20" t="str">
            <v>Thi công bộ điều khiển tạo pan cho các hệ thống điện trên ô tô</v>
          </cell>
          <cell r="H20">
            <v>0</v>
          </cell>
          <cell r="I20">
            <v>0</v>
          </cell>
          <cell r="J20">
            <v>0</v>
          </cell>
        </row>
        <row r="21">
          <cell r="C21" t="str">
            <v>Hồ Văn Hóa</v>
          </cell>
          <cell r="D21" t="str">
            <v>Giảng Viên</v>
          </cell>
          <cell r="E21" t="str">
            <v>X</v>
          </cell>
          <cell r="F21" t="str">
            <v>X</v>
          </cell>
          <cell r="G21" t="str">
            <v>Thi công mô hình điều khiển bơm xăng bằng tín hiểu giả lập từ ECU</v>
          </cell>
          <cell r="H21">
            <v>0</v>
          </cell>
          <cell r="I21">
            <v>0</v>
          </cell>
          <cell r="J21">
            <v>0</v>
          </cell>
        </row>
        <row r="22">
          <cell r="C22" t="str">
            <v>Trần Quốc Duy</v>
          </cell>
          <cell r="D22" t="str">
            <v>Giảng Viên</v>
          </cell>
          <cell r="E22" t="str">
            <v>X</v>
          </cell>
          <cell r="F22" t="str">
            <v>X</v>
          </cell>
          <cell r="G22" t="str">
            <v>Thi công mô hình điều khiển trục cam thông minh Valvetronic của hãng BMW</v>
          </cell>
          <cell r="H22">
            <v>0</v>
          </cell>
          <cell r="I22">
            <v>0</v>
          </cell>
          <cell r="J22">
            <v>0</v>
          </cell>
        </row>
        <row r="23">
          <cell r="C23" t="str">
            <v>Bùi Trọng Tân</v>
          </cell>
          <cell r="D23" t="str">
            <v>Giảng viên</v>
          </cell>
          <cell r="E23" t="str">
            <v>X</v>
          </cell>
          <cell r="F23" t="str">
            <v>X</v>
          </cell>
          <cell r="G23" t="str">
            <v>Thiết kế thi công mô hình điều khiển khả năng đáp ứng túi khí trên ô tô</v>
          </cell>
          <cell r="H23">
            <v>0</v>
          </cell>
          <cell r="I23">
            <v>0</v>
          </cell>
          <cell r="J23">
            <v>0</v>
          </cell>
        </row>
        <row r="24">
          <cell r="C24" t="str">
            <v>Trần Thế Sơn</v>
          </cell>
          <cell r="D24" t="str">
            <v>Giảng viên</v>
          </cell>
          <cell r="E24" t="str">
            <v>X</v>
          </cell>
          <cell r="F24" t="str">
            <v>X</v>
          </cell>
          <cell r="G24" t="str">
            <v>Thiết kế và thi công hệ thống đánh pan trên mô hình lái trợ lực điện</v>
          </cell>
          <cell r="H24">
            <v>0</v>
          </cell>
          <cell r="I24">
            <v>0</v>
          </cell>
          <cell r="J24">
            <v>0</v>
          </cell>
        </row>
        <row r="25">
          <cell r="C25" t="str">
            <v>Kiều Trung Tín</v>
          </cell>
          <cell r="D25" t="str">
            <v>Giảng viên</v>
          </cell>
          <cell r="E25" t="str">
            <v>X</v>
          </cell>
          <cell r="F25" t="str">
            <v>X</v>
          </cell>
          <cell r="G25" t="str">
            <v>Thi công mô hình hệ thống điều khiền thủy lực của hộp số tự động trên xe ôtô</v>
          </cell>
          <cell r="H25">
            <v>0</v>
          </cell>
          <cell r="I25">
            <v>0</v>
          </cell>
          <cell r="J25">
            <v>0</v>
          </cell>
        </row>
        <row r="26">
          <cell r="C26" t="str">
            <v>Nguyễn Hữu Mạnh</v>
          </cell>
          <cell r="D26" t="str">
            <v>Giảng viên</v>
          </cell>
          <cell r="E26" t="str">
            <v>X</v>
          </cell>
          <cell r="F26" t="str">
            <v>X</v>
          </cell>
          <cell r="G26" t="str">
            <v>Nghiên cứu thi công mô hình bộ điều khiển hệ thống lái bốn bánh dẫn hướng</v>
          </cell>
          <cell r="H26">
            <v>0</v>
          </cell>
          <cell r="I26">
            <v>0</v>
          </cell>
          <cell r="J26">
            <v>0</v>
          </cell>
        </row>
        <row r="27">
          <cell r="C27" t="str">
            <v>Nguyễn Thành Đức</v>
          </cell>
          <cell r="D27" t="str">
            <v xml:space="preserve">Giảng viên </v>
          </cell>
          <cell r="E27" t="str">
            <v>X</v>
          </cell>
          <cell r="F27" t="str">
            <v>X</v>
          </cell>
          <cell r="G27" t="str">
            <v>Nghiên cứu thi công mô hình gạt mưa toyota</v>
          </cell>
          <cell r="H27">
            <v>0</v>
          </cell>
          <cell r="I27">
            <v>0</v>
          </cell>
          <cell r="J27">
            <v>0</v>
          </cell>
        </row>
        <row r="28">
          <cell r="C28" t="str">
            <v>Phan Anh Tuấn Kiệt</v>
          </cell>
          <cell r="D28" t="str">
            <v xml:space="preserve">Giảng viên </v>
          </cell>
          <cell r="E28" t="str">
            <v>X</v>
          </cell>
          <cell r="F28" t="str">
            <v>X</v>
          </cell>
          <cell r="G28" t="str">
            <v xml:space="preserve">Thi công mô hình hệ thống lái trợ điện với mạch chống  ngược  cực bình điện (Ắc-quy) cho hộp điều khiển </v>
          </cell>
          <cell r="H28">
            <v>0</v>
          </cell>
          <cell r="I28">
            <v>0</v>
          </cell>
          <cell r="J28">
            <v>0</v>
          </cell>
        </row>
        <row r="29">
          <cell r="C29" t="str">
            <v>Hoàng Phúc Bảo</v>
          </cell>
          <cell r="D29" t="str">
            <v xml:space="preserve">Giảng viên </v>
          </cell>
          <cell r="E29" t="str">
            <v>X</v>
          </cell>
          <cell r="F29" t="str">
            <v>X</v>
          </cell>
          <cell r="G29" t="str">
            <v>Thi công mạch chống chập tải sử dụng  mosfet dùng cho môn học Thực hành Động cơ xăng</v>
          </cell>
          <cell r="H29">
            <v>0</v>
          </cell>
          <cell r="I29">
            <v>0</v>
          </cell>
          <cell r="J29">
            <v>0</v>
          </cell>
        </row>
        <row r="30">
          <cell r="C30" t="str">
            <v>Nguyễn Hoàng Vinh</v>
          </cell>
          <cell r="D30" t="str">
            <v xml:space="preserve">Giảng viên </v>
          </cell>
          <cell r="E30" t="str">
            <v>X</v>
          </cell>
          <cell r="F30" t="str">
            <v>X</v>
          </cell>
          <cell r="G30" t="str">
            <v>Thi công cắt bổ mô hình động cơ toyota 4p</v>
          </cell>
          <cell r="H30">
            <v>0</v>
          </cell>
          <cell r="I30">
            <v>0</v>
          </cell>
          <cell r="J30">
            <v>0</v>
          </cell>
        </row>
        <row r="31">
          <cell r="C31" t="str">
            <v>Lý Văn Trung</v>
          </cell>
          <cell r="D31" t="str">
            <v xml:space="preserve">Giảng viên </v>
          </cell>
          <cell r="E31" t="str">
            <v>X</v>
          </cell>
          <cell r="F31" t="str">
            <v>X</v>
          </cell>
          <cell r="G31" t="str">
            <v>Thi công mô hình điều khiển quạt lạnh trong hệ thống điều hoà không khí trên ô tô</v>
          </cell>
          <cell r="H31">
            <v>0</v>
          </cell>
          <cell r="I31">
            <v>0</v>
          </cell>
          <cell r="J31">
            <v>0</v>
          </cell>
        </row>
        <row r="32">
          <cell r="C32" t="str">
            <v>Đỗ Hoàng Duy</v>
          </cell>
          <cell r="D32" t="str">
            <v xml:space="preserve">Giảng viên </v>
          </cell>
          <cell r="E32" t="str">
            <v>X</v>
          </cell>
          <cell r="F32" t="str">
            <v>X</v>
          </cell>
          <cell r="G32" t="str">
            <v>Thi công mô hình máy vệ sinh chi tiết gầm ô tô.</v>
          </cell>
          <cell r="H32">
            <v>0</v>
          </cell>
          <cell r="I32">
            <v>0</v>
          </cell>
          <cell r="J32">
            <v>0</v>
          </cell>
        </row>
        <row r="33">
          <cell r="C33" t="str">
            <v>Huỳnh Đình Văn</v>
          </cell>
          <cell r="D33" t="str">
            <v xml:space="preserve">Giảng viên </v>
          </cell>
          <cell r="E33" t="str">
            <v>X</v>
          </cell>
          <cell r="F33" t="str">
            <v>X</v>
          </cell>
          <cell r="G33" t="str">
            <v>Thi công mô hình đánh lửa bô bin đôi</v>
          </cell>
          <cell r="H33">
            <v>0</v>
          </cell>
          <cell r="I33">
            <v>0</v>
          </cell>
          <cell r="J33">
            <v>0</v>
          </cell>
        </row>
        <row r="34">
          <cell r="C34" t="str">
            <v>Trần Văn Đông</v>
          </cell>
          <cell r="D34" t="str">
            <v xml:space="preserve">Giảng viên </v>
          </cell>
          <cell r="E34" t="str">
            <v>X</v>
          </cell>
          <cell r="F34" t="str">
            <v>X</v>
          </cell>
          <cell r="G34" t="str">
            <v>Thi công mô hình hộp số tự động 6 cấp trên xe Everest 2022</v>
          </cell>
          <cell r="H34">
            <v>0</v>
          </cell>
          <cell r="I34">
            <v>0</v>
          </cell>
          <cell r="J34">
            <v>0</v>
          </cell>
        </row>
        <row r="35">
          <cell r="C35" t="str">
            <v>Võ Quốc Duy</v>
          </cell>
          <cell r="D35" t="str">
            <v xml:space="preserve">Giảng viên </v>
          </cell>
          <cell r="E35" t="str">
            <v>X</v>
          </cell>
          <cell r="F35" t="str">
            <v>X</v>
          </cell>
          <cell r="G35" t="str">
            <v>Thiết kế hệ thống truyền dữ liệu có khả năng mở rộng dưới dạng dịch vụ siêu nhỏ</v>
          </cell>
          <cell r="H35">
            <v>0</v>
          </cell>
          <cell r="I35">
            <v>0</v>
          </cell>
          <cell r="J35">
            <v>0</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I DUA CD DAU NAM"/>
      <sheetName val="THI ĐUA 23-24"/>
      <sheetName val="ĐĂNG KÝ TĐ KEM SKKN"/>
      <sheetName val="A"/>
      <sheetName val="ĐĂNG KÝ TĐ"/>
    </sheetNames>
    <sheetDataSet>
      <sheetData sheetId="0"/>
      <sheetData sheetId="1"/>
      <sheetData sheetId="2">
        <row r="9">
          <cell r="C9" t="str">
            <v>Huỳnh Duy An</v>
          </cell>
          <cell r="D9" t="str">
            <v>Giảng viên</v>
          </cell>
          <cell r="E9" t="str">
            <v>X</v>
          </cell>
          <cell r="F9" t="str">
            <v>X</v>
          </cell>
          <cell r="G9" t="str">
            <v>Mô hình Smart Lock</v>
          </cell>
          <cell r="H9">
            <v>0</v>
          </cell>
          <cell r="I9">
            <v>0</v>
          </cell>
          <cell r="J9">
            <v>0</v>
          </cell>
          <cell r="K9">
            <v>0</v>
          </cell>
          <cell r="L9">
            <v>0</v>
          </cell>
          <cell r="M9">
            <v>0</v>
          </cell>
          <cell r="N9">
            <v>0</v>
          </cell>
        </row>
        <row r="10">
          <cell r="C10" t="str">
            <v>Ngô Hoàng Anh</v>
          </cell>
          <cell r="D10" t="str">
            <v>Giảng viên</v>
          </cell>
          <cell r="E10" t="str">
            <v>X</v>
          </cell>
          <cell r="F10">
            <v>0</v>
          </cell>
          <cell r="G10">
            <v>0</v>
          </cell>
          <cell r="H10">
            <v>0</v>
          </cell>
          <cell r="I10">
            <v>0</v>
          </cell>
          <cell r="J10">
            <v>0</v>
          </cell>
          <cell r="K10">
            <v>0</v>
          </cell>
          <cell r="L10">
            <v>0</v>
          </cell>
          <cell r="M10">
            <v>0</v>
          </cell>
          <cell r="N10">
            <v>0</v>
          </cell>
        </row>
        <row r="11">
          <cell r="C11" t="str">
            <v>Trần Nam Anh</v>
          </cell>
          <cell r="D11" t="str">
            <v>Trưởng bộ môn</v>
          </cell>
          <cell r="E11" t="str">
            <v>X</v>
          </cell>
          <cell r="F11" t="str">
            <v>X</v>
          </cell>
          <cell r="G11" t="str">
            <v>Mô hình Smart Farm</v>
          </cell>
          <cell r="H11" t="str">
            <v>X</v>
          </cell>
          <cell r="I11" t="str">
            <v>X</v>
          </cell>
          <cell r="J11" t="str">
            <v>X</v>
          </cell>
          <cell r="K11" t="str">
            <v>X</v>
          </cell>
          <cell r="L11" t="str">
            <v>X</v>
          </cell>
          <cell r="M11" t="str">
            <v>X</v>
          </cell>
          <cell r="N11">
            <v>0</v>
          </cell>
        </row>
        <row r="12">
          <cell r="C12" t="str">
            <v>Vũ Hạnh Chiêu</v>
          </cell>
          <cell r="D12" t="str">
            <v>Giảng viên</v>
          </cell>
          <cell r="E12" t="str">
            <v>X</v>
          </cell>
          <cell r="F12">
            <v>0</v>
          </cell>
          <cell r="G12">
            <v>0</v>
          </cell>
          <cell r="H12">
            <v>0</v>
          </cell>
          <cell r="I12">
            <v>0</v>
          </cell>
          <cell r="J12">
            <v>0</v>
          </cell>
          <cell r="K12">
            <v>0</v>
          </cell>
          <cell r="L12">
            <v>0</v>
          </cell>
          <cell r="M12">
            <v>0</v>
          </cell>
          <cell r="N12">
            <v>0</v>
          </cell>
        </row>
        <row r="13">
          <cell r="C13" t="str">
            <v>Ngô Phong Cường</v>
          </cell>
          <cell r="D13" t="str">
            <v>Giảng viên</v>
          </cell>
          <cell r="E13" t="str">
            <v>X</v>
          </cell>
          <cell r="F13">
            <v>0</v>
          </cell>
          <cell r="G13">
            <v>0</v>
          </cell>
          <cell r="H13">
            <v>0</v>
          </cell>
          <cell r="I13">
            <v>0</v>
          </cell>
          <cell r="J13">
            <v>0</v>
          </cell>
          <cell r="K13">
            <v>0</v>
          </cell>
          <cell r="L13">
            <v>0</v>
          </cell>
          <cell r="M13">
            <v>0</v>
          </cell>
          <cell r="N13">
            <v>0</v>
          </cell>
        </row>
        <row r="14">
          <cell r="C14" t="str">
            <v>Nguyễn Minh Đức Cường</v>
          </cell>
          <cell r="D14" t="str">
            <v>Giảng viên</v>
          </cell>
          <cell r="E14" t="str">
            <v>X</v>
          </cell>
          <cell r="F14" t="str">
            <v>X</v>
          </cell>
          <cell r="G14" t="str">
            <v>Sử Dụng Matlab Mô Phỏng Và Phân Tích Dạng Sóng Ra Của Hệ Thống Truyền Tải HVDC.</v>
          </cell>
          <cell r="H14" t="str">
            <v>X</v>
          </cell>
          <cell r="I14" t="str">
            <v>X</v>
          </cell>
          <cell r="J14" t="str">
            <v>X</v>
          </cell>
          <cell r="K14" t="str">
            <v>X</v>
          </cell>
          <cell r="L14" t="str">
            <v>X</v>
          </cell>
          <cell r="M14" t="str">
            <v>X</v>
          </cell>
          <cell r="N14">
            <v>0</v>
          </cell>
        </row>
        <row r="15">
          <cell r="C15" t="str">
            <v>Tạ Minh Cường</v>
          </cell>
          <cell r="D15" t="str">
            <v>Trưởng khoa</v>
          </cell>
          <cell r="E15" t="str">
            <v>X</v>
          </cell>
          <cell r="F15" t="str">
            <v>X</v>
          </cell>
          <cell r="G15" t="str">
            <v>Điều khiển giám sát chỉ số pH qua App Blynk</v>
          </cell>
          <cell r="H15">
            <v>0</v>
          </cell>
          <cell r="I15">
            <v>0</v>
          </cell>
          <cell r="J15">
            <v>0</v>
          </cell>
          <cell r="K15">
            <v>0</v>
          </cell>
          <cell r="L15">
            <v>0</v>
          </cell>
          <cell r="M15">
            <v>0</v>
          </cell>
          <cell r="N15">
            <v>0</v>
          </cell>
        </row>
        <row r="16">
          <cell r="C16" t="str">
            <v>Nguyễn Hồng Đức</v>
          </cell>
          <cell r="D16" t="str">
            <v>Giảng viên</v>
          </cell>
          <cell r="E16" t="str">
            <v>X</v>
          </cell>
          <cell r="F16">
            <v>0</v>
          </cell>
          <cell r="G16">
            <v>0</v>
          </cell>
          <cell r="H16">
            <v>0</v>
          </cell>
          <cell r="I16">
            <v>0</v>
          </cell>
          <cell r="J16">
            <v>0</v>
          </cell>
          <cell r="K16">
            <v>0</v>
          </cell>
          <cell r="L16">
            <v>0</v>
          </cell>
          <cell r="M16">
            <v>0</v>
          </cell>
          <cell r="N16">
            <v>0</v>
          </cell>
        </row>
        <row r="17">
          <cell r="C17" t="str">
            <v xml:space="preserve">Nguyễn Minh Đức </v>
          </cell>
          <cell r="D17" t="str">
            <v>Giảng viên</v>
          </cell>
          <cell r="E17" t="str">
            <v>X</v>
          </cell>
          <cell r="F17">
            <v>0</v>
          </cell>
          <cell r="G17">
            <v>0</v>
          </cell>
          <cell r="H17">
            <v>0</v>
          </cell>
          <cell r="I17">
            <v>0</v>
          </cell>
          <cell r="J17">
            <v>0</v>
          </cell>
          <cell r="K17">
            <v>0</v>
          </cell>
          <cell r="L17">
            <v>0</v>
          </cell>
          <cell r="M17">
            <v>0</v>
          </cell>
          <cell r="N17">
            <v>0</v>
          </cell>
        </row>
        <row r="18">
          <cell r="C18" t="str">
            <v>Nguyễn Thị Ngọc Hiền</v>
          </cell>
          <cell r="D18" t="str">
            <v>Giảng viên</v>
          </cell>
          <cell r="E18" t="str">
            <v>X</v>
          </cell>
          <cell r="F18">
            <v>0</v>
          </cell>
          <cell r="G18">
            <v>0</v>
          </cell>
          <cell r="H18">
            <v>0</v>
          </cell>
          <cell r="I18">
            <v>0</v>
          </cell>
          <cell r="J18">
            <v>0</v>
          </cell>
          <cell r="K18">
            <v>0</v>
          </cell>
          <cell r="L18">
            <v>0</v>
          </cell>
          <cell r="M18">
            <v>0</v>
          </cell>
          <cell r="N18">
            <v>0</v>
          </cell>
        </row>
        <row r="19">
          <cell r="C19" t="str">
            <v>Trần Trung Hiếu</v>
          </cell>
          <cell r="D19" t="str">
            <v>Giảng viên</v>
          </cell>
          <cell r="E19" t="str">
            <v>X</v>
          </cell>
          <cell r="F19">
            <v>0</v>
          </cell>
          <cell r="G19">
            <v>0</v>
          </cell>
          <cell r="H19">
            <v>0</v>
          </cell>
          <cell r="I19">
            <v>0</v>
          </cell>
          <cell r="J19">
            <v>0</v>
          </cell>
          <cell r="K19">
            <v>0</v>
          </cell>
          <cell r="L19">
            <v>0</v>
          </cell>
          <cell r="M19">
            <v>0</v>
          </cell>
          <cell r="N19">
            <v>0</v>
          </cell>
        </row>
        <row r="20">
          <cell r="C20" t="str">
            <v>Mạnh Lê Hoàn</v>
          </cell>
          <cell r="D20" t="str">
            <v>Giảng viên</v>
          </cell>
          <cell r="E20" t="str">
            <v>X</v>
          </cell>
          <cell r="F20">
            <v>0</v>
          </cell>
          <cell r="G20">
            <v>0</v>
          </cell>
          <cell r="H20">
            <v>0</v>
          </cell>
          <cell r="I20">
            <v>0</v>
          </cell>
          <cell r="J20">
            <v>0</v>
          </cell>
          <cell r="K20">
            <v>0</v>
          </cell>
          <cell r="L20">
            <v>0</v>
          </cell>
          <cell r="M20">
            <v>0</v>
          </cell>
          <cell r="N20">
            <v>0</v>
          </cell>
        </row>
        <row r="21">
          <cell r="C21" t="str">
            <v>Phan Thanh Hoàng</v>
          </cell>
          <cell r="D21" t="str">
            <v>Giảng viên</v>
          </cell>
          <cell r="E21" t="str">
            <v>X</v>
          </cell>
          <cell r="F21" t="str">
            <v>X</v>
          </cell>
          <cell r="G21" t="str">
            <v>Điều khiển_giám sát Lực căng của động cơ Servo qua App Blynk</v>
          </cell>
          <cell r="H21">
            <v>0</v>
          </cell>
          <cell r="I21">
            <v>0</v>
          </cell>
          <cell r="J21">
            <v>0</v>
          </cell>
          <cell r="K21">
            <v>0</v>
          </cell>
          <cell r="L21">
            <v>0</v>
          </cell>
          <cell r="M21">
            <v>0</v>
          </cell>
          <cell r="N21">
            <v>0</v>
          </cell>
        </row>
        <row r="22">
          <cell r="C22" t="str">
            <v>Lê Thế Huân</v>
          </cell>
          <cell r="D22" t="str">
            <v>Giảng viên</v>
          </cell>
          <cell r="E22" t="str">
            <v>X</v>
          </cell>
          <cell r="F22">
            <v>0</v>
          </cell>
          <cell r="G22">
            <v>0</v>
          </cell>
          <cell r="H22">
            <v>0</v>
          </cell>
          <cell r="I22">
            <v>0</v>
          </cell>
          <cell r="J22">
            <v>0</v>
          </cell>
          <cell r="K22">
            <v>0</v>
          </cell>
          <cell r="L22">
            <v>0</v>
          </cell>
          <cell r="M22">
            <v>0</v>
          </cell>
          <cell r="N22">
            <v>0</v>
          </cell>
        </row>
        <row r="23">
          <cell r="C23" t="str">
            <v>Tăng Cẩm Huê</v>
          </cell>
          <cell r="D23" t="str">
            <v>Giảng viên</v>
          </cell>
          <cell r="E23" t="str">
            <v>X</v>
          </cell>
          <cell r="F23">
            <v>0</v>
          </cell>
          <cell r="G23">
            <v>0</v>
          </cell>
          <cell r="H23">
            <v>0</v>
          </cell>
          <cell r="I23">
            <v>0</v>
          </cell>
          <cell r="J23">
            <v>0</v>
          </cell>
          <cell r="K23">
            <v>0</v>
          </cell>
          <cell r="L23">
            <v>0</v>
          </cell>
          <cell r="M23">
            <v>0</v>
          </cell>
          <cell r="N23">
            <v>0</v>
          </cell>
        </row>
        <row r="24">
          <cell r="C24" t="str">
            <v>Nguyễn Thùy Linh</v>
          </cell>
          <cell r="D24" t="str">
            <v>Giảng viên</v>
          </cell>
          <cell r="E24" t="str">
            <v>X</v>
          </cell>
          <cell r="F24">
            <v>0</v>
          </cell>
          <cell r="G24">
            <v>0</v>
          </cell>
          <cell r="H24">
            <v>0</v>
          </cell>
          <cell r="I24">
            <v>0</v>
          </cell>
          <cell r="J24">
            <v>0</v>
          </cell>
          <cell r="K24">
            <v>0</v>
          </cell>
          <cell r="L24">
            <v>0</v>
          </cell>
          <cell r="M24">
            <v>0</v>
          </cell>
          <cell r="N24">
            <v>0</v>
          </cell>
        </row>
        <row r="25">
          <cell r="C25" t="str">
            <v>Huỳnh Ngọc Mai</v>
          </cell>
          <cell r="D25" t="str">
            <v xml:space="preserve">Phó trưởng khoa  </v>
          </cell>
          <cell r="E25" t="str">
            <v>X</v>
          </cell>
          <cell r="F25" t="str">
            <v>X</v>
          </cell>
          <cell r="G25" t="str">
            <v>Download chương trình xuống PLC FX3u thông qua HMI GOT1000 Ứng dụng giám sát điều khiển nhiệt độ ON/OFF</v>
          </cell>
          <cell r="H25">
            <v>0</v>
          </cell>
          <cell r="I25">
            <v>0</v>
          </cell>
          <cell r="J25" t="str">
            <v>X</v>
          </cell>
          <cell r="K25">
            <v>0</v>
          </cell>
          <cell r="L25">
            <v>0</v>
          </cell>
          <cell r="M25">
            <v>0</v>
          </cell>
          <cell r="N25">
            <v>0</v>
          </cell>
        </row>
        <row r="26">
          <cell r="C26" t="str">
            <v>Đặng Đức Minh</v>
          </cell>
          <cell r="D26" t="str">
            <v>Giảng viên</v>
          </cell>
          <cell r="E26" t="str">
            <v>X</v>
          </cell>
          <cell r="F26">
            <v>0</v>
          </cell>
          <cell r="G26" t="str">
            <v>Mô hình phân loại sản phẩm theo màu sắc dùng PLC.</v>
          </cell>
          <cell r="H26">
            <v>0</v>
          </cell>
          <cell r="I26">
            <v>0</v>
          </cell>
          <cell r="J26">
            <v>0</v>
          </cell>
          <cell r="K26">
            <v>0</v>
          </cell>
          <cell r="L26">
            <v>0</v>
          </cell>
          <cell r="M26">
            <v>0</v>
          </cell>
          <cell r="N26">
            <v>0</v>
          </cell>
        </row>
        <row r="27">
          <cell r="C27" t="str">
            <v>Trần Giang Nam</v>
          </cell>
          <cell r="D27" t="str">
            <v>Trưởng bộ môn</v>
          </cell>
          <cell r="E27" t="str">
            <v>X</v>
          </cell>
          <cell r="F27" t="str">
            <v>X</v>
          </cell>
          <cell r="G27" t="str">
            <v>Mô hình phân loại sản phẩm dùng camera thông minh có giám sát và điều khiển từ xa</v>
          </cell>
          <cell r="H27" t="str">
            <v>X</v>
          </cell>
          <cell r="I27" t="str">
            <v>X</v>
          </cell>
          <cell r="J27" t="str">
            <v>X</v>
          </cell>
          <cell r="K27" t="str">
            <v>X</v>
          </cell>
          <cell r="L27" t="str">
            <v>X</v>
          </cell>
          <cell r="M27" t="str">
            <v>X</v>
          </cell>
          <cell r="N27">
            <v>0</v>
          </cell>
        </row>
        <row r="28">
          <cell r="C28" t="str">
            <v>Nguyễn Thị Tố Nga</v>
          </cell>
          <cell r="D28" t="str">
            <v>Giảng viên</v>
          </cell>
          <cell r="E28" t="str">
            <v>X</v>
          </cell>
          <cell r="F28">
            <v>0</v>
          </cell>
          <cell r="G28" t="str">
            <v>Ứng dụng IoT trong quản lý và giám sát thiết bị từ xa</v>
          </cell>
          <cell r="H28">
            <v>0</v>
          </cell>
          <cell r="I28">
            <v>0</v>
          </cell>
          <cell r="J28">
            <v>0</v>
          </cell>
          <cell r="K28">
            <v>0</v>
          </cell>
          <cell r="L28">
            <v>0</v>
          </cell>
          <cell r="M28">
            <v>0</v>
          </cell>
          <cell r="N28">
            <v>0</v>
          </cell>
        </row>
        <row r="29">
          <cell r="C29" t="str">
            <v>Phạm Minh Nghĩa</v>
          </cell>
          <cell r="D29" t="str">
            <v xml:space="preserve">Phó trưởng khoa  </v>
          </cell>
          <cell r="E29" t="str">
            <v>X</v>
          </cell>
          <cell r="F29">
            <v>0</v>
          </cell>
          <cell r="G29">
            <v>0</v>
          </cell>
          <cell r="H29">
            <v>0</v>
          </cell>
          <cell r="I29">
            <v>0</v>
          </cell>
          <cell r="J29">
            <v>0</v>
          </cell>
          <cell r="K29">
            <v>0</v>
          </cell>
          <cell r="L29">
            <v>0</v>
          </cell>
          <cell r="M29">
            <v>0</v>
          </cell>
          <cell r="N29">
            <v>0</v>
          </cell>
        </row>
        <row r="30">
          <cell r="C30" t="str">
            <v>Nguyễn Trần Thanh Nhàn</v>
          </cell>
          <cell r="D30" t="str">
            <v>Giảng viên</v>
          </cell>
          <cell r="E30" t="str">
            <v>X</v>
          </cell>
          <cell r="F30">
            <v>0</v>
          </cell>
          <cell r="G30">
            <v>0</v>
          </cell>
          <cell r="H30">
            <v>0</v>
          </cell>
          <cell r="I30">
            <v>0</v>
          </cell>
          <cell r="J30">
            <v>0</v>
          </cell>
          <cell r="K30">
            <v>0</v>
          </cell>
          <cell r="L30">
            <v>0</v>
          </cell>
          <cell r="M30">
            <v>0</v>
          </cell>
          <cell r="N30">
            <v>0</v>
          </cell>
        </row>
        <row r="31">
          <cell r="C31" t="str">
            <v>Đỗ Huỳnh Thanh Phong</v>
          </cell>
          <cell r="D31" t="str">
            <v>Giảng viên</v>
          </cell>
          <cell r="E31" t="str">
            <v>X</v>
          </cell>
          <cell r="F31">
            <v>0</v>
          </cell>
          <cell r="G31">
            <v>0</v>
          </cell>
          <cell r="H31">
            <v>0</v>
          </cell>
          <cell r="I31">
            <v>0</v>
          </cell>
          <cell r="J31">
            <v>0</v>
          </cell>
          <cell r="K31">
            <v>0</v>
          </cell>
          <cell r="L31">
            <v>0</v>
          </cell>
          <cell r="M31">
            <v>0</v>
          </cell>
          <cell r="N31">
            <v>0</v>
          </cell>
        </row>
        <row r="32">
          <cell r="C32" t="str">
            <v>Nguyễn Anh Tăng</v>
          </cell>
          <cell r="D32" t="str">
            <v>Giảng viên</v>
          </cell>
          <cell r="E32" t="str">
            <v>X</v>
          </cell>
          <cell r="F32">
            <v>0</v>
          </cell>
          <cell r="G32">
            <v>0</v>
          </cell>
          <cell r="H32">
            <v>0</v>
          </cell>
          <cell r="I32">
            <v>0</v>
          </cell>
          <cell r="J32">
            <v>0</v>
          </cell>
          <cell r="K32">
            <v>0</v>
          </cell>
          <cell r="L32">
            <v>0</v>
          </cell>
          <cell r="M32">
            <v>0</v>
          </cell>
          <cell r="N32">
            <v>0</v>
          </cell>
        </row>
        <row r="33">
          <cell r="C33" t="str">
            <v>Nguyễn Khương Thành</v>
          </cell>
          <cell r="D33" t="str">
            <v>Giảng viên</v>
          </cell>
          <cell r="E33" t="str">
            <v>X</v>
          </cell>
          <cell r="F33">
            <v>0</v>
          </cell>
          <cell r="G33">
            <v>0</v>
          </cell>
          <cell r="H33">
            <v>0</v>
          </cell>
          <cell r="I33">
            <v>0</v>
          </cell>
          <cell r="J33">
            <v>0</v>
          </cell>
          <cell r="K33">
            <v>0</v>
          </cell>
          <cell r="L33">
            <v>0</v>
          </cell>
          <cell r="M33">
            <v>0</v>
          </cell>
          <cell r="N33">
            <v>0</v>
          </cell>
        </row>
        <row r="34">
          <cell r="C34" t="str">
            <v>Trần Công Tiến</v>
          </cell>
          <cell r="D34" t="str">
            <v>Giảng viên</v>
          </cell>
          <cell r="E34" t="str">
            <v>X</v>
          </cell>
          <cell r="F34">
            <v>0</v>
          </cell>
          <cell r="G34">
            <v>0</v>
          </cell>
          <cell r="H34">
            <v>0</v>
          </cell>
          <cell r="I34">
            <v>0</v>
          </cell>
          <cell r="J34">
            <v>0</v>
          </cell>
          <cell r="K34">
            <v>0</v>
          </cell>
          <cell r="L34">
            <v>0</v>
          </cell>
          <cell r="M34">
            <v>0</v>
          </cell>
          <cell r="N34">
            <v>0</v>
          </cell>
        </row>
        <row r="35">
          <cell r="C35" t="str">
            <v>Trần Nguyên Bảo Trân</v>
          </cell>
          <cell r="D35" t="str">
            <v>Trưởng bộ môn</v>
          </cell>
          <cell r="E35" t="str">
            <v>X</v>
          </cell>
          <cell r="F35" t="str">
            <v>X</v>
          </cell>
          <cell r="G35" t="str">
            <v>Ứng dụng IoT điều khiển, giám sát trạm MPS từ xa</v>
          </cell>
          <cell r="H35" t="str">
            <v>X</v>
          </cell>
          <cell r="I35" t="str">
            <v>X</v>
          </cell>
          <cell r="J35" t="str">
            <v>X</v>
          </cell>
          <cell r="K35" t="str">
            <v>X</v>
          </cell>
          <cell r="L35" t="str">
            <v>X</v>
          </cell>
          <cell r="M35" t="str">
            <v>X</v>
          </cell>
          <cell r="N35">
            <v>0</v>
          </cell>
        </row>
        <row r="36">
          <cell r="C36" t="str">
            <v>Trần Hiếu Trinh</v>
          </cell>
          <cell r="D36" t="str">
            <v>Giảng viên</v>
          </cell>
          <cell r="E36" t="str">
            <v>X</v>
          </cell>
          <cell r="F36">
            <v>0</v>
          </cell>
          <cell r="G36">
            <v>0</v>
          </cell>
          <cell r="H36">
            <v>0</v>
          </cell>
          <cell r="I36">
            <v>0</v>
          </cell>
          <cell r="J36">
            <v>0</v>
          </cell>
          <cell r="K36">
            <v>0</v>
          </cell>
          <cell r="L36">
            <v>0</v>
          </cell>
          <cell r="M36">
            <v>0</v>
          </cell>
          <cell r="N36">
            <v>0</v>
          </cell>
        </row>
        <row r="37">
          <cell r="C37" t="str">
            <v>Cao Văn Tuấn</v>
          </cell>
          <cell r="D37" t="str">
            <v>Giảng viên</v>
          </cell>
          <cell r="E37" t="str">
            <v>X</v>
          </cell>
          <cell r="F37" t="str">
            <v>X</v>
          </cell>
          <cell r="G37" t="str">
            <v>Mô hình điều khiển  giám sát trạm bơm nước ứng dụng IoT</v>
          </cell>
          <cell r="H37" t="str">
            <v>X</v>
          </cell>
          <cell r="I37" t="str">
            <v>X</v>
          </cell>
          <cell r="J37" t="str">
            <v>X</v>
          </cell>
          <cell r="K37">
            <v>0</v>
          </cell>
          <cell r="L37">
            <v>0</v>
          </cell>
          <cell r="M37">
            <v>0</v>
          </cell>
          <cell r="N37">
            <v>0</v>
          </cell>
        </row>
        <row r="38">
          <cell r="C38" t="str">
            <v>Nguyễn Văn Yên</v>
          </cell>
          <cell r="D38" t="str">
            <v>Giảng viên</v>
          </cell>
          <cell r="E38" t="str">
            <v>X</v>
          </cell>
          <cell r="F38">
            <v>0</v>
          </cell>
          <cell r="G38">
            <v>0</v>
          </cell>
          <cell r="H38">
            <v>0</v>
          </cell>
          <cell r="I38">
            <v>0</v>
          </cell>
          <cell r="J38">
            <v>0</v>
          </cell>
          <cell r="K38">
            <v>0</v>
          </cell>
          <cell r="L38">
            <v>0</v>
          </cell>
          <cell r="M38">
            <v>0</v>
          </cell>
          <cell r="N38">
            <v>0</v>
          </cell>
        </row>
      </sheetData>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Nguyễn Ngọc Thọ</v>
          </cell>
          <cell r="D9" t="str">
            <v>Trưởng khoa</v>
          </cell>
          <cell r="E9" t="str">
            <v>X</v>
          </cell>
          <cell r="F9" t="str">
            <v>X</v>
          </cell>
          <cell r="G9" t="str">
            <v>Chế tạo bộ cử xếp ly tự động ứng dụng các môn học thực hành may trang phục 1, 2, 3</v>
          </cell>
          <cell r="H9">
            <v>0</v>
          </cell>
          <cell r="I9">
            <v>0</v>
          </cell>
          <cell r="J9">
            <v>0</v>
          </cell>
        </row>
        <row r="10">
          <cell r="C10" t="str">
            <v>Chế Vân Cầm</v>
          </cell>
          <cell r="D10" t="str">
            <v>Giảng viên</v>
          </cell>
          <cell r="E10" t="str">
            <v>X</v>
          </cell>
          <cell r="F10">
            <v>0</v>
          </cell>
          <cell r="G10">
            <v>0</v>
          </cell>
          <cell r="H10">
            <v>0</v>
          </cell>
          <cell r="I10">
            <v>0</v>
          </cell>
          <cell r="J10">
            <v>0</v>
          </cell>
        </row>
        <row r="11">
          <cell r="C11" t="str">
            <v>Nguyễn Bạch Cẩm Dung</v>
          </cell>
          <cell r="D11" t="str">
            <v>Giảng viên</v>
          </cell>
          <cell r="E11" t="str">
            <v>X</v>
          </cell>
          <cell r="F11">
            <v>0</v>
          </cell>
          <cell r="G11">
            <v>0</v>
          </cell>
          <cell r="H11">
            <v>0</v>
          </cell>
          <cell r="I11">
            <v>0</v>
          </cell>
          <cell r="J11">
            <v>0</v>
          </cell>
        </row>
        <row r="12">
          <cell r="C12" t="str">
            <v>Nguyễn Thị Hiền</v>
          </cell>
          <cell r="D12" t="str">
            <v>Giảng viên</v>
          </cell>
          <cell r="E12" t="str">
            <v>X</v>
          </cell>
          <cell r="F12">
            <v>0</v>
          </cell>
          <cell r="G12">
            <v>0</v>
          </cell>
          <cell r="H12">
            <v>0</v>
          </cell>
          <cell r="I12">
            <v>0</v>
          </cell>
          <cell r="J12">
            <v>0</v>
          </cell>
        </row>
        <row r="13">
          <cell r="C13" t="str">
            <v>Bùi Thị Ngọc Sương</v>
          </cell>
          <cell r="D13" t="str">
            <v>Giảng viên</v>
          </cell>
          <cell r="E13" t="str">
            <v>X</v>
          </cell>
          <cell r="F13" t="str">
            <v>X</v>
          </cell>
          <cell r="G13" t="str">
            <v>Xây dựng bộ rập vest nữ theo size chuẩn tỉ lệ 1:1 ứng dụng môn học thực hành may trang phục 3</v>
          </cell>
          <cell r="H13">
            <v>0</v>
          </cell>
          <cell r="I13">
            <v>0</v>
          </cell>
          <cell r="J13">
            <v>0</v>
          </cell>
        </row>
        <row r="14">
          <cell r="C14" t="str">
            <v>Lê Thị Phương Thảo</v>
          </cell>
          <cell r="D14" t="str">
            <v>Giảng viên</v>
          </cell>
          <cell r="E14" t="str">
            <v>X</v>
          </cell>
          <cell r="F14">
            <v>0</v>
          </cell>
          <cell r="G14">
            <v>0</v>
          </cell>
          <cell r="H14">
            <v>0</v>
          </cell>
          <cell r="I14">
            <v>0</v>
          </cell>
          <cell r="J14">
            <v>0</v>
          </cell>
        </row>
        <row r="15">
          <cell r="C15" t="str">
            <v>Trần Hồng Thảo</v>
          </cell>
          <cell r="D15" t="str">
            <v>Giảng viên</v>
          </cell>
          <cell r="E15" t="str">
            <v>X</v>
          </cell>
          <cell r="F15">
            <v>0</v>
          </cell>
          <cell r="G15">
            <v>0</v>
          </cell>
          <cell r="H15">
            <v>0</v>
          </cell>
          <cell r="I15">
            <v>0</v>
          </cell>
          <cell r="J15">
            <v>0</v>
          </cell>
        </row>
        <row r="16">
          <cell r="C16" t="str">
            <v>Lâm Thị Phương Thùy</v>
          </cell>
          <cell r="D16" t="str">
            <v>Giảng viên</v>
          </cell>
          <cell r="E16" t="str">
            <v>X</v>
          </cell>
          <cell r="F16">
            <v>0</v>
          </cell>
          <cell r="G16">
            <v>0</v>
          </cell>
          <cell r="H16">
            <v>0</v>
          </cell>
          <cell r="I16">
            <v>0</v>
          </cell>
          <cell r="J16">
            <v>0</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Trịnh Hoàng Hiệp</v>
          </cell>
          <cell r="D9" t="str">
            <v>Trưởng Khoa</v>
          </cell>
          <cell r="E9" t="str">
            <v>X</v>
          </cell>
          <cell r="F9" t="str">
            <v>X</v>
          </cell>
          <cell r="G9" t="str">
            <v>Thực trạng và giải pháp chuyển đổi số trong công tác giảng dạy và học tập tại Khoa Kinh tế Trường Cao đẳng Lý Tự Trọng TP.HCM</v>
          </cell>
          <cell r="H9">
            <v>0</v>
          </cell>
          <cell r="I9">
            <v>0</v>
          </cell>
          <cell r="J9">
            <v>0</v>
          </cell>
        </row>
        <row r="10">
          <cell r="C10" t="str">
            <v>Phạm Quỳnh Như</v>
          </cell>
          <cell r="D10" t="str">
            <v>Phó Trưởng khoa</v>
          </cell>
          <cell r="E10" t="str">
            <v>X</v>
          </cell>
          <cell r="F10" t="str">
            <v>X</v>
          </cell>
          <cell r="G10" t="str">
            <v>Giải pháp Marketing phục vụ cho công tác tuyển sinh Trường Cao đẳng Lý Tự Trọng TP.HCM</v>
          </cell>
          <cell r="H10">
            <v>0</v>
          </cell>
          <cell r="I10">
            <v>0</v>
          </cell>
          <cell r="J10">
            <v>0</v>
          </cell>
        </row>
        <row r="11">
          <cell r="C11" t="str">
            <v>Lưu Thị Thúy</v>
          </cell>
          <cell r="D11" t="str">
            <v>Giảng viên</v>
          </cell>
          <cell r="E11" t="str">
            <v>X</v>
          </cell>
          <cell r="F11">
            <v>0</v>
          </cell>
          <cell r="G11" t="str">
            <v>Hướng dẫn sinh viên Kê khai hoá đơn và Lập tờ khai thuế giá trị gia tăng trên phần mềm HTKK</v>
          </cell>
          <cell r="H11">
            <v>0</v>
          </cell>
          <cell r="I11">
            <v>0</v>
          </cell>
          <cell r="J11">
            <v>0</v>
          </cell>
        </row>
        <row r="12">
          <cell r="C12" t="str">
            <v>Trần Thị Ngọc Dung</v>
          </cell>
          <cell r="D12" t="str">
            <v>Giảng viên</v>
          </cell>
          <cell r="E12" t="str">
            <v>X</v>
          </cell>
          <cell r="F12">
            <v>0</v>
          </cell>
          <cell r="G12">
            <v>0</v>
          </cell>
          <cell r="H12">
            <v>0</v>
          </cell>
          <cell r="I12">
            <v>0</v>
          </cell>
          <cell r="J12">
            <v>0</v>
          </cell>
        </row>
        <row r="13">
          <cell r="C13" t="str">
            <v>Cao Xuân Giang</v>
          </cell>
          <cell r="D13" t="str">
            <v>Giảng viên</v>
          </cell>
          <cell r="E13" t="str">
            <v>X</v>
          </cell>
          <cell r="F13">
            <v>0</v>
          </cell>
          <cell r="G13">
            <v>0</v>
          </cell>
          <cell r="H13">
            <v>0</v>
          </cell>
          <cell r="I13">
            <v>0</v>
          </cell>
          <cell r="J13">
            <v>0</v>
          </cell>
        </row>
        <row r="14">
          <cell r="C14" t="str">
            <v>Nguyễn Thị Thanh Hòa</v>
          </cell>
          <cell r="D14" t="str">
            <v>Giảng viên</v>
          </cell>
          <cell r="E14" t="str">
            <v>X</v>
          </cell>
          <cell r="F14" t="str">
            <v>X</v>
          </cell>
          <cell r="G14" t="str">
            <v xml:space="preserve">Một số giải pháp nâng cao hiệu quả định hướng nghề nghiệp cho sinh viên Trường Cao đẳng Lý Tự Trọng Tp. Hồ Chí Minh
</v>
          </cell>
          <cell r="H14">
            <v>0</v>
          </cell>
          <cell r="I14">
            <v>0</v>
          </cell>
          <cell r="J14">
            <v>0</v>
          </cell>
        </row>
        <row r="15">
          <cell r="C15" t="str">
            <v>Huỳnh Kim Liên</v>
          </cell>
          <cell r="D15" t="str">
            <v>Giảng viên</v>
          </cell>
          <cell r="E15" t="str">
            <v>X</v>
          </cell>
          <cell r="F15">
            <v>0</v>
          </cell>
          <cell r="G15">
            <v>0</v>
          </cell>
          <cell r="H15">
            <v>0</v>
          </cell>
          <cell r="I15">
            <v>0</v>
          </cell>
          <cell r="J15">
            <v>0</v>
          </cell>
        </row>
        <row r="16">
          <cell r="C16" t="str">
            <v>Lê Hồng Ngọc My</v>
          </cell>
          <cell r="D16" t="str">
            <v>Giảng viên</v>
          </cell>
          <cell r="E16" t="str">
            <v>X</v>
          </cell>
          <cell r="F16" t="str">
            <v>X</v>
          </cell>
          <cell r="G16" t="str">
            <v>Ứng dụng phương pháp dạy học tích cực tạo hứng thú học tập cho sinh viên khoa Kinh Tế trường Cao Đẳng Lý Tự Trọng TP Hồ Chí Minh</v>
          </cell>
          <cell r="H16">
            <v>0</v>
          </cell>
          <cell r="I16">
            <v>0</v>
          </cell>
          <cell r="J16">
            <v>0</v>
          </cell>
        </row>
        <row r="17">
          <cell r="C17" t="str">
            <v>Lê Thị Thu Thảo</v>
          </cell>
          <cell r="D17" t="str">
            <v>Giảng viên</v>
          </cell>
          <cell r="E17" t="str">
            <v>X</v>
          </cell>
          <cell r="F17">
            <v>0</v>
          </cell>
          <cell r="G17" t="str">
            <v>Giải pháp hạn chế tình trạng sinh viên bỏ học tại Khoa Kinh tế trường Cao đẳng Lý Tự Trọng TP.HCM</v>
          </cell>
          <cell r="H17">
            <v>0</v>
          </cell>
          <cell r="I17">
            <v>0</v>
          </cell>
          <cell r="J17">
            <v>0</v>
          </cell>
        </row>
        <row r="18">
          <cell r="C18" t="str">
            <v>Nguyễn Thị Minh Thùy</v>
          </cell>
          <cell r="D18" t="str">
            <v>Giảng viên</v>
          </cell>
          <cell r="E18" t="str">
            <v>X</v>
          </cell>
          <cell r="F18">
            <v>0</v>
          </cell>
          <cell r="G18" t="str">
            <v>Hoàn thiện chính sách tài chính nhằm thúc đẩy xã hội hóa dịch vụ công tại trường CĐ Lý Tự Trọng TP.HCM.</v>
          </cell>
          <cell r="H18">
            <v>0</v>
          </cell>
          <cell r="I18">
            <v>0</v>
          </cell>
          <cell r="J18">
            <v>0</v>
          </cell>
        </row>
        <row r="19">
          <cell r="C19" t="str">
            <v>Nguyễn Mỹ Tiên</v>
          </cell>
          <cell r="D19" t="str">
            <v>Giảng viên</v>
          </cell>
          <cell r="E19" t="str">
            <v>X</v>
          </cell>
          <cell r="F19">
            <v>0</v>
          </cell>
          <cell r="G19">
            <v>0</v>
          </cell>
          <cell r="H19">
            <v>0</v>
          </cell>
          <cell r="I19">
            <v>0</v>
          </cell>
          <cell r="J19">
            <v>0</v>
          </cell>
        </row>
        <row r="20">
          <cell r="C20" t="str">
            <v>Nguyễn Huỳnh Lưu Phương</v>
          </cell>
          <cell r="D20" t="str">
            <v>Giảng viên</v>
          </cell>
          <cell r="E20" t="str">
            <v>X</v>
          </cell>
          <cell r="F20" t="str">
            <v>X</v>
          </cell>
          <cell r="G20" t="str">
            <v>Xây dựng đề án phát triển trung tâm thực hành kho hàng cho trường Cao đẳng Lý Tự Trọng Tp.Hồ Chí Minh</v>
          </cell>
          <cell r="H20">
            <v>0</v>
          </cell>
          <cell r="I20">
            <v>0</v>
          </cell>
          <cell r="J2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Hồ Gia Bảo</v>
          </cell>
          <cell r="D9">
            <v>0</v>
          </cell>
          <cell r="E9" t="str">
            <v>X</v>
          </cell>
          <cell r="F9" t="str">
            <v>X</v>
          </cell>
          <cell r="G9" t="str">
            <v>Đa dạng hóa các hình thức quảng bá, giới thiệu và kết nối phát triển Khoa Du lịch-Khách sạn</v>
          </cell>
          <cell r="H9" t="str">
            <v>X</v>
          </cell>
          <cell r="I9">
            <v>0</v>
          </cell>
          <cell r="J9">
            <v>0</v>
          </cell>
        </row>
        <row r="10">
          <cell r="C10" t="str">
            <v>Lữ Xuân Trang</v>
          </cell>
          <cell r="D10">
            <v>0</v>
          </cell>
          <cell r="E10" t="str">
            <v>X</v>
          </cell>
          <cell r="F10" t="str">
            <v>X</v>
          </cell>
          <cell r="G10" t="str">
            <v>Ứng dụng chuyển đổi số trong công tác giảm tỷ lệ bỏ học của sinh viên tại Khoa Du lịch-Khách sạn</v>
          </cell>
          <cell r="H10">
            <v>0</v>
          </cell>
          <cell r="I10">
            <v>0</v>
          </cell>
          <cell r="J10">
            <v>0</v>
          </cell>
        </row>
        <row r="11">
          <cell r="C11" t="str">
            <v>Phạm Thị Thanh Thúy</v>
          </cell>
          <cell r="D11">
            <v>0</v>
          </cell>
          <cell r="E11" t="str">
            <v>X</v>
          </cell>
          <cell r="F11" t="str">
            <v>X</v>
          </cell>
          <cell r="G11" t="str">
            <v>Tầm quan trọng của bột năng trong chế biến bánh Việt Nam đối với chuyên ngành Kỹ thuật làm Bánh</v>
          </cell>
          <cell r="H11">
            <v>0</v>
          </cell>
          <cell r="I11">
            <v>0</v>
          </cell>
          <cell r="J11">
            <v>0</v>
          </cell>
        </row>
        <row r="12">
          <cell r="C12" t="str">
            <v>Đinh Thị Trâm</v>
          </cell>
          <cell r="D12">
            <v>0</v>
          </cell>
          <cell r="E12" t="str">
            <v>X</v>
          </cell>
          <cell r="F12" t="str">
            <v>X</v>
          </cell>
          <cell r="G12" t="str">
            <v>Ứng dụng các mô hình truyền thông hiệu quả tại Khoa Du lịch-Khách sạn</v>
          </cell>
          <cell r="H12">
            <v>0</v>
          </cell>
          <cell r="I12">
            <v>0</v>
          </cell>
          <cell r="J12">
            <v>0</v>
          </cell>
        </row>
        <row r="13">
          <cell r="C13" t="str">
            <v>Lê Thị Thúy Oanh</v>
          </cell>
          <cell r="D13">
            <v>0</v>
          </cell>
          <cell r="E13" t="str">
            <v>X</v>
          </cell>
          <cell r="F13" t="str">
            <v>X</v>
          </cell>
          <cell r="G13" t="str">
            <v>Xây dựng chỉ số hạnh phúc cho Giáo viên và Sinh viên Trường Cao đẳng Lý Tự Trọng TP.HCM</v>
          </cell>
          <cell r="H13">
            <v>0</v>
          </cell>
          <cell r="I13">
            <v>0</v>
          </cell>
          <cell r="J13">
            <v>0</v>
          </cell>
        </row>
        <row r="14">
          <cell r="C14" t="str">
            <v>Võ Thị Kim Thư</v>
          </cell>
          <cell r="D14">
            <v>0</v>
          </cell>
          <cell r="E14" t="str">
            <v>X</v>
          </cell>
          <cell r="F14">
            <v>0</v>
          </cell>
          <cell r="G14" t="str">
            <v>Nâng cao chất lượng giảng dạy môn tổ chức sự kiện cho sinh viên  Khoa Du lịch-Khách sạn</v>
          </cell>
          <cell r="H14">
            <v>0</v>
          </cell>
          <cell r="I14">
            <v>0</v>
          </cell>
          <cell r="J14">
            <v>0</v>
          </cell>
        </row>
        <row r="15">
          <cell r="C15" t="str">
            <v>Nguyễn Hoàng Thanh Ngân</v>
          </cell>
          <cell r="D15">
            <v>0</v>
          </cell>
          <cell r="E15" t="str">
            <v>DN</v>
          </cell>
          <cell r="F15">
            <v>0</v>
          </cell>
          <cell r="G15">
            <v>0</v>
          </cell>
          <cell r="H15">
            <v>0</v>
          </cell>
          <cell r="I15">
            <v>0</v>
          </cell>
          <cell r="J15">
            <v>0</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Hồ Ngọc Chi</v>
          </cell>
          <cell r="D9" t="str">
            <v>Trưởng Trung tâm Thư viện</v>
          </cell>
          <cell r="E9" t="str">
            <v>X</v>
          </cell>
          <cell r="F9" t="str">
            <v>X</v>
          </cell>
          <cell r="G9" t="str">
            <v>Ứng  dụng thư viện số nhằm nâng cao hiệu quả trong công tác quản lý thư viện</v>
          </cell>
          <cell r="H9" t="str">
            <v>X</v>
          </cell>
          <cell r="I9">
            <v>0</v>
          </cell>
          <cell r="J9">
            <v>0</v>
          </cell>
        </row>
        <row r="10">
          <cell r="C10" t="str">
            <v>Nguyễn Tứ Cảnh</v>
          </cell>
          <cell r="D10" t="str">
            <v>Nhân viên</v>
          </cell>
          <cell r="E10" t="str">
            <v>X</v>
          </cell>
          <cell r="F10">
            <v>0</v>
          </cell>
          <cell r="G10">
            <v>0</v>
          </cell>
          <cell r="H10">
            <v>0</v>
          </cell>
          <cell r="I10">
            <v>0</v>
          </cell>
          <cell r="J10">
            <v>0</v>
          </cell>
        </row>
        <row r="11">
          <cell r="C11" t="str">
            <v>Đặng Thu Hà</v>
          </cell>
          <cell r="D11" t="str">
            <v>Nhân viên</v>
          </cell>
          <cell r="E11" t="str">
            <v>X</v>
          </cell>
          <cell r="F11">
            <v>0</v>
          </cell>
          <cell r="G11" t="str">
            <v xml:space="preserve">Một số giải pháp xây dựng vốn tài liệu của Thư viện Trường cao đẳng Lý Tự Trọng TP.HCM </v>
          </cell>
          <cell r="H11">
            <v>0</v>
          </cell>
          <cell r="I11">
            <v>0</v>
          </cell>
          <cell r="J11">
            <v>0</v>
          </cell>
        </row>
        <row r="12">
          <cell r="C12" t="str">
            <v>Trần Thị Diễm Thúy</v>
          </cell>
          <cell r="D12" t="str">
            <v>Nhân viên</v>
          </cell>
          <cell r="E12" t="str">
            <v>X</v>
          </cell>
          <cell r="F12">
            <v>0</v>
          </cell>
          <cell r="G12" t="str">
            <v>Ứng dụng công nghệ thông tin để xây dựng hệ thống lưu trữ văn bản áp dụng trong công việc tại đơn vị</v>
          </cell>
          <cell r="H12">
            <v>0</v>
          </cell>
          <cell r="I12">
            <v>0</v>
          </cell>
          <cell r="J12">
            <v>0</v>
          </cell>
        </row>
        <row r="13">
          <cell r="C13" t="str">
            <v>Nguyễn Thị Trang</v>
          </cell>
          <cell r="D13" t="str">
            <v>Nhân viên</v>
          </cell>
          <cell r="E13" t="str">
            <v>X</v>
          </cell>
          <cell r="F13">
            <v>0</v>
          </cell>
          <cell r="G13" t="str">
            <v>Cải tiến quy trình kiểm kê tài liệu giấy tại Thư viện Trường Cao đẳng Lý Tự Trọng Tp. Hồ Chí Minh</v>
          </cell>
          <cell r="H13">
            <v>0</v>
          </cell>
          <cell r="I13">
            <v>0</v>
          </cell>
          <cell r="J13">
            <v>0</v>
          </cell>
        </row>
        <row r="14">
          <cell r="C14" t="str">
            <v>Hà Thị Hậu</v>
          </cell>
          <cell r="D14" t="str">
            <v>Nhân viên</v>
          </cell>
          <cell r="E14" t="str">
            <v>X</v>
          </cell>
          <cell r="F14">
            <v>0</v>
          </cell>
          <cell r="G14" t="str">
            <v>Một số giải pháp phát triển văn hoá đọc cho sinh viên Trường cao đẳng Lý Tự Trọng TP.HCM trong thời kỳ chuyển đổi số</v>
          </cell>
          <cell r="H14">
            <v>0</v>
          </cell>
          <cell r="I14">
            <v>0</v>
          </cell>
          <cell r="J14">
            <v>0</v>
          </cell>
        </row>
        <row r="15">
          <cell r="C15" t="str">
            <v>Lư Diễm Phúc</v>
          </cell>
          <cell r="D15" t="str">
            <v>Nhân viên</v>
          </cell>
          <cell r="E15" t="str">
            <v>X</v>
          </cell>
          <cell r="F15">
            <v>0</v>
          </cell>
          <cell r="G15" t="str">
            <v xml:space="preserve">Giải pháp để thu hút sinh viên đến thư viện Trường cao đẳng Lý Tự Trọng TP.HCM </v>
          </cell>
          <cell r="H15">
            <v>0</v>
          </cell>
          <cell r="I15">
            <v>0</v>
          </cell>
          <cell r="J15">
            <v>0</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Lương Xuân Thịnh</v>
          </cell>
          <cell r="D9" t="str">
            <v>Giám đốc</v>
          </cell>
          <cell r="E9" t="str">
            <v>x</v>
          </cell>
          <cell r="F9" t="str">
            <v>x</v>
          </cell>
          <cell r="G9" t="str">
            <v>Đề xuất giải pháp thực hiện công tác truyền thông quảng bá tuyển sinh tại Trường Cao đẳng Lý Tự Trọng Thành phố Hồ Chí Minh</v>
          </cell>
          <cell r="H9">
            <v>0</v>
          </cell>
          <cell r="I9">
            <v>0</v>
          </cell>
          <cell r="J9">
            <v>0</v>
          </cell>
        </row>
        <row r="10">
          <cell r="C10" t="str">
            <v>Nguyễn Cao Thắng</v>
          </cell>
          <cell r="D10" t="str">
            <v>Phó Giám đốc</v>
          </cell>
          <cell r="E10" t="str">
            <v>x</v>
          </cell>
          <cell r="F10" t="str">
            <v>x</v>
          </cell>
          <cell r="G10" t="str">
            <v>Quy trình sửa chữa, bảo dưỡng màn hình Led và bảng quang báo tại Trường Cao đẳng Lý Tự Trọng Thành phố Hồ Chí Minh</v>
          </cell>
          <cell r="H10">
            <v>0</v>
          </cell>
          <cell r="I10">
            <v>0</v>
          </cell>
          <cell r="J10">
            <v>0</v>
          </cell>
        </row>
        <row r="11">
          <cell r="C11" t="str">
            <v>Đỗ Công Thành</v>
          </cell>
          <cell r="D11" t="str">
            <v>Nhân viên</v>
          </cell>
          <cell r="E11" t="str">
            <v>x</v>
          </cell>
          <cell r="F11">
            <v>0</v>
          </cell>
          <cell r="G11">
            <v>0</v>
          </cell>
          <cell r="H11">
            <v>0</v>
          </cell>
          <cell r="I11">
            <v>0</v>
          </cell>
          <cell r="J11">
            <v>0</v>
          </cell>
        </row>
        <row r="12">
          <cell r="C12" t="str">
            <v>Võ Tấn Kiệt</v>
          </cell>
          <cell r="D12" t="str">
            <v>Nhân viên</v>
          </cell>
          <cell r="E12" t="str">
            <v>x</v>
          </cell>
          <cell r="F12" t="str">
            <v>x</v>
          </cell>
          <cell r="G12" t="str">
            <v>Một số giải pháp ứng dụng phần mềm ROLLBALK SERVER giúp quản lý máy tính tại phòng thực hành Khoa Công nghệ Thông tin</v>
          </cell>
          <cell r="H12">
            <v>0</v>
          </cell>
          <cell r="I12">
            <v>0</v>
          </cell>
          <cell r="J12">
            <v>0</v>
          </cell>
        </row>
        <row r="13">
          <cell r="C13" t="str">
            <v>Lương Thị Thắm</v>
          </cell>
          <cell r="D13" t="str">
            <v>Nhân viên</v>
          </cell>
          <cell r="E13" t="str">
            <v>x</v>
          </cell>
          <cell r="F13">
            <v>0</v>
          </cell>
          <cell r="G13">
            <v>0</v>
          </cell>
          <cell r="H13">
            <v>0</v>
          </cell>
          <cell r="I13">
            <v>0</v>
          </cell>
          <cell r="J13">
            <v>0</v>
          </cell>
        </row>
        <row r="14">
          <cell r="C14" t="str">
            <v>Đỗ Thị Tâm</v>
          </cell>
          <cell r="D14" t="str">
            <v>Nhân viên</v>
          </cell>
          <cell r="E14" t="str">
            <v>x</v>
          </cell>
          <cell r="F14">
            <v>0</v>
          </cell>
          <cell r="G14">
            <v>0</v>
          </cell>
          <cell r="H14">
            <v>0</v>
          </cell>
          <cell r="I14">
            <v>0</v>
          </cell>
          <cell r="J14">
            <v>0</v>
          </cell>
        </row>
        <row r="15">
          <cell r="C15" t="str">
            <v>Nguyễn Hoàng Hải</v>
          </cell>
          <cell r="D15" t="str">
            <v>Nhân viên</v>
          </cell>
          <cell r="E15" t="str">
            <v>x</v>
          </cell>
          <cell r="F15" t="str">
            <v>x</v>
          </cell>
          <cell r="G15" t="str">
            <v xml:space="preserve">Thực trạng và giải pháp triển khai phần mềm thi Ngoại ngữ chuẩn đầu ra trên máy tính tại Trường Cao đẳng Lý Tự Trọng Thành phố Hồ Chí Minh </v>
          </cell>
          <cell r="H15">
            <v>0</v>
          </cell>
          <cell r="I15">
            <v>0</v>
          </cell>
          <cell r="J15">
            <v>0</v>
          </cell>
        </row>
        <row r="16">
          <cell r="C16" t="str">
            <v>Nguyễn Xuân Lợi</v>
          </cell>
          <cell r="D16" t="str">
            <v>Nhân viên</v>
          </cell>
          <cell r="E16" t="str">
            <v>x</v>
          </cell>
          <cell r="F16" t="str">
            <v>x</v>
          </cell>
          <cell r="G16" t="str">
            <v>Ứng dụng phần mềm HDDSCAN trong việc sửa chữa ổ cứng bị lỗi tại Trường Cao đẳng Lý Tự Trọng Thành phố Hồ Chí Minh</v>
          </cell>
          <cell r="H16">
            <v>0</v>
          </cell>
          <cell r="I16">
            <v>0</v>
          </cell>
          <cell r="J16">
            <v>0</v>
          </cell>
        </row>
        <row r="17">
          <cell r="C17" t="str">
            <v>Bùi Đặng Hoàng Tuấn</v>
          </cell>
          <cell r="D17" t="str">
            <v>Nhân viên</v>
          </cell>
          <cell r="E17" t="str">
            <v>x</v>
          </cell>
          <cell r="F17" t="str">
            <v>x</v>
          </cell>
          <cell r="G17" t="str">
            <v>Ứng dụng phần mềm Acronis True Image để sao lưu và khôi phục hệ thống trong việc bảo trì máy vi tính tại trường Cao đẳng Lý Tự Trọng TPHCM.</v>
          </cell>
          <cell r="H17">
            <v>0</v>
          </cell>
          <cell r="I17">
            <v>0</v>
          </cell>
          <cell r="J17">
            <v>0</v>
          </cell>
        </row>
        <row r="18">
          <cell r="C18" t="str">
            <v>Nguyễn Tiến Việt Dũng</v>
          </cell>
          <cell r="D18" t="str">
            <v>Nhân viên</v>
          </cell>
          <cell r="E18" t="str">
            <v>x</v>
          </cell>
          <cell r="F18" t="str">
            <v>x</v>
          </cell>
          <cell r="G18" t="str">
            <v>Sử dụng phần mềm WinToHDD để tạo bản sao hệ điều hành Windows hiện tại và lưu trên một ổ cứng khác</v>
          </cell>
          <cell r="H18">
            <v>0</v>
          </cell>
          <cell r="I18">
            <v>0</v>
          </cell>
          <cell r="J18">
            <v>0</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s>
    <sheetDataSet>
      <sheetData sheetId="0">
        <row r="9">
          <cell r="C9" t="str">
            <v>Nguyễn Hữu Thiện</v>
          </cell>
          <cell r="D9" t="str">
            <v>Trưởng Trung tâm</v>
          </cell>
          <cell r="E9" t="str">
            <v>X</v>
          </cell>
          <cell r="F9" t="str">
            <v>X</v>
          </cell>
          <cell r="G9" t="str">
            <v xml:space="preserve">Thực trạng và giảng pháp xây dựng hạ tầng công nghệ đáp ứng nhu cầu chuyển đổi số tại trường Cao đẳng Lý Tự Trọng Thành phố Hồ Chí Minh trong giai đoạn hiện nay </v>
          </cell>
          <cell r="H9">
            <v>0</v>
          </cell>
          <cell r="I9">
            <v>0</v>
          </cell>
          <cell r="J9">
            <v>0</v>
          </cell>
        </row>
        <row r="10">
          <cell r="C10" t="str">
            <v>Trương Thị Hồng</v>
          </cell>
          <cell r="D10" t="str">
            <v>Phó Trung tâm</v>
          </cell>
          <cell r="E10" t="str">
            <v>X</v>
          </cell>
          <cell r="F10" t="str">
            <v>X</v>
          </cell>
          <cell r="G10" t="str">
            <v>Xây dựng các giải pháp tuyên truyền và giáo dục chính trị đến toàn thể cán bộ, giảng viên, nhân viên và học sinh sinh viên trong Trường Cao đẳng Lý Tự Trọng TP.Hồ Chí Minh</v>
          </cell>
          <cell r="H10">
            <v>0</v>
          </cell>
          <cell r="I10">
            <v>0</v>
          </cell>
          <cell r="J10">
            <v>0</v>
          </cell>
        </row>
        <row r="11">
          <cell r="C11" t="str">
            <v>Trương Hữu Lộc</v>
          </cell>
          <cell r="D11" t="str">
            <v>Chuyên viên</v>
          </cell>
          <cell r="E11" t="str">
            <v>X</v>
          </cell>
          <cell r="F11" t="str">
            <v>X</v>
          </cell>
          <cell r="G11" t="str">
            <v>Ứng dụng Vbee AIVoice Studio - Chuyển văn bản thành giọng nói phục vụ công tác làm video giới thiệu về trường</v>
          </cell>
          <cell r="H11">
            <v>0</v>
          </cell>
          <cell r="I11">
            <v>0</v>
          </cell>
          <cell r="J11">
            <v>0</v>
          </cell>
        </row>
        <row r="12">
          <cell r="C12" t="str">
            <v>Vương Hội Khánh</v>
          </cell>
          <cell r="D12" t="str">
            <v>Kỹ thuật viên</v>
          </cell>
          <cell r="E12" t="str">
            <v>X</v>
          </cell>
          <cell r="F12" t="str">
            <v>X</v>
          </cell>
          <cell r="G12" t="str">
            <v>Ứng dụng phần mềm Vmix trong kỹ thuật livestream phục vụ công tác tư vấn tuyển sinh và các sự kiện hội nghị của trường Cao đẳng Lý Tự Trọng TP.HCM</v>
          </cell>
          <cell r="H12">
            <v>0</v>
          </cell>
          <cell r="I12">
            <v>0</v>
          </cell>
          <cell r="J12">
            <v>0</v>
          </cell>
        </row>
        <row r="13">
          <cell r="C13" t="str">
            <v>Phạm Huỳnh Kim Ngân</v>
          </cell>
          <cell r="D13" t="str">
            <v>Nhân viên</v>
          </cell>
          <cell r="E13" t="str">
            <v>X</v>
          </cell>
          <cell r="F13" t="str">
            <v>X</v>
          </cell>
          <cell r="G13" t="str">
            <v>Giải pháp tăng cường hiệu quả dạy học trực tuyến tại trường Cao đẳng Lý Tự Trọng Thành phố Hồ Chí Minh</v>
          </cell>
          <cell r="H13">
            <v>0</v>
          </cell>
          <cell r="I13">
            <v>0</v>
          </cell>
          <cell r="J13">
            <v>0</v>
          </cell>
        </row>
        <row r="14">
          <cell r="C14" t="str">
            <v>Nguyễn Đan Trường</v>
          </cell>
          <cell r="D14" t="str">
            <v>Nhân viên</v>
          </cell>
          <cell r="E14" t="str">
            <v>X</v>
          </cell>
          <cell r="F14" t="str">
            <v>X</v>
          </cell>
          <cell r="G14" t="str">
            <v>Xây dựng quy trình sản xuất bản tin sự kiện để quảng bá hình ảnh nhà trường trên các trang mạng truyền thông của trường Cao đẳng Lý Tự Trọng Tp.HCM</v>
          </cell>
          <cell r="H14">
            <v>0</v>
          </cell>
          <cell r="I14">
            <v>0</v>
          </cell>
          <cell r="J14">
            <v>0</v>
          </cell>
        </row>
        <row r="15">
          <cell r="C15" t="str">
            <v>Lương Công Phi</v>
          </cell>
          <cell r="D15" t="str">
            <v>Nhân viên</v>
          </cell>
          <cell r="E15" t="str">
            <v>X</v>
          </cell>
          <cell r="F15" t="str">
            <v>X</v>
          </cell>
          <cell r="G15" t="str">
            <v xml:space="preserve">Giải pháp nâng cao hiệu quả sinh hoạt các Câu lạc bộ tại trường Cao đẳng Lý Tự Trọng Thành phố Hồ Chí Minh </v>
          </cell>
          <cell r="H15">
            <v>0</v>
          </cell>
          <cell r="I15">
            <v>0</v>
          </cell>
          <cell r="J15">
            <v>0</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 val="Tap the"/>
      <sheetName val="Mau 4"/>
    </sheetNames>
    <sheetDataSet>
      <sheetData sheetId="0">
        <row r="9">
          <cell r="C9" t="str">
            <v>Phạm Hữu Lộc</v>
          </cell>
          <cell r="D9" t="str">
            <v>Hiệu trưởng</v>
          </cell>
          <cell r="E9" t="str">
            <v>X</v>
          </cell>
          <cell r="F9" t="str">
            <v>X</v>
          </cell>
        </row>
        <row r="10">
          <cell r="C10" t="str">
            <v>Đinh Hồng Minh</v>
          </cell>
          <cell r="D10" t="str">
            <v>Phó Hiệu trưởng</v>
          </cell>
          <cell r="E10" t="str">
            <v>X</v>
          </cell>
          <cell r="F10" t="str">
            <v>X</v>
          </cell>
        </row>
        <row r="11">
          <cell r="C11" t="str">
            <v>Đinh Văn Đệ</v>
          </cell>
          <cell r="D11" t="str">
            <v>Phó Hiệu trưởng</v>
          </cell>
          <cell r="E11" t="str">
            <v>X</v>
          </cell>
          <cell r="F11" t="str">
            <v>X</v>
          </cell>
        </row>
        <row r="12">
          <cell r="C12" t="str">
            <v>Châu Văn Bảo</v>
          </cell>
          <cell r="D12" t="str">
            <v>Phó Hiệu trưởng</v>
          </cell>
          <cell r="E12" t="str">
            <v>X</v>
          </cell>
          <cell r="F12" t="str">
            <v>X</v>
          </cell>
        </row>
        <row r="13">
          <cell r="C13" t="str">
            <v>Nguyễn Kính</v>
          </cell>
          <cell r="D13" t="str">
            <v>Trưởng phòng 
Kế hoạch - Tài chính</v>
          </cell>
          <cell r="E13" t="str">
            <v>X</v>
          </cell>
          <cell r="F13" t="str">
            <v>X</v>
          </cell>
        </row>
        <row r="14">
          <cell r="C14" t="str">
            <v>Nguyễn Thị Kim Dung</v>
          </cell>
          <cell r="D14" t="str">
            <v>Phó Trưởng phòng 
Kế hoạch - Tài chính</v>
          </cell>
          <cell r="E14" t="str">
            <v>X</v>
          </cell>
          <cell r="F14" t="str">
            <v>X</v>
          </cell>
        </row>
        <row r="15">
          <cell r="C15" t="str">
            <v>Hồng Mộng Tuyết Dung</v>
          </cell>
          <cell r="D15" t="str">
            <v>Nhân viên phòng 
Kế hoạch - Tài chính</v>
          </cell>
          <cell r="E15" t="str">
            <v>X</v>
          </cell>
          <cell r="F15" t="str">
            <v>X</v>
          </cell>
        </row>
        <row r="16">
          <cell r="C16" t="str">
            <v>Trần Thị Minh Thoa</v>
          </cell>
          <cell r="D16" t="str">
            <v>Nhân viên phòng 
Kế hoạch - Tài chính</v>
          </cell>
          <cell r="E16" t="str">
            <v>X</v>
          </cell>
          <cell r="F16" t="str">
            <v>X</v>
          </cell>
        </row>
        <row r="17">
          <cell r="C17" t="str">
            <v>Võ Thị Lệ Trân</v>
          </cell>
          <cell r="D17" t="str">
            <v>Nhân viên phòng 
Kế hoạch - Tài chính</v>
          </cell>
          <cell r="E17" t="str">
            <v>X</v>
          </cell>
          <cell r="F17" t="str">
            <v>X</v>
          </cell>
        </row>
        <row r="18">
          <cell r="C18" t="str">
            <v>Nguyễn Thị Hồng Thắm</v>
          </cell>
          <cell r="D18" t="str">
            <v>Nhân viên phòng 
Kế hoạch - Tài chính</v>
          </cell>
          <cell r="E18" t="str">
            <v>X</v>
          </cell>
          <cell r="F18" t="str">
            <v>X</v>
          </cell>
        </row>
        <row r="19">
          <cell r="C19" t="str">
            <v>Trần Thị Thảo Vân</v>
          </cell>
          <cell r="D19" t="str">
            <v>Nhân viên phòng 
Kế hoạch - Tài chính</v>
          </cell>
          <cell r="E19" t="str">
            <v>X</v>
          </cell>
          <cell r="F19" t="str">
            <v>X</v>
          </cell>
        </row>
        <row r="20">
          <cell r="C20" t="str">
            <v>Nguyễn Thụy Nghiêm</v>
          </cell>
          <cell r="D20" t="str">
            <v>Nhân viên phòng 
Kế hoạch - Tài chính</v>
          </cell>
          <cell r="E20" t="str">
            <v>X</v>
          </cell>
          <cell r="F20" t="str">
            <v>X</v>
          </cell>
        </row>
        <row r="21">
          <cell r="C21" t="str">
            <v>Huỳnh Như Ý</v>
          </cell>
          <cell r="D21" t="str">
            <v>Nhân viên phòng 
Kế hoạch - Tài chính</v>
          </cell>
          <cell r="E21" t="str">
            <v>X</v>
          </cell>
          <cell r="F21" t="str">
            <v>X</v>
          </cell>
        </row>
        <row r="22">
          <cell r="C22" t="str">
            <v>Hồ Văn Sĩ</v>
          </cell>
          <cell r="D22" t="str">
            <v>Trưởng phòng 
Tuyển sinh - Đào tạo</v>
          </cell>
          <cell r="E22" t="str">
            <v>X</v>
          </cell>
          <cell r="F22" t="str">
            <v>X</v>
          </cell>
        </row>
        <row r="23">
          <cell r="C23" t="str">
            <v>Nguyễn Văn Tấn</v>
          </cell>
          <cell r="D23" t="str">
            <v>Phó Trưởng phòng 
Tuyển sinh - Đào tạo</v>
          </cell>
          <cell r="E23" t="str">
            <v>X</v>
          </cell>
        </row>
        <row r="24">
          <cell r="C24" t="str">
            <v>Lương Xuân Thịnh</v>
          </cell>
          <cell r="D24" t="str">
            <v>Phó Trưởng phòng 
Tuyển sinh - Đào tạo</v>
          </cell>
          <cell r="E24" t="str">
            <v>X</v>
          </cell>
          <cell r="F24" t="str">
            <v>X</v>
          </cell>
        </row>
        <row r="25">
          <cell r="C25" t="str">
            <v>Huỳnh Thị Mai</v>
          </cell>
          <cell r="D25" t="str">
            <v>Phó Trưởng phòng 
Tuyển sinh - Đào tạo</v>
          </cell>
          <cell r="E25" t="str">
            <v>X</v>
          </cell>
          <cell r="F25" t="str">
            <v>X</v>
          </cell>
        </row>
        <row r="26">
          <cell r="C26" t="str">
            <v>Nguyễn Thị Thùy</v>
          </cell>
          <cell r="D26" t="str">
            <v>Nhân viên phòng 
Tuyển sinh - Đào tạo</v>
          </cell>
          <cell r="E26" t="str">
            <v>X</v>
          </cell>
          <cell r="F26" t="str">
            <v>X</v>
          </cell>
        </row>
        <row r="27">
          <cell r="C27" t="str">
            <v>Võ Thị Xuân Thơ</v>
          </cell>
          <cell r="D27" t="str">
            <v>Nhân viên phòng 
Tuyển sinh - Đào tạo</v>
          </cell>
          <cell r="E27" t="str">
            <v>X</v>
          </cell>
          <cell r="F27" t="str">
            <v>X</v>
          </cell>
        </row>
        <row r="28">
          <cell r="C28" t="str">
            <v>Nguyễn Thị Thanh Thảo</v>
          </cell>
          <cell r="D28" t="str">
            <v>Nhân viên phòng 
Tuyển sinh - Đào tạo</v>
          </cell>
          <cell r="E28" t="str">
            <v>X</v>
          </cell>
          <cell r="F28" t="str">
            <v>X</v>
          </cell>
        </row>
        <row r="29">
          <cell r="C29" t="str">
            <v>Huỳnh Thị Cẩm Hoa</v>
          </cell>
          <cell r="D29" t="str">
            <v>Nhân viên phòng 
Tuyển sinh - Đào tạo</v>
          </cell>
          <cell r="E29" t="str">
            <v>X</v>
          </cell>
          <cell r="F29" t="str">
            <v>X</v>
          </cell>
        </row>
        <row r="30">
          <cell r="C30" t="str">
            <v>Giáp Thị Vượng</v>
          </cell>
          <cell r="D30" t="str">
            <v>Nhân viên phòng 
Tuyển sinh - Đào tạo</v>
          </cell>
          <cell r="E30" t="str">
            <v>X</v>
          </cell>
        </row>
        <row r="31">
          <cell r="C31" t="str">
            <v>Thái Thị My Sa</v>
          </cell>
          <cell r="D31" t="str">
            <v>Nhân viên phòng 
Tuyển sinh - Đào tạo</v>
          </cell>
          <cell r="E31" t="str">
            <v>X</v>
          </cell>
          <cell r="F31" t="str">
            <v>X</v>
          </cell>
        </row>
        <row r="32">
          <cell r="C32" t="str">
            <v>Mai Nguyễn Hoàng Yến</v>
          </cell>
          <cell r="D32" t="str">
            <v>Nhân viên phòng 
Tuyển sinh - Đào tạo</v>
          </cell>
          <cell r="E32" t="str">
            <v>X</v>
          </cell>
        </row>
        <row r="33">
          <cell r="C33" t="str">
            <v>Nguyễn Thị Hải Hà</v>
          </cell>
          <cell r="D33" t="str">
            <v>Nhân viên phòng 
Tuyển sinh - Đào tạo</v>
          </cell>
          <cell r="E33" t="str">
            <v>X</v>
          </cell>
        </row>
        <row r="34">
          <cell r="C34" t="str">
            <v>Sỹ Thị Chung</v>
          </cell>
          <cell r="D34" t="str">
            <v>Nhân viên phòng 
Tuyển sinh - Đào tạo</v>
          </cell>
          <cell r="E34" t="str">
            <v>X</v>
          </cell>
          <cell r="F34" t="str">
            <v>X</v>
          </cell>
        </row>
        <row r="35">
          <cell r="C35" t="str">
            <v>Nguyễn Thị Tất</v>
          </cell>
          <cell r="D35" t="str">
            <v>Nhân viên phòng 
Tuyển sinh - Đào tạo</v>
          </cell>
          <cell r="E35" t="str">
            <v>X</v>
          </cell>
          <cell r="F35" t="str">
            <v>X</v>
          </cell>
        </row>
        <row r="36">
          <cell r="C36" t="str">
            <v>Nguyễn Thị Nhung</v>
          </cell>
          <cell r="D36" t="str">
            <v>Nhân viên phòng 
Tuyển sinh - Đào tạo</v>
          </cell>
          <cell r="E36" t="str">
            <v>X</v>
          </cell>
          <cell r="F36" t="str">
            <v>X</v>
          </cell>
        </row>
        <row r="37">
          <cell r="C37" t="str">
            <v>Nguyễn Việt Tiến</v>
          </cell>
          <cell r="D37" t="str">
            <v>Nhân viên phòng 
Tuyển sinh - Đào tạo</v>
          </cell>
          <cell r="E37" t="str">
            <v>X</v>
          </cell>
          <cell r="F37" t="str">
            <v>X</v>
          </cell>
        </row>
        <row r="38">
          <cell r="C38" t="str">
            <v>Lâm Viết Dũng</v>
          </cell>
          <cell r="D38" t="str">
            <v>Trưởng phòng 
Tổ chức - Hành chính - Tổng hợp</v>
          </cell>
          <cell r="E38" t="str">
            <v>X</v>
          </cell>
          <cell r="F38" t="str">
            <v>X</v>
          </cell>
        </row>
        <row r="39">
          <cell r="C39" t="str">
            <v>Lưu Hoàng Hải Yến</v>
          </cell>
          <cell r="D39" t="str">
            <v>Phó Trưởng phòng 
Tổ chức - Hành chính - Tổng hợp</v>
          </cell>
          <cell r="E39" t="str">
            <v>X</v>
          </cell>
          <cell r="F39" t="str">
            <v>X</v>
          </cell>
        </row>
        <row r="40">
          <cell r="C40" t="str">
            <v>Huỳnh Thị Minh Ly</v>
          </cell>
          <cell r="D40" t="str">
            <v>Phó Trưởng phòng 
Tổ chức - Hành chính - Tổng hợp</v>
          </cell>
          <cell r="E40" t="str">
            <v>X</v>
          </cell>
          <cell r="F40" t="str">
            <v>X</v>
          </cell>
        </row>
        <row r="41">
          <cell r="C41" t="str">
            <v>Vũ Như Quỳnh</v>
          </cell>
          <cell r="D41" t="str">
            <v>Nhân viên phòng 
Tổ chức - Hành chính - Tổng hợp</v>
          </cell>
          <cell r="E41" t="str">
            <v>X</v>
          </cell>
          <cell r="F41" t="str">
            <v>X</v>
          </cell>
        </row>
        <row r="42">
          <cell r="C42" t="str">
            <v>Phan Thị Ngọc Phượng</v>
          </cell>
          <cell r="D42" t="str">
            <v>Nhân viên phòng 
Tổ chức - Hành chính - Tổng hợp</v>
          </cell>
          <cell r="E42" t="str">
            <v>X</v>
          </cell>
          <cell r="F42" t="str">
            <v>X</v>
          </cell>
        </row>
        <row r="43">
          <cell r="C43" t="str">
            <v>Nguyễn Thị Bích Liễu</v>
          </cell>
          <cell r="D43" t="str">
            <v>Nhân viên phòng 
Tổ chức - Hành chính - Tổng hợp</v>
          </cell>
          <cell r="E43" t="str">
            <v>X</v>
          </cell>
          <cell r="F43" t="str">
            <v>X</v>
          </cell>
        </row>
        <row r="44">
          <cell r="C44" t="str">
            <v>Nguyễn Văn Chì</v>
          </cell>
          <cell r="D44" t="str">
            <v>Nhân viên phòng 
Tổ chức - Hành chính - Tổng hợp</v>
          </cell>
          <cell r="E44" t="str">
            <v>X</v>
          </cell>
          <cell r="F44" t="str">
            <v>X</v>
          </cell>
        </row>
        <row r="45">
          <cell r="C45" t="str">
            <v>Trần Thị Ánh Phượng</v>
          </cell>
          <cell r="D45" t="str">
            <v>Nhân viên phòng 
Tổ chức - Hành chính - Tổng hợp</v>
          </cell>
          <cell r="E45" t="str">
            <v>X</v>
          </cell>
          <cell r="F45" t="str">
            <v>X</v>
          </cell>
        </row>
        <row r="46">
          <cell r="C46" t="str">
            <v>Nguyễn Thị Vân</v>
          </cell>
          <cell r="D46" t="str">
            <v>Nhân viên phòng 
Tổ chức - Hành chính - Tổng hợp</v>
          </cell>
          <cell r="E46" t="str">
            <v>X</v>
          </cell>
          <cell r="F46" t="str">
            <v>X</v>
          </cell>
        </row>
        <row r="47">
          <cell r="C47" t="str">
            <v>Trần Thị Phương Oanh</v>
          </cell>
          <cell r="D47" t="str">
            <v>Nhân viên phòng 
Tổ chức - Hành chính - Tổng hợp</v>
          </cell>
          <cell r="E47" t="str">
            <v>X</v>
          </cell>
          <cell r="F47" t="str">
            <v>X</v>
          </cell>
        </row>
        <row r="48">
          <cell r="C48" t="str">
            <v>Thân Thị Nhung</v>
          </cell>
          <cell r="D48" t="str">
            <v>Nhân viên phòng 
Tổ chức - Hành chính - Tổng hợp</v>
          </cell>
          <cell r="E48" t="str">
            <v>X</v>
          </cell>
          <cell r="F48" t="str">
            <v>X</v>
          </cell>
        </row>
        <row r="49">
          <cell r="C49" t="str">
            <v>Huỳnh Thị Xuân Mai</v>
          </cell>
          <cell r="D49" t="str">
            <v>Nhân viên phòng 
Tổ chức - Hành chính - Tổng hợp</v>
          </cell>
          <cell r="E49" t="str">
            <v>X</v>
          </cell>
          <cell r="F49" t="str">
            <v>X</v>
          </cell>
        </row>
        <row r="50">
          <cell r="C50" t="str">
            <v>Trần Văn Cu Anh</v>
          </cell>
          <cell r="D50" t="str">
            <v>Nhân viên phòng 
Tổ chức - Hành chính - Tổng hợp</v>
          </cell>
          <cell r="E50" t="str">
            <v>X</v>
          </cell>
          <cell r="F50" t="str">
            <v>X</v>
          </cell>
        </row>
        <row r="51">
          <cell r="C51" t="str">
            <v>Phạm Hữu Tấn</v>
          </cell>
          <cell r="D51" t="str">
            <v>Nhân viên phòng 
Tổ chức - Hành chính - Tổng hợp</v>
          </cell>
          <cell r="E51" t="str">
            <v>X</v>
          </cell>
          <cell r="F51" t="str">
            <v>X</v>
          </cell>
        </row>
        <row r="52">
          <cell r="C52" t="str">
            <v>Nguyễn Hữu Xuân Vũ</v>
          </cell>
          <cell r="D52" t="str">
            <v>Nhân viên phòng 
Tổ chức - Hành chính - Tổng hợp</v>
          </cell>
          <cell r="E52" t="str">
            <v>X</v>
          </cell>
          <cell r="F52" t="str">
            <v>X</v>
          </cell>
        </row>
        <row r="53">
          <cell r="C53" t="str">
            <v>Lê Hồng Phúc</v>
          </cell>
          <cell r="D53" t="str">
            <v>Nhân viên phòng 
Tổ chức - Hành chính - Tổng hợp</v>
          </cell>
          <cell r="E53" t="str">
            <v>X</v>
          </cell>
          <cell r="F53" t="str">
            <v>X</v>
          </cell>
        </row>
        <row r="54">
          <cell r="C54" t="str">
            <v>Phạm Hữu Thành Phú</v>
          </cell>
          <cell r="D54" t="str">
            <v>Nhân viên phòng 
Tổ chức - Hành chính - Tổng hợp</v>
          </cell>
          <cell r="E54" t="str">
            <v>X</v>
          </cell>
          <cell r="F54" t="str">
            <v>X</v>
          </cell>
        </row>
        <row r="55">
          <cell r="C55" t="str">
            <v>Huỳnh Thanh Nhàn</v>
          </cell>
          <cell r="D55" t="str">
            <v>Nhân viên phòng 
Tổ chức - Hành chính - Tổng hợp</v>
          </cell>
          <cell r="E55" t="str">
            <v>X</v>
          </cell>
          <cell r="F55" t="str">
            <v>X</v>
          </cell>
        </row>
        <row r="56">
          <cell r="C56" t="str">
            <v>Đồng Anh Tuấn</v>
          </cell>
          <cell r="D56" t="str">
            <v>Nhân viên phòng 
Tổ chức - Hành chính - Tổng hợp</v>
          </cell>
          <cell r="E56" t="str">
            <v>X</v>
          </cell>
          <cell r="F56" t="str">
            <v>X</v>
          </cell>
        </row>
        <row r="57">
          <cell r="C57" t="str">
            <v>Lê Hồng Sơn</v>
          </cell>
          <cell r="D57" t="str">
            <v>Nhân viên phòng 
Tổ chức - Hành chính - Tổng hợp</v>
          </cell>
          <cell r="E57" t="str">
            <v>X</v>
          </cell>
          <cell r="F57" t="str">
            <v>X</v>
          </cell>
        </row>
        <row r="58">
          <cell r="C58" t="str">
            <v>Trần Thanh Phương</v>
          </cell>
          <cell r="D58" t="str">
            <v>Nhân viên phòng 
Tổ chức - Hành chính - Tổng hợp</v>
          </cell>
          <cell r="E58" t="str">
            <v>X</v>
          </cell>
          <cell r="F58" t="str">
            <v>X</v>
          </cell>
        </row>
        <row r="59">
          <cell r="C59" t="str">
            <v>Nguyễn Thanh Hiền</v>
          </cell>
          <cell r="D59" t="str">
            <v>Nhân viên phòng 
Tổ chức - Hành chính - Tổng hợp</v>
          </cell>
          <cell r="E59" t="str">
            <v>X</v>
          </cell>
          <cell r="F59" t="str">
            <v>X</v>
          </cell>
        </row>
        <row r="60">
          <cell r="C60" t="str">
            <v>Dương Văn Tâm</v>
          </cell>
          <cell r="D60" t="str">
            <v>Nhân viên phòng 
Tổ chức - Hành chính - Tổng hợp</v>
          </cell>
          <cell r="E60" t="str">
            <v>X</v>
          </cell>
          <cell r="F60" t="str">
            <v>X</v>
          </cell>
        </row>
        <row r="61">
          <cell r="C61" t="str">
            <v>Huỳnh Ngọc Liên</v>
          </cell>
          <cell r="D61" t="str">
            <v>Nhân viên phòng 
Tổ chức - Hành chính - Tổng hợp</v>
          </cell>
          <cell r="E61" t="str">
            <v>X</v>
          </cell>
          <cell r="F61" t="str">
            <v>X</v>
          </cell>
        </row>
        <row r="62">
          <cell r="C62" t="str">
            <v>Phạm Quang Tùng</v>
          </cell>
          <cell r="D62" t="str">
            <v>Nhân viên phòng 
Tổ chức - Hành chính - Tổng hợp</v>
          </cell>
          <cell r="E62" t="str">
            <v>X</v>
          </cell>
          <cell r="F62" t="str">
            <v>X</v>
          </cell>
        </row>
        <row r="63">
          <cell r="C63" t="str">
            <v>Trần Việt Anh</v>
          </cell>
          <cell r="D63" t="str">
            <v>Nhân viên phòng 
Tổ chức - Hành chính - Tổng hợp</v>
          </cell>
          <cell r="E63" t="str">
            <v>X</v>
          </cell>
          <cell r="F63" t="str">
            <v>X</v>
          </cell>
        </row>
        <row r="64">
          <cell r="C64" t="str">
            <v>Lê Xuân Thiện</v>
          </cell>
          <cell r="D64" t="str">
            <v>Trưởng phòng Thanh tra giáo dục - Công tác Sinh viên</v>
          </cell>
          <cell r="E64" t="str">
            <v>X</v>
          </cell>
          <cell r="F64" t="str">
            <v>X</v>
          </cell>
        </row>
        <row r="65">
          <cell r="C65" t="str">
            <v>Hồ Minh Lợi</v>
          </cell>
          <cell r="D65" t="str">
            <v>Phó Trưởng phòng Thanh tra giáo dục - Công tác Sinh viên</v>
          </cell>
          <cell r="E65" t="str">
            <v>X</v>
          </cell>
        </row>
        <row r="66">
          <cell r="C66" t="str">
            <v>Nguyễn Ngọc Hiệp</v>
          </cell>
          <cell r="D66" t="str">
            <v>Phó Trưởng phòng Thanh tra giáo dục - Công tác Sinh viên</v>
          </cell>
          <cell r="E66" t="str">
            <v>X</v>
          </cell>
          <cell r="F66" t="str">
            <v>X</v>
          </cell>
        </row>
        <row r="67">
          <cell r="C67" t="str">
            <v>Nguyễn Thị Kim Anh</v>
          </cell>
          <cell r="D67" t="str">
            <v>Nhân viên phòng Thanh tra giáo dục - Công tác Sinh viên</v>
          </cell>
          <cell r="E67" t="str">
            <v>X</v>
          </cell>
          <cell r="F67" t="str">
            <v>X</v>
          </cell>
        </row>
        <row r="68">
          <cell r="C68" t="str">
            <v>Phạm Thị Lê Chi</v>
          </cell>
          <cell r="D68" t="str">
            <v>Nhân viên phòng Thanh tra giáo dục - Công tác Sinh viên</v>
          </cell>
          <cell r="E68" t="str">
            <v>X</v>
          </cell>
          <cell r="F68" t="str">
            <v>X</v>
          </cell>
        </row>
        <row r="69">
          <cell r="C69" t="str">
            <v>Trần Thị Thu Hà</v>
          </cell>
          <cell r="D69" t="str">
            <v>Nhân viên phòng Thanh tra giáo dục - Công tác Sinh viên</v>
          </cell>
          <cell r="E69" t="str">
            <v>X</v>
          </cell>
          <cell r="F69" t="str">
            <v>X</v>
          </cell>
        </row>
        <row r="70">
          <cell r="C70" t="str">
            <v>Nguyễn Tất Thắng</v>
          </cell>
          <cell r="D70" t="str">
            <v>Nhân viên phòng Thanh tra giáo dục - Công tác Sinh viên</v>
          </cell>
          <cell r="E70" t="str">
            <v>X</v>
          </cell>
          <cell r="F70" t="str">
            <v>X</v>
          </cell>
        </row>
        <row r="71">
          <cell r="C71" t="str">
            <v>Nguyễn Thị Ngọc Anh</v>
          </cell>
          <cell r="D71" t="str">
            <v>Nhân viên phòng Thanh tra giáo dục - Công tác Sinh viên</v>
          </cell>
          <cell r="E71" t="str">
            <v>X</v>
          </cell>
          <cell r="F71" t="str">
            <v>X</v>
          </cell>
        </row>
        <row r="72">
          <cell r="C72" t="str">
            <v>Mai Thu Hương</v>
          </cell>
          <cell r="D72" t="str">
            <v>Nhân viên phòng Thanh tra giáo dục - Công tác Sinh viên</v>
          </cell>
          <cell r="E72" t="str">
            <v>X</v>
          </cell>
          <cell r="F72" t="str">
            <v>X</v>
          </cell>
        </row>
        <row r="73">
          <cell r="C73" t="str">
            <v>Lê Thị Nữ</v>
          </cell>
          <cell r="D73" t="str">
            <v>Nhân viên phòng Thanh tra giáo dục - Công tác Sinh viên</v>
          </cell>
          <cell r="E73" t="str">
            <v>X</v>
          </cell>
        </row>
        <row r="74">
          <cell r="C74" t="str">
            <v>Nguyễn Trung Dũng</v>
          </cell>
          <cell r="D74" t="str">
            <v>Nhân viên phòng Thanh tra giáo dục - Công tác Sinh viên</v>
          </cell>
          <cell r="E74" t="str">
            <v>X</v>
          </cell>
          <cell r="F74" t="str">
            <v>X</v>
          </cell>
        </row>
        <row r="75">
          <cell r="C75" t="str">
            <v>Huỳnh Văn Hiếu</v>
          </cell>
          <cell r="D75" t="str">
            <v>Nhân viên phòng Thanh tra giáo dục - Công tác Sinh viên</v>
          </cell>
          <cell r="E75" t="str">
            <v>X</v>
          </cell>
        </row>
        <row r="76">
          <cell r="C76" t="str">
            <v>Phạm Huy Hoàng</v>
          </cell>
          <cell r="D76" t="str">
            <v>Nhân viên phòng Thanh tra giáo dục - Công tác Sinh viên</v>
          </cell>
          <cell r="E76" t="str">
            <v>X</v>
          </cell>
          <cell r="F76" t="str">
            <v>X</v>
          </cell>
        </row>
        <row r="77">
          <cell r="C77" t="str">
            <v>Trần Anh Mỹ</v>
          </cell>
          <cell r="D77" t="str">
            <v>Nhân viên phòng Thanh tra giáo dục - Công tác Sinh viên</v>
          </cell>
          <cell r="E77" t="str">
            <v>X</v>
          </cell>
          <cell r="F77" t="str">
            <v>X</v>
          </cell>
        </row>
        <row r="78">
          <cell r="C78" t="str">
            <v>Bùi Đức Phước</v>
          </cell>
          <cell r="D78" t="str">
            <v>Nhân viên phòng Thanh tra giáo dục - Công tác Sinh viên</v>
          </cell>
          <cell r="E78" t="str">
            <v>X</v>
          </cell>
          <cell r="F78" t="str">
            <v>X</v>
          </cell>
        </row>
        <row r="79">
          <cell r="C79" t="str">
            <v>Nguyễn Chí Nhân</v>
          </cell>
          <cell r="D79" t="str">
            <v>Trưởng phòng Khảo thí và Đảm bảo chất lượng</v>
          </cell>
          <cell r="E79" t="str">
            <v>X</v>
          </cell>
          <cell r="F79" t="str">
            <v>X</v>
          </cell>
        </row>
        <row r="80">
          <cell r="C80" t="str">
            <v>Trương Thị Hồng</v>
          </cell>
          <cell r="D80" t="str">
            <v>Nhân viên phòng Khảo thí và Đảm bảo chất lượng</v>
          </cell>
          <cell r="E80" t="str">
            <v>X</v>
          </cell>
          <cell r="F80" t="str">
            <v>X</v>
          </cell>
        </row>
        <row r="81">
          <cell r="C81" t="str">
            <v>Nguyễn Thanh Sơn</v>
          </cell>
          <cell r="D81" t="str">
            <v>Nhân viên phòng Khảo thí và Đảm bảo chất lượng</v>
          </cell>
          <cell r="E81" t="str">
            <v>X</v>
          </cell>
          <cell r="F81" t="str">
            <v>X</v>
          </cell>
        </row>
        <row r="82">
          <cell r="C82" t="str">
            <v>Vũ Thị Thu Thủy</v>
          </cell>
          <cell r="D82" t="str">
            <v>Nhân viên phòng Khảo thí và Đảm bảo chất lượng</v>
          </cell>
          <cell r="E82" t="str">
            <v>X</v>
          </cell>
          <cell r="F82" t="str">
            <v>X</v>
          </cell>
        </row>
        <row r="83">
          <cell r="C83" t="str">
            <v>Nguyễn Thị Tuyết</v>
          </cell>
          <cell r="D83" t="str">
            <v>Nhân viên phòng Khảo thí và Đảm bảo chất lượng</v>
          </cell>
          <cell r="E83" t="str">
            <v>X</v>
          </cell>
          <cell r="F83" t="str">
            <v>X</v>
          </cell>
        </row>
        <row r="84">
          <cell r="C84" t="str">
            <v>Lương Minh Dũng</v>
          </cell>
          <cell r="D84" t="str">
            <v>Nhân viên phòng Khảo thí và Đảm bảo chất lượng</v>
          </cell>
          <cell r="E84" t="str">
            <v>X</v>
          </cell>
          <cell r="F84" t="str">
            <v>X</v>
          </cell>
        </row>
        <row r="85">
          <cell r="C85" t="str">
            <v>Nguyễn Yến Nhi</v>
          </cell>
          <cell r="D85" t="str">
            <v>Nhân viên phòng Khảo thí và Đảm bảo chất lượng</v>
          </cell>
          <cell r="E85" t="str">
            <v>X</v>
          </cell>
          <cell r="F85" t="str">
            <v>X</v>
          </cell>
        </row>
        <row r="86">
          <cell r="C86" t="str">
            <v>Nguyễn Thành Nam</v>
          </cell>
          <cell r="D86" t="str">
            <v>Trưởng phòng Quản lý khoa học - Hợp tác quốc tế</v>
          </cell>
          <cell r="E86" t="str">
            <v>X</v>
          </cell>
          <cell r="F86" t="str">
            <v>X</v>
          </cell>
        </row>
        <row r="87">
          <cell r="C87" t="str">
            <v>Lê Tiến Dũng</v>
          </cell>
          <cell r="D87" t="str">
            <v>Nhân viên phòng Quản lý khoa học - Hợp tác quốc tế</v>
          </cell>
          <cell r="E87" t="str">
            <v>X</v>
          </cell>
        </row>
        <row r="88">
          <cell r="C88" t="str">
            <v>Lê Quang Liêm</v>
          </cell>
          <cell r="D88" t="str">
            <v>Trưởng phòng 
Quản trị - Dịch vụ</v>
          </cell>
          <cell r="E88" t="str">
            <v>X</v>
          </cell>
          <cell r="F88" t="str">
            <v>X</v>
          </cell>
        </row>
        <row r="89">
          <cell r="C89" t="str">
            <v>Nguyễn Văn Thành</v>
          </cell>
          <cell r="D89" t="str">
            <v>Phó Trưởng phòng 
Quản trị - Dịch vụ</v>
          </cell>
          <cell r="E89" t="str">
            <v>X</v>
          </cell>
          <cell r="F89" t="str">
            <v>X</v>
          </cell>
        </row>
        <row r="90">
          <cell r="C90" t="str">
            <v>Nguyễn Trọng Phú</v>
          </cell>
          <cell r="D90" t="str">
            <v>Tổ trưởng Tổ sửa chữa thuộc phòng Quản trị - Dịch vụ</v>
          </cell>
          <cell r="E90" t="str">
            <v>X</v>
          </cell>
          <cell r="F90" t="str">
            <v>X</v>
          </cell>
        </row>
        <row r="91">
          <cell r="C91" t="str">
            <v>Phan Đức Long</v>
          </cell>
          <cell r="D91" t="str">
            <v>Tổ trưởng Tổ Quản lý Ký túc xá Sinh viên thuộc phòng Quản trị - Dịch vụ</v>
          </cell>
          <cell r="E91" t="str">
            <v>X</v>
          </cell>
          <cell r="F91" t="str">
            <v>X</v>
          </cell>
        </row>
        <row r="92">
          <cell r="C92" t="str">
            <v>Giáp Văn Thịnh</v>
          </cell>
          <cell r="D92" t="str">
            <v>Nhân viên phòng Quản trị - Dịch vụ</v>
          </cell>
          <cell r="E92" t="str">
            <v>X</v>
          </cell>
          <cell r="F92" t="str">
            <v>X</v>
          </cell>
        </row>
        <row r="93">
          <cell r="C93" t="str">
            <v>Vũ Ngọc Quang</v>
          </cell>
          <cell r="D93" t="str">
            <v>Nhân viên phòng Quản trị - Dịch vụ</v>
          </cell>
          <cell r="E93" t="str">
            <v>X</v>
          </cell>
          <cell r="F93" t="str">
            <v>X</v>
          </cell>
        </row>
        <row r="94">
          <cell r="C94" t="str">
            <v>Nguyễn Cao Thắng</v>
          </cell>
          <cell r="D94" t="str">
            <v>Nhân viên phòng Quản trị - Dịch vụ</v>
          </cell>
          <cell r="E94" t="str">
            <v>X</v>
          </cell>
          <cell r="F94" t="str">
            <v>X</v>
          </cell>
        </row>
        <row r="95">
          <cell r="C95" t="str">
            <v>Ninh Đỗ Hiệp</v>
          </cell>
          <cell r="D95" t="str">
            <v>Nhân viên phòng Quản trị - Dịch vụ</v>
          </cell>
          <cell r="E95" t="str">
            <v>X</v>
          </cell>
          <cell r="F95" t="str">
            <v>X</v>
          </cell>
        </row>
        <row r="96">
          <cell r="C96" t="str">
            <v>Nguyễn Tiến Việt Dũng</v>
          </cell>
          <cell r="D96" t="str">
            <v>Nhân viên phòng Quản trị - Dịch vụ</v>
          </cell>
          <cell r="E96" t="str">
            <v>X</v>
          </cell>
          <cell r="F96" t="str">
            <v>X</v>
          </cell>
        </row>
        <row r="97">
          <cell r="C97" t="str">
            <v>Bùi Đặng Hoàng Tuấn</v>
          </cell>
          <cell r="D97" t="str">
            <v>Nhân viên phòng Quản trị - Dịch vụ</v>
          </cell>
          <cell r="E97" t="str">
            <v>X</v>
          </cell>
          <cell r="F97" t="str">
            <v>X</v>
          </cell>
        </row>
        <row r="98">
          <cell r="C98" t="str">
            <v>Lê Hồng Anh Tuấn</v>
          </cell>
          <cell r="D98" t="str">
            <v>Nhân viên phòng Quản trị - Dịch vụ</v>
          </cell>
          <cell r="E98" t="str">
            <v>X</v>
          </cell>
          <cell r="F98" t="str">
            <v>X</v>
          </cell>
        </row>
        <row r="99">
          <cell r="C99" t="str">
            <v>Hà Nhật Thanh</v>
          </cell>
          <cell r="D99" t="str">
            <v>Nhân viên phòng Quản trị - Dịch vụ</v>
          </cell>
          <cell r="E99" t="str">
            <v>X</v>
          </cell>
        </row>
        <row r="100">
          <cell r="C100" t="str">
            <v>Trần Văn Lý</v>
          </cell>
          <cell r="D100" t="str">
            <v>Nhân viên phòng Quản trị - Dịch vụ</v>
          </cell>
          <cell r="E100" t="str">
            <v>X</v>
          </cell>
        </row>
        <row r="101">
          <cell r="C101" t="str">
            <v>Bùi Thị Dương</v>
          </cell>
          <cell r="D101" t="str">
            <v>Nhân viên phòng Quản trị - Dịch vụ</v>
          </cell>
          <cell r="E101" t="str">
            <v>X</v>
          </cell>
          <cell r="F101" t="str">
            <v>X</v>
          </cell>
        </row>
        <row r="102">
          <cell r="C102" t="str">
            <v>Võ Tấn Kiệt</v>
          </cell>
          <cell r="D102" t="str">
            <v>Nhân viên phòng Quản trị - Dịch vụ</v>
          </cell>
          <cell r="E102" t="str">
            <v>X</v>
          </cell>
          <cell r="F102" t="str">
            <v>X</v>
          </cell>
        </row>
        <row r="103">
          <cell r="C103" t="str">
            <v>Dương Thị Thủy</v>
          </cell>
          <cell r="D103" t="str">
            <v>Nhân viên phòng Quản trị - Dịch vụ</v>
          </cell>
          <cell r="E103" t="str">
            <v>X</v>
          </cell>
          <cell r="F103" t="str">
            <v>X</v>
          </cell>
        </row>
        <row r="104">
          <cell r="C104" t="str">
            <v>Nguyễn Thị Thảo</v>
          </cell>
          <cell r="D104" t="str">
            <v>Nhân viên phòng Quản trị - Dịch vụ</v>
          </cell>
          <cell r="E104" t="str">
            <v>X</v>
          </cell>
          <cell r="F104" t="str">
            <v>X</v>
          </cell>
        </row>
        <row r="105">
          <cell r="C105" t="str">
            <v>Trần Thị Thu</v>
          </cell>
          <cell r="D105" t="str">
            <v>Tổ trưởng Tổ vệ sinh môi trường thuộc phòng Quản trị - Dịch vụ</v>
          </cell>
          <cell r="E105" t="str">
            <v>X</v>
          </cell>
        </row>
        <row r="106">
          <cell r="C106" t="str">
            <v>Đỗ Thị Bích Thủy</v>
          </cell>
          <cell r="D106" t="str">
            <v>Nhân viên phòng Quản trị - Dịch vụ</v>
          </cell>
          <cell r="E106" t="str">
            <v>X</v>
          </cell>
        </row>
        <row r="107">
          <cell r="C107" t="str">
            <v>Nguyễn Thị Thu Trang</v>
          </cell>
          <cell r="D107" t="str">
            <v>Nhân viên phòng Quản trị - Dịch vụ</v>
          </cell>
          <cell r="E107" t="str">
            <v>X</v>
          </cell>
        </row>
        <row r="108">
          <cell r="C108" t="str">
            <v>Trần Kim Tươi</v>
          </cell>
          <cell r="D108" t="str">
            <v>Nhân viên phòng Quản trị - Dịch vụ</v>
          </cell>
          <cell r="E108" t="str">
            <v>X</v>
          </cell>
        </row>
        <row r="109">
          <cell r="C109" t="str">
            <v>Trương Thị Bắc</v>
          </cell>
          <cell r="D109" t="str">
            <v>Nhân viên phòng Quản trị - Dịch vụ</v>
          </cell>
          <cell r="E109" t="str">
            <v>X</v>
          </cell>
        </row>
        <row r="110">
          <cell r="C110" t="str">
            <v>Trương Thị Định</v>
          </cell>
          <cell r="D110" t="str">
            <v>Nhân viên phòng Quản trị - Dịch vụ</v>
          </cell>
          <cell r="E110" t="str">
            <v>X</v>
          </cell>
        </row>
        <row r="111">
          <cell r="C111" t="str">
            <v>Giáp Đức Nhận</v>
          </cell>
          <cell r="D111" t="str">
            <v>Nhân viên phòng Quản trị - Dịch vụ</v>
          </cell>
          <cell r="E111" t="str">
            <v>X</v>
          </cell>
          <cell r="F111" t="str">
            <v>X</v>
          </cell>
        </row>
        <row r="112">
          <cell r="C112" t="str">
            <v>Tạ Quốc Tấn</v>
          </cell>
          <cell r="D112" t="str">
            <v>Nhân viên phòng Quản trị - Dịch vụ</v>
          </cell>
          <cell r="E112" t="str">
            <v>X</v>
          </cell>
          <cell r="F112" t="str">
            <v>X</v>
          </cell>
        </row>
        <row r="113">
          <cell r="C113" t="str">
            <v>Nguyễn Xuân Lợi</v>
          </cell>
          <cell r="D113" t="str">
            <v>Nhân viên phòng Quản trị - Dịch vụ</v>
          </cell>
          <cell r="E113" t="str">
            <v>X</v>
          </cell>
          <cell r="F113" t="str">
            <v>X</v>
          </cell>
        </row>
        <row r="114">
          <cell r="C114" t="str">
            <v>Huỳnh Bá Triết</v>
          </cell>
          <cell r="D114" t="str">
            <v>Nhân viên phòng Quản trị - Dịch vụ</v>
          </cell>
          <cell r="E114" t="str">
            <v>X</v>
          </cell>
          <cell r="F114" t="str">
            <v>X</v>
          </cell>
        </row>
        <row r="115">
          <cell r="C115" t="str">
            <v>Trần Thanh Quí</v>
          </cell>
          <cell r="D115" t="str">
            <v>Nhân viên phòng Quản trị - Dịch vụ</v>
          </cell>
          <cell r="E115" t="str">
            <v>X</v>
          </cell>
        </row>
        <row r="116">
          <cell r="C116" t="str">
            <v>Võ Thị Tuyết</v>
          </cell>
          <cell r="D116" t="str">
            <v>Nhân viên phòng Quản trị - Dịch vụ</v>
          </cell>
          <cell r="E116" t="str">
            <v>X</v>
          </cell>
        </row>
        <row r="117">
          <cell r="C117" t="str">
            <v>Trịnh Tuấn Vũ</v>
          </cell>
          <cell r="D117" t="str">
            <v>Nhân viên phòng Quản trị - Dịch vụ</v>
          </cell>
          <cell r="E117" t="str">
            <v>X</v>
          </cell>
        </row>
        <row r="118">
          <cell r="C118" t="str">
            <v xml:space="preserve">Trương Phú Cường </v>
          </cell>
          <cell r="D118" t="str">
            <v>Nhân viên phòng Quản trị - Dịch vụ</v>
          </cell>
          <cell r="E118" t="str">
            <v>X</v>
          </cell>
          <cell r="F118" t="str">
            <v>X</v>
          </cell>
        </row>
        <row r="119">
          <cell r="C119" t="str">
            <v>Võ Tấn Đức</v>
          </cell>
          <cell r="D119" t="str">
            <v>Nhân viên phòng Quản trị - Dịch vụ</v>
          </cell>
          <cell r="E119" t="str">
            <v>X</v>
          </cell>
        </row>
        <row r="120">
          <cell r="C120" t="str">
            <v>Ngô Ngọc Của</v>
          </cell>
          <cell r="D120" t="str">
            <v>Trưởng khoa Khoa học cơ bản</v>
          </cell>
          <cell r="E120" t="str">
            <v>X</v>
          </cell>
        </row>
        <row r="121">
          <cell r="C121" t="str">
            <v>Nguyễn Thị Nhuận</v>
          </cell>
          <cell r="D121" t="str">
            <v>Trưởng khoa Khoa học cơ bản</v>
          </cell>
          <cell r="E121" t="str">
            <v>X</v>
          </cell>
          <cell r="F121" t="str">
            <v>X</v>
          </cell>
        </row>
        <row r="122">
          <cell r="C122" t="str">
            <v>Phạm Thị Thu Nga</v>
          </cell>
          <cell r="D122" t="str">
            <v>Phó Trưởng khoa Khoa học cơ bản</v>
          </cell>
          <cell r="E122" t="str">
            <v>X</v>
          </cell>
          <cell r="F122" t="str">
            <v>X</v>
          </cell>
        </row>
        <row r="123">
          <cell r="C123" t="str">
            <v>Lê Thái Hùng</v>
          </cell>
          <cell r="D123" t="str">
            <v>Trưởng bộ môn Giáo dục thể chất thuộc khoa Khoa học cơ bản</v>
          </cell>
          <cell r="E123" t="str">
            <v>X</v>
          </cell>
        </row>
        <row r="124">
          <cell r="C124" t="str">
            <v>Nguyễn Thị Thu Hà</v>
          </cell>
          <cell r="D124" t="str">
            <v>Phụ trách Tổ bộ môn Ngoại ngữ thuộc khoa Khoa học cơ bản</v>
          </cell>
          <cell r="E124" t="str">
            <v>X</v>
          </cell>
        </row>
        <row r="125">
          <cell r="C125" t="str">
            <v>Nguyễn Thị Huyền Nga</v>
          </cell>
          <cell r="D125" t="str">
            <v>Giảng viên khoa 
Khoa học cơ bản</v>
          </cell>
          <cell r="E125" t="str">
            <v>X</v>
          </cell>
        </row>
        <row r="126">
          <cell r="C126" t="str">
            <v>Nguyễn Thanh Tú</v>
          </cell>
          <cell r="D126" t="str">
            <v>Giảng viên khoa 
Khoa học cơ bản</v>
          </cell>
          <cell r="E126" t="str">
            <v>X</v>
          </cell>
          <cell r="F126" t="str">
            <v>X</v>
          </cell>
        </row>
        <row r="127">
          <cell r="C127" t="str">
            <v>Lê Văn Bình</v>
          </cell>
          <cell r="D127" t="str">
            <v>Giảng viên khoa 
Khoa học cơ bản</v>
          </cell>
          <cell r="E127" t="str">
            <v>X</v>
          </cell>
        </row>
        <row r="128">
          <cell r="C128" t="str">
            <v>Trịnh Khắc Vũ</v>
          </cell>
          <cell r="D128" t="str">
            <v>Giảng viên khoa 
Khoa học cơ bản</v>
          </cell>
          <cell r="E128" t="str">
            <v>X</v>
          </cell>
        </row>
        <row r="129">
          <cell r="C129" t="str">
            <v>Nguyễn Phương Hà</v>
          </cell>
          <cell r="D129" t="str">
            <v>Giảng viên khoa 
Khoa học cơ bản</v>
          </cell>
          <cell r="E129" t="str">
            <v>X</v>
          </cell>
        </row>
        <row r="130">
          <cell r="C130" t="str">
            <v>Trần Thị Ánh Tuyết</v>
          </cell>
          <cell r="D130" t="str">
            <v>Giảng viên khoa 
Khoa học cơ bản</v>
          </cell>
          <cell r="E130" t="str">
            <v>X</v>
          </cell>
          <cell r="F130" t="str">
            <v>X</v>
          </cell>
        </row>
        <row r="131">
          <cell r="C131" t="str">
            <v>Đặng Thị Kiến Trúc</v>
          </cell>
          <cell r="D131" t="str">
            <v>Giảng viên khoa 
Khoa học cơ bản</v>
          </cell>
          <cell r="E131" t="str">
            <v>X</v>
          </cell>
          <cell r="F131" t="str">
            <v>X</v>
          </cell>
        </row>
        <row r="132">
          <cell r="C132" t="str">
            <v>Nguyễn Văn Đông</v>
          </cell>
          <cell r="D132" t="str">
            <v>Giảng viên khoa 
Khoa học cơ bản</v>
          </cell>
          <cell r="E132" t="str">
            <v>X</v>
          </cell>
        </row>
        <row r="133">
          <cell r="C133" t="str">
            <v>Lê Minh Phong</v>
          </cell>
          <cell r="D133" t="str">
            <v>Giảng viên khoa 
Khoa học cơ bản</v>
          </cell>
          <cell r="E133" t="str">
            <v>X</v>
          </cell>
        </row>
        <row r="134">
          <cell r="C134" t="str">
            <v>Phạm Thị Thu Hiền</v>
          </cell>
          <cell r="D134" t="str">
            <v>Giảng viên khoa 
Khoa học cơ bản</v>
          </cell>
          <cell r="E134" t="str">
            <v>X</v>
          </cell>
          <cell r="F134" t="str">
            <v>X</v>
          </cell>
        </row>
        <row r="135">
          <cell r="C135" t="str">
            <v>Lê Nguyễn Mỹ Trâm</v>
          </cell>
          <cell r="D135" t="str">
            <v>Giảng viên khoa 
Khoa học cơ bản</v>
          </cell>
          <cell r="E135" t="str">
            <v>X</v>
          </cell>
        </row>
        <row r="136">
          <cell r="C136" t="str">
            <v>Nguyễn Thị Bảo Trân</v>
          </cell>
          <cell r="D136" t="str">
            <v>Giảng viên khoa 
Khoa học cơ bản</v>
          </cell>
          <cell r="E136" t="str">
            <v>X</v>
          </cell>
        </row>
        <row r="137">
          <cell r="C137" t="str">
            <v>Vương Thanh Thủy</v>
          </cell>
          <cell r="D137" t="str">
            <v>Giảng viên khoa 
Khoa học cơ bản</v>
          </cell>
          <cell r="E137" t="str">
            <v>X</v>
          </cell>
          <cell r="F137" t="str">
            <v>X</v>
          </cell>
        </row>
        <row r="138">
          <cell r="C138" t="str">
            <v>Nguyễn Thị Thu Tâm</v>
          </cell>
          <cell r="D138" t="str">
            <v>Giảng viên khoa 
Khoa học cơ bản</v>
          </cell>
          <cell r="E138" t="str">
            <v>X</v>
          </cell>
        </row>
        <row r="139">
          <cell r="C139" t="str">
            <v>Võ Thị Hồng Lan</v>
          </cell>
          <cell r="D139" t="str">
            <v>Giảng viên khoa 
Khoa học cơ bản</v>
          </cell>
          <cell r="E139" t="str">
            <v>X</v>
          </cell>
        </row>
        <row r="140">
          <cell r="C140" t="str">
            <v>Nguyễn Thị Thanh Tú</v>
          </cell>
          <cell r="D140" t="str">
            <v>Giảng viên khoa 
Khoa học cơ bản</v>
          </cell>
          <cell r="E140" t="str">
            <v>X</v>
          </cell>
        </row>
        <row r="141">
          <cell r="C141" t="str">
            <v>Trần Thanh Trúc</v>
          </cell>
          <cell r="D141" t="str">
            <v>Giảng viên khoa 
Khoa học cơ bản</v>
          </cell>
          <cell r="E141" t="str">
            <v>X</v>
          </cell>
          <cell r="F141" t="str">
            <v>X</v>
          </cell>
        </row>
        <row r="142">
          <cell r="C142" t="str">
            <v>Nguyễn Thiện Bình</v>
          </cell>
          <cell r="D142" t="str">
            <v>Giảng viên khoa 
Khoa học cơ bản</v>
          </cell>
          <cell r="E142" t="str">
            <v>X</v>
          </cell>
        </row>
        <row r="143">
          <cell r="C143" t="str">
            <v>Lâm Thị Phương Thảo</v>
          </cell>
          <cell r="D143" t="str">
            <v>Giảng viên khoa 
Khoa học cơ bản</v>
          </cell>
          <cell r="E143" t="str">
            <v>X</v>
          </cell>
        </row>
        <row r="144">
          <cell r="C144" t="str">
            <v>Nguyễn Văn Hậu</v>
          </cell>
          <cell r="D144" t="str">
            <v>Giảng viên khoa 
Khoa học cơ bản</v>
          </cell>
          <cell r="E144" t="str">
            <v>X</v>
          </cell>
        </row>
        <row r="145">
          <cell r="C145" t="str">
            <v>Dương Đức Kiên</v>
          </cell>
          <cell r="D145" t="str">
            <v>Giảng viên khoa 
Khoa học cơ bản</v>
          </cell>
          <cell r="E145" t="str">
            <v>X</v>
          </cell>
        </row>
        <row r="146">
          <cell r="C146" t="str">
            <v>Hà Như Mai</v>
          </cell>
          <cell r="D146" t="str">
            <v>Giảng viên khoa 
Khoa học cơ bản</v>
          </cell>
          <cell r="E146" t="str">
            <v>X</v>
          </cell>
        </row>
        <row r="147">
          <cell r="C147" t="str">
            <v>Nguyễn Thị Cẩm Thạch</v>
          </cell>
          <cell r="D147" t="str">
            <v>Giảng viên khoa 
Khoa học cơ bản</v>
          </cell>
          <cell r="E147" t="str">
            <v>X</v>
          </cell>
        </row>
        <row r="148">
          <cell r="C148" t="str">
            <v>Nguyễn Thị Thủy</v>
          </cell>
          <cell r="D148" t="str">
            <v>Giảng viên khoa 
Khoa học cơ bản</v>
          </cell>
          <cell r="E148" t="str">
            <v>X</v>
          </cell>
        </row>
        <row r="149">
          <cell r="C149" t="str">
            <v>Nguyễn Đức Thắng</v>
          </cell>
          <cell r="D149" t="str">
            <v>Giảng viên khoa 
Khoa học cơ bản</v>
          </cell>
          <cell r="E149" t="str">
            <v>X</v>
          </cell>
        </row>
        <row r="150">
          <cell r="C150" t="str">
            <v>Nguyễn Mạnh Phương</v>
          </cell>
          <cell r="D150" t="str">
            <v>Giảng viên khoa 
Khoa học cơ bản</v>
          </cell>
          <cell r="E150" t="str">
            <v>X</v>
          </cell>
        </row>
        <row r="151">
          <cell r="C151" t="str">
            <v>Giang Phi Hùng</v>
          </cell>
          <cell r="D151" t="str">
            <v>Giảng viên khoa 
Khoa học cơ bản</v>
          </cell>
          <cell r="E151" t="str">
            <v>X</v>
          </cell>
        </row>
        <row r="152">
          <cell r="C152" t="str">
            <v>Nguyễn Phú Tân</v>
          </cell>
          <cell r="D152" t="str">
            <v>Giảng viên khoa 
Khoa học cơ bản</v>
          </cell>
          <cell r="E152" t="str">
            <v>X</v>
          </cell>
        </row>
        <row r="153">
          <cell r="C153" t="str">
            <v>Ngô Thanh Điền</v>
          </cell>
          <cell r="D153" t="str">
            <v>Giảng viên khoa 
Khoa học cơ bản</v>
          </cell>
          <cell r="E153" t="str">
            <v>X</v>
          </cell>
        </row>
        <row r="154">
          <cell r="C154" t="str">
            <v>Nguyễn Ngọc Quỳnh</v>
          </cell>
          <cell r="D154" t="str">
            <v>Phó Trưởng khoa 
Lý luận Chính trị</v>
          </cell>
          <cell r="E154" t="str">
            <v>X</v>
          </cell>
          <cell r="F154" t="str">
            <v>X</v>
          </cell>
        </row>
        <row r="155">
          <cell r="C155" t="str">
            <v>Lê Thị Hồng Vân</v>
          </cell>
          <cell r="D155" t="str">
            <v>Phó Trưởng khoa 
Lý luận Chính trị</v>
          </cell>
          <cell r="E155" t="str">
            <v>X</v>
          </cell>
          <cell r="F155" t="str">
            <v>X</v>
          </cell>
        </row>
        <row r="156">
          <cell r="C156" t="str">
            <v>Phan Thị Thùy Trang</v>
          </cell>
          <cell r="D156" t="str">
            <v>Trưởng bộ môn Giáo dục chính trị thuộc khoa Lý luận Chính trị</v>
          </cell>
          <cell r="E156" t="str">
            <v>X</v>
          </cell>
          <cell r="F156" t="str">
            <v>X</v>
          </cell>
        </row>
        <row r="157">
          <cell r="C157" t="str">
            <v>Đặng Thị Nhật Minh</v>
          </cell>
          <cell r="D157" t="str">
            <v>Phụ trách Tổ bộ môn Pháp luật thuộc khoa Lý luận Chính trị</v>
          </cell>
          <cell r="E157" t="str">
            <v>X</v>
          </cell>
          <cell r="F157" t="str">
            <v>X</v>
          </cell>
        </row>
        <row r="158">
          <cell r="C158" t="str">
            <v>Nguyễn Thị Dinh</v>
          </cell>
          <cell r="D158" t="str">
            <v>Giảng viên khoa 
Lý luận Chính trị</v>
          </cell>
          <cell r="E158" t="str">
            <v>X</v>
          </cell>
        </row>
        <row r="159">
          <cell r="C159" t="str">
            <v>Bùi Thành Dũng</v>
          </cell>
          <cell r="D159" t="str">
            <v>Giảng viên khoa 
Lý luận Chính trị</v>
          </cell>
          <cell r="E159" t="str">
            <v>X</v>
          </cell>
          <cell r="F159" t="str">
            <v>X</v>
          </cell>
        </row>
        <row r="160">
          <cell r="C160" t="str">
            <v>Lê Thị Mai Hường</v>
          </cell>
          <cell r="D160" t="str">
            <v>Giảng viên khoa 
Lý luận Chính trị</v>
          </cell>
          <cell r="E160" t="str">
            <v>X</v>
          </cell>
          <cell r="F160" t="str">
            <v>X</v>
          </cell>
        </row>
        <row r="161">
          <cell r="C161" t="str">
            <v>Đinh Thị Huyên</v>
          </cell>
          <cell r="D161" t="str">
            <v>Giảng viên khoa 
Lý luận Chính trị</v>
          </cell>
          <cell r="E161" t="str">
            <v>X</v>
          </cell>
          <cell r="F161" t="str">
            <v>X</v>
          </cell>
        </row>
        <row r="162">
          <cell r="C162" t="str">
            <v>Nguyễn Anh Kiệt</v>
          </cell>
          <cell r="D162" t="str">
            <v>Giảng viên khoa 
Lý luận Chính trị</v>
          </cell>
          <cell r="E162" t="str">
            <v>X</v>
          </cell>
        </row>
        <row r="163">
          <cell r="C163" t="str">
            <v>Trần Văn Lượng</v>
          </cell>
          <cell r="D163" t="str">
            <v>Giảng viên khoa 
Lý luận Chính trị</v>
          </cell>
          <cell r="E163" t="str">
            <v>X</v>
          </cell>
          <cell r="F163" t="str">
            <v>X</v>
          </cell>
        </row>
        <row r="164">
          <cell r="C164" t="str">
            <v>Đỗ Thị Ngát</v>
          </cell>
          <cell r="D164" t="str">
            <v>Giảng viên khoa 
Lý luận Chính trị</v>
          </cell>
          <cell r="E164" t="str">
            <v>X</v>
          </cell>
          <cell r="F164" t="str">
            <v>X</v>
          </cell>
        </row>
        <row r="165">
          <cell r="C165" t="str">
            <v>Cao Thị Hồng Thắm</v>
          </cell>
          <cell r="D165" t="str">
            <v>Giảng viên khoa 
Lý luận Chính trị</v>
          </cell>
          <cell r="E165" t="str">
            <v>X</v>
          </cell>
          <cell r="F165" t="str">
            <v>X</v>
          </cell>
        </row>
        <row r="166">
          <cell r="C166" t="str">
            <v>Đỗ Thị Thơm</v>
          </cell>
          <cell r="D166" t="str">
            <v>Giảng viên khoa 
Lý luận Chính trị</v>
          </cell>
          <cell r="E166" t="str">
            <v>X</v>
          </cell>
          <cell r="F166" t="str">
            <v>X</v>
          </cell>
        </row>
        <row r="167">
          <cell r="C167" t="str">
            <v>Trần Thị Hồng Thu</v>
          </cell>
          <cell r="D167" t="str">
            <v>Giảng viên khoa 
Lý luận Chính trị</v>
          </cell>
          <cell r="E167" t="str">
            <v>X</v>
          </cell>
          <cell r="F167" t="str">
            <v>X</v>
          </cell>
        </row>
        <row r="168">
          <cell r="C168" t="str">
            <v>Hoàng Thị Trang</v>
          </cell>
          <cell r="D168" t="str">
            <v>Giảng viên khoa 
Lý luận Chính trị</v>
          </cell>
          <cell r="E168" t="str">
            <v>X</v>
          </cell>
          <cell r="F168" t="str">
            <v>X</v>
          </cell>
        </row>
        <row r="169">
          <cell r="C169" t="str">
            <v>Phạm Thị Vinh</v>
          </cell>
          <cell r="D169" t="str">
            <v>Giảng viên khoa 
Lý luận Chính trị</v>
          </cell>
          <cell r="E169" t="str">
            <v>X</v>
          </cell>
          <cell r="F169" t="str">
            <v>X</v>
          </cell>
        </row>
        <row r="170">
          <cell r="C170" t="str">
            <v>Chung Trần Thế Vinh</v>
          </cell>
          <cell r="D170" t="str">
            <v>Trưởng khoa Cơ khí</v>
          </cell>
          <cell r="E170" t="str">
            <v>X</v>
          </cell>
          <cell r="F170" t="str">
            <v>X</v>
          </cell>
        </row>
        <row r="171">
          <cell r="C171" t="str">
            <v>Trần Đình Khải</v>
          </cell>
          <cell r="D171" t="str">
            <v>Phó Trưởng khoa Cơ khí</v>
          </cell>
          <cell r="E171" t="str">
            <v>X</v>
          </cell>
          <cell r="F171" t="str">
            <v>X</v>
          </cell>
        </row>
        <row r="172">
          <cell r="C172" t="str">
            <v>Vũ Quang Khải</v>
          </cell>
          <cell r="D172" t="str">
            <v>Phụ trách Tổ bộ môn Cơ sở Cơ khí thuộc khoa Cơ khí</v>
          </cell>
          <cell r="E172" t="str">
            <v>X</v>
          </cell>
        </row>
        <row r="173">
          <cell r="C173" t="str">
            <v>Vũ Đức Pháp</v>
          </cell>
          <cell r="D173" t="str">
            <v>Trưởng bộ môn Công nghệ chế tạo thuộc khoa Cơ khí</v>
          </cell>
          <cell r="E173" t="str">
            <v>X</v>
          </cell>
          <cell r="F173" t="str">
            <v>X</v>
          </cell>
        </row>
        <row r="174">
          <cell r="C174" t="str">
            <v>Bùi Anh Tuấn</v>
          </cell>
          <cell r="D174" t="str">
            <v>Trưởng bộ môn Cad/Cam-CNC thuộc khoa Cơ khí</v>
          </cell>
          <cell r="E174" t="str">
            <v>X</v>
          </cell>
          <cell r="F174" t="str">
            <v>X</v>
          </cell>
        </row>
        <row r="175">
          <cell r="C175" t="str">
            <v>Dương Minh Chung</v>
          </cell>
          <cell r="D175" t="str">
            <v>Giảng viên khoa Cơ khí</v>
          </cell>
          <cell r="E175" t="str">
            <v>X</v>
          </cell>
        </row>
        <row r="176">
          <cell r="C176" t="str">
            <v xml:space="preserve">Đỗ Thị Phương Khanh </v>
          </cell>
          <cell r="D176" t="str">
            <v>Giảng viên khoa Cơ khí</v>
          </cell>
          <cell r="E176" t="str">
            <v>X</v>
          </cell>
          <cell r="F176" t="str">
            <v>X</v>
          </cell>
        </row>
        <row r="177">
          <cell r="C177" t="str">
            <v>Trương Thị Phương Hồng</v>
          </cell>
          <cell r="D177" t="str">
            <v>Giảng viên khoa Cơ khí</v>
          </cell>
          <cell r="E177" t="str">
            <v>X</v>
          </cell>
          <cell r="F177" t="str">
            <v>X</v>
          </cell>
        </row>
        <row r="178">
          <cell r="C178" t="str">
            <v>Phan Văn Thành</v>
          </cell>
          <cell r="D178" t="str">
            <v>Giảng viên khoa Cơ khí</v>
          </cell>
          <cell r="E178" t="str">
            <v>X</v>
          </cell>
        </row>
        <row r="179">
          <cell r="C179" t="str">
            <v>Phan Thị Xuân Trang</v>
          </cell>
          <cell r="D179" t="str">
            <v>Giảng viên khoa Cơ khí</v>
          </cell>
          <cell r="E179" t="str">
            <v>X</v>
          </cell>
        </row>
        <row r="180">
          <cell r="C180" t="str">
            <v>Lư Thị Yến Vũ</v>
          </cell>
          <cell r="D180" t="str">
            <v>Giảng viên khoa Cơ khí</v>
          </cell>
          <cell r="E180" t="str">
            <v>X</v>
          </cell>
        </row>
        <row r="181">
          <cell r="C181" t="str">
            <v>Nguyễn Thanh Vũ</v>
          </cell>
          <cell r="D181" t="str">
            <v>Giảng viên khoa Cơ khí</v>
          </cell>
          <cell r="E181" t="str">
            <v>X</v>
          </cell>
        </row>
        <row r="182">
          <cell r="C182" t="str">
            <v>Nguyễn Tiến Dũng</v>
          </cell>
          <cell r="D182" t="str">
            <v>Giảng viên khoa Cơ khí</v>
          </cell>
          <cell r="E182" t="str">
            <v>X</v>
          </cell>
        </row>
        <row r="183">
          <cell r="C183" t="str">
            <v>Nguyễn Thành Long</v>
          </cell>
          <cell r="D183" t="str">
            <v>Giảng viên khoa Cơ khí</v>
          </cell>
          <cell r="E183" t="str">
            <v>X</v>
          </cell>
        </row>
        <row r="184">
          <cell r="C184" t="str">
            <v>Nguyễn Ngọc Quỳnh</v>
          </cell>
          <cell r="D184" t="str">
            <v>Giảng viên khoa Cơ khí</v>
          </cell>
          <cell r="E184" t="str">
            <v>X</v>
          </cell>
        </row>
        <row r="185">
          <cell r="C185" t="str">
            <v>Nguyễn Duy Hải</v>
          </cell>
          <cell r="D185" t="str">
            <v>Giảng viên khoa Cơ khí</v>
          </cell>
          <cell r="E185" t="str">
            <v>X</v>
          </cell>
        </row>
        <row r="186">
          <cell r="C186" t="str">
            <v>Trần Minh Thông</v>
          </cell>
          <cell r="D186" t="str">
            <v>Giảng viên khoa Cơ khí</v>
          </cell>
          <cell r="E186" t="str">
            <v>X</v>
          </cell>
        </row>
        <row r="187">
          <cell r="C187" t="str">
            <v>Trần Thị Hương</v>
          </cell>
          <cell r="D187" t="str">
            <v>Giảng viên khoa Cơ khí</v>
          </cell>
          <cell r="E187" t="str">
            <v>X</v>
          </cell>
        </row>
        <row r="188">
          <cell r="C188" t="str">
            <v>Nguyễn Thanh Vĩnh Phúc</v>
          </cell>
          <cell r="D188" t="str">
            <v>Giảng viên khoa Cơ khí</v>
          </cell>
          <cell r="E188" t="str">
            <v>X</v>
          </cell>
        </row>
        <row r="189">
          <cell r="C189" t="str">
            <v>Võ Minh Quang</v>
          </cell>
          <cell r="D189" t="str">
            <v>Giảng viên khoa Cơ khí</v>
          </cell>
          <cell r="E189" t="str">
            <v>X</v>
          </cell>
        </row>
        <row r="190">
          <cell r="C190" t="str">
            <v>Dương Thị Hồng</v>
          </cell>
          <cell r="D190" t="str">
            <v>Giảng viên khoa Cơ khí</v>
          </cell>
          <cell r="E190" t="str">
            <v>X</v>
          </cell>
        </row>
        <row r="191">
          <cell r="C191" t="str">
            <v>Nguyễn Thanh Giang</v>
          </cell>
          <cell r="D191" t="str">
            <v>Giảng viên khoa Cơ khí</v>
          </cell>
          <cell r="E191" t="str">
            <v>X</v>
          </cell>
          <cell r="F191" t="str">
            <v>X</v>
          </cell>
        </row>
        <row r="192">
          <cell r="C192" t="str">
            <v>Nguyễn Hồng Phúc</v>
          </cell>
          <cell r="D192" t="str">
            <v>Giảng viên khoa Cơ khí</v>
          </cell>
          <cell r="E192" t="str">
            <v>X</v>
          </cell>
          <cell r="F192" t="str">
            <v>X</v>
          </cell>
        </row>
        <row r="193">
          <cell r="C193" t="str">
            <v>Nguyễn Văn Sơn</v>
          </cell>
          <cell r="D193" t="str">
            <v>Giảng viên khoa Cơ khí</v>
          </cell>
          <cell r="E193" t="str">
            <v>X</v>
          </cell>
        </row>
        <row r="194">
          <cell r="C194" t="str">
            <v>Nguyễn Khắc Huy</v>
          </cell>
          <cell r="D194" t="str">
            <v>Giảng viên khoa Cơ khí</v>
          </cell>
          <cell r="E194" t="str">
            <v>X</v>
          </cell>
          <cell r="F194" t="str">
            <v>X</v>
          </cell>
        </row>
        <row r="195">
          <cell r="C195" t="str">
            <v>Võ Hoài Sơn</v>
          </cell>
          <cell r="D195" t="str">
            <v>Giảng viên khoa Cơ khí</v>
          </cell>
          <cell r="E195" t="str">
            <v>X</v>
          </cell>
        </row>
        <row r="196">
          <cell r="C196" t="str">
            <v>Nguyễn Thị Xuân Chinh</v>
          </cell>
          <cell r="D196" t="str">
            <v>Giảng viên khoa Cơ khí</v>
          </cell>
          <cell r="E196" t="str">
            <v>X</v>
          </cell>
        </row>
        <row r="197">
          <cell r="C197" t="str">
            <v>Hồ Ngọc Chi</v>
          </cell>
          <cell r="D197" t="str">
            <v>Phó Trưởng khoa Công nghệ thông tin</v>
          </cell>
          <cell r="E197" t="str">
            <v>X</v>
          </cell>
          <cell r="F197" t="str">
            <v>X</v>
          </cell>
        </row>
        <row r="198">
          <cell r="C198" t="str">
            <v>Trần Việt Khánh</v>
          </cell>
          <cell r="D198" t="str">
            <v xml:space="preserve"> Trưởng bộ môn Công nghệ phần mềm thuộc khoa Công nghệ thông tin</v>
          </cell>
          <cell r="E198" t="str">
            <v>X</v>
          </cell>
          <cell r="F198" t="str">
            <v>X</v>
          </cell>
        </row>
        <row r="199">
          <cell r="C199" t="str">
            <v>Nguyễn Văn Đôn</v>
          </cell>
          <cell r="D199" t="str">
            <v xml:space="preserve"> Trưởng bộ môn Mạng máy tính thuộc khoa Công nghệ thông tin</v>
          </cell>
          <cell r="E199" t="str">
            <v>X</v>
          </cell>
          <cell r="F199" t="str">
            <v>X</v>
          </cell>
        </row>
        <row r="200">
          <cell r="C200" t="str">
            <v>Nguyễn Văn Danh</v>
          </cell>
          <cell r="D200" t="str">
            <v>Trưởng bộ môn Khoa học máy tính thuộc khoa Công nghệ thông tin</v>
          </cell>
          <cell r="E200" t="str">
            <v>X</v>
          </cell>
          <cell r="F200" t="str">
            <v>X</v>
          </cell>
        </row>
        <row r="201">
          <cell r="C201" t="str">
            <v>Nguyễn Sanh Cường</v>
          </cell>
          <cell r="D201" t="str">
            <v>Giảng viên khoa 
Công nghệ thông tin</v>
          </cell>
          <cell r="E201" t="str">
            <v>X</v>
          </cell>
        </row>
        <row r="202">
          <cell r="C202" t="str">
            <v>Đặng Ngọc Đoàn</v>
          </cell>
          <cell r="D202" t="str">
            <v>Giảng viên khoa 
Công nghệ thông tin</v>
          </cell>
          <cell r="E202" t="str">
            <v>X</v>
          </cell>
          <cell r="F202" t="str">
            <v>X</v>
          </cell>
        </row>
        <row r="203">
          <cell r="C203" t="str">
            <v>Bùi Văn Dũng</v>
          </cell>
          <cell r="D203" t="str">
            <v>Giảng viên khoa 
Công nghệ thông tin</v>
          </cell>
          <cell r="E203" t="str">
            <v>X</v>
          </cell>
        </row>
        <row r="204">
          <cell r="C204" t="str">
            <v>Huỳnh Quốc Dũng</v>
          </cell>
          <cell r="D204" t="str">
            <v>Giảng viên khoa 
Công nghệ thông tin</v>
          </cell>
          <cell r="E204" t="str">
            <v>X</v>
          </cell>
        </row>
        <row r="205">
          <cell r="C205" t="str">
            <v>Nguyễn Vân Giang</v>
          </cell>
          <cell r="D205" t="str">
            <v>Giảng viên khoa 
Công nghệ thông tin</v>
          </cell>
          <cell r="E205" t="str">
            <v>X</v>
          </cell>
          <cell r="F205" t="str">
            <v>X</v>
          </cell>
        </row>
        <row r="206">
          <cell r="C206" t="str">
            <v>Nguyễn Thị Thu Hồng</v>
          </cell>
          <cell r="D206" t="str">
            <v>Giảng viên khoa 
Công nghệ thông tin</v>
          </cell>
          <cell r="E206" t="str">
            <v>X</v>
          </cell>
        </row>
        <row r="207">
          <cell r="C207" t="str">
            <v>Vũ Thị Thái Linh</v>
          </cell>
          <cell r="D207" t="str">
            <v>Giảng viên khoa 
Công nghệ thông tin</v>
          </cell>
          <cell r="E207" t="str">
            <v>X</v>
          </cell>
        </row>
        <row r="208">
          <cell r="C208" t="str">
            <v>Nguyễn Văn Minh</v>
          </cell>
          <cell r="D208" t="str">
            <v>Giảng viên khoa 
Công nghệ thông tin</v>
          </cell>
          <cell r="E208" t="str">
            <v>X</v>
          </cell>
          <cell r="F208" t="str">
            <v>X</v>
          </cell>
        </row>
        <row r="209">
          <cell r="C209" t="str">
            <v>Nguyễn Cao Phong</v>
          </cell>
          <cell r="D209" t="str">
            <v>Giảng viên khoa 
Công nghệ thông tin</v>
          </cell>
          <cell r="E209" t="str">
            <v>X</v>
          </cell>
          <cell r="F209" t="str">
            <v>X</v>
          </cell>
        </row>
        <row r="210">
          <cell r="C210" t="str">
            <v>Lê Quý Hưng Quốc</v>
          </cell>
          <cell r="D210" t="str">
            <v>Giảng viên khoa 
Công nghệ thông tin</v>
          </cell>
          <cell r="E210" t="str">
            <v>X</v>
          </cell>
          <cell r="F210" t="str">
            <v>X</v>
          </cell>
        </row>
        <row r="211">
          <cell r="C211" t="str">
            <v>Nguyễn Nguyên Hoàng Ngọc Quyên</v>
          </cell>
          <cell r="D211" t="str">
            <v>Giảng viên khoa 
Công nghệ thông tin</v>
          </cell>
          <cell r="E211" t="str">
            <v>X</v>
          </cell>
        </row>
        <row r="212">
          <cell r="C212" t="str">
            <v>Lê Hồng Thái</v>
          </cell>
          <cell r="D212" t="str">
            <v>Giảng viên khoa 
Công nghệ thông tin</v>
          </cell>
          <cell r="E212" t="str">
            <v>X</v>
          </cell>
        </row>
        <row r="213">
          <cell r="C213" t="str">
            <v xml:space="preserve">Nguyễn Thị Khánh Thư </v>
          </cell>
          <cell r="D213" t="str">
            <v>Giảng viên khoa 
Công nghệ thông tin</v>
          </cell>
          <cell r="E213" t="str">
            <v>X</v>
          </cell>
        </row>
        <row r="214">
          <cell r="C214" t="str">
            <v>Mai Chiếm Tuấn</v>
          </cell>
          <cell r="D214" t="str">
            <v>Giảng viên khoa 
Công nghệ thông tin</v>
          </cell>
          <cell r="E214" t="str">
            <v>X</v>
          </cell>
          <cell r="F214" t="str">
            <v>X</v>
          </cell>
        </row>
        <row r="215">
          <cell r="C215" t="str">
            <v>Nguyễn Ngọc Tuyên</v>
          </cell>
          <cell r="D215" t="str">
            <v>Giảng viên khoa 
Công nghệ thông tin</v>
          </cell>
          <cell r="E215" t="str">
            <v>X</v>
          </cell>
          <cell r="F215" t="str">
            <v>X</v>
          </cell>
        </row>
        <row r="216">
          <cell r="C216" t="str">
            <v>Đỗ Tuấn Việt</v>
          </cell>
          <cell r="D216" t="str">
            <v>Giảng viên khoa 
Công nghệ thông tin</v>
          </cell>
          <cell r="E216" t="str">
            <v>X</v>
          </cell>
          <cell r="F216" t="str">
            <v>X</v>
          </cell>
        </row>
        <row r="217">
          <cell r="C217" t="str">
            <v>Dương Ngọc Vọng</v>
          </cell>
          <cell r="D217" t="str">
            <v>Giảng viên khoa 
Công nghệ thông tin</v>
          </cell>
          <cell r="E217" t="str">
            <v>X</v>
          </cell>
          <cell r="F217" t="str">
            <v>X</v>
          </cell>
        </row>
        <row r="218">
          <cell r="C218" t="str">
            <v>Trần Vĩnh Xuyên</v>
          </cell>
          <cell r="D218" t="str">
            <v>Giảng viên khoa 
Công nghệ thông tin</v>
          </cell>
          <cell r="E218" t="str">
            <v>X</v>
          </cell>
          <cell r="F218" t="str">
            <v>X</v>
          </cell>
        </row>
        <row r="219">
          <cell r="C219" t="str">
            <v>Đỗ Thị Hải Yến</v>
          </cell>
          <cell r="D219" t="str">
            <v>Giảng viên khoa 
Công nghệ thông tin</v>
          </cell>
          <cell r="E219" t="str">
            <v>X</v>
          </cell>
        </row>
        <row r="220">
          <cell r="C220" t="str">
            <v>Nguyễn Anh Tuấn</v>
          </cell>
          <cell r="D220" t="str">
            <v>Trưởng khoa Động lực</v>
          </cell>
          <cell r="E220" t="str">
            <v>X</v>
          </cell>
          <cell r="F220" t="str">
            <v>X</v>
          </cell>
        </row>
        <row r="221">
          <cell r="C221" t="str">
            <v>Võ Đắc Thịnh</v>
          </cell>
          <cell r="D221" t="str">
            <v>Phó Trưởng khoa Động lực</v>
          </cell>
          <cell r="E221" t="str">
            <v>X</v>
          </cell>
          <cell r="F221" t="str">
            <v>X</v>
          </cell>
        </row>
        <row r="222">
          <cell r="C222" t="str">
            <v>Nguyễn Hữu Mạnh</v>
          </cell>
          <cell r="D222" t="str">
            <v>Trưởng bộ môn Gầm ô tô thuộc khoa Động lực</v>
          </cell>
          <cell r="E222" t="str">
            <v>X</v>
          </cell>
          <cell r="F222" t="str">
            <v>X</v>
          </cell>
        </row>
        <row r="223">
          <cell r="C223" t="str">
            <v>Hà Quốc Bảo</v>
          </cell>
          <cell r="D223" t="str">
            <v>Trưởng bộ môn Điện ô tô thuộc khoa Động lực</v>
          </cell>
          <cell r="E223" t="str">
            <v>X</v>
          </cell>
          <cell r="F223" t="str">
            <v>X</v>
          </cell>
        </row>
        <row r="224">
          <cell r="C224" t="str">
            <v>Triệu Phú Nguyên</v>
          </cell>
          <cell r="D224" t="str">
            <v>Trưởng bộ môn Động cơ ô tô thuộc khoa Động lực</v>
          </cell>
          <cell r="E224" t="str">
            <v>X</v>
          </cell>
          <cell r="F224" t="str">
            <v>X</v>
          </cell>
        </row>
        <row r="225">
          <cell r="C225" t="str">
            <v>Nguyễn Thành Đức</v>
          </cell>
          <cell r="D225" t="str">
            <v>Giảng viên khoa Động lực</v>
          </cell>
          <cell r="E225" t="str">
            <v>X</v>
          </cell>
          <cell r="F225" t="str">
            <v>X</v>
          </cell>
        </row>
        <row r="226">
          <cell r="C226" t="str">
            <v>Nguyễn Minh Thái</v>
          </cell>
          <cell r="D226" t="str">
            <v>Giảng viên khoa Động lực</v>
          </cell>
          <cell r="E226" t="str">
            <v>X</v>
          </cell>
          <cell r="F226" t="str">
            <v>X</v>
          </cell>
        </row>
        <row r="227">
          <cell r="C227" t="str">
            <v>Đặng Thái Sơn</v>
          </cell>
          <cell r="D227" t="str">
            <v>Giảng viên khoa Động lực</v>
          </cell>
          <cell r="E227" t="str">
            <v>X</v>
          </cell>
          <cell r="F227" t="str">
            <v>X</v>
          </cell>
        </row>
        <row r="228">
          <cell r="C228" t="str">
            <v>Nguyễn Thái Bình</v>
          </cell>
          <cell r="D228" t="str">
            <v>Giảng viên khoa Động lực</v>
          </cell>
          <cell r="E228" t="str">
            <v>X</v>
          </cell>
          <cell r="F228" t="str">
            <v>X</v>
          </cell>
        </row>
        <row r="229">
          <cell r="C229" t="str">
            <v>Kiều Trung Tín</v>
          </cell>
          <cell r="D229" t="str">
            <v>Giảng viên khoa Động lực</v>
          </cell>
          <cell r="E229" t="str">
            <v>X</v>
          </cell>
          <cell r="F229" t="str">
            <v>X</v>
          </cell>
        </row>
        <row r="230">
          <cell r="C230" t="str">
            <v>Trần Quốc Duy</v>
          </cell>
          <cell r="D230" t="str">
            <v>Giảng viên khoa Động lực</v>
          </cell>
          <cell r="E230" t="str">
            <v>X</v>
          </cell>
          <cell r="F230" t="str">
            <v>X</v>
          </cell>
        </row>
        <row r="231">
          <cell r="C231" t="str">
            <v>Hồ Văn Hóa</v>
          </cell>
          <cell r="D231" t="str">
            <v>Giảng viên khoa Động lực</v>
          </cell>
          <cell r="E231" t="str">
            <v>X</v>
          </cell>
          <cell r="F231" t="str">
            <v>X</v>
          </cell>
        </row>
        <row r="232">
          <cell r="C232" t="str">
            <v>Nguyễn Thanh Hùng</v>
          </cell>
          <cell r="D232" t="str">
            <v>Giảng viên khoa Động lực</v>
          </cell>
          <cell r="E232" t="str">
            <v>X</v>
          </cell>
          <cell r="F232" t="str">
            <v>X</v>
          </cell>
        </row>
        <row r="233">
          <cell r="C233" t="str">
            <v>Phan Anh Tuấn Kiệt</v>
          </cell>
          <cell r="D233" t="str">
            <v>Giảng viên khoa Động lực</v>
          </cell>
          <cell r="E233" t="str">
            <v>X</v>
          </cell>
          <cell r="F233" t="str">
            <v>X</v>
          </cell>
        </row>
        <row r="234">
          <cell r="C234" t="str">
            <v>Hoàng Phúc Bảo</v>
          </cell>
          <cell r="D234" t="str">
            <v>Giảng viên khoa Động lực</v>
          </cell>
          <cell r="E234" t="str">
            <v>X</v>
          </cell>
          <cell r="F234" t="str">
            <v>X</v>
          </cell>
        </row>
        <row r="235">
          <cell r="C235" t="str">
            <v>Nguyễn Lương Tâm</v>
          </cell>
          <cell r="D235" t="str">
            <v>Giảng viên khoa Động lực</v>
          </cell>
          <cell r="E235" t="str">
            <v>X</v>
          </cell>
          <cell r="F235" t="str">
            <v>X</v>
          </cell>
        </row>
        <row r="236">
          <cell r="C236" t="str">
            <v>Trần Thế Sơn</v>
          </cell>
          <cell r="D236" t="str">
            <v>Giảng viên khoa Động lực</v>
          </cell>
          <cell r="E236" t="str">
            <v>X</v>
          </cell>
          <cell r="F236" t="str">
            <v>X</v>
          </cell>
        </row>
        <row r="237">
          <cell r="C237" t="str">
            <v>Trần Văn Đông</v>
          </cell>
          <cell r="D237" t="str">
            <v>Giảng viên khoa Động lực</v>
          </cell>
          <cell r="E237" t="str">
            <v>X</v>
          </cell>
          <cell r="F237" t="str">
            <v>X</v>
          </cell>
        </row>
        <row r="238">
          <cell r="C238" t="str">
            <v>Lý Văn Trung</v>
          </cell>
          <cell r="D238" t="str">
            <v>Giảng viên khoa Động lực</v>
          </cell>
          <cell r="E238" t="str">
            <v>X</v>
          </cell>
          <cell r="F238" t="str">
            <v>X</v>
          </cell>
        </row>
        <row r="239">
          <cell r="C239" t="str">
            <v>Nguyễn Hoàng Vinh</v>
          </cell>
          <cell r="D239" t="str">
            <v>Giảng viên khoa Động lực</v>
          </cell>
          <cell r="E239" t="str">
            <v>X</v>
          </cell>
          <cell r="F239" t="str">
            <v>X</v>
          </cell>
        </row>
        <row r="240">
          <cell r="C240" t="str">
            <v>Đỗ Hoàng Duy</v>
          </cell>
          <cell r="D240" t="str">
            <v>Giảng viên khoa Động lực</v>
          </cell>
          <cell r="E240" t="str">
            <v>X</v>
          </cell>
          <cell r="F240" t="str">
            <v>X</v>
          </cell>
        </row>
        <row r="241">
          <cell r="C241" t="str">
            <v>Bùi Trọng Tân</v>
          </cell>
          <cell r="D241" t="str">
            <v>Giảng viên khoa Động lực</v>
          </cell>
          <cell r="E241" t="str">
            <v>X</v>
          </cell>
          <cell r="F241" t="str">
            <v>X</v>
          </cell>
        </row>
        <row r="242">
          <cell r="C242" t="str">
            <v>Võ Quốc Duy</v>
          </cell>
          <cell r="D242" t="str">
            <v>Giảng viên khoa Động lực</v>
          </cell>
          <cell r="E242" t="str">
            <v>X</v>
          </cell>
          <cell r="F242" t="str">
            <v>X</v>
          </cell>
        </row>
        <row r="243">
          <cell r="C243" t="str">
            <v>Giang Văn Tiến</v>
          </cell>
          <cell r="D243" t="str">
            <v>Giảng viên khoa Động lực</v>
          </cell>
          <cell r="E243" t="str">
            <v>X</v>
          </cell>
          <cell r="F243" t="str">
            <v>X</v>
          </cell>
        </row>
        <row r="244">
          <cell r="C244" t="str">
            <v>Nguyễn Khắc Huân</v>
          </cell>
          <cell r="D244" t="str">
            <v>Giảng viên khoa Động lực</v>
          </cell>
          <cell r="E244" t="str">
            <v>X</v>
          </cell>
          <cell r="F244" t="str">
            <v>X</v>
          </cell>
        </row>
        <row r="245">
          <cell r="C245" t="str">
            <v>Tạ Minh Cường</v>
          </cell>
          <cell r="D245" t="str">
            <v>Trưởng khoa 
Điện - Điện tử</v>
          </cell>
          <cell r="E245" t="str">
            <v>X</v>
          </cell>
          <cell r="F245" t="str">
            <v>X</v>
          </cell>
        </row>
        <row r="246">
          <cell r="C246" t="str">
            <v>Huỳnh Ngọc Mai</v>
          </cell>
          <cell r="D246" t="str">
            <v>Phó Trưởng khoa 
Điện - Điện tử</v>
          </cell>
          <cell r="E246" t="str">
            <v>X</v>
          </cell>
          <cell r="F246" t="str">
            <v>X</v>
          </cell>
        </row>
        <row r="247">
          <cell r="C247" t="str">
            <v>Phạm Minh Nghĩa</v>
          </cell>
          <cell r="D247" t="str">
            <v>Phó Trưởng khoa 
Điện - Điện tử</v>
          </cell>
          <cell r="E247" t="str">
            <v>X</v>
          </cell>
        </row>
        <row r="248">
          <cell r="C248" t="str">
            <v>Võ Cường</v>
          </cell>
          <cell r="D248" t="str">
            <v>Trưởng Bộ môn Kỹ thuật Điện - Điện tử thuộc khoa Điện - Điện tử</v>
          </cell>
          <cell r="E248" t="str">
            <v>X</v>
          </cell>
        </row>
        <row r="249">
          <cell r="C249" t="str">
            <v>Quách Minh Thử</v>
          </cell>
          <cell r="D249" t="str">
            <v>Trưởng Bộ môn Điện công nghiệp thuộc khoa Điện - Điện tử</v>
          </cell>
          <cell r="E249" t="str">
            <v>X</v>
          </cell>
          <cell r="F249" t="str">
            <v>X</v>
          </cell>
        </row>
        <row r="250">
          <cell r="C250" t="str">
            <v>Trần Nguyên Bảo Trân</v>
          </cell>
          <cell r="D250" t="str">
            <v>Trưởng Bộ môn Cơ điện tử và Tự động hóa thuộc khoa Điện - Điện tử</v>
          </cell>
          <cell r="E250" t="str">
            <v>X</v>
          </cell>
          <cell r="F250" t="str">
            <v>X</v>
          </cell>
        </row>
        <row r="251">
          <cell r="C251" t="str">
            <v>Ngô Hoàng Anh</v>
          </cell>
          <cell r="D251" t="str">
            <v>Giảng viên 
khoa Điện - Điện tử</v>
          </cell>
          <cell r="E251" t="str">
            <v>X</v>
          </cell>
        </row>
        <row r="252">
          <cell r="C252" t="str">
            <v>Trần Nam Anh</v>
          </cell>
          <cell r="D252" t="str">
            <v>Giảng viên 
khoa Điện - Điện tử</v>
          </cell>
          <cell r="E252" t="str">
            <v>X</v>
          </cell>
          <cell r="F252" t="str">
            <v>X</v>
          </cell>
        </row>
        <row r="253">
          <cell r="C253" t="str">
            <v>Vũ Hạnh Chiêu</v>
          </cell>
          <cell r="D253" t="str">
            <v>Giảng viên 
khoa Điện - Điện tử</v>
          </cell>
          <cell r="E253" t="str">
            <v>X</v>
          </cell>
        </row>
        <row r="254">
          <cell r="C254" t="str">
            <v>Ngô Phong Cường</v>
          </cell>
          <cell r="D254" t="str">
            <v>Giảng viên 
khoa Điện - Điện tử</v>
          </cell>
          <cell r="E254" t="str">
            <v>X</v>
          </cell>
        </row>
        <row r="255">
          <cell r="C255" t="str">
            <v>Nguyễn Minh Đức Cường</v>
          </cell>
          <cell r="D255" t="str">
            <v>Giảng viên 
khoa Điện - Điện tử</v>
          </cell>
          <cell r="E255" t="str">
            <v>X</v>
          </cell>
          <cell r="F255" t="str">
            <v>X</v>
          </cell>
        </row>
        <row r="256">
          <cell r="C256" t="str">
            <v>Lê Tiến Đạt</v>
          </cell>
          <cell r="D256" t="str">
            <v>Giảng viên 
khoa Điện - Điện tử</v>
          </cell>
          <cell r="E256" t="str">
            <v>X</v>
          </cell>
          <cell r="F256" t="str">
            <v>X</v>
          </cell>
        </row>
        <row r="257">
          <cell r="C257" t="str">
            <v>Nguyễn Hồng Đức</v>
          </cell>
          <cell r="D257" t="str">
            <v>Giảng viên 
khoa Điện - Điện tử</v>
          </cell>
          <cell r="E257" t="str">
            <v>X</v>
          </cell>
        </row>
        <row r="258">
          <cell r="C258" t="str">
            <v xml:space="preserve">Nguyễn Minh Đức </v>
          </cell>
          <cell r="D258" t="str">
            <v>Giảng viên 
khoa Điện - Điện tử</v>
          </cell>
          <cell r="E258" t="str">
            <v>X</v>
          </cell>
        </row>
        <row r="259">
          <cell r="C259" t="str">
            <v>Nguyễn Thị Ngọc Hiền</v>
          </cell>
          <cell r="D259" t="str">
            <v>Giảng viên 
khoa Điện - Điện tử</v>
          </cell>
          <cell r="E259" t="str">
            <v>X</v>
          </cell>
        </row>
        <row r="260">
          <cell r="C260" t="str">
            <v>Trần Trung Hiếu</v>
          </cell>
          <cell r="D260" t="str">
            <v>Giảng viên 
khoa Điện - Điện tử</v>
          </cell>
          <cell r="E260" t="str">
            <v>X</v>
          </cell>
        </row>
        <row r="261">
          <cell r="C261" t="str">
            <v>Mạnh Lê Hoàn</v>
          </cell>
          <cell r="D261" t="str">
            <v>Giảng viên 
khoa Điện - Điện tử</v>
          </cell>
          <cell r="E261" t="str">
            <v>X</v>
          </cell>
        </row>
        <row r="262">
          <cell r="C262" t="str">
            <v>Lê Thế Huân</v>
          </cell>
          <cell r="D262" t="str">
            <v>Giảng viên 
khoa Điện - Điện tử</v>
          </cell>
          <cell r="E262" t="str">
            <v>X</v>
          </cell>
        </row>
        <row r="263">
          <cell r="C263" t="str">
            <v>Tăng Cẩm Huê</v>
          </cell>
          <cell r="D263" t="str">
            <v>Giảng viên 
khoa Điện - Điện tử</v>
          </cell>
          <cell r="E263" t="str">
            <v>X</v>
          </cell>
        </row>
        <row r="264">
          <cell r="C264" t="str">
            <v>Nguyễn Thùy Linh</v>
          </cell>
          <cell r="D264" t="str">
            <v>Giảng viên 
khoa Điện - Điện tử</v>
          </cell>
          <cell r="E264" t="str">
            <v>X</v>
          </cell>
        </row>
        <row r="265">
          <cell r="C265" t="str">
            <v>Đặng Đức Minh</v>
          </cell>
          <cell r="D265" t="str">
            <v>Giảng viên 
khoa Điện - Điện tử</v>
          </cell>
          <cell r="E265" t="str">
            <v>X</v>
          </cell>
          <cell r="F265" t="str">
            <v>X</v>
          </cell>
        </row>
        <row r="266">
          <cell r="C266" t="str">
            <v>Trần Giang Nam</v>
          </cell>
          <cell r="D266" t="str">
            <v>Giảng viên 
khoa Điện - Điện tử</v>
          </cell>
          <cell r="E266" t="str">
            <v>X</v>
          </cell>
          <cell r="F266" t="str">
            <v>X</v>
          </cell>
        </row>
        <row r="267">
          <cell r="C267" t="str">
            <v>Nguyễn Thị Tố Nga</v>
          </cell>
          <cell r="D267" t="str">
            <v>Giảng viên 
khoa Điện - Điện tử</v>
          </cell>
          <cell r="E267" t="str">
            <v>X</v>
          </cell>
          <cell r="F267" t="str">
            <v>X</v>
          </cell>
        </row>
        <row r="268">
          <cell r="C268" t="str">
            <v>Nguyễn Trần Thanh Nhàn</v>
          </cell>
          <cell r="D268" t="str">
            <v>Giảng viên 
khoa Điện - Điện tử</v>
          </cell>
          <cell r="E268" t="str">
            <v>X</v>
          </cell>
        </row>
        <row r="269">
          <cell r="C269" t="str">
            <v>Đỗ Huỳnh Thanh Phong</v>
          </cell>
          <cell r="D269" t="str">
            <v>Giảng viên 
khoa Điện - Điện tử</v>
          </cell>
          <cell r="E269" t="str">
            <v>X</v>
          </cell>
        </row>
        <row r="270">
          <cell r="C270" t="str">
            <v>Nguyễn Anh Tăng</v>
          </cell>
          <cell r="D270" t="str">
            <v>Giảng viên 
khoa Điện - Điện tử</v>
          </cell>
          <cell r="E270" t="str">
            <v>X</v>
          </cell>
          <cell r="F270" t="str">
            <v>X</v>
          </cell>
        </row>
        <row r="271">
          <cell r="C271" t="str">
            <v>Trần Công Tiến</v>
          </cell>
          <cell r="D271" t="str">
            <v>Giảng viên 
khoa Điện - Điện tử</v>
          </cell>
          <cell r="E271" t="str">
            <v>X</v>
          </cell>
        </row>
        <row r="272">
          <cell r="C272" t="str">
            <v>Cao Văn Tuấn</v>
          </cell>
          <cell r="D272" t="str">
            <v>Giảng viên 
khoa Điện - Điện tử</v>
          </cell>
          <cell r="E272" t="str">
            <v>X</v>
          </cell>
          <cell r="F272" t="str">
            <v>X</v>
          </cell>
        </row>
        <row r="273">
          <cell r="C273" t="str">
            <v>Trần Hiếu Trinh</v>
          </cell>
          <cell r="D273" t="str">
            <v>Giảng viên 
khoa Điện - Điện tử</v>
          </cell>
          <cell r="E273" t="str">
            <v>X</v>
          </cell>
        </row>
        <row r="274">
          <cell r="C274" t="str">
            <v>Nguyễn Văn Yên</v>
          </cell>
          <cell r="D274" t="str">
            <v>Giảng viên 
khoa Điện - Điện tử</v>
          </cell>
          <cell r="E274" t="str">
            <v>X</v>
          </cell>
          <cell r="F274" t="str">
            <v>X</v>
          </cell>
        </row>
        <row r="275">
          <cell r="C275" t="str">
            <v>Phan Thanh Hoàng</v>
          </cell>
          <cell r="D275" t="str">
            <v>Giảng viên 
khoa Điện - Điện tử</v>
          </cell>
          <cell r="E275" t="str">
            <v>X</v>
          </cell>
          <cell r="F275" t="str">
            <v>X</v>
          </cell>
        </row>
        <row r="276">
          <cell r="C276" t="str">
            <v>Nguyễn Ngọc Thọ</v>
          </cell>
          <cell r="D276" t="str">
            <v>Trưởng khoa 
May - Thời trang</v>
          </cell>
          <cell r="E276" t="str">
            <v>X</v>
          </cell>
        </row>
        <row r="277">
          <cell r="C277" t="str">
            <v>Phạm Thị Thanh Thúy</v>
          </cell>
          <cell r="D277" t="str">
            <v>Phụ trách Tổ bộ môn Thiết kế thuộc khoa May - Thời trang</v>
          </cell>
          <cell r="E277" t="str">
            <v>X</v>
          </cell>
        </row>
        <row r="278">
          <cell r="C278" t="str">
            <v>Chế Vân Cầm</v>
          </cell>
          <cell r="D278" t="str">
            <v>Giảng viên 
khoa May - Thời trang</v>
          </cell>
          <cell r="E278" t="str">
            <v>X</v>
          </cell>
          <cell r="F278" t="str">
            <v>X</v>
          </cell>
        </row>
        <row r="279">
          <cell r="C279" t="str">
            <v>Nguyễn Bạch Cẩm Dung</v>
          </cell>
          <cell r="D279" t="str">
            <v>Giảng viên 
khoa May - Thời trang</v>
          </cell>
          <cell r="E279" t="str">
            <v>X</v>
          </cell>
          <cell r="F279" t="str">
            <v>X</v>
          </cell>
        </row>
        <row r="280">
          <cell r="C280" t="str">
            <v>Nguyễn Thị Hiền</v>
          </cell>
          <cell r="D280" t="str">
            <v>Giảng viên 
khoa May - Thời trang</v>
          </cell>
          <cell r="E280" t="str">
            <v>X</v>
          </cell>
        </row>
        <row r="281">
          <cell r="C281" t="str">
            <v>Bùi Thị Ngọc Sương</v>
          </cell>
          <cell r="D281" t="str">
            <v>Giảng viên 
khoa May - Thời trang</v>
          </cell>
          <cell r="E281" t="str">
            <v>X</v>
          </cell>
        </row>
        <row r="282">
          <cell r="C282" t="str">
            <v>Lê Thị Phương Thảo</v>
          </cell>
          <cell r="D282" t="str">
            <v>Giảng viên 
khoa May - Thời trang</v>
          </cell>
          <cell r="E282" t="str">
            <v>X</v>
          </cell>
        </row>
        <row r="283">
          <cell r="C283" t="str">
            <v>Trần Hồng Thảo</v>
          </cell>
          <cell r="D283" t="str">
            <v>Giảng viên 
khoa May - Thời trang</v>
          </cell>
          <cell r="E283" t="str">
            <v>X</v>
          </cell>
        </row>
        <row r="284">
          <cell r="C284" t="str">
            <v>Lâm Thị Phương Thùy</v>
          </cell>
          <cell r="D284" t="str">
            <v>Giảng viên 
khoa May - Thời trang</v>
          </cell>
          <cell r="E284" t="str">
            <v>X</v>
          </cell>
        </row>
        <row r="285">
          <cell r="C285" t="str">
            <v>Đinh Đồng Hiệp</v>
          </cell>
          <cell r="D285" t="str">
            <v>Phó Trưởng Khoa 
Nhiệt - Lạnh</v>
          </cell>
          <cell r="E285" t="str">
            <v>X</v>
          </cell>
          <cell r="F285" t="str">
            <v>X</v>
          </cell>
        </row>
        <row r="286">
          <cell r="C286" t="str">
            <v>Hoàng Văn Viết</v>
          </cell>
          <cell r="D286" t="str">
            <v>Phó Trưởng Khoa 
Nhiệt - Lạnh</v>
          </cell>
          <cell r="E286" t="str">
            <v>X</v>
          </cell>
        </row>
        <row r="287">
          <cell r="C287" t="str">
            <v>Võ Anh Hào</v>
          </cell>
          <cell r="D287" t="str">
            <v>Phụ trách Tổ bộ môn Cơ sở ngành thuộc khoa Nhiệt - Lạnh</v>
          </cell>
          <cell r="E287" t="str">
            <v>X</v>
          </cell>
        </row>
        <row r="288">
          <cell r="C288" t="str">
            <v>Đặng Thế Huân</v>
          </cell>
          <cell r="D288" t="str">
            <v>Phụ trách Tổ bộ môn Nhiệt Lạnh chuyên ngành thuộc khoa Nhiệt - Lạnh</v>
          </cell>
          <cell r="E288" t="str">
            <v>X</v>
          </cell>
        </row>
        <row r="289">
          <cell r="C289" t="str">
            <v xml:space="preserve">Đỗ Trọng Quý </v>
          </cell>
          <cell r="D289" t="str">
            <v>Giảng viên 
khoa Nhiệt - Lạnh</v>
          </cell>
          <cell r="E289" t="str">
            <v>X</v>
          </cell>
        </row>
        <row r="290">
          <cell r="C290" t="str">
            <v>Trần Đình Khoa</v>
          </cell>
          <cell r="D290" t="str">
            <v>Giảng viên 
khoa Nhiệt - Lạnh</v>
          </cell>
          <cell r="E290" t="str">
            <v>X</v>
          </cell>
        </row>
        <row r="291">
          <cell r="C291" t="str">
            <v>Nguyễn Vũ Xuân Thì</v>
          </cell>
          <cell r="D291" t="str">
            <v>Giảng viên 
khoa Nhiệt - Lạnh</v>
          </cell>
          <cell r="E291" t="str">
            <v>X</v>
          </cell>
          <cell r="F291" t="str">
            <v>X</v>
          </cell>
        </row>
        <row r="292">
          <cell r="C292" t="str">
            <v xml:space="preserve">Phan Văn Hòa </v>
          </cell>
          <cell r="D292" t="str">
            <v>Giảng viên 
khoa Nhiệt - Lạnh</v>
          </cell>
          <cell r="E292" t="str">
            <v>X</v>
          </cell>
        </row>
        <row r="293">
          <cell r="C293" t="str">
            <v>Nguyễn Thanh Dũng</v>
          </cell>
          <cell r="D293" t="str">
            <v>Giảng viên 
khoa Nhiệt - Lạnh</v>
          </cell>
          <cell r="E293" t="str">
            <v>X</v>
          </cell>
          <cell r="F293" t="str">
            <v>X</v>
          </cell>
        </row>
        <row r="294">
          <cell r="C294" t="str">
            <v>Nguyễn Trọng Nghĩa</v>
          </cell>
          <cell r="D294" t="str">
            <v>Trưởng khoa Kinh tế</v>
          </cell>
          <cell r="E294" t="str">
            <v>X</v>
          </cell>
          <cell r="F294" t="str">
            <v>X</v>
          </cell>
        </row>
        <row r="295">
          <cell r="C295" t="str">
            <v>Phạm Quỳnh Như</v>
          </cell>
          <cell r="D295" t="str">
            <v>Trưởng bộ môn Kế toán - Tài chính thuộc khoa Kinh tế</v>
          </cell>
          <cell r="E295" t="str">
            <v>X</v>
          </cell>
        </row>
        <row r="296">
          <cell r="C296" t="str">
            <v>Lữ Xuân Trang</v>
          </cell>
          <cell r="D296" t="str">
            <v>Trưởng bộ môn Cơ sở ngành thuộc khoa Kinh tế</v>
          </cell>
          <cell r="E296" t="str">
            <v>X</v>
          </cell>
          <cell r="F296" t="str">
            <v>X</v>
          </cell>
        </row>
        <row r="297">
          <cell r="C297" t="str">
            <v>Hồ Gia Bảo</v>
          </cell>
          <cell r="D297" t="str">
            <v>Phụ trách Tổ bộ môn thuộc khoa Kinh tế</v>
          </cell>
          <cell r="E297" t="str">
            <v>X</v>
          </cell>
          <cell r="F297" t="str">
            <v>X</v>
          </cell>
        </row>
        <row r="298">
          <cell r="C298" t="str">
            <v>Trần Thị Ngọc Dung</v>
          </cell>
          <cell r="D298" t="str">
            <v>Giảng viên khoa Kinh tế</v>
          </cell>
          <cell r="E298" t="str">
            <v>X</v>
          </cell>
        </row>
        <row r="299">
          <cell r="C299" t="str">
            <v>Cao Xuân Giang</v>
          </cell>
          <cell r="D299" t="str">
            <v>Giảng viên khoa Kinh tế</v>
          </cell>
          <cell r="E299" t="str">
            <v>X</v>
          </cell>
        </row>
        <row r="300">
          <cell r="C300" t="str">
            <v>Lê Thị Thúy Oanh</v>
          </cell>
          <cell r="D300" t="str">
            <v>Giảng viên khoa Kinh tế</v>
          </cell>
          <cell r="E300" t="str">
            <v>X</v>
          </cell>
        </row>
        <row r="301">
          <cell r="C301" t="str">
            <v>Lê Thị Thu Thảo</v>
          </cell>
          <cell r="D301" t="str">
            <v>Giảng viên khoa Kinh tế</v>
          </cell>
          <cell r="E301" t="str">
            <v>X</v>
          </cell>
        </row>
        <row r="302">
          <cell r="C302" t="str">
            <v>Võ Thị Kim Thư</v>
          </cell>
          <cell r="D302" t="str">
            <v>Giảng viên khoa Kinh tế</v>
          </cell>
          <cell r="E302" t="str">
            <v>X</v>
          </cell>
        </row>
        <row r="303">
          <cell r="C303" t="str">
            <v>Lưu Thị Thúy</v>
          </cell>
          <cell r="D303" t="str">
            <v>Giảng viên khoa Kinh tế</v>
          </cell>
          <cell r="E303" t="str">
            <v>X</v>
          </cell>
        </row>
        <row r="304">
          <cell r="C304" t="str">
            <v>Nguyễn Thị Minh Thùy</v>
          </cell>
          <cell r="D304" t="str">
            <v>Giảng viên khoa Kinh tế</v>
          </cell>
          <cell r="E304" t="str">
            <v>X</v>
          </cell>
          <cell r="F304" t="str">
            <v>X</v>
          </cell>
        </row>
        <row r="305">
          <cell r="C305" t="str">
            <v>Nguyễn Mỹ Tiên</v>
          </cell>
          <cell r="D305" t="str">
            <v>Giảng viên khoa Kinh tế</v>
          </cell>
          <cell r="E305" t="str">
            <v>X</v>
          </cell>
          <cell r="F305" t="str">
            <v>X</v>
          </cell>
        </row>
        <row r="306">
          <cell r="C306" t="str">
            <v>Nguyễn Thị Thùy Tiên</v>
          </cell>
          <cell r="D306" t="str">
            <v>Giảng viên khoa Kinh tế</v>
          </cell>
          <cell r="E306" t="str">
            <v>X</v>
          </cell>
        </row>
        <row r="307">
          <cell r="C307" t="str">
            <v>Bùi Ánh Tuyết</v>
          </cell>
          <cell r="D307" t="str">
            <v>Giảng viên khoa Kinh tế</v>
          </cell>
          <cell r="E307" t="str">
            <v>X</v>
          </cell>
        </row>
        <row r="308">
          <cell r="C308" t="str">
            <v>Nguyễn Hoàng Thanh Ngân</v>
          </cell>
          <cell r="D308" t="str">
            <v>Giảng viên khoa Kinh tế</v>
          </cell>
          <cell r="E308" t="str">
            <v>X</v>
          </cell>
          <cell r="F308" t="str">
            <v>X</v>
          </cell>
        </row>
        <row r="309">
          <cell r="C309" t="str">
            <v>Phạm Quang Vũ</v>
          </cell>
          <cell r="D309" t="str">
            <v>Phó Trưởng khoa 
Xây dựng</v>
          </cell>
          <cell r="E309" t="str">
            <v>X</v>
          </cell>
          <cell r="F309" t="str">
            <v>X</v>
          </cell>
        </row>
        <row r="310">
          <cell r="C310" t="str">
            <v>Nguyễn Trọng Thạch</v>
          </cell>
          <cell r="D310" t="str">
            <v>Giảng viên khoa Xây dựng</v>
          </cell>
          <cell r="E310" t="str">
            <v>X</v>
          </cell>
        </row>
        <row r="311">
          <cell r="C311" t="str">
            <v>Trình Minh Phong</v>
          </cell>
          <cell r="D311" t="str">
            <v>Giảng viên khoa Xây dựng</v>
          </cell>
          <cell r="E311" t="str">
            <v>X</v>
          </cell>
        </row>
        <row r="312">
          <cell r="C312" t="str">
            <v>Trần Ngọc Tuấn</v>
          </cell>
          <cell r="D312" t="str">
            <v>Giảng viên khoa Xây dựng</v>
          </cell>
          <cell r="E312" t="str">
            <v>X</v>
          </cell>
          <cell r="F312" t="str">
            <v>X</v>
          </cell>
        </row>
        <row r="313">
          <cell r="C313" t="str">
            <v>Trịnh Hoàng Hiệp</v>
          </cell>
          <cell r="D313" t="str">
            <v>Phó Trưởng trung tâm 
Thư viện</v>
          </cell>
          <cell r="E313" t="str">
            <v>X</v>
          </cell>
          <cell r="F313" t="str">
            <v>X</v>
          </cell>
        </row>
        <row r="314">
          <cell r="C314" t="str">
            <v>Nguyễn Tứ Cảnh</v>
          </cell>
          <cell r="D314" t="str">
            <v>Nhân viên trung tâm Thư viện</v>
          </cell>
          <cell r="E314" t="str">
            <v>X</v>
          </cell>
        </row>
        <row r="315">
          <cell r="C315" t="str">
            <v>Đặng Thu Hà</v>
          </cell>
          <cell r="D315" t="str">
            <v>Nhân viên trung tâm Thư viện</v>
          </cell>
          <cell r="E315" t="str">
            <v>X</v>
          </cell>
        </row>
        <row r="316">
          <cell r="C316" t="str">
            <v>Trần Thị Diễm Thúy</v>
          </cell>
          <cell r="D316" t="str">
            <v>Nhân viên trung tâm Thư viện</v>
          </cell>
          <cell r="E316" t="str">
            <v>X</v>
          </cell>
        </row>
        <row r="317">
          <cell r="C317" t="str">
            <v>Nguyễn Thị Trang</v>
          </cell>
          <cell r="D317" t="str">
            <v>Nhân viên trung tâm Thư viện</v>
          </cell>
          <cell r="E317" t="str">
            <v>X</v>
          </cell>
          <cell r="F317" t="str">
            <v>X</v>
          </cell>
        </row>
        <row r="318">
          <cell r="C318" t="str">
            <v>Hà Thị Hậu</v>
          </cell>
          <cell r="D318" t="str">
            <v>Nhân viên trung tâm Thư viện</v>
          </cell>
          <cell r="E318" t="str">
            <v>X</v>
          </cell>
        </row>
        <row r="319">
          <cell r="C319" t="str">
            <v>Lư Diễm Phúc</v>
          </cell>
          <cell r="D319" t="str">
            <v>Nhân viên trung tâm Thư viện</v>
          </cell>
          <cell r="E319" t="str">
            <v>X</v>
          </cell>
        </row>
        <row r="320">
          <cell r="C320" t="str">
            <v>Lương Thị Thắm</v>
          </cell>
          <cell r="D320" t="str">
            <v>Nhân viên trung tâm 
Đào tạo Lý Tự Trọng</v>
          </cell>
          <cell r="E320" t="str">
            <v>X</v>
          </cell>
          <cell r="F320" t="str">
            <v>X</v>
          </cell>
        </row>
        <row r="321">
          <cell r="C321" t="str">
            <v>Đỗ Thị Tâm</v>
          </cell>
          <cell r="D321" t="str">
            <v>Nhân viên trung tâm 
Đào tạo Lý Tự Trọng</v>
          </cell>
          <cell r="E321" t="str">
            <v>X</v>
          </cell>
          <cell r="F321" t="str">
            <v>X</v>
          </cell>
        </row>
        <row r="322">
          <cell r="C322" t="str">
            <v>Đỗ Công Thành</v>
          </cell>
          <cell r="D322" t="str">
            <v>Nhân viên trung tâm 
Đào tạo Lý Tự Trọng</v>
          </cell>
          <cell r="E322" t="str">
            <v>X</v>
          </cell>
        </row>
        <row r="323">
          <cell r="C323" t="str">
            <v>Trang Thị Xuân Uyên</v>
          </cell>
          <cell r="D323" t="str">
            <v>Trưởng trung tâm Y tế</v>
          </cell>
          <cell r="E323" t="str">
            <v>X</v>
          </cell>
          <cell r="F323" t="str">
            <v>X</v>
          </cell>
        </row>
        <row r="324">
          <cell r="C324" t="str">
            <v>Bùi Thị Lan Anh</v>
          </cell>
          <cell r="D324" t="str">
            <v>Nhân viên trung tâm Y tế</v>
          </cell>
          <cell r="E324" t="str">
            <v>X</v>
          </cell>
          <cell r="F324" t="str">
            <v>X</v>
          </cell>
        </row>
        <row r="325">
          <cell r="C325" t="str">
            <v>Lê Thị Huyền</v>
          </cell>
          <cell r="D325" t="str">
            <v>Nhân viên trung tâm Y tế</v>
          </cell>
          <cell r="E325" t="str">
            <v>X</v>
          </cell>
          <cell r="F325" t="str">
            <v>X</v>
          </cell>
        </row>
        <row r="326">
          <cell r="C326" t="str">
            <v>Nguyễn Văn Chiến</v>
          </cell>
          <cell r="D326" t="str">
            <v>Trưởng trung tâm 
Quan hệ doanh nghiệp</v>
          </cell>
          <cell r="E326" t="str">
            <v>X</v>
          </cell>
          <cell r="F326" t="str">
            <v>X</v>
          </cell>
        </row>
        <row r="327">
          <cell r="C327" t="str">
            <v>Nguyễn Thùy Dương</v>
          </cell>
          <cell r="D327" t="str">
            <v>Nhân viên trung tâm 
Quan hệ doanh nghiệp</v>
          </cell>
          <cell r="E327" t="str">
            <v>X</v>
          </cell>
        </row>
        <row r="328">
          <cell r="C328" t="str">
            <v>Nguyễn Hữu Thiện</v>
          </cell>
          <cell r="D328" t="str">
            <v>Trưởng trung tâm Điều hành và Quản lý dữ liệu</v>
          </cell>
          <cell r="E328" t="str">
            <v>X</v>
          </cell>
          <cell r="F328" t="str">
            <v>X</v>
          </cell>
        </row>
        <row r="329">
          <cell r="C329" t="str">
            <v>Vương Hội Khánh</v>
          </cell>
          <cell r="D329" t="str">
            <v>Trưởng trung tâm Điều hành và Quản lý dữ liệu</v>
          </cell>
          <cell r="E329" t="str">
            <v>X</v>
          </cell>
        </row>
        <row r="330">
          <cell r="C330" t="str">
            <v>Trương Hữu Lộc</v>
          </cell>
          <cell r="D330" t="str">
            <v>Nhân viên trung tâm Điều hành và Quản lý dữ liệu</v>
          </cell>
          <cell r="E330" t="str">
            <v>X</v>
          </cell>
          <cell r="F330" t="str">
            <v>X</v>
          </cell>
        </row>
        <row r="331">
          <cell r="C331" t="str">
            <v>Nguyễn Thị Thanh Hòa</v>
          </cell>
          <cell r="D331" t="str">
            <v>Nhân viên trung tâm Điều hành và Quản lý dữ liệu</v>
          </cell>
          <cell r="E331" t="str">
            <v>X</v>
          </cell>
        </row>
        <row r="332">
          <cell r="C332" t="str">
            <v>Phạm Huỳnh Kim Ngân</v>
          </cell>
          <cell r="D332" t="str">
            <v>Nhân viên trung tâm Điều hành và Quản lý dữ liệu</v>
          </cell>
          <cell r="E332" t="str">
            <v>X</v>
          </cell>
        </row>
        <row r="333">
          <cell r="C333" t="str">
            <v>Lê Trần Thanh Nga</v>
          </cell>
          <cell r="D333" t="str">
            <v>Nhân viên trung tâm Thanh máy và thang cuốn KONE</v>
          </cell>
          <cell r="E333" t="str">
            <v>X</v>
          </cell>
        </row>
      </sheetData>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 ten SK"/>
    </sheetNames>
    <sheetDataSet>
      <sheetData sheetId="0" refreshError="1">
        <row r="13">
          <cell r="D13" t="str">
            <v>Đinh Hồng Minh</v>
          </cell>
          <cell r="E13" t="str">
            <v>Phó Hiệu trưởng</v>
          </cell>
          <cell r="F13" t="str">
            <v>Hoàn thiện danh mục quy trình công việc áp dụng trong Hệ thống bảo đảm chất lượng tại Trường Cao đẳng Lý Tự Trọng thành phố Hồ Chí Minh</v>
          </cell>
        </row>
        <row r="14">
          <cell r="D14" t="str">
            <v>Đinh Văn Đệ</v>
          </cell>
          <cell r="E14" t="str">
            <v>Phó Hiệu trưởng</v>
          </cell>
          <cell r="F14" t="str">
            <v>Tiếp cận phương pháp giáo dục thông minh để phát triển toàn diện năng lực người học trong GDNN</v>
          </cell>
        </row>
        <row r="15">
          <cell r="D15" t="str">
            <v>Châu Văn Bảo</v>
          </cell>
          <cell r="E15" t="str">
            <v>Phó Hiệu trưởng</v>
          </cell>
          <cell r="F15" t="str">
            <v>Mô hình trạm vận chuyển vật liệu theo hướng công nghiệp 4.0</v>
          </cell>
        </row>
        <row r="16">
          <cell r="D16" t="str">
            <v>Nguyễn Kính</v>
          </cell>
          <cell r="E16" t="str">
            <v>Trưởng phòng 
Kế hoạch - Tài chính</v>
          </cell>
          <cell r="F16" t="str">
            <v>Những thách thức về chính sách, cơ chế tài chính đối với cơ sở giáo dục nghề nghiệp trong giai đoạn từ nay đến 2030 – Định hướng hoàn thiện</v>
          </cell>
        </row>
        <row r="17">
          <cell r="D17" t="str">
            <v>Nguyễn Thị Kim Dung</v>
          </cell>
          <cell r="E17" t="str">
            <v>Phó Trưởng phòng 
Kế hoạch - Tài chính</v>
          </cell>
          <cell r="F17" t="str">
            <v>Hoàn thiện quy trình thực hiện các chế độ Bảo hiểm xã hội tại Trường Cao đẳng Lý Tự Trọng Thành phố Hồ Chí Minh</v>
          </cell>
        </row>
        <row r="18">
          <cell r="D18" t="str">
            <v>Hồng Mộng Tuyết Dung</v>
          </cell>
          <cell r="E18" t="str">
            <v>Nhân viên phòng 
Kế hoạch - Tài chính</v>
          </cell>
          <cell r="F18" t="str">
            <v>Ứng dụng công nghệ thông tin để thực hiện quy trình kiểm soát việc thanh toán mua sắm, sửa chữa nhỏ tại trường Cao đẳng Lý Tự Trọng Thành phố Hồ Chí Minh</v>
          </cell>
        </row>
        <row r="19">
          <cell r="D19" t="str">
            <v>Trần Thị Minh Thoa</v>
          </cell>
          <cell r="E19" t="str">
            <v>Nhân viên phòng 
Kế hoạch - Tài chính</v>
          </cell>
          <cell r="F19" t="str">
            <v>Hoàn thiện công tác tổ chức kế toán hành chính sự nghiệp tại Trường Cao đẳng Lý Tự Trọng Thành phố Hồ Chí Minh</v>
          </cell>
        </row>
        <row r="20">
          <cell r="D20" t="str">
            <v>Võ Thị Lệ Trân</v>
          </cell>
          <cell r="E20" t="str">
            <v>Nhân viên phòng 
Kế hoạch - Tài chính</v>
          </cell>
          <cell r="F20" t="str">
            <v>Xây dựng quy trình mua sắm và giải pháp quản lý cơ sở vật chất nhằm nâng cao hiệu quả sử dụng tại Trường Cao đẳng Lý Tự Trọng Thành phố Hồ Chí Minh</v>
          </cell>
        </row>
        <row r="21">
          <cell r="D21" t="str">
            <v>Nguyễn Thị Hồng Thắm</v>
          </cell>
          <cell r="E21" t="str">
            <v>Nhân viên phòng 
Kế hoạch - Tài chính</v>
          </cell>
          <cell r="F21" t="str">
            <v>Một số giải pháp trong việc thực hiện kiểm soát chi và luân chuyển chứng từ gốc đối với kế toán tại Trường Cao đẳng Lý Tự Trọng Thành phố Hồ Chí Minh</v>
          </cell>
        </row>
        <row r="22">
          <cell r="D22" t="str">
            <v>Trần Thị Thảo Vân</v>
          </cell>
          <cell r="E22" t="str">
            <v>Nhân viên phòng 
Kế hoạch - Tài chính</v>
          </cell>
          <cell r="F22" t="str">
            <v>Một số giải pháp trong công tác chi trả miễn giảm học phí không dùng tiền mặt tại Trường Cao đẳng Lý Tự Trọng Thành phố Hồ Chí Minh</v>
          </cell>
        </row>
        <row r="23">
          <cell r="D23" t="str">
            <v>Nguyễn Thụy Nghiêm</v>
          </cell>
          <cell r="E23" t="str">
            <v>Nhân viên phòng 
Kế hoạch - Tài chính</v>
          </cell>
          <cell r="F23" t="str">
            <v>Thực hành 5S trong công tác văn thư – kế toán tại Phòng Kế hoạch Tài chính – Trường Cao đẳng Lý Tự Trọng Thành phố Hồ Chí Minh</v>
          </cell>
        </row>
        <row r="24">
          <cell r="D24" t="str">
            <v>Huỳnh Như Ý</v>
          </cell>
          <cell r="E24" t="str">
            <v>Nhân viên phòng 
Kế hoạch - Tài chính</v>
          </cell>
          <cell r="F24" t="str">
            <v>Hoàn thiện công tác quản lý thu – chi tài khoản tiền gửi ngân hàng tại Trường Cao đẳng  Lý Tự Trọng Thành phố Hồ Chí Minh</v>
          </cell>
        </row>
        <row r="25">
          <cell r="D25" t="str">
            <v>Hồ Văn Sĩ</v>
          </cell>
          <cell r="E25" t="str">
            <v>Trưởng phòng 
Tuyển sinh - Đào tạo</v>
          </cell>
          <cell r="F25" t="str">
            <v>Giải pháp nâng cao năng lực giảng dạy trực tuyến đáp ứng yêu cầu Cách mạng công nghiệp 4.0 tại Trường Cao đẳng Lý Tự Trọng Thành phố Hồ Chí Minh</v>
          </cell>
        </row>
        <row r="26">
          <cell r="D26" t="str">
            <v>Nguyễn Văn Tấn</v>
          </cell>
          <cell r="E26" t="str">
            <v>Phó Trưởng phòng 
Tuyển sinh - Đào tạo</v>
          </cell>
          <cell r="F26" t="str">
            <v>Một số giải pháp quản lý hoạt động đào tạo Cao đẳng tại ttrường Cao đẳng Lý Tự Trọng Thành phố Hồ Chí Minh</v>
          </cell>
        </row>
        <row r="27">
          <cell r="D27" t="str">
            <v>Lương Xuân Thịnh</v>
          </cell>
          <cell r="E27" t="str">
            <v>Phó Trưởng phòng 
Tuyển sinh - Đào tạo</v>
          </cell>
          <cell r="F27" t="str">
            <v>Thực trạng và giải pháp nâng cao chất lượng đội ngũ cán bộ Đoàn, Hội tại Trường Cao đẳng Lý Tự Trọng Thành phố Hồ Chí Minh</v>
          </cell>
        </row>
        <row r="28">
          <cell r="D28" t="str">
            <v>Huỳnh Thị Mai</v>
          </cell>
          <cell r="E28" t="str">
            <v>Phó Trưởng phòng 
Tuyển sinh - Đào tạo</v>
          </cell>
          <cell r="F28" t="str">
            <v>Tổ chức hoạt động đào tạo theo hướng tiếp cận công nghệ số trong tình hình dịch bệnh Covid - 19</v>
          </cell>
        </row>
        <row r="29">
          <cell r="D29" t="str">
            <v>Nguyễn Thị Thùy</v>
          </cell>
          <cell r="E29" t="str">
            <v>Nhân viên phòng 
Tuyển sinh - Đào tạo</v>
          </cell>
          <cell r="F29" t="str">
            <v>Một số giải pháp nâng cao hiệu quả việc xây dựng thời khóa biểu ở Trường Cao đẳng Lý Tự Trọng Thành phố Hồ Chí Minh</v>
          </cell>
        </row>
        <row r="30">
          <cell r="D30" t="str">
            <v>Võ Thị Xuân Thơ</v>
          </cell>
          <cell r="E30" t="str">
            <v>Nhân viên phòng 
Tuyển sinh - Đào tạo</v>
          </cell>
          <cell r="F30" t="str">
            <v>Một số giải pháp về công tác học vụ bậc đào tạo Trung cấp trong tình hình dịch bệnh Covid - 19 tại trường Cao đẳng Lý Tự Trọng Thành phố Hồ Chí Minh</v>
          </cell>
        </row>
        <row r="31">
          <cell r="D31" t="str">
            <v>Nguyễn Thị Thanh Thảo</v>
          </cell>
          <cell r="E31" t="str">
            <v>Nhân viên phòng 
Tuyển sinh - Đào tạo</v>
          </cell>
          <cell r="F31" t="str">
            <v>Một số giải pháp về công tác học vụ bậc đào tạo Cao đẳng trong tình hình dịch bệnh Covid - 19 tại trường Cao đẳng Lý Tự Trọng Thành phố Hồ Chí Minh</v>
          </cell>
        </row>
        <row r="32">
          <cell r="D32" t="str">
            <v>Huỳnh Thị Cẩm Hoa</v>
          </cell>
          <cell r="E32" t="str">
            <v>Nhân viên phòng 
Tuyển sinh - Đào tạo</v>
          </cell>
          <cell r="F32" t="str">
            <v>Một số giải pháp nâng cao hiệu quả tư vấn chọn ngành, nghề cho học sinh trong công tác tuyển sinh tại Trường Cao đẳng Lý Tự Trọng Thành phố Hồ Chí Minh</v>
          </cell>
        </row>
        <row r="33">
          <cell r="D33" t="str">
            <v>Giáp Thị Vượng</v>
          </cell>
          <cell r="E33" t="str">
            <v>Nhân viên phòng 
Tuyển sinh - Đào tạo</v>
          </cell>
          <cell r="F33" t="str">
            <v>Cải tiến Quy trình về công tác cấp bảng điểm, giấy xác nhận và đăng ký học lại, học cải thiện đối với sinh viên tại Trường Cao đẳng Lý Tự Trọng Thành phố Hồ Chí Minh</v>
          </cell>
        </row>
        <row r="34">
          <cell r="D34" t="str">
            <v>Thái Thị My Sa</v>
          </cell>
          <cell r="E34" t="str">
            <v>Nhân viên phòng 
Tuyển sinh - Đào tạo</v>
          </cell>
          <cell r="F34" t="str">
            <v>Một số giải pháp nâng cao ứng dụng công nghệ thông tin trong công tác tuyển sinh trực tuyến tại Trường Cao đẳng Lý Tự Trọng Thành phố Hồ Chí Minh</v>
          </cell>
        </row>
        <row r="35">
          <cell r="D35" t="str">
            <v>Mai Nguyễn Hoàng Yến</v>
          </cell>
          <cell r="E35" t="str">
            <v>Nhân viên phòng 
Tuyển sinh - Đào tạo</v>
          </cell>
          <cell r="F35" t="str">
            <v>Một số biện pháp giáo dục đạo đức cho sinh viên Trung cấp 9+ tại Trường Cao đẳng Lý Tự Trọng Thành phố Hồ Chí Minh</v>
          </cell>
        </row>
        <row r="36">
          <cell r="D36" t="str">
            <v>Nguyễn Thị Hải Hà</v>
          </cell>
          <cell r="E36" t="str">
            <v>Nhân viên phòng 
Tuyển sinh - Đào tạo</v>
          </cell>
          <cell r="F36" t="str">
            <v>Một số giải pháp nâng cao hình thức tư vấn tuyển sinh trực tuyến tại  Trường Cao đẳng Lý Tự Trọng Thành phố Hồ Chí Minh</v>
          </cell>
        </row>
        <row r="37">
          <cell r="D37" t="str">
            <v>Sỹ Thị Chung</v>
          </cell>
          <cell r="E37" t="str">
            <v>Nhân viên phòng 
Tuyển sinh - Đào tạo</v>
          </cell>
          <cell r="F37" t="str">
            <v>Một số giải pháp nâng cao chất lượng quản lý học vụ chương trình đào tạo quốc tế ngành Công nghệ Ô tô trong tình hình dịch bệnh Covid - 19 tại trường Cao đẳng Lý Tự Trọng Thành phố Hồ Chí Minh</v>
          </cell>
        </row>
        <row r="38">
          <cell r="D38" t="str">
            <v>Nguyễn Thị Tất</v>
          </cell>
          <cell r="E38" t="str">
            <v>Nhân viên phòng 
Tuyển sinh - Đào tạo</v>
          </cell>
          <cell r="F38" t="str">
            <v>Một số giải pháp nâng cao chất lượng nhân viên đáp ứng yêu cầu Cách mạng công nghiệp 4.0 tại Trường Cao đẳng Lý Tự Trọng Thành phố Hồ Chí Minh</v>
          </cell>
        </row>
        <row r="39">
          <cell r="D39" t="str">
            <v>Nguyễn Thị Nhung</v>
          </cell>
          <cell r="E39" t="str">
            <v>Nhân viên phòng 
Tuyển sinh - Đào tạo</v>
          </cell>
          <cell r="F39" t="str">
            <v>Hoàn thiện Quy trình xét tốt nghiệp bậc đào tạo Cao đẳng liên thông tại Trường Cao đẳng Lý Tự Trọng Thành phố Hồ Chí Minh</v>
          </cell>
        </row>
        <row r="40">
          <cell r="D40" t="str">
            <v>Nguyễn Việt Tiến</v>
          </cell>
          <cell r="E40" t="str">
            <v>Nhân viên phòng 
Tuyển sinh - Đào tạo</v>
          </cell>
          <cell r="F40" t="str">
            <v>Một số giải pháp giúp học sinh tích cực và thân thiện tại Trường Cao đẳng Lý Tự Trọng Thành phố Hồ Chí Minh</v>
          </cell>
        </row>
        <row r="41">
          <cell r="D41" t="str">
            <v>Lâm Viết Dũng</v>
          </cell>
          <cell r="E41" t="str">
            <v>Trưởng phòng 
Tổ chức - Hành chính - Tổng hợp</v>
          </cell>
          <cell r="F41" t="str">
            <v>Giải pháp đào tạo nguồn nhân lực trong bối cảnh của CMCN 4.0 tại trường Cao đẳng Lý Tự Trọng TP. HCM</v>
          </cell>
        </row>
        <row r="42">
          <cell r="D42" t="str">
            <v>Lưu Hoàng Hải Yến</v>
          </cell>
          <cell r="E42" t="str">
            <v>Phó Trưởng phòng 
Tổ chức - Hành chính - Tổng hợp</v>
          </cell>
          <cell r="F42" t="str">
            <v>Giải pháp hỗ trợ học sinh khối trung cấp thi đua học tập tại trường Cao đẳng Lý Tự Trọng Thành phố Hồ Chí Minh</v>
          </cell>
        </row>
        <row r="43">
          <cell r="D43" t="str">
            <v>Huỳnh Thị Minh Ly</v>
          </cell>
          <cell r="E43" t="str">
            <v>Phó Trưởng phòng 
Tổ chức - Hành chính - Tổng hợp</v>
          </cell>
          <cell r="F43" t="str">
            <v>Chiến lược phát triển đội ngũ Giảng viên, Cán bộ và Nhân viên trong quá trình chuyển đổi mô hình đào tạo của Nhà trường thông minh giai đoạn từ năm 2020 đến năm 2025</v>
          </cell>
        </row>
        <row r="44">
          <cell r="D44" t="str">
            <v>Vũ Như Quỳnh</v>
          </cell>
          <cell r="E44" t="str">
            <v>Nhân viên phòng 
Tổ chức - Hành chính - Tổng hợp</v>
          </cell>
          <cell r="F44" t="str">
            <v>Nâng cao kỹ năng làm việc đối với nhân viên văn phòng tại Trường Cao đẳng Lý Tự Trọng Thành phố Hồ Chí Minh</v>
          </cell>
        </row>
        <row r="45">
          <cell r="D45" t="str">
            <v>Phan Thị Ngọc Phượng</v>
          </cell>
          <cell r="E45" t="str">
            <v>Nhân viên phòng 
Tổ chức - Hành chính - Tổng hợp</v>
          </cell>
          <cell r="F45" t="str">
            <v>Giải pháp nâng cao hoạt động tổ chức sự kiện tại Trường Cao đẳng Lý Tự Trọng Thành phố Hồ Chí Minh</v>
          </cell>
        </row>
        <row r="46">
          <cell r="D46" t="str">
            <v>Nguyễn Thị Bích Liễu</v>
          </cell>
          <cell r="E46" t="str">
            <v>Nhân viên phòng 
Tổ chức - Hành chính - Tổng hợp</v>
          </cell>
          <cell r="F46" t="str">
            <v>Quản lý tài liệu nhân sự theo xu hướng 4.0 tại Trường Cao đẳng Lý Tự Trọng Thành phố Hồ Chí Minh</v>
          </cell>
        </row>
        <row r="47">
          <cell r="D47" t="str">
            <v>Nguyễn Văn Chì</v>
          </cell>
          <cell r="E47" t="str">
            <v>Nhân viên phòng 
Tổ chức - Hành chính - Tổng hợp</v>
          </cell>
          <cell r="F47" t="str">
            <v>Một số giải pháp xây dựng văn phòng hiện đại trong bối cảnh công nghệ 4.0 tại Trường Cao đẳng Lý Tự Trọng Thành phố Hồ Chí Minh</v>
          </cell>
        </row>
        <row r="48">
          <cell r="D48" t="str">
            <v>Trần Thị Ánh Phượng</v>
          </cell>
          <cell r="E48" t="str">
            <v>Nhân viên phòng 
Tổ chức - Hành chính - Tổng hợp</v>
          </cell>
          <cell r="F48" t="str">
            <v>Giải pháp tổ chức công việc cá nhân đạt hiệu quả nhằm nâng cao chất lượng công tác của nhân viên hành chính tại trường Cao đẳng Lý Tự Trọng Thành phố Hồ Chí Minh</v>
          </cell>
        </row>
        <row r="49">
          <cell r="D49" t="str">
            <v>Nguyễn Thị Vân</v>
          </cell>
          <cell r="E49" t="str">
            <v>Nhân viên phòng 
Tổ chức - Hành chính - Tổng hợp</v>
          </cell>
          <cell r="F49" t="str">
            <v>Hoàn thiện công tác quản lý văn bản đi, văn bản đến tại Trường Cao đẳng Lý Tự Trọng Thành phố Hồ Chí Minh</v>
          </cell>
        </row>
        <row r="50">
          <cell r="D50" t="str">
            <v>Trần Thị Phương Oanh</v>
          </cell>
          <cell r="E50" t="str">
            <v>Nhân viên phòng 
Tổ chức - Hành chính - Tổng hợp</v>
          </cell>
          <cell r="F50" t="str">
            <v>Tối ưu hóa quá trình mua sắm, cấp phát vật tư theo tiêu chuẩn ISO 9001:2015</v>
          </cell>
        </row>
        <row r="51">
          <cell r="D51" t="str">
            <v>Thân Thị Nhung</v>
          </cell>
          <cell r="E51" t="str">
            <v>Nhân viên phòng 
Tổ chức - Hành chính - Tổng hợp</v>
          </cell>
          <cell r="F51" t="str">
            <v>Quy trình quản lý, cấp phát, sử dụng vật tư thực tập tại các khoa nghề Trường Cao đẳng Lý Tự Trọng Thành phố Hồ Chí Minh</v>
          </cell>
        </row>
        <row r="52">
          <cell r="D52" t="str">
            <v>Huỳnh Thị Xuân Mai</v>
          </cell>
          <cell r="E52" t="str">
            <v>Nhân viên phòng 
Tổ chức - Hành chính - Tổng hợp</v>
          </cell>
          <cell r="F52" t="str">
            <v>Quy trình thực hiện công tác khảo sát môi trường làm việc tại Trường Cao đẳng Lý Tự Trọng Thành phố Hồ Chí Minh</v>
          </cell>
        </row>
        <row r="53">
          <cell r="D53" t="str">
            <v>Phạm Hữu Thành Phú</v>
          </cell>
          <cell r="E53" t="str">
            <v>Nhân viên phòng 
Tổ chức - Hành chính - Tổng hợp</v>
          </cell>
          <cell r="F53" t="str">
            <v>Phát huy hơn nữa vai trò của nhân viên bảo vệ trong công tác bảo vệ an toàn, giữ gìn an ninh tại trường Cao đẳng Lý Tự Trọng Thành phố Hồ Chí Minh</v>
          </cell>
        </row>
        <row r="54">
          <cell r="D54" t="str">
            <v>Huỳnh Thanh Nhàn</v>
          </cell>
          <cell r="E54" t="str">
            <v>Nhân viên phòng 
Tổ chức - Hành chính - Tổng hợp</v>
          </cell>
          <cell r="F54" t="str">
            <v>Ứng dụng phần mềm sắp xếp lịch trực của nhân viên bảo vệ tại trường Cao đẳng Lý Tự Trọng Thành phố Hồ Chí Minh</v>
          </cell>
        </row>
        <row r="55">
          <cell r="D55" t="str">
            <v>Lê Xuân Thiện</v>
          </cell>
          <cell r="E55" t="str">
            <v>Trưởng phòng Thanh tra giáo dục - Công tác Sinh viên</v>
          </cell>
          <cell r="F55" t="str">
            <v>Phát huy nhu cầu nhận thức cho sinh viên trong Cơ sở Giáo dục nghề nghiệp</v>
          </cell>
        </row>
        <row r="56">
          <cell r="D56" t="str">
            <v>Nguyễn Ngọc Hiệp</v>
          </cell>
          <cell r="E56" t="str">
            <v>Phó Trưởng phòng Thanh tra giáo dục - Công tác Sinh viên</v>
          </cell>
          <cell r="F56" t="str">
            <v>Một số biện pháp giúp sinh viên giảm thiểu vi phạm nội quy trong thời gian học tại trường</v>
          </cell>
        </row>
        <row r="57">
          <cell r="D57" t="str">
            <v>Nguyễn Thị Kim Anh</v>
          </cell>
          <cell r="E57" t="str">
            <v>Nhân viên phòng Thanh tra giáo dục - Công tác Sinh viên</v>
          </cell>
          <cell r="F57" t="str">
            <v>Biện pháp giáo dục tư tưởng chính trị cho sinh viên tại Trường Cao đẳng Lý Tự Trọng Thành phố Hồ Chí Minh</v>
          </cell>
        </row>
        <row r="58">
          <cell r="D58" t="str">
            <v>Phạm Thị Lê Chi</v>
          </cell>
          <cell r="E58" t="str">
            <v>Nhân viên phòng Thanh tra giáo dục - Công tác Sinh viên</v>
          </cell>
          <cell r="F58" t="str">
            <v>Nâng cao hiệu quả hoạt động học tập của sinh viên trường Cao đẳng Lý Tự Trọng Thành phố Hồ Chí Minh</v>
          </cell>
        </row>
        <row r="59">
          <cell r="D59" t="str">
            <v>Trần Thị Thu Hà</v>
          </cell>
          <cell r="E59" t="str">
            <v>Nhân viên phòng Thanh tra giáo dục - Công tác Sinh viên</v>
          </cell>
          <cell r="F59" t="str">
            <v>Tăng cường biện pháp giáo dục nhận thức của sinh viên về vấn đề phân loại rác thải</v>
          </cell>
        </row>
        <row r="60">
          <cell r="D60" t="str">
            <v>Nguyễn Tất Thắng</v>
          </cell>
          <cell r="E60" t="str">
            <v>Nhân viên phòng Thanh tra giáo dục - Công tác Sinh viên</v>
          </cell>
          <cell r="F60" t="str">
            <v>Giải pháp nâng cao hiệu quả công tác tuyên truyền phổ biến giáo dục pháp luật cho sinh viên khối T4 Trường Cao đẳng Lý Tự Trọng Thành phố Hồ Chí Minh</v>
          </cell>
        </row>
        <row r="61">
          <cell r="D61" t="str">
            <v>Nguyễn Thị Ngọc Anh</v>
          </cell>
          <cell r="E61" t="str">
            <v>Nhân viên phòng Thanh tra giáo dục - Công tác Sinh viên</v>
          </cell>
          <cell r="F61" t="str">
            <v>Giải pháp quản lý hiệu quả kỷ luật sinh viên Khoa Cơ khí, Trường Cao đẳng Lý Tự Trọng Thành phố Hồ Chí Minh</v>
          </cell>
        </row>
        <row r="62">
          <cell r="D62" t="str">
            <v>Mai Thu Hương</v>
          </cell>
          <cell r="E62" t="str">
            <v>Nhân viên phòng Thanh tra giáo dục - Công tác Sinh viên</v>
          </cell>
          <cell r="F62" t="str">
            <v>Biện pháp hạn chế tiếng ồn ảnh hưởng đến lớp học trong trường học</v>
          </cell>
        </row>
        <row r="63">
          <cell r="D63" t="str">
            <v>Nguyễn Trung Dũng</v>
          </cell>
          <cell r="E63" t="str">
            <v>Nhân viên phòng Thanh tra giáo dục - Công tác Sinh viên</v>
          </cell>
          <cell r="F63" t="str">
            <v>Một số giải pháp nâng cao hiệu quả học trực tuyến đối với sinh viên Trường Cao đẳng Lý Tự Trọng Thành phố Hồ Chí Minh.</v>
          </cell>
        </row>
        <row r="64">
          <cell r="D64" t="str">
            <v>Huỳnh Văn Hiếu</v>
          </cell>
          <cell r="E64" t="str">
            <v>Nhân viên phòng Thanh tra giáo dục - Công tác Sinh viên</v>
          </cell>
          <cell r="F64" t="str">
            <v>Ứng dụng Công nghệ thông tin trong công tác giám sát lớp học, thi vấn đáp trực tuyến đạt hiệu quả tại Trường Cao đẳng Lý Tự Trọng Thành phố Hồ Chí Minh</v>
          </cell>
        </row>
        <row r="65">
          <cell r="D65" t="str">
            <v>Phạm Huy Hoàng</v>
          </cell>
          <cell r="E65" t="str">
            <v>Nhân viên phòng Thanh tra giáo dục - Công tác Sinh viên</v>
          </cell>
          <cell r="F65" t="str">
            <v>Ứng dụng phần mềm Padlet trong công tác Cố vấn học tập khối 21T4 tại Trường Cao đẳng Lý Tự Trọng TP.HCM</v>
          </cell>
        </row>
        <row r="66">
          <cell r="D66" t="str">
            <v>Trần Anh Mỹ</v>
          </cell>
          <cell r="E66" t="str">
            <v>Nhân viên phòng Thanh tra giáo dục - Công tác Sinh viên</v>
          </cell>
          <cell r="F66" t="str">
            <v>Một số giải pháp xây dựng cảnh quan nhà trường xanh, sạch, đẹp</v>
          </cell>
        </row>
        <row r="67">
          <cell r="D67" t="str">
            <v>Bùi Đức Phước</v>
          </cell>
          <cell r="E67" t="str">
            <v>Nhân viên phòng Thanh tra giáo dục - Công tác Sinh viên</v>
          </cell>
          <cell r="F67" t="str">
            <v>Nghiên cứu xây dựng các bài tập nhằm nâng cao thể lực cho đội tuyển Futsal nam sinh viên của Trường Cao đẳng Lý Tự Trọng TP.HCM</v>
          </cell>
        </row>
        <row r="68">
          <cell r="D68" t="str">
            <v>Trương Thị Hồng</v>
          </cell>
          <cell r="E68" t="str">
            <v>Nhân viên phòng Khảo thí và Đảm bảo chất lượng</v>
          </cell>
          <cell r="F68" t="str">
            <v>Giải pháp sử dụng công cụ hỗ trợ giảng viên trong công tác kiểm tra, thi trực tuyến của sinh viên đối với bộ môn ngữ văn áp dụng trong tình hình dịch bệnh Covid tại trường Cao đẳng Lý Tự Trọng Thành phố Hồ Chí Minh</v>
          </cell>
        </row>
        <row r="69">
          <cell r="D69" t="str">
            <v>Nguyễn Thanh Sơn</v>
          </cell>
          <cell r="E69" t="str">
            <v>Nhân viên phòng Khảo thí và Đảm bảo chất lượng</v>
          </cell>
          <cell r="F69" t="str">
            <v>Một số giải pháp hoàn thiện, nâng cao hiệu quả công tác cố vấn học tập tại trường Cao đẳng Lý Tự Trọng Thành phố Hồ Chí Minh</v>
          </cell>
        </row>
        <row r="70">
          <cell r="D70" t="str">
            <v>Vũ Thị Thu Thủy</v>
          </cell>
          <cell r="E70" t="str">
            <v>Nhân viên phòng Khảo thí và Đảm bảo chất lượng</v>
          </cell>
          <cell r="F70" t="str">
            <v>Ứng dụng quy trình quản lý sinh viên lớp thi lại trên hệ thống phần mềm PMT-EMS tại trường Cao đẳng Lý Tự Trọng Thành phố Hồ Chí Minh</v>
          </cell>
        </row>
        <row r="71">
          <cell r="D71" t="str">
            <v>Nguyễn Thị Tuyết</v>
          </cell>
          <cell r="E71" t="str">
            <v>Nhân viên phòng Khảo thí và Đảm bảo chất lượng</v>
          </cell>
          <cell r="F71" t="str">
            <v>Giải pháp duy trì và nâng cao chất lượng công tác khảo thí sau đánh giá ISO 9001:2015</v>
          </cell>
        </row>
        <row r="72">
          <cell r="D72" t="str">
            <v>Lương Minh Dũng</v>
          </cell>
          <cell r="E72" t="str">
            <v>Nhân viên phòng Khảo thí và Đảm bảo chất lượng</v>
          </cell>
          <cell r="F72" t="str">
            <v>Một số giải pháp quản lý, soạn câu hỏi trắc nghiệm trên phần mềm PMT-EMS ExamSys Offline (O)</v>
          </cell>
        </row>
        <row r="73">
          <cell r="D73" t="str">
            <v>Nguyễn Yến Nhi</v>
          </cell>
          <cell r="E73" t="str">
            <v>Nhân viên phòng Khảo thí và Đảm bảo chất lượng</v>
          </cell>
          <cell r="F73" t="str">
            <v>Ứng dụng công nghệ thông tin vào công tác điểm danh các hoạt động Đoàn – Hội tại trường Cao đẳng Lý Tự Trọng Thành phố Hồ Chí Minh</v>
          </cell>
        </row>
        <row r="74">
          <cell r="D74" t="str">
            <v>Nguyễn Thành Nam</v>
          </cell>
          <cell r="E74" t="str">
            <v>Trưởng phòng Quản lý khoa học - Hợp tác quốc tế</v>
          </cell>
          <cell r="F74" t="str">
            <v>Tối ưu các hoạt động hợp tác quốc tế và nghiên cứu khoa học trong bối cảnh hội nhập và toàn cầu hóa giáo dục nghề nghiệp</v>
          </cell>
        </row>
        <row r="75">
          <cell r="D75" t="str">
            <v>Lê Quang Liêm</v>
          </cell>
          <cell r="E75" t="str">
            <v>Trưởng phòng 
Quản trị - Dịch vụ</v>
          </cell>
          <cell r="F75" t="str">
            <v>Cơ hội và thách thức trong mối quan hệ đào tạo nghề giữa trường Cao đẳng Lý Tự Trọng và doanh nghiệp trong thời kỳ 4.0</v>
          </cell>
        </row>
        <row r="76">
          <cell r="D76" t="str">
            <v>Nguyễn Văn Thành</v>
          </cell>
          <cell r="E76" t="str">
            <v>Phó Trưởng phòng 
Quản trị - Dịch vụ</v>
          </cell>
          <cell r="F76" t="str">
            <v xml:space="preserve">Chế tạo máy bơm mật rỉ nuôi men vi sinh cho hệ thống xử lý nước thải tại ký túc xá trường Cao đẳng Lý Tự Trọng TP.HCM </v>
          </cell>
        </row>
        <row r="77">
          <cell r="D77" t="str">
            <v>Nguyễn Trọng Phú</v>
          </cell>
          <cell r="E77" t="str">
            <v>Tổ trưởng Tổ sửa chữa thuộc phòng Quản trị - Dịch vụ</v>
          </cell>
          <cell r="F77" t="str">
            <v>Chế tạo máy đánh, rửa đường sử dụng động cơ không đồng bộ 1 pha</v>
          </cell>
        </row>
        <row r="78">
          <cell r="D78" t="str">
            <v>Phan Đức Long</v>
          </cell>
          <cell r="E78" t="str">
            <v>Tổ trưởng Tổ Quản lý Ký túc xá Sinh viên thuộc phòng Quản trị - Dịch vụ</v>
          </cell>
          <cell r="F78" t="str">
            <v>Đổi mới công tác sinh viên nội trú trường Cao đẳng Lý Tự Trọng TP. HCM trong bối cảnh hiện nay.</v>
          </cell>
        </row>
        <row r="79">
          <cell r="D79" t="str">
            <v>Giáp Văn Thịnh</v>
          </cell>
          <cell r="E79" t="str">
            <v>Nhân viên phòng Quản trị - Dịch vụ</v>
          </cell>
          <cell r="F79" t="str">
            <v>Giải pháp chống nóng cho mái tôn</v>
          </cell>
        </row>
        <row r="80">
          <cell r="D80" t="str">
            <v>Vũ Ngọc Quang</v>
          </cell>
          <cell r="E80" t="str">
            <v>Nhân viên phòng Quản trị - Dịch vụ</v>
          </cell>
          <cell r="F80" t="str">
            <v>Giải pháp thay thế phao báo đầy bể nước</v>
          </cell>
        </row>
        <row r="81">
          <cell r="D81" t="str">
            <v>Nguyễn Cao Thắng</v>
          </cell>
          <cell r="E81" t="str">
            <v>Nhân viên phòng Quản trị - Dịch vụ</v>
          </cell>
          <cell r="F81" t="str">
            <v>Hệ thống kiểm thử bảo mật Website dựa trên kỹ thuật Fuzzing</v>
          </cell>
        </row>
        <row r="82">
          <cell r="D82" t="str">
            <v>Ninh Đỗ Hiệp</v>
          </cell>
          <cell r="E82" t="str">
            <v>Nhân viên phòng Quản trị - Dịch vụ</v>
          </cell>
          <cell r="F82" t="str">
            <v>Một số giải pháp ứng dụng phần mềm Rufus giúp tạo USB Boot và USB cài đặt Windows tại Trường Cao đẳng Lý Tự Trọng Thành phố Hồ Chí Minh</v>
          </cell>
        </row>
        <row r="83">
          <cell r="D83" t="str">
            <v>Nguyễn Tiến Việt Dũng</v>
          </cell>
          <cell r="E83" t="str">
            <v>Nhân viên phòng Quản trị - Dịch vụ</v>
          </cell>
          <cell r="F83" t="str">
            <v>Các biện pháp nâng cấp máy vi tính trường Cao đẳng Lý Tự Trọng Thành phố Hồ Chí Minh một cách kinh tế và hiệu quả lâu dài</v>
          </cell>
        </row>
        <row r="84">
          <cell r="D84" t="str">
            <v>Bùi Đặng Hoàng Tuấn</v>
          </cell>
          <cell r="E84" t="str">
            <v>Nhân viên phòng Quản trị - Dịch vụ</v>
          </cell>
          <cell r="F84" t="str">
            <v>Ứng dụng phần mềm  Deep Freeze trong việc cài đặt và sửa chữa máy vi tính trường Cao đẳng Lý Tự Trọng Thành phố Hồ Chí Minh</v>
          </cell>
        </row>
        <row r="85">
          <cell r="D85" t="str">
            <v>Lê Hồng Anh Tuấn</v>
          </cell>
          <cell r="E85" t="str">
            <v>Nhân viên phòng Quản trị - Dịch vụ</v>
          </cell>
          <cell r="F85" t="str">
            <v>Giải pháp thay thế board điều khiển máy lạnh 2HP Panasonic bằng bo đa năng NEW983</v>
          </cell>
        </row>
        <row r="86">
          <cell r="D86" t="str">
            <v>Võ Tấn Kiệt</v>
          </cell>
          <cell r="E86" t="str">
            <v>Nhân viên phòng Quản trị - Dịch vụ</v>
          </cell>
          <cell r="F86" t="str">
            <v>Thiết lập hệ thống Wifi tích hợp chứng thực USER tại Trường Cao đẳng Lý Tự Trọng Thành phố Hồ Chí Minh</v>
          </cell>
        </row>
        <row r="87">
          <cell r="D87" t="str">
            <v>Dương Thị Thủy</v>
          </cell>
          <cell r="E87" t="str">
            <v>Nhân viên phòng Quản trị - Dịch vụ</v>
          </cell>
          <cell r="F87" t="str">
            <v>Biện pháp nâng cao hiệu quả công tác thông tin báo cáo tại trường Cao đẳng Lý Tự Trọng Thành phố Hồ Chí Minh</v>
          </cell>
        </row>
        <row r="88">
          <cell r="D88" t="str">
            <v>Giáp Đức Nhận</v>
          </cell>
          <cell r="E88" t="str">
            <v>Nhân viên phòng Quản trị - Dịch vụ</v>
          </cell>
          <cell r="F88" t="str">
            <v>Giải pháp sửa chữa dây VGA</v>
          </cell>
        </row>
        <row r="89">
          <cell r="D89" t="str">
            <v>Tạ Quốc Tấn</v>
          </cell>
          <cell r="E89" t="str">
            <v>Nhân viên phòng Quản trị - Dịch vụ</v>
          </cell>
          <cell r="F89" t="str">
            <v>Giải pháp chống mùi cho lỗ thoát sàn</v>
          </cell>
        </row>
        <row r="90">
          <cell r="D90" t="str">
            <v>Nguyễn Xuân Lợi</v>
          </cell>
          <cell r="E90" t="str">
            <v>Nhân viên phòng Quản trị - Dịch vụ</v>
          </cell>
          <cell r="F90" t="str">
            <v>Một số biện pháp bảo trì máy tính hiệu quả  ở trường Cao đẳng Lý Tự Trọng</v>
          </cell>
        </row>
        <row r="91">
          <cell r="D91" t="str">
            <v>Nguyễn Thị Nhuận</v>
          </cell>
          <cell r="E91" t="str">
            <v>Trưởng khoa Khoa học cơ bản</v>
          </cell>
          <cell r="F91" t="str">
            <v>Những định hướng phát triển Khoa Khoa học Cơ bản - Trường Cao đẳng Lý Tự Trọng Thành phố Hồ Chí Minh năm học 2021 - 2022 và  những năm học tiếp theo</v>
          </cell>
        </row>
        <row r="92">
          <cell r="D92" t="str">
            <v>Phạm Thị Thu Nga</v>
          </cell>
          <cell r="E92" t="str">
            <v>Phó Trưởng khoa Khoa học cơ bản</v>
          </cell>
          <cell r="F92" t="str">
            <v>Xây dựng bài giảng “Khảo sát sự biến thiên và vẽ đồ thị hàm số” trong việc dạy và học trực tuyến</v>
          </cell>
        </row>
        <row r="93">
          <cell r="D93" t="str">
            <v>Nguyễn Thanh Tú</v>
          </cell>
          <cell r="E93" t="str">
            <v>Giảng viên khoa 
Khoa học cơ bản</v>
          </cell>
          <cell r="F93" t="str">
            <v>Thiết kế bài giảng tương tác giữa người và vật ảo bằng phần mềm Powerpoint</v>
          </cell>
        </row>
        <row r="94">
          <cell r="D94" t="str">
            <v>Trần Thị Ánh Tuyết</v>
          </cell>
          <cell r="E94" t="str">
            <v>Giảng viên khoa 
Khoa học cơ bản</v>
          </cell>
          <cell r="F94" t="str">
            <v>Một số giải pháp nhằm nâng cao chất lượng đào tạo thông qua công tác giáo viên chủ nhiệm - cố vấn học tập ở trường Cao đẳng Lý Tự Trọng Thành Phố Hồ Chí Minh</v>
          </cell>
        </row>
        <row r="95">
          <cell r="D95" t="str">
            <v>Đặng Thị Kiến Trúc</v>
          </cell>
          <cell r="E95" t="str">
            <v>Giảng viên khoa 
Khoa học cơ bản</v>
          </cell>
          <cell r="F95" t="str">
            <v>Xây dựng bài giảng điện tử vật lý 2, chương dòng điện không đổi theo chuẩn E-learning</v>
          </cell>
        </row>
        <row r="96">
          <cell r="D96" t="str">
            <v>Phạm Thị Thu Hiền</v>
          </cell>
          <cell r="E96" t="str">
            <v>Giảng viên khoa 
Khoa học cơ bản</v>
          </cell>
          <cell r="F96" t="str">
            <v>Ứng dụng công nghệ trong dạy va học môn biên dịch cho sinh viên trường Cao đẳng Lý Tự Trọng Thành phố Hồ Chí Minh</v>
          </cell>
        </row>
        <row r="97">
          <cell r="D97" t="str">
            <v>Vương Thanh Thủy</v>
          </cell>
          <cell r="E97" t="str">
            <v>Giảng viên khoa 
Khoa học cơ bản</v>
          </cell>
          <cell r="F97" t="str">
            <v>Các phương pháp để giúp sinh viên học và thi tốt phần Nghe trong 1 bài thi TOEIC</v>
          </cell>
        </row>
        <row r="98">
          <cell r="D98" t="str">
            <v>Trần Thanh Trúc</v>
          </cell>
          <cell r="E98" t="str">
            <v>Giảng viên khoa 
Khoa học cơ bản</v>
          </cell>
          <cell r="F98" t="str">
            <v>Phương pháp nâng cao tính tương tác trong việc dạy và học Tiếng Anh trực tuyến tại trường Cao đẳng Lý Tự Trọng Thành phố Hồ Chí Minh</v>
          </cell>
        </row>
        <row r="99">
          <cell r="D99" t="str">
            <v>Nguyễn Ngọc Quỳnh</v>
          </cell>
          <cell r="E99" t="str">
            <v>Phó Trưởng khoa 
Lý luận Chính trị</v>
          </cell>
          <cell r="F99" t="str">
            <v>Sử dụng các ứng dụng của Google để tổ chức cho sinh viên làm bài và giảng viên chấm bài tiểu luận trong dạy học online tại Trường Cao đẳng Lý Tự Trọng TP. Hồ Chí Minh</v>
          </cell>
        </row>
        <row r="100">
          <cell r="D100" t="str">
            <v>Lê Thị Hồng Vân</v>
          </cell>
          <cell r="E100" t="str">
            <v>Phó Trưởng khoa 
Lý luận Chính trị</v>
          </cell>
          <cell r="F100" t="str">
            <v>Vận dụng phương pháp steam trong dạy học trực tuyến môn Pháp luật tại Trường Cao đẳng Lý Tự Trọng TP. Hồ Chí Minh</v>
          </cell>
        </row>
        <row r="101">
          <cell r="D101" t="str">
            <v>Phan Thị Thùy Trang</v>
          </cell>
          <cell r="E101" t="str">
            <v>Trưởng bộ môn Giáo dục chính trị thuộc khoa Lý luận Chính trị</v>
          </cell>
          <cell r="F101" t="str">
            <v>Một số giải pháp góp phần xây dựng và phát triển văn hóa ứng xử của sinh viên tại Trường Cao đẳng Lý Tự Trọng TP. Hồ Chí Minh</v>
          </cell>
        </row>
        <row r="102">
          <cell r="D102" t="str">
            <v>Đặng Thị Nhật Minh</v>
          </cell>
          <cell r="E102" t="str">
            <v>Phụ trách Tổ bộ môn Pháp luật thuộc khoa Lý luận Chính trị</v>
          </cell>
          <cell r="F102" t="str">
            <v xml:space="preserve">Tích hợp những văn bản phòng chống dịch COVID-19 vào giảng dạy môn Pháp luật </v>
          </cell>
        </row>
        <row r="103">
          <cell r="D103" t="str">
            <v>Nguyễn Thị Dinh</v>
          </cell>
          <cell r="E103" t="str">
            <v>Giảng viên khoa 
Lý luận Chính trị</v>
          </cell>
          <cell r="F103" t="str">
            <v>Vận dụng quan điểm của Chủ nghĩa duy vật lịch sử trong việc giáo dục đào tạo nguồn nhân lực chất lượng cao tại Trường Cao đẳng Lý Tự Trọng TP. Hồ Chí Minh</v>
          </cell>
        </row>
        <row r="104">
          <cell r="D104" t="str">
            <v>Bùi Thành Dũng</v>
          </cell>
          <cell r="E104" t="str">
            <v>Giảng viên khoa 
Lý luận Chính trị</v>
          </cell>
          <cell r="F104" t="str">
            <v>Một số giải pháp để nâng cao ý thức học tập môn pháp luật cho học sinh hệ 9+ tại Trường Cao đẳng Lý Tự Trọng TP. Hồ Chí Minh</v>
          </cell>
        </row>
        <row r="105">
          <cell r="D105" t="str">
            <v>Lê Thị Mai Hường</v>
          </cell>
          <cell r="E105" t="str">
            <v>Giảng viên khoa 
Lý luận Chính trị</v>
          </cell>
          <cell r="F105" t="str">
            <v>Nâng cao kỹ năng tự học, tự nghiên cứu của sinh viên tại Trường Cao đẳng Lý Tự Trọng TP. Hồ Chí Minh</v>
          </cell>
        </row>
        <row r="106">
          <cell r="D106" t="str">
            <v>Đinh Thị Huyên</v>
          </cell>
          <cell r="E106" t="str">
            <v>Giảng viên khoa 
Lý luận Chính trị</v>
          </cell>
          <cell r="F106" t="str">
            <v>Áp dụng mô hình lớp học đảo ngược trong dạy học trực tuyến môn Giáo dục chính trị tại Trường Cao đẳng Lý Tự Trọng TP. Hồ Chí Minh hiện nay</v>
          </cell>
        </row>
        <row r="107">
          <cell r="D107" t="str">
            <v>Trần Văn Lượng</v>
          </cell>
          <cell r="E107" t="str">
            <v>Giảng viên khoa 
Lý luận Chính trị</v>
          </cell>
          <cell r="F107" t="str">
            <v>Tích hợp sâu nội dung "trách nhiệm hành chính và trách nhiệm hình sự" vào giảng dạy môn pháp luật, nhằm nâng cao nhận thức cho sinh viên trường Cao đẳng Lý Tự Trọng TP. Hồ Chí Minh</v>
          </cell>
        </row>
        <row r="108">
          <cell r="D108" t="str">
            <v>Đỗ Thị Ngát</v>
          </cell>
          <cell r="E108" t="str">
            <v>Giảng viên khoa 
Lý luận Chính trị</v>
          </cell>
          <cell r="F108" t="str">
            <v>Ứng dụng công nghệ thông tin trong thiết kế bài kiểm tra trắc nghiệm môn giáo dục chính trị tại Trường Cao đẳng Lý Tự Trọng TP. Hồ Chí Minh</v>
          </cell>
        </row>
        <row r="109">
          <cell r="D109" t="str">
            <v>Cao Thị Hồng Thắm</v>
          </cell>
          <cell r="E109" t="str">
            <v>Giảng viên khoa 
Lý luận Chính trị</v>
          </cell>
          <cell r="F109" t="str">
            <v>Ứng dụng game hoá kiến thức trong giảng dạy môn Giáo dục chính trị tại Trường Cao đẳng Lý Tự Trọng TP. Hồ Chí Minh</v>
          </cell>
        </row>
        <row r="110">
          <cell r="D110" t="str">
            <v>Đỗ Thị Thơm</v>
          </cell>
          <cell r="E110" t="str">
            <v>Giảng viên khoa 
Lý luận Chính trị</v>
          </cell>
          <cell r="F110" t="str">
            <v>Giáo dục truyền thống yêu nước cho sinh viên Trường Cao đẳng Lý Tự Trọng TP. Hồ Chí Minh trong giai đoạn hiện nay</v>
          </cell>
        </row>
        <row r="111">
          <cell r="D111" t="str">
            <v>Trần Thị Hồng Thu</v>
          </cell>
          <cell r="E111" t="str">
            <v>Giảng viên khoa 
Lý luận Chính trị</v>
          </cell>
          <cell r="F111" t="str">
            <v>Một số kỹ năng cần thiết của giáo viên chủ nhiệm hệ trung cấp tại Trường Cao đẳng Lý Tự Trọng TP. Hồ Chí Minh</v>
          </cell>
        </row>
        <row r="112">
          <cell r="D112" t="str">
            <v>Hoàng Thị Trang</v>
          </cell>
          <cell r="E112" t="str">
            <v>Giảng viên khoa 
Lý luận Chính trị</v>
          </cell>
          <cell r="F112" t="str">
            <v>Vận dụng tư tưởng Hồ Chí Minh về đạo đức cách mạng trong việc giáo dục đạo đức nghề nghiệp cho sinh viên trường Cao đẳng Lý Tự Trọng TP. Hồ Chí Minh thông qua Bài 2 môn Giáo dục Chính trị.</v>
          </cell>
        </row>
        <row r="113">
          <cell r="D113" t="str">
            <v>Hoàng Thị Trang</v>
          </cell>
          <cell r="E113" t="str">
            <v>Giảng viên khoa 
Lý luận Chính trị</v>
          </cell>
          <cell r="F113" t="str">
            <v>Nâng cao năng lực tư duy phản biện cho học sinh, sinh viên trong dạy học môn Giáo dục Chính trị ở trường Cao đẳng Lý Tự Trọng TP. Hồ Chí Minh</v>
          </cell>
        </row>
        <row r="114">
          <cell r="D114" t="str">
            <v>Phạm Thị Vinh</v>
          </cell>
          <cell r="E114" t="str">
            <v>Giảng viên khoa 
Lý luận Chính trị</v>
          </cell>
          <cell r="F114" t="str">
            <v>Hình thành tri thức đạo đức nghề nghiệp cho sinh viên qua  học phần giáo dục chính  trị tại Trường Cao đẳng Lý Tự Trọng TP. Hồ Chí Minh</v>
          </cell>
        </row>
        <row r="115">
          <cell r="D115" t="str">
            <v>Chung Trần Thế Vinh</v>
          </cell>
          <cell r="E115" t="str">
            <v>Trưởng khoa Cơ khí</v>
          </cell>
          <cell r="F115" t="str">
            <v>Ứng dụng công nghệ siêu âm cho mối hàn Mig/Mag trên thép</v>
          </cell>
        </row>
        <row r="116">
          <cell r="D116" t="str">
            <v>Trần Đình Khải</v>
          </cell>
          <cell r="E116" t="str">
            <v>Phó Trưởng khoa Cơ khí</v>
          </cell>
          <cell r="F116" t="str">
            <v>Thiết kế chế tạo bàn dụng cụ lưu trữ cán dao phay</v>
          </cell>
        </row>
        <row r="117">
          <cell r="D117" t="str">
            <v>Vũ Đức Pháp</v>
          </cell>
          <cell r="E117" t="str">
            <v>Trưởng bộ môn Công nghệ chế tạo thuộc khoa Cơ khí</v>
          </cell>
          <cell r="F117" t="str">
            <v>Thiết kế chế tạo máy khoan bàn mini</v>
          </cell>
        </row>
        <row r="118">
          <cell r="D118" t="str">
            <v>Bùi Anh Tuấn</v>
          </cell>
          <cell r="E118" t="str">
            <v>Trưởng bộ môn Cad/Cam-CNC thuộc khoa Cơ khí</v>
          </cell>
          <cell r="F118" t="str">
            <v>Thiết kế, chế tạo hệ thống gá 3R cho máy phay CNC</v>
          </cell>
        </row>
        <row r="119">
          <cell r="D119" t="str">
            <v xml:space="preserve">Đỗ Thị Phương Khanh </v>
          </cell>
          <cell r="E119" t="str">
            <v>Giảng viên khoa Cơ khí</v>
          </cell>
          <cell r="F119" t="str">
            <v>Một số giải pháp nâng cao hiệu quả dạy và học trực tuyến các môn học chuyên ngành cơ khí</v>
          </cell>
        </row>
        <row r="120">
          <cell r="D120" t="str">
            <v>Trương Thị Phương Hồng</v>
          </cell>
          <cell r="E120" t="str">
            <v>Giảng viên khoa Cơ khí</v>
          </cell>
          <cell r="F120" t="str">
            <v>Thiết kế và chế tạo bộ đòn kẹp sử dụng trên máy phay</v>
          </cell>
        </row>
        <row r="121">
          <cell r="D121" t="str">
            <v>Nguyễn Thanh Giang</v>
          </cell>
          <cell r="E121" t="str">
            <v>Giảng viên khoa Cơ khí</v>
          </cell>
          <cell r="F121" t="str">
            <v>Ứng dụng công nghệ xử lý ảnh nhiệt trong bảo trì, bảo dưỡng chi tiết cơ khí</v>
          </cell>
        </row>
        <row r="122">
          <cell r="D122" t="str">
            <v>Nguyễn Hồng Phúc</v>
          </cell>
          <cell r="E122" t="str">
            <v>Giảng viên khoa Cơ khí</v>
          </cell>
          <cell r="F122" t="str">
            <v>Thiết kế xe đạp trong nhà      C-bike</v>
          </cell>
        </row>
        <row r="123">
          <cell r="D123" t="str">
            <v>Nguyễn Khắc Huy</v>
          </cell>
          <cell r="E123" t="str">
            <v>Giảng viên khoa Cơ khí</v>
          </cell>
          <cell r="F123" t="str">
            <v>Thiết kế và chế tạo máy uốn thép đa năng</v>
          </cell>
        </row>
        <row r="124">
          <cell r="D124" t="str">
            <v>Hồ Ngọc Chi</v>
          </cell>
          <cell r="E124" t="str">
            <v>Phó Trưởng khoa Công nghệ thông tin</v>
          </cell>
          <cell r="F124" t="str">
            <v>Các vấn đề của dạy học trực tuyến &amp; các giải pháp tăng tính hiệu quả của sinh viên khi học trực tuyến học phần chế bản điện tử với Indesign</v>
          </cell>
        </row>
        <row r="125">
          <cell r="D125" t="str">
            <v>Trần Việt Khánh</v>
          </cell>
          <cell r="E125" t="str">
            <v xml:space="preserve"> Trưởng bộ môn Công nghệ phần mềm thuộc khoa Công nghệ thông tin</v>
          </cell>
          <cell r="F125" t="str">
            <v>Ứng dụng công cụ Elementor chỉnh sửa nội dung trang Web trong môn học thiết kế Web</v>
          </cell>
        </row>
        <row r="126">
          <cell r="D126" t="str">
            <v>Nguyễn Vân Giang</v>
          </cell>
          <cell r="E126" t="str">
            <v>Giảng viên khoa 
Công nghệ thông tin</v>
          </cell>
          <cell r="F126" t="str">
            <v>Một số giải pháp để nâng cao hiệu quả trong công tác bồi dưỡng sinh viên giỏi tham dự Olympic tin học sinh viên toàn quốc</v>
          </cell>
        </row>
        <row r="127">
          <cell r="D127" t="str">
            <v>Vũ Thị Thái Linh</v>
          </cell>
          <cell r="E127" t="str">
            <v>Giảng viên khoa 
Công nghệ thông tin</v>
          </cell>
          <cell r="F127" t="str">
            <v>Ứng dụng Blooket trong giảng dạy môn cơ sở dữ liệu cho sinh viên bậc trung cấp</v>
          </cell>
        </row>
        <row r="128">
          <cell r="D128" t="str">
            <v>Nguyễn Văn Minh</v>
          </cell>
          <cell r="E128" t="str">
            <v>Giảng viên khoa 
Công nghệ thông tin</v>
          </cell>
          <cell r="F128" t="str">
            <v>Vận dụng thuật toán máy học giúp sinh viên tìm hiểu trí tuệ nhân tạo trong lập trình</v>
          </cell>
        </row>
        <row r="129">
          <cell r="D129" t="str">
            <v>Nguyễn Cao Phong</v>
          </cell>
          <cell r="E129" t="str">
            <v>Giảng viên khoa 
Công nghệ thông tin</v>
          </cell>
          <cell r="F129" t="str">
            <v>Triển khai ứng dụng web với React JS và Node JS</v>
          </cell>
        </row>
        <row r="130">
          <cell r="D130" t="str">
            <v>Lê Quý Hưng Quốc</v>
          </cell>
          <cell r="E130" t="str">
            <v>Giảng viên khoa 
Công nghệ thông tin</v>
          </cell>
          <cell r="F130" t="str">
            <v>Xây dựng video hướng dẫn thực hành môn học thực hành hệ thống truyền thông và mạng bậc Cao đẳng</v>
          </cell>
        </row>
        <row r="131">
          <cell r="D131" t="str">
            <v>Mai Chiếm Tuấn</v>
          </cell>
          <cell r="E131" t="str">
            <v>Giảng viên khoa 
Công nghệ thông tin</v>
          </cell>
          <cell r="F131" t="str">
            <v>Một số công cụ hỗ trợ giám sát thi, kiểm tra trực tuyến</v>
          </cell>
        </row>
        <row r="132">
          <cell r="D132" t="str">
            <v>Nguyễn Ngọc Tuyên</v>
          </cell>
          <cell r="E132" t="str">
            <v>Giảng viên khoa 
Công nghệ thông tin</v>
          </cell>
          <cell r="F132" t="str">
            <v>Xây dựng bộ video clip củng cố trọng tâm bộ môn Mạng máy tính và Quản trị mạng nhằm nâng cao hiệu quả giảng dạy trong bối cảnh dịch bệnh COVID19</v>
          </cell>
        </row>
        <row r="133">
          <cell r="D133" t="str">
            <v>Đỗ Tuấn Việt</v>
          </cell>
          <cell r="E133" t="str">
            <v>Giảng viên khoa 
Công nghệ thông tin</v>
          </cell>
          <cell r="F133" t="str">
            <v>Xây dựng video clip hướng dẫn thực hành môn học thực hành mạng Linux căn bản trên hệ điều hành mã nguồn mở Centos bậc cao đẳng</v>
          </cell>
        </row>
        <row r="134">
          <cell r="D134" t="str">
            <v>Dương Ngọc Vọng</v>
          </cell>
          <cell r="E134" t="str">
            <v>Giảng viên khoa 
Công nghệ thông tin</v>
          </cell>
          <cell r="F134" t="str">
            <v>Giải pháp nâng cao và phát triển đội ngũ khoa Công nghệ thông tin trong cuộc cách mạng công nghệ 4.0</v>
          </cell>
        </row>
        <row r="135">
          <cell r="D135" t="str">
            <v>Trần Vĩnh Xuyên</v>
          </cell>
          <cell r="E135" t="str">
            <v>Giảng viên khoa 
Công nghệ thông tin</v>
          </cell>
          <cell r="F135" t="str">
            <v>Nghiên cứu và ứng dụng Visual studio code vào lập trình website cho hệ Cao đẳng</v>
          </cell>
        </row>
        <row r="136">
          <cell r="D136" t="str">
            <v>Nguyễn Anh Tuấn</v>
          </cell>
          <cell r="E136" t="str">
            <v>Trưởng khoa Động lực</v>
          </cell>
          <cell r="F136" t="str">
            <v>Thiết kế mô hình hệ thống điện ô tô ứng dụng mạng truyền thông.</v>
          </cell>
        </row>
        <row r="137">
          <cell r="D137" t="str">
            <v>Võ Đắc Thịnh</v>
          </cell>
          <cell r="E137" t="str">
            <v>Phó Trưởng khoa Động lực</v>
          </cell>
          <cell r="F137" t="str">
            <v>Chẩn đoán hư hỏng ắc qui HV trên xe Toyota Prius (Hybrid) bằng máy Gscan 2.</v>
          </cell>
        </row>
        <row r="138">
          <cell r="D138" t="str">
            <v>Nguyễn Hữu Mạnh</v>
          </cell>
          <cell r="E138" t="str">
            <v>Trưởng bộ môn Gầm ô tô thuộc khoa Động lực</v>
          </cell>
          <cell r="F138" t="str">
            <v>Thiết kế mô hình hệ thống lái bốn bánh dẫn hướng trên ô tô.</v>
          </cell>
        </row>
        <row r="139">
          <cell r="D139" t="str">
            <v>Hà Quốc Bảo</v>
          </cell>
          <cell r="E139" t="str">
            <v>Trưởng bộ môn Điện ô tô thuộc khoa Động lực</v>
          </cell>
          <cell r="F139" t="str">
            <v>Thi công module hệ thống gạt nước - rửa kính trên ô tô.</v>
          </cell>
        </row>
        <row r="140">
          <cell r="D140" t="str">
            <v>Triệu Phú Nguyên</v>
          </cell>
          <cell r="E140" t="str">
            <v>Trưởng bộ môn Động cơ ô tô thuộc khoa Động lực</v>
          </cell>
          <cell r="F140" t="str">
            <v>Thi công mô hình cắt bơm cao áp PE 3 xylanh.</v>
          </cell>
        </row>
        <row r="141">
          <cell r="D141" t="str">
            <v>Nguyễn Thành Đức</v>
          </cell>
          <cell r="E141" t="str">
            <v>Giảng viên khoa Động lực</v>
          </cell>
          <cell r="F141" t="str">
            <v>Thi công module thực hành hệ thống gạt nước trên ô tô Camry 2010.</v>
          </cell>
        </row>
        <row r="142">
          <cell r="D142" t="str">
            <v>Nguyễn Minh Thái</v>
          </cell>
          <cell r="E142" t="str">
            <v>Giảng viên khoa Động lực</v>
          </cell>
          <cell r="F142" t="str">
            <v>Thi công mô hình phun xăng và đánh lửa trên xe Toyota Camry 2010.</v>
          </cell>
        </row>
        <row r="143">
          <cell r="D143" t="str">
            <v>Đặng Thái Sơn</v>
          </cell>
          <cell r="E143" t="str">
            <v>Giảng viên khoa Động lực</v>
          </cell>
          <cell r="F143" t="str">
            <v>Thi công mô hình công tắc điều khiển đèn - gạt nước trên xe Toyota Camry 2010.</v>
          </cell>
        </row>
        <row r="144">
          <cell r="D144" t="str">
            <v>Nguyễn Thái Bình</v>
          </cell>
          <cell r="E144" t="str">
            <v>Giảng viên khoa Động lực</v>
          </cell>
          <cell r="F144" t="str">
            <v>Thi công mô hình cắt bổ bầu phanh sau trên hệ thống phanh hơi.</v>
          </cell>
        </row>
        <row r="145">
          <cell r="D145" t="str">
            <v>Kiều Trung Tín</v>
          </cell>
          <cell r="E145" t="str">
            <v>Giảng viên khoa Động lực</v>
          </cell>
          <cell r="F145" t="str">
            <v>Thi công mô hình kiểm tra ECU hộp số tự động trên ô tô.</v>
          </cell>
        </row>
        <row r="146">
          <cell r="D146" t="str">
            <v>Trần Quốc Duy</v>
          </cell>
          <cell r="E146" t="str">
            <v>Giảng viên khoa Động lực</v>
          </cell>
          <cell r="F146" t="str">
            <v>Ứng dụng phần mềm online để tra cứu sơ đồ mạch điện và thông tin sửa chữa xe ô tô.</v>
          </cell>
        </row>
        <row r="147">
          <cell r="D147" t="str">
            <v>Hồ Văn Hóa</v>
          </cell>
          <cell r="E147" t="str">
            <v>Giảng viên khoa Động lực</v>
          </cell>
          <cell r="F147" t="str">
            <v>Ứng dụng phần mềm tra cứu mã lỗi nhanh trên xe ôtô.</v>
          </cell>
        </row>
        <row r="148">
          <cell r="D148" t="str">
            <v>Nguyễn Thanh Hùng</v>
          </cell>
          <cell r="E148" t="str">
            <v>Giảng viên khoa Động lực</v>
          </cell>
          <cell r="F148" t="str">
            <v>Thi công mô hình cụm điều khiển quạt điều hoà trên xe Toyota Camry 2010.</v>
          </cell>
        </row>
        <row r="149">
          <cell r="D149" t="str">
            <v>Phan Anh Tuấn Kiệt</v>
          </cell>
          <cell r="E149" t="str">
            <v>Giảng viên khoa Động lực</v>
          </cell>
          <cell r="F149" t="str">
            <v>Kiểm tra chức năng hoạt động một số hệ thống trên xe BMW bằng smartphone qua kết nối không dây.</v>
          </cell>
        </row>
        <row r="150">
          <cell r="D150" t="str">
            <v>Hoàng Phúc Bảo</v>
          </cell>
          <cell r="E150" t="str">
            <v>Giảng viên khoa Động lực</v>
          </cell>
          <cell r="F150" t="str">
            <v>Chế tạo bộ giả lập tín hiệu cảm biến oxy phục vụ giảng dạy.</v>
          </cell>
        </row>
        <row r="151">
          <cell r="D151" t="str">
            <v>Nguyễn Lương Tâm</v>
          </cell>
          <cell r="E151" t="str">
            <v>Giảng viên khoa Động lực</v>
          </cell>
          <cell r="F151" t="str">
            <v>Thi công mô hình kiểm tra hệ thống khởi động.</v>
          </cell>
        </row>
        <row r="152">
          <cell r="D152" t="str">
            <v>Trần Thế Sơn</v>
          </cell>
          <cell r="E152" t="str">
            <v>Giảng viên khoa Động lực</v>
          </cell>
          <cell r="F152" t="str">
            <v>Thi công mô hình cắt bổ hộp số tự động A541E.</v>
          </cell>
        </row>
        <row r="153">
          <cell r="D153" t="str">
            <v>Trần Văn Đông</v>
          </cell>
          <cell r="E153" t="str">
            <v>Giảng viên khoa Động lực</v>
          </cell>
          <cell r="F153" t="str">
            <v>Thi công mô hình mô tơ điều khiển ly hợp của hộp số Powershift xe Fiesta 2016</v>
          </cell>
        </row>
        <row r="154">
          <cell r="D154" t="str">
            <v>Lý Văn Trung</v>
          </cell>
          <cell r="E154" t="str">
            <v>Giảng viên khoa Động lực</v>
          </cell>
          <cell r="F154" t="str">
            <v>Thi công module kiểm tra ly hợp từ của máy nén trong hệ thống điều hòa không khí trên ô tô.</v>
          </cell>
        </row>
        <row r="155">
          <cell r="D155" t="str">
            <v>Nguyễn Hoàng Vinh</v>
          </cell>
          <cell r="E155" t="str">
            <v>Giảng viên khoa Động lực</v>
          </cell>
          <cell r="F155" t="str">
            <v>Thi công mô hình kiểm tra, vệ sinh kim phun của đông cơ xăng.</v>
          </cell>
        </row>
        <row r="156">
          <cell r="D156" t="str">
            <v>Đỗ Hoàng Duy</v>
          </cell>
          <cell r="E156" t="str">
            <v>Giảng viên khoa Động lực</v>
          </cell>
          <cell r="F156" t="str">
            <v xml:space="preserve">Thi công mô hình cắt bổ súng phun sơn.  </v>
          </cell>
        </row>
        <row r="157">
          <cell r="D157" t="str">
            <v>Bùi Trọng Tân</v>
          </cell>
          <cell r="E157" t="str">
            <v>Giảng viên khoa Động lực</v>
          </cell>
          <cell r="F157" t="str">
            <v>Chế tạo bảng mô phỏng đèn chiếu sáng tự động sử dụng cảm biến quang.</v>
          </cell>
        </row>
        <row r="158">
          <cell r="D158" t="str">
            <v>Võ Quốc Duy</v>
          </cell>
          <cell r="E158" t="str">
            <v>Giảng viên khoa Động lực</v>
          </cell>
          <cell r="F158" t="str">
            <v>Thiết kế hệ thống hỗ trợ kiểm soát sinh viên thực hành tại trường.</v>
          </cell>
        </row>
        <row r="159">
          <cell r="D159" t="str">
            <v>Giang Văn Tiến</v>
          </cell>
          <cell r="E159" t="str">
            <v>Giảng viên khoa Động lực</v>
          </cell>
          <cell r="F159" t="str">
            <v>Ứng dụng CNTT vào công tác cố vấn học tập.</v>
          </cell>
        </row>
        <row r="160">
          <cell r="D160" t="str">
            <v>Nguyễn Khắc Huân</v>
          </cell>
          <cell r="E160" t="str">
            <v>Giảng viên khoa Động lực</v>
          </cell>
          <cell r="F160" t="str">
            <v>Thiết kế mô hình hệ thống ổn định thân xe.</v>
          </cell>
        </row>
        <row r="161">
          <cell r="D161" t="str">
            <v>Tạ Minh Cường</v>
          </cell>
          <cell r="E161" t="str">
            <v>Trưởng khoa 
Điện - Điện tử</v>
          </cell>
          <cell r="F161" t="str">
            <v>Điều khiển động cơ bước có hồi tiếp</v>
          </cell>
        </row>
        <row r="162">
          <cell r="D162" t="str">
            <v>Huỳnh Ngọc Mai</v>
          </cell>
          <cell r="E162" t="str">
            <v>Phó Trưởng khoa 
Điện - Điện tử</v>
          </cell>
          <cell r="F162" t="str">
            <v>Điều khiển từ xa băng tải qua hệ thống mạng CC-Link</v>
          </cell>
        </row>
        <row r="163">
          <cell r="D163" t="str">
            <v>Quách Minh Thử</v>
          </cell>
          <cell r="E163" t="str">
            <v>Trưởng Bộ môn Điện công nghiệp thuộc khoa Điện - Điện tử</v>
          </cell>
          <cell r="F163" t="str">
            <v>Mô hình điều khiển đèn thông minh bằng cảm biến kết hợp điều khiển qua Wifi</v>
          </cell>
        </row>
        <row r="164">
          <cell r="D164" t="str">
            <v>Trần Nguyên Bảo Trân</v>
          </cell>
          <cell r="E164" t="str">
            <v>Trưởng Bộ môn Cơ điện tử và Tự động hóa thuộc khoa Điện - Điện tử</v>
          </cell>
          <cell r="F164" t="str">
            <v>Thiết kế hệ thống máy giám sát ra vào cổng phòng chống dịch COVID-19</v>
          </cell>
        </row>
        <row r="165">
          <cell r="D165" t="str">
            <v>Trần Nam Anh</v>
          </cell>
          <cell r="E165" t="str">
            <v>Giảng viên 
khoa Điện - Điện tử</v>
          </cell>
          <cell r="F165" t="str">
            <v>Thi công bộ điều khiển đèn thông minh qua Bluetooth kết hợp cảm biến chuyển động</v>
          </cell>
        </row>
        <row r="166">
          <cell r="D166" t="str">
            <v>Nguyễn Minh Đức Cường</v>
          </cell>
          <cell r="E166" t="str">
            <v>Giảng viên 
khoa Điện - Điện tử</v>
          </cell>
          <cell r="F166" t="str">
            <v>Sử dụng Matlab mô phỏng máy biến áp 3 cuộn dây</v>
          </cell>
        </row>
        <row r="167">
          <cell r="D167" t="str">
            <v>Lê Tiến Đạt</v>
          </cell>
          <cell r="E167" t="str">
            <v>Giảng viên 
khoa Điện - Điện tử</v>
          </cell>
          <cell r="F167" t="str">
            <v>Thiết kế thi công mô hình phân loại sản phẩm theo chiều cao và màu sắc</v>
          </cell>
        </row>
        <row r="168">
          <cell r="D168" t="str">
            <v>Đặng Đức Minh</v>
          </cell>
          <cell r="E168" t="str">
            <v>Giảng viên 
khoa Điện - Điện tử</v>
          </cell>
          <cell r="F168" t="str">
            <v>Thiết kế, thi công xe điều khiển từ xa thông qua SmartPhone</v>
          </cell>
        </row>
        <row r="169">
          <cell r="D169" t="str">
            <v>Trần Giang Nam</v>
          </cell>
          <cell r="E169" t="str">
            <v>Giảng viên 
khoa Điện - Điện tử</v>
          </cell>
          <cell r="F169" t="str">
            <v>Phân loại màu sắc sản phẩm dùng camera kết hợp máy tính nhúng Raspberry Pi</v>
          </cell>
        </row>
        <row r="170">
          <cell r="D170" t="str">
            <v>Nguyễn Thị Tố Nga</v>
          </cell>
          <cell r="E170" t="str">
            <v>Giảng viên 
khoa Điện - Điện tử</v>
          </cell>
          <cell r="F170" t="str">
            <v>Thiết kế hệ thống điều khiển từ xa bằng thiết bị thông minh cho 4 băng tải mắc nối tiếp.</v>
          </cell>
        </row>
        <row r="171">
          <cell r="D171" t="str">
            <v>Cao Văn Tuấn</v>
          </cell>
          <cell r="E171" t="str">
            <v>Giảng viên 
khoa Điện - Điện tử</v>
          </cell>
          <cell r="F171" t="str">
            <v>Thi công tủ điện điều khiển năng lượng mặt trời</v>
          </cell>
        </row>
        <row r="172">
          <cell r="D172" t="str">
            <v>Nguyễn Văn Yên</v>
          </cell>
          <cell r="E172" t="str">
            <v>Giảng viên 
khoa Điện - Điện tử</v>
          </cell>
          <cell r="F172" t="str">
            <v>Thi công mô hình tủ điện điều khiển máy phay 6P81</v>
          </cell>
        </row>
        <row r="173">
          <cell r="D173" t="str">
            <v>Phan Thanh Hoàng</v>
          </cell>
          <cell r="E173" t="str">
            <v>Giảng viên 
khoa Điện - Điện tử</v>
          </cell>
          <cell r="F173" t="str">
            <v>Điều khiển giám sát tốc độ động cơ không đồng bộ 3 pha qua Web Server dùng PLC S7 1200</v>
          </cell>
        </row>
        <row r="174">
          <cell r="D174" t="str">
            <v>Chế Vân Cầm</v>
          </cell>
          <cell r="E174" t="str">
            <v>Giảng viên 
khoa May - Thời trang</v>
          </cell>
          <cell r="F174" t="str">
            <v>Thiết kế bộ phụ kiện căng thun quần, bo cổ áo thun tự động ứng dụng trong thực hành may trang phục</v>
          </cell>
        </row>
        <row r="175">
          <cell r="D175" t="str">
            <v>Nguyễn Bạch Cẩm Dung</v>
          </cell>
          <cell r="E175" t="str">
            <v>Giảng viên 
khoa May - Thời trang</v>
          </cell>
          <cell r="F175" t="str">
            <v>Xây dựng dữ liệu mẫu cơ sở trang phục nữ phục vụ môn học công nghệ CAD ngành may</v>
          </cell>
        </row>
        <row r="176">
          <cell r="D176" t="str">
            <v>Nguyễn Thanh Dũng</v>
          </cell>
          <cell r="E176" t="str">
            <v>Giảng viên 
khoa Nhiệt - Lạnh</v>
          </cell>
          <cell r="F176" t="str">
            <v>Tích hợp đèn UVC vào máy lạnh để diệt virus và vi khuẩn.</v>
          </cell>
        </row>
        <row r="177">
          <cell r="D177" t="str">
            <v>Nguyễn Trọng Nghĩa</v>
          </cell>
          <cell r="E177" t="str">
            <v>Trưởng khoa Kinh tế</v>
          </cell>
          <cell r="F177" t="str">
            <v>Giải pháp đào tạo và phát triển đội ngũ giảng viên của khoa Kinh tế trường Cao đẳng Lý Tự Trọng TP. HCM</v>
          </cell>
        </row>
        <row r="178">
          <cell r="D178" t="str">
            <v>Phạm Quỳnh Như</v>
          </cell>
          <cell r="E178" t="str">
            <v>Trưởng bộ môn Kế toán - Tài chính thuộc khoa Kinh tế</v>
          </cell>
          <cell r="F178" t="str">
            <v>Xây dựng mô hình thư viện thân thiện hướng đến tạo thói quen đọc sách trong sinh viên tại Trường Cao đẳng Lý Tự Trọng TP. HCM</v>
          </cell>
        </row>
        <row r="179">
          <cell r="D179" t="str">
            <v>Lữ Xuân Trang</v>
          </cell>
          <cell r="E179" t="str">
            <v>Trưởng bộ môn Cơ sở ngành thuộc khoa Kinh tế</v>
          </cell>
          <cell r="F179" t="str">
            <v>Tư duy tài chính - Game Cash flow</v>
          </cell>
        </row>
        <row r="180">
          <cell r="D180" t="str">
            <v>Hồ Gia Bảo</v>
          </cell>
          <cell r="E180" t="str">
            <v>Phụ trách Tổ bộ môn thuộc khoa Kinh tế</v>
          </cell>
          <cell r="F180" t="str">
            <v>Giải pháp phát triển ngành quản trị du lịch Mice tại trường Cao đẳng Lý Tự Trọng TP. Hồ Chí Minh</v>
          </cell>
        </row>
        <row r="181">
          <cell r="D181" t="str">
            <v>Võ Thị Kim Thư</v>
          </cell>
          <cell r="E181" t="str">
            <v>Giảng viên khoa Kinh tế</v>
          </cell>
          <cell r="F181" t="str">
            <v>Đổi mới phương pháp giảng dạy và quản lý lớp học trực tuyến của giảng viên khoa kinh tế trường Cao đẳng Lý Tự Trọng TP. Hồ Chí Minh</v>
          </cell>
        </row>
        <row r="182">
          <cell r="D182" t="str">
            <v>Lưu Thị Thúy</v>
          </cell>
          <cell r="E182" t="str">
            <v>Giảng viên khoa Kinh tế</v>
          </cell>
          <cell r="F182" t="str">
            <v>Một số giải pháp nhằm nâng cao năng lực tự học của sinh viên trường Cao đẳng Lý Tự Trọng TP. Hồ Chí Minh</v>
          </cell>
        </row>
        <row r="183">
          <cell r="D183" t="str">
            <v>Nguyễn Thị Minh Thùy</v>
          </cell>
          <cell r="E183" t="str">
            <v>Giảng viên khoa Kinh tế</v>
          </cell>
          <cell r="F183" t="str">
            <v>Hoàn thiện công tác Kế toán thuế giá trị gia tăng tại trường Cao đẳng Lý Tự Trọng TP. Hồ Chí Minh</v>
          </cell>
        </row>
        <row r="184">
          <cell r="D184" t="str">
            <v>Nguyễn Mỹ Tiên</v>
          </cell>
          <cell r="E184" t="str">
            <v>Giảng viên khoa Kinh tế</v>
          </cell>
          <cell r="F184" t="str">
            <v>Lồng ghép hướng dẫn viết báo cáo thực tập tốt nghiệp trong môn Soạn thảo văn bản cho sinh viên Khoa Kinh tế trường Cao đẳng Lý Tự Trọng TP. HCM</v>
          </cell>
        </row>
        <row r="185">
          <cell r="D185" t="str">
            <v>Nguyễn Hoàng Thanh Ngân</v>
          </cell>
          <cell r="E185" t="str">
            <v>Giảng viên khoa Kinh tế</v>
          </cell>
          <cell r="F185" t="str">
            <v>Giải pháp phát triển kỹ năng nghề nghiệp sinh viên chuyên ngành Du lịch tại trường Cao đẳng Lý Tự Trọng TP. HCM</v>
          </cell>
        </row>
        <row r="186">
          <cell r="D186" t="str">
            <v>Phạm Quang Vũ</v>
          </cell>
          <cell r="E186" t="str">
            <v>Phó Trưởng khoa 
Xây dựng</v>
          </cell>
          <cell r="F186" t="str">
            <v>Xây dựng mô hình thông tin công trình 5D cho tòa nhà thư viện và Khoa công nghệ thông tin phục vụ công tác đào tạo và quản trị cơ sở vật chất</v>
          </cell>
        </row>
        <row r="187">
          <cell r="D187" t="str">
            <v>Trình Minh Phong</v>
          </cell>
          <cell r="E187" t="str">
            <v>Giảng viên khoa Xây dựng</v>
          </cell>
          <cell r="F187" t="str">
            <v>Ứng dụng mô hình thông tin (BIM) trong giảng dạy các môn học kết cấu công trình cho sinh viên xây dựng</v>
          </cell>
        </row>
        <row r="188">
          <cell r="D188" t="str">
            <v>Trần Ngọc Tuấn</v>
          </cell>
          <cell r="E188" t="str">
            <v>Giảng viên khoa Xây dựng</v>
          </cell>
          <cell r="F188" t="str">
            <v>Nghiên cứu xây dựng định mức hao phí vật tư kĩ thuật phục vụ cho việc học tập các môn thực hành tay nghề của sinh viên.</v>
          </cell>
        </row>
        <row r="189">
          <cell r="D189" t="str">
            <v>Trịnh Hoàng Hiệp</v>
          </cell>
          <cell r="E189" t="str">
            <v>Phó Trưởng trung tâm 
Thư viện</v>
          </cell>
          <cell r="F189" t="str">
            <v>Một số giải pháp cơ bản nhằm hoàn thiện thư viện số trường Cao đẳng Lý Tự Trọng TP.HCM</v>
          </cell>
        </row>
        <row r="190">
          <cell r="D190" t="str">
            <v>Nguyễn Tứ Cảnh</v>
          </cell>
          <cell r="E190" t="str">
            <v>Nhân viên trung tâm Thư viện</v>
          </cell>
          <cell r="F190" t="str">
            <v>Xây dựng phần mềm nhập điểm không kết nối Internet</v>
          </cell>
        </row>
        <row r="191">
          <cell r="D191" t="str">
            <v>Đặng Thu Hà</v>
          </cell>
          <cell r="E191" t="str">
            <v>Nhân viên trung tâm Thư viện</v>
          </cell>
          <cell r="F191" t="str">
            <v>Một số giải pháp nâng cao công tác bảo quản tài liệu tại thư viện trường Cao đẳng Lý Tự Trọng TP.HCM</v>
          </cell>
        </row>
        <row r="192">
          <cell r="D192" t="str">
            <v>Trần Thị Diễm Thúy</v>
          </cell>
          <cell r="E192" t="str">
            <v>Nhân viên trung tâm Thư viện</v>
          </cell>
          <cell r="F192" t="str">
            <v>Nâng cao chất lượng công tác phục vụ người đọc ở thư viện trường Cao đẳng Lý Tự Trọng TP.HCM</v>
          </cell>
        </row>
        <row r="193">
          <cell r="D193" t="str">
            <v>Nguyễn Thị Trang</v>
          </cell>
          <cell r="E193" t="str">
            <v>Nhân viên trung tâm Thư viện</v>
          </cell>
          <cell r="F193" t="str">
            <v>Một số giải pháp nâng cao năng lực tư duy sáng tạo cho đội ngũ cán bộ thư viện trường Cao đẳng Lý Tự Trọng TP.HCM</v>
          </cell>
        </row>
        <row r="194">
          <cell r="D194" t="str">
            <v>Hà Thị Hậu</v>
          </cell>
          <cell r="E194" t="str">
            <v>Nhân viên trung tâm Thư viện</v>
          </cell>
          <cell r="F194" t="str">
            <v>Xây dựng quy trình phục vụ mượn trả tài liệu tại Thư viện trường Cao đẳng Lý Tự Trọng TP.HCM</v>
          </cell>
        </row>
        <row r="195">
          <cell r="D195" t="str">
            <v>Lư Diễm Phúc</v>
          </cell>
          <cell r="E195" t="str">
            <v>Nhân viên trung tâm Thư viện</v>
          </cell>
          <cell r="F195" t="str">
            <v>Một số biện pháp hiện đại hóa để thu hút sinh viên của thư viện trường Cao đẳng Lý Tự Trọng Thành phố Hồ Chí Minh</v>
          </cell>
        </row>
        <row r="196">
          <cell r="D196" t="str">
            <v>Lương Thị Thắm</v>
          </cell>
          <cell r="E196" t="str">
            <v>Nhân viên trung tâm 
Đào tạo Lý Tự Trọng</v>
          </cell>
          <cell r="F196" t="str">
            <v>Một số giải pháp nhằm nâng cao hiệu quả hoạt động giao tiếp, ứng xử hành chính tại trường Cao đẳng Lý Tự Trọng Thành phố Hồ Chí Minh</v>
          </cell>
        </row>
        <row r="197">
          <cell r="D197" t="str">
            <v>Đỗ Thị Tâm</v>
          </cell>
          <cell r="E197" t="str">
            <v>Nhân viên trung tâm 
Đào tạo Lý Tự Trọng</v>
          </cell>
          <cell r="F197" t="str">
            <v>Sử dụng Hóa đơn điện tử trong công tác thu học phí học nghề ngắn hạn,  Anh văn, Tin học cho Sinh viên tại Trường Cao đẳng Lý Tự Trọng Thành phố Hồ Chí Minh</v>
          </cell>
        </row>
        <row r="198">
          <cell r="D198" t="str">
            <v>Trang Thị Xuân Uyên</v>
          </cell>
          <cell r="E198" t="str">
            <v>Trưởng trung tâm Y tế</v>
          </cell>
          <cell r="F198" t="str">
            <v>Quy trình triển khai cài đặt và sử dụng ứng dụng VssID Bảo hiểm xã hội Việt Nam số đối với sinh viên Trường Cao đẳng Lý Tự Trọng Thành phố Hồ Chí Minh</v>
          </cell>
        </row>
        <row r="199">
          <cell r="D199" t="str">
            <v>Bùi Thị Lan Anh</v>
          </cell>
          <cell r="E199" t="str">
            <v>Nhân viên trung tâm Y tế</v>
          </cell>
          <cell r="F199" t="str">
            <v>Đề xuất Quy trình chủng ngừa Cúm mùa để nâng cao sức đề kháng phòng, chống bệnh truyền nhiễm cho cán bộ - giảng viên - nhân viên Trường Cao đẳng Lý Tự Trọng Thành phố Hồ Chí Minh</v>
          </cell>
        </row>
        <row r="200">
          <cell r="D200" t="str">
            <v>Lê Thị Huyền</v>
          </cell>
          <cell r="E200" t="str">
            <v>Nhân viên trung tâm Y tế</v>
          </cell>
          <cell r="F200" t="str">
            <v>Hoàn thiện công tác chăm sóc sức khỏe phòng chống bệnh truyền nhiễm cho sinh viên tại Trường Cao đẳng Lý Tự Trọng Thành phố Hồ Chí Minh</v>
          </cell>
        </row>
        <row r="201">
          <cell r="D201" t="str">
            <v>Nguyễn Văn Chiến</v>
          </cell>
          <cell r="E201" t="str">
            <v>Trưởng trung tâm 
Quan hệ doanh nghiệp</v>
          </cell>
          <cell r="F201" t="str">
            <v>Xây dựng quy trình tiếp nhận thông tin doanh nghiệp liên hệ tuyển dụng sinh viên  tại  Trường Cao đẳng Lý Tự Trọng TP.HCM</v>
          </cell>
        </row>
        <row r="202">
          <cell r="D202" t="str">
            <v>Nguyễn Thùy Dương</v>
          </cell>
          <cell r="E202" t="str">
            <v>Nhân viên trung tâm 
Quan hệ doanh nghiệp</v>
          </cell>
          <cell r="F202" t="str">
            <v>Thiết lập quy trình tư vấn, giới thiệu việc làm cho sinh viên Trường Cao Đẳng Lý Tự Trọng TP.HCM</v>
          </cell>
        </row>
        <row r="203">
          <cell r="D203" t="str">
            <v>Nguyễn Hữu Thiện</v>
          </cell>
          <cell r="E203" t="str">
            <v>Trưởng trung tâm Điều hành và Quản lý dữ liệu</v>
          </cell>
          <cell r="F203" t="str">
            <v>Thực trạng và giải pháp thực hiện số hóa tại Trường Cao đẳng Lý Tự Trọng Thành phố Hồ Chí Minh</v>
          </cell>
        </row>
        <row r="204">
          <cell r="D204" t="str">
            <v>Vương Hội Khánh</v>
          </cell>
          <cell r="E204" t="str">
            <v>Trưởng trung tâm Điều hành và Quản lý dữ liệu</v>
          </cell>
          <cell r="F204" t="str">
            <v>Giải pháp quảng bá hình ảnh trường Cao đẳng Lý Tự Trọng Thành phố Hồ Chí Minh trên các kênh mạng xã hội.</v>
          </cell>
        </row>
        <row r="205">
          <cell r="D205" t="str">
            <v>Trương Hữu Lộc</v>
          </cell>
          <cell r="E205" t="str">
            <v>Nhân viên trung tâm Điều hành và Quản lý dữ liệu</v>
          </cell>
          <cell r="F205" t="str">
            <v>Thực trạng và giải pháp phát triển truyền thông tại Trường Cao đẳng Lý Tự Trọng Thành phố Hồ Chí Minh</v>
          </cell>
        </row>
        <row r="206">
          <cell r="D206" t="str">
            <v>Nguyễn Thị Thanh Hòa</v>
          </cell>
          <cell r="E206" t="str">
            <v>Nhân viên trung tâm Điều hành và Quản lý dữ liệu</v>
          </cell>
          <cell r="F206" t="str">
            <v>Giải pháp rèn luyện và nâng cao những kỹ năng cần thiết cho sinh viên Trường Cao đẳng Lý Tự Trọng Thành phố Hồ Chí Minh đáp ứng yêu cầu cách mạng công nghiệp 4.0</v>
          </cell>
        </row>
        <row r="207">
          <cell r="D207" t="str">
            <v>Phạm Huỳnh Kim Ngân</v>
          </cell>
          <cell r="E207" t="str">
            <v>Nhân viên trung tâm Điều hành và Quản lý dữ liệu</v>
          </cell>
          <cell r="F207" t="str">
            <v>Một số giải pháp hạn chế tình trạng bạo lực học đường tại trường Cao đẳng Lý Tự Trọng Thành phố Hồ Chí Minh</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 val="Tap the"/>
    </sheetNames>
    <sheetDataSet>
      <sheetData sheetId="0" refreshError="1">
        <row r="9">
          <cell r="C9" t="str">
            <v>Phạm Hữu Lộc</v>
          </cell>
          <cell r="D9" t="str">
            <v>Hiệu trưởng</v>
          </cell>
          <cell r="E9" t="str">
            <v>X</v>
          </cell>
          <cell r="F9" t="str">
            <v>X</v>
          </cell>
          <cell r="H9" t="str">
            <v>Phát triển năng lực số và đổi mới phương pháp dạy học trong Giáo dục nghề nghiệp theo mô hình Nhà trường thông minh</v>
          </cell>
          <cell r="I9" t="str">
            <v>X</v>
          </cell>
        </row>
        <row r="10">
          <cell r="C10" t="str">
            <v>Đinh Hồng Minh</v>
          </cell>
          <cell r="D10" t="str">
            <v>Phó Hiệu trưởng</v>
          </cell>
          <cell r="E10" t="str">
            <v>X</v>
          </cell>
          <cell r="F10" t="str">
            <v>X</v>
          </cell>
          <cell r="G10" t="str">
            <v>Giải pháp nâng cao hiệu quả hệ thống đảm bảo chất lượng bên trong tại Trường Cao đẳng Lý Tự Trọng Tp. Hồ Chí Minh</v>
          </cell>
          <cell r="H10" t="str">
            <v>Giải pháp quản lý công tác giáo dục văn hóa ứng xử cho sinh viên tại trường Cao đẳng Lý Tự Trọng Thành phố Hồ Chí Minh</v>
          </cell>
        </row>
        <row r="11">
          <cell r="C11" t="str">
            <v>Đinh Văn Đệ</v>
          </cell>
          <cell r="D11" t="str">
            <v>Phó Hiệu trưởng</v>
          </cell>
          <cell r="E11" t="str">
            <v>X</v>
          </cell>
          <cell r="F11" t="str">
            <v>X</v>
          </cell>
          <cell r="H11" t="str">
            <v>Ứng dụng công nghệ thông tin và chuyển đổi số vào giáo dục nghề nghiệp ở Việt Nam hiện nay</v>
          </cell>
          <cell r="I11" t="str">
            <v>X</v>
          </cell>
        </row>
        <row r="12">
          <cell r="C12" t="str">
            <v>Châu Văn Bảo</v>
          </cell>
          <cell r="D12" t="str">
            <v>Phó Hiệu trưởng</v>
          </cell>
          <cell r="E12" t="str">
            <v>X</v>
          </cell>
          <cell r="F12" t="str">
            <v>X</v>
          </cell>
          <cell r="H12" t="str">
            <v>Ứng dụng IOT trong điều khiển cánh tay Robot</v>
          </cell>
          <cell r="I12" t="str">
            <v>X</v>
          </cell>
        </row>
        <row r="13">
          <cell r="C13" t="str">
            <v>Nguyễn Kính</v>
          </cell>
          <cell r="D13" t="str">
            <v>Trưởng phòng KH-TC</v>
          </cell>
          <cell r="E13" t="str">
            <v>X</v>
          </cell>
          <cell r="F13" t="str">
            <v>X</v>
          </cell>
          <cell r="G13" t="str">
            <v>Hoàn thiện Chuẩn mực Kế toán công - đơn vị Hành chính - Sự nghiệp.</v>
          </cell>
          <cell r="H13" t="str">
            <v>Vận dụng chuẩn mực kế toán công quốc tế (IPSAS) để góp phần hoàn thiện chuẩn mực kế toán công Việt Nam (VPSAS)</v>
          </cell>
          <cell r="I13" t="str">
            <v>X</v>
          </cell>
          <cell r="K13" t="str">
            <v>X</v>
          </cell>
        </row>
        <row r="14">
          <cell r="C14" t="str">
            <v>Hồng Mộng Tuyết Dung</v>
          </cell>
          <cell r="D14" t="str">
            <v>Nhân viên kế toán</v>
          </cell>
          <cell r="E14" t="str">
            <v>X</v>
          </cell>
          <cell r="F14" t="str">
            <v>X</v>
          </cell>
          <cell r="G14" t="str">
            <v>Giải pháp thực hiện nhiệm vụ kế toán hiệu quả tại tại trường Cao đẳng Lý Tự Trọng Thành phố Hồ chí Minh.</v>
          </cell>
          <cell r="H14" t="str">
            <v>Kinh nghiệm thực hiện nhiệm vụ kế toán ngân sách đạt hiệu quả tại trường Cao đẳng Lý Tự Trọng Thành phố Hồ Chí Minh</v>
          </cell>
          <cell r="K14" t="str">
            <v>X</v>
          </cell>
        </row>
        <row r="15">
          <cell r="C15" t="str">
            <v>Trần Thị Minh Thoa</v>
          </cell>
          <cell r="D15" t="str">
            <v>Nhân viên kế toán</v>
          </cell>
          <cell r="E15" t="str">
            <v>X</v>
          </cell>
          <cell r="F15" t="str">
            <v>X</v>
          </cell>
          <cell r="G15" t="str">
            <v>Quản lý sử dụng Tài chính - Tài sản công tại trường Cao đẳng Lý Tự Trọng Thành phố Hồ chí Minh</v>
          </cell>
          <cell r="H15" t="str">
            <v>Quản lý tài chính về tài sản công tại trường Cao đẳng Lý Tự Trọng Thành phố Hồ chí Minh</v>
          </cell>
          <cell r="K15" t="str">
            <v>X</v>
          </cell>
        </row>
        <row r="16">
          <cell r="C16" t="str">
            <v>Nguyễn Thị Hồng Thắm</v>
          </cell>
          <cell r="D16" t="str">
            <v>Nhân viên kế toán</v>
          </cell>
          <cell r="E16" t="str">
            <v>X</v>
          </cell>
          <cell r="F16" t="str">
            <v>X</v>
          </cell>
          <cell r="G16" t="str">
            <v>Một số giải pháp để làm tốt công tác Kế toán tại Trường Cao đẳng Lý Tự Trọng Tp.HCM</v>
          </cell>
          <cell r="H16" t="str">
            <v>Một số giải pháp để làm tốt công tác Kế toán tại Trường Cao đẳng Lý Tự Trọng Thành phố Hồ chí Minh</v>
          </cell>
          <cell r="K16" t="str">
            <v>X</v>
          </cell>
        </row>
        <row r="17">
          <cell r="C17" t="str">
            <v>Võ Thị Lệ Trân</v>
          </cell>
          <cell r="D17" t="str">
            <v>Nhân viên kế toán</v>
          </cell>
          <cell r="E17" t="str">
            <v>X</v>
          </cell>
          <cell r="F17" t="str">
            <v>X</v>
          </cell>
          <cell r="G17" t="str">
            <v>Xây dựng quy trình sữa chữa đối với hình thức áp dụng đấu thầu qua mạng tại Trường Cao đẳng Lý Tự Trọng Thành phố Hồ Chí Minh.</v>
          </cell>
          <cell r="H17" t="str">
            <v>Một số giải pháp phát huy vai trò của tổ chức Công đoàn cơ sở Trường Cao đẳng Lý Tự Trọng Thành phố Hồ Chí Minh nhằm nâng cao hiệu quả thực hiện các nhiệm vụ được giao</v>
          </cell>
          <cell r="K17" t="str">
            <v>X</v>
          </cell>
        </row>
        <row r="18">
          <cell r="C18" t="str">
            <v>Trần Thị Thảo Vân</v>
          </cell>
          <cell r="D18" t="str">
            <v>Nhân viên kế toán</v>
          </cell>
          <cell r="E18" t="str">
            <v>X</v>
          </cell>
          <cell r="F18" t="str">
            <v>X</v>
          </cell>
          <cell r="G18" t="str">
            <v>Hoàn thiện qui trình thu và hoàn trả học phí không sử dụng tiền mặt tại trường Cao đẳng Lý Tự Trọng TP.HCM</v>
          </cell>
          <cell r="H18" t="str">
            <v>Hoàn thiện qui trình thu và hoàn trả học phí không sử dụng tiền mặt tại trường Cao đẳng Lý Tự Trọng Thành phố Hồ Chí Minh</v>
          </cell>
          <cell r="K18" t="str">
            <v>X</v>
          </cell>
        </row>
        <row r="19">
          <cell r="C19" t="str">
            <v>Nguyễn Thụy Nghiêm</v>
          </cell>
          <cell r="D19" t="str">
            <v>Nhân viên kế toán</v>
          </cell>
          <cell r="E19" t="str">
            <v>X</v>
          </cell>
          <cell r="F19" t="str">
            <v>X</v>
          </cell>
          <cell r="G19" t="str">
            <v>Kiểm tra, bảo quản, lưu trữ chứng từ kế toán đảm bảo tính chính xác, trung thực trong nghiệp vụ Thủ quỹ  tại trường Cao đẳng Lý Tự Trọng TP.HCM.</v>
          </cell>
          <cell r="H19" t="str">
            <v>Kiểm tra, bảo quản, lưu trữ chứng từ kế toán đảm bảo tính chính xác, trung thực trong nghiệp vụ Thủ quỹ tại trường Cao đẳng Lý Tự Trọng Thành phố Hồ Chí Minh</v>
          </cell>
          <cell r="K19" t="str">
            <v>X</v>
          </cell>
        </row>
        <row r="20">
          <cell r="C20" t="str">
            <v>Huỳnh Như Ý</v>
          </cell>
          <cell r="D20" t="str">
            <v>Nhân viên kế toán</v>
          </cell>
          <cell r="E20" t="str">
            <v>X</v>
          </cell>
          <cell r="F20" t="str">
            <v>X</v>
          </cell>
          <cell r="G20" t="str">
            <v>Ứng dụng công nghệ 4.0 trong công tác kế toán tiền gửi ngân hàng tại trường Cao đẳng Lý Tự Trọng TP.HCM.</v>
          </cell>
          <cell r="H20" t="str">
            <v>Ứng dụng công nghệ 4.0 trong công tác kế toán tiền gửi ngân hàng tại Trường Cao đẳng Lý Tự Trọng Thành phố Hồ Chí Minh</v>
          </cell>
          <cell r="K20" t="str">
            <v>X</v>
          </cell>
        </row>
        <row r="21">
          <cell r="C21" t="str">
            <v>Nguyễn Chiến Thắng</v>
          </cell>
          <cell r="D21" t="str">
            <v>Nhân viên kế toán</v>
          </cell>
          <cell r="E21" t="str">
            <v>X</v>
          </cell>
          <cell r="F21" t="str">
            <v>X</v>
          </cell>
          <cell r="G21" t="str">
            <v xml:space="preserve"> Ứng dụng các giải pháp kiểm soát nội bộ để giảm thiểu rủi ro cho quy trình thanh toán tại Trường Cao đẳng Lý Tự Trọng TP.HCM</v>
          </cell>
          <cell r="H21" t="str">
            <v>Ứng dụng các giải pháp kiểm soát nội bộ để giảm thiểu rủi ro cho quy trình thanh toán tại Trường Cao đẳng Lý Tự Trọng Thành phố Hồ Chí Minh</v>
          </cell>
        </row>
        <row r="22">
          <cell r="C22" t="str">
            <v>Nguyễn Thành Nam</v>
          </cell>
          <cell r="D22" t="str">
            <v>Trưởng phòng</v>
          </cell>
          <cell r="E22" t="str">
            <v>X</v>
          </cell>
          <cell r="F22" t="str">
            <v>X</v>
          </cell>
          <cell r="G22" t="str">
            <v>Phát triển nguồn nhân lực và sơ sở hạ tầng số đáp ứng yêu cầu của Chương trình đào tạo theo định hướng ứng dụng</v>
          </cell>
          <cell r="H22" t="str">
            <v>Một số giải pháp nâng cao chất lượng đào tạo nguồn nhân lực tại Trường Cao đẳng Lý Tự Trọng Thành phố Hồ Chí Minh</v>
          </cell>
        </row>
        <row r="23">
          <cell r="C23" t="str">
            <v>Huỳnh Thị Mai</v>
          </cell>
          <cell r="D23" t="str">
            <v>Phó Trưởng phòng</v>
          </cell>
          <cell r="E23" t="str">
            <v>X</v>
          </cell>
          <cell r="F23" t="str">
            <v>X</v>
          </cell>
          <cell r="G23" t="str">
            <v>Tăng cường công tác tuyển sinh theo định hướng nâng cao chất lượng đầu vào tại trường Cao đẳng Lý Tự Trọng TP. HCM</v>
          </cell>
          <cell r="H23" t="str">
            <v>Tăng cường công tác tuyển sinh theo định hướng nâng cao chất lượng đầu vào tại trường Cao đẳng Lý Tự Trọng TP. HCM</v>
          </cell>
        </row>
        <row r="24">
          <cell r="C24" t="str">
            <v>Quách Minh Thử</v>
          </cell>
          <cell r="D24" t="str">
            <v>Phó Trưởng phòng</v>
          </cell>
          <cell r="E24" t="str">
            <v>X</v>
          </cell>
          <cell r="F24" t="str">
            <v>X</v>
          </cell>
          <cell r="G24" t="str">
            <v>Thi công mô hình khoá cửa thông minh kết hợp camera giám sát an ninh.</v>
          </cell>
          <cell r="H24" t="str">
            <v>Mô hình khóa cửa thông minh kết hợp camera giám sát an ninh</v>
          </cell>
        </row>
        <row r="25">
          <cell r="C25" t="str">
            <v>Nguyễn Thị Thùy</v>
          </cell>
          <cell r="D25" t="str">
            <v>Nhân viên</v>
          </cell>
          <cell r="E25" t="str">
            <v>X</v>
          </cell>
          <cell r="G25" t="str">
            <v>Nâng cao chất lượng công tác CVHT để ổn định, duy trì sĩ số lớp học và góp phần nâng cao chất lượng đào tạo tại Trường Cao đẳng Lý Tự Trọng Tp. Hồ Chí Minh.</v>
          </cell>
          <cell r="H25" t="str">
            <v>Nâng cao chất lượng công tác cố vấn học tập (CVHT) để ổn định, duy trì sĩ số lớp học và góp phần nâng cao chất lượng đào tạo tại Trường Cao đẳng Lý Tự Trọng Tp. Hồ Chí Minh</v>
          </cell>
        </row>
        <row r="26">
          <cell r="C26" t="str">
            <v>Võ Thị Xuân Thơ</v>
          </cell>
          <cell r="D26" t="str">
            <v>Nhân viên</v>
          </cell>
          <cell r="E26" t="str">
            <v>X</v>
          </cell>
          <cell r="G26" t="str">
            <v>Hoàn thiện quy trình xét công nhận tốt nghiệp cho sinh viên bậc Trung cấp tại trường Cao đẳng Lý Tự Trọng Tp.HCM</v>
          </cell>
          <cell r="H26" t="str">
            <v>Hoàn thiện quy trình xét công nhận tốt nghiệp cho sinh viên bậc Trung cấp tại trường Cao đẳng Lý Tự Trọng Tp.HCM</v>
          </cell>
        </row>
        <row r="27">
          <cell r="C27" t="str">
            <v>Nguyễn Thị Thanh Thảo</v>
          </cell>
          <cell r="D27" t="str">
            <v>Nhân viên</v>
          </cell>
          <cell r="E27" t="str">
            <v>X</v>
          </cell>
          <cell r="G27" t="str">
            <v>Hoàn thiện quy trình xét công nhận tốt nghiệp cho sinh viên bậc Cao đẳng tại trường Cao đẳng Lý Tự Trọng Tp.HCM</v>
          </cell>
          <cell r="H27" t="str">
            <v>Một số biện pháp thực hiện nhằm nâng cao tính hiệu quả của công tác cố vấn học tập tại Trường Cao đẳng Lý Tự Trọng Thành phố Hồ Chí Minh</v>
          </cell>
        </row>
        <row r="28">
          <cell r="C28" t="str">
            <v>Giáp Thị Vượng</v>
          </cell>
          <cell r="D28" t="str">
            <v>Nhân viên</v>
          </cell>
          <cell r="E28" t="str">
            <v>X</v>
          </cell>
          <cell r="G28" t="str">
            <v>Một số biện pháp thực hiện nhằm nâng cao tính hiệu quả của công tác cấp phát văn bằng tại Trường Cao đẳng Lý Tự Trọng Thành phố Hồ Chí Minh</v>
          </cell>
          <cell r="H28" t="str">
            <v>Một số biện pháp thực hiện nhằm nâng cao tính hiệu quả của công tác cấp phát văn bằng tại Trường Cao đẳng Lý Tự Trọng Thành phố Hồ Chí Minh</v>
          </cell>
        </row>
        <row r="29">
          <cell r="C29" t="str">
            <v>Huỳnh Thị Cẩm Hoa</v>
          </cell>
          <cell r="D29" t="str">
            <v>Nhân viên</v>
          </cell>
          <cell r="E29" t="str">
            <v>X</v>
          </cell>
          <cell r="G29" t="str">
            <v xml:space="preserve">Giải pháp nâng cao hiệu quả thực tập của học sinh sinh viên khoa kinh tế trường Cao đẳng Lý Tự Trọng TP.HCM </v>
          </cell>
          <cell r="H29" t="str">
            <v>Một số giải pháp nâng cao hiệu quả thực tập của Sinh viên Khoa Kinh tế Trường Cao đẳng Lý Tự Trọng Thành phố Hồ Chí Minh</v>
          </cell>
        </row>
        <row r="30">
          <cell r="C30" t="str">
            <v>Nguyễn Việt Tiến</v>
          </cell>
          <cell r="D30" t="str">
            <v>Nhân viên</v>
          </cell>
          <cell r="E30" t="str">
            <v>X</v>
          </cell>
          <cell r="G30" t="str">
            <v xml:space="preserve">Một số giải pháp nâng cao công tác thu nhận hồ sơ tuyển sinh và lưu trữ hồ sơ ở trường Cao đẳng Lý Tự Trọng TP.HCM </v>
          </cell>
          <cell r="H30" t="str">
            <v>Một số giải pháp nâng cao công tác thu nhận hồ sơ tuyển sinh và lưu trữ hồ sơ ở trường Cao đẳng Lý Tự Trọng thành phố Hồ Chí Minh</v>
          </cell>
        </row>
        <row r="31">
          <cell r="C31" t="str">
            <v>Nguyễn Thị Nhung</v>
          </cell>
          <cell r="D31" t="str">
            <v>Nhân viên</v>
          </cell>
          <cell r="E31" t="str">
            <v>X</v>
          </cell>
          <cell r="G31" t="str">
            <v>Một số giải pháp nâng cao hiệu quả công tác tuyển sinh liên thông cao đẳng năm học 2022-2023 tại Trường Cao đẳng Lý Tự Trọng Tp. HCM</v>
          </cell>
          <cell r="H31" t="str">
            <v>Một số giải pháp nâng cao hiệu quả công tác lưu trữ, bảo quản hồ sơ học vụ liên thông cao đẳng năm học 2022-2023 tại Trường Cao đẳng Lý Tự Trọng Thành phố Hồ Chí Minh</v>
          </cell>
        </row>
        <row r="32">
          <cell r="C32" t="str">
            <v>Thái Thị My Sa</v>
          </cell>
          <cell r="D32" t="str">
            <v>Nhân viên</v>
          </cell>
          <cell r="E32" t="str">
            <v>X</v>
          </cell>
          <cell r="F32" t="str">
            <v>X</v>
          </cell>
          <cell r="G32" t="str">
            <v>Một số kinh nghiệm làm việc nhóm hiệu quả tại Phòng Tuyển sinh - Đào tạo Trường Cao đẳng Lý Tự Trọng Thành phố Hồ Chí Minh</v>
          </cell>
          <cell r="H32" t="str">
            <v>Một số giải pháp làm việc nhóm hiệu quả tại Phòng Tuyển sinh - Đào tạo Trường Cao đẳng Lý Tự Trọng Thành phố Hồ Chí Minh</v>
          </cell>
        </row>
        <row r="33">
          <cell r="C33" t="str">
            <v>Nguyễn Thị Tất</v>
          </cell>
          <cell r="D33" t="str">
            <v>Nhân viên</v>
          </cell>
          <cell r="E33" t="str">
            <v>X</v>
          </cell>
          <cell r="G33" t="str">
            <v>Ứng dụng Công nghệ thông tin vào công tác thực hiện, quản lý hồ sơ thực tập doanh nghiệp, thực tập tốt nghiệp tại trường Cao đẳng Lý Tự Trọng TP.HCM</v>
          </cell>
          <cell r="H33" t="str">
            <v>Ứng dụng Công nghệ thông tin vào công tác thực hiện, quản lý hồ sơ thực tập doanh nghiệp, thực tập tốt nghiệp tại trường Cao đẳng Lý Tự Trọng TP.HCM</v>
          </cell>
        </row>
        <row r="34">
          <cell r="C34" t="str">
            <v>Mai Nguyễn Hoàng Yến</v>
          </cell>
          <cell r="D34" t="str">
            <v>Nhân viên</v>
          </cell>
          <cell r="E34" t="str">
            <v>X</v>
          </cell>
          <cell r="G34" t="str">
            <v>Sự gắn kết giữa giáo viên chủ nhiệm – cố vấn học tập, sinh viên, và thị trường lao động nhằm nâng cao chất lượng đào tạo ở trường Cao đẳng Lý Tự Trọng Thành Phố Hồ Chí Minh.</v>
          </cell>
          <cell r="H34" t="str">
            <v>Sự gắn kết giữa giáo viên chủ nhiệm – cố vấn học tập, sinh viên, và thị trường lao động nhằm nâng cao chất lượng đào tạo ở trường Cao đẳng Lý Tự Trọng Thành Phố Hồ Chí Minh</v>
          </cell>
        </row>
        <row r="35">
          <cell r="C35" t="str">
            <v>Sỹ Thị Chung</v>
          </cell>
          <cell r="D35" t="str">
            <v>Nhân viên</v>
          </cell>
          <cell r="E35" t="str">
            <v>X</v>
          </cell>
          <cell r="G35" t="str">
            <v>Một số giải pháp nâng cao quản lý giáo vụ  đào tạo chương trình chất lượng cao ngành công nghệ ô tô tại trường Cao đẳng Lý Tự trọng TP.HCM</v>
          </cell>
          <cell r="H35" t="str">
            <v>Một số kinh nghiệm trong công tác giáo vụ ở khoa Động lực trong quá trình chuyển đổi số tại trường Cao đẳng Lý Tự Trọng TP.HCM</v>
          </cell>
        </row>
        <row r="36">
          <cell r="C36" t="str">
            <v>Nguyễn Thị Hải Hà</v>
          </cell>
          <cell r="D36" t="str">
            <v>Nhân viên</v>
          </cell>
          <cell r="E36" t="str">
            <v>X</v>
          </cell>
          <cell r="G36" t="str">
            <v>Những kỹ năng mềm cần thiết để đáp ứng công việc và làm việc có hiệu quả trong công cuộc chuyển đổi số</v>
          </cell>
          <cell r="H36" t="str">
            <v>Những kỹ năng mềm cần thiết để đáp ứng công việc và làm việc có hiệu quả trong công cuộc chuyển đổi số</v>
          </cell>
        </row>
        <row r="37">
          <cell r="C37" t="str">
            <v>Lâm Viết Dũng</v>
          </cell>
          <cell r="D37" t="str">
            <v>Trưởng phòng TC-HC-TH</v>
          </cell>
          <cell r="E37" t="str">
            <v>X</v>
          </cell>
          <cell r="F37" t="str">
            <v>X</v>
          </cell>
          <cell r="H37" t="str">
            <v>Giải pháp đào tạo, bồi dưỡng đội ngũ trong quá trình chuyển đổi số tại Trường Cao đẳng Lý Tự Trọng Thành phố Hồ Chí Minh</v>
          </cell>
          <cell r="L37" t="str">
            <v>X</v>
          </cell>
        </row>
        <row r="38">
          <cell r="C38" t="str">
            <v>Lưu Hoàng Hải Yến</v>
          </cell>
          <cell r="D38" t="str">
            <v>Phó Trưởng phòng TC-HC-TH</v>
          </cell>
          <cell r="E38" t="str">
            <v>X</v>
          </cell>
        </row>
        <row r="39">
          <cell r="C39" t="str">
            <v>Huỳnh Thị Minh Ly</v>
          </cell>
          <cell r="D39" t="str">
            <v>Phó Trưởng phòng TC-HC-TH</v>
          </cell>
          <cell r="E39" t="str">
            <v>X</v>
          </cell>
          <cell r="F39" t="str">
            <v>X</v>
          </cell>
          <cell r="H39" t="str">
            <v>Xây dựng hệ thống điểm danh thông minh</v>
          </cell>
        </row>
        <row r="40">
          <cell r="C40" t="str">
            <v>Vũ Như Quỳnh</v>
          </cell>
          <cell r="D40" t="str">
            <v xml:space="preserve">Nhân viên </v>
          </cell>
          <cell r="E40" t="str">
            <v>X</v>
          </cell>
          <cell r="F40" t="str">
            <v>X</v>
          </cell>
          <cell r="H40" t="str">
            <v>Hoàn thiện nội dung quy trình tính, thanh toán tiền lương và các khoản thu nhập theo lương đáp ứng tình hình mới tại Trường Cao đẳng Lý Tự Trọng Thành phố Hồ Chí Minh</v>
          </cell>
        </row>
        <row r="41">
          <cell r="C41" t="str">
            <v>Phan Thị Ngọc Phượng</v>
          </cell>
          <cell r="D41" t="str">
            <v xml:space="preserve">Nhân viên </v>
          </cell>
          <cell r="E41" t="str">
            <v>X</v>
          </cell>
          <cell r="F41" t="str">
            <v>X</v>
          </cell>
          <cell r="H41" t="str">
            <v>Cải tiến quy trình tuyển dụng của Trường Cao đẳng Lý Tự Trọng Thành phố Hồ Chí Minh trong hệ thống quản lý chất lượng theo tiêu chuẩn ISO 9001-2015</v>
          </cell>
        </row>
        <row r="42">
          <cell r="C42" t="str">
            <v>Nguyễn Thị Bích Liễu</v>
          </cell>
          <cell r="D42" t="str">
            <v xml:space="preserve">Nhân viên </v>
          </cell>
          <cell r="E42" t="str">
            <v>X</v>
          </cell>
          <cell r="F42" t="str">
            <v>X</v>
          </cell>
          <cell r="H42" t="str">
            <v>Ứng dụng phần mềm hệ thống quản lý giáo dục ASC nâng cao công tác quản lý văn bản điện tử tại Trường Cao đẳng Lý Tự Trọng Thành phố Hồ Chí Minh</v>
          </cell>
        </row>
        <row r="43">
          <cell r="C43" t="str">
            <v>Nguyễn Văn Chì</v>
          </cell>
          <cell r="D43" t="str">
            <v xml:space="preserve">Nhân viên </v>
          </cell>
          <cell r="E43" t="str">
            <v>X</v>
          </cell>
          <cell r="F43" t="str">
            <v>X</v>
          </cell>
          <cell r="H43" t="str">
            <v>Giải pháp nâng cao hiệu quả công tác cố vấn học tập Khối T4 tại Trường Cao đẳng Lý Tự Trọng Thành phố Hồ Chí Minh</v>
          </cell>
        </row>
        <row r="44">
          <cell r="C44" t="str">
            <v>Trần Thị Ánh Phượng</v>
          </cell>
          <cell r="D44" t="str">
            <v xml:space="preserve">Nhân viên </v>
          </cell>
          <cell r="E44" t="str">
            <v>X</v>
          </cell>
          <cell r="F44" t="str">
            <v>X</v>
          </cell>
          <cell r="H44" t="str">
            <v>Đề xuất giải pháp nhằm tổng hợp nhanh hồ sơ đề nghị khen thưởng danh hiệu thi đua hàng năm tại Trường Cao đẳng Lý Tự Trọng Thành phố Hồ Chí Minh</v>
          </cell>
        </row>
        <row r="45">
          <cell r="C45" t="str">
            <v>Nguyễn Thị Vân</v>
          </cell>
          <cell r="D45" t="str">
            <v xml:space="preserve">Nhân viên </v>
          </cell>
          <cell r="E45" t="str">
            <v>X</v>
          </cell>
          <cell r="F45" t="str">
            <v>X</v>
          </cell>
          <cell r="H45" t="str">
            <v>Ứng dụng công nghệ thông tin trong quản lý văn bản tại Trường Cao đẳng Lý Tự Trọng TP. Hồ Chí Minh</v>
          </cell>
        </row>
        <row r="46">
          <cell r="C46" t="str">
            <v>Trần Thị Phương Oanh</v>
          </cell>
          <cell r="D46" t="str">
            <v xml:space="preserve">Nhân viên </v>
          </cell>
          <cell r="E46" t="str">
            <v>X</v>
          </cell>
          <cell r="F46" t="str">
            <v>X</v>
          </cell>
          <cell r="H46" t="str">
            <v>Ứng dụng công nghệ thông tin thực hiện Quy trình đánh giá, phân loại theo hiệu quả công việc hàng quý đối với cán bộ, giảng viên, nhân viên của Trường Cao đẳng Lý Tự Trọng Thành phố Hồ Chí Minh</v>
          </cell>
        </row>
        <row r="47">
          <cell r="C47" t="str">
            <v>Thân Thị Nhung</v>
          </cell>
          <cell r="D47" t="str">
            <v xml:space="preserve">Nhân viên </v>
          </cell>
          <cell r="E47" t="str">
            <v>X</v>
          </cell>
          <cell r="F47" t="str">
            <v>X</v>
          </cell>
          <cell r="H47" t="str">
            <v>Giải pháp phối hợp trong công tác quản lý tài sản, thiết bị tại Trường Cao đẳng Lý Tự Trọng Thành phố Hồ Chí Minh</v>
          </cell>
        </row>
        <row r="48">
          <cell r="C48" t="str">
            <v>Huỳnh Thị Xuân Mai</v>
          </cell>
          <cell r="D48" t="str">
            <v xml:space="preserve">Nhân viên </v>
          </cell>
          <cell r="E48" t="str">
            <v>X</v>
          </cell>
          <cell r="F48" t="str">
            <v>X</v>
          </cell>
          <cell r="H48" t="str">
            <v>Quy trình thực hiện khảo sát hoạt động đào tạo tại Trường Cao đẳng Lý Tự Trọng Thành phố Hồ Chí Minh</v>
          </cell>
        </row>
        <row r="49">
          <cell r="C49" t="str">
            <v>Trần Việt Anh</v>
          </cell>
          <cell r="D49" t="str">
            <v xml:space="preserve">Nhân viên </v>
          </cell>
          <cell r="E49" t="str">
            <v>X</v>
          </cell>
        </row>
        <row r="50">
          <cell r="C50" t="str">
            <v>Phạm Hữu Tấn</v>
          </cell>
          <cell r="D50" t="str">
            <v>Tổ trưởng Tổ Bảo vệ</v>
          </cell>
          <cell r="E50" t="str">
            <v>X</v>
          </cell>
        </row>
        <row r="51">
          <cell r="C51" t="str">
            <v>Trần Văn Cu Anh</v>
          </cell>
          <cell r="D51" t="str">
            <v xml:space="preserve">Nhân viên </v>
          </cell>
          <cell r="E51" t="str">
            <v>X</v>
          </cell>
        </row>
        <row r="52">
          <cell r="C52" t="str">
            <v>Nguyễn Hữu Xuân Vũ</v>
          </cell>
          <cell r="D52" t="str">
            <v xml:space="preserve">Nhân viên </v>
          </cell>
          <cell r="E52" t="str">
            <v>X</v>
          </cell>
        </row>
        <row r="53">
          <cell r="C53" t="str">
            <v>Lê Hồng Phúc</v>
          </cell>
          <cell r="D53" t="str">
            <v xml:space="preserve">Nhân viên </v>
          </cell>
          <cell r="E53" t="str">
            <v>X</v>
          </cell>
        </row>
        <row r="54">
          <cell r="C54" t="str">
            <v>Phạm Hữu Thành Phú</v>
          </cell>
          <cell r="D54" t="str">
            <v xml:space="preserve">Nhân viên </v>
          </cell>
          <cell r="E54" t="str">
            <v>X</v>
          </cell>
          <cell r="F54" t="str">
            <v>X</v>
          </cell>
          <cell r="G54" t="str">
            <v>Xây dựng quy trình quản lý sinh viên nội trú tại Ký túc xá Trường Cao đẳng Lý Tự Trọng Thành phố Hồ Chí Minh</v>
          </cell>
          <cell r="H54" t="str">
            <v>Ứng dụng công nghệ 4.0 xây dựng trường học an toàn tại Trường Cao đẳng Lý Tự Trọng Thành phố Hồ Chí Minh</v>
          </cell>
        </row>
        <row r="55">
          <cell r="C55" t="str">
            <v>Huỳnh Thanh Nhàn</v>
          </cell>
          <cell r="D55" t="str">
            <v xml:space="preserve">Nhân viên </v>
          </cell>
          <cell r="E55" t="str">
            <v>X</v>
          </cell>
        </row>
        <row r="56">
          <cell r="C56" t="str">
            <v>Đồng Anh Tuấn</v>
          </cell>
          <cell r="D56" t="str">
            <v xml:space="preserve">Nhân viên </v>
          </cell>
          <cell r="E56" t="str">
            <v>X</v>
          </cell>
        </row>
        <row r="57">
          <cell r="C57" t="str">
            <v>Lê Hồng Sơn</v>
          </cell>
          <cell r="D57" t="str">
            <v xml:space="preserve">Nhân viên </v>
          </cell>
          <cell r="E57" t="str">
            <v>X</v>
          </cell>
        </row>
        <row r="58">
          <cell r="C58" t="str">
            <v>Trần Thanh Phương</v>
          </cell>
          <cell r="D58" t="str">
            <v xml:space="preserve">Nhân viên </v>
          </cell>
          <cell r="E58" t="str">
            <v>X</v>
          </cell>
        </row>
        <row r="59">
          <cell r="C59" t="str">
            <v>Nguyễn Thanh Hiền</v>
          </cell>
          <cell r="D59" t="str">
            <v xml:space="preserve">Nhân viên </v>
          </cell>
          <cell r="E59" t="str">
            <v>X</v>
          </cell>
        </row>
        <row r="60">
          <cell r="C60" t="str">
            <v>Phạm Quang Tùng</v>
          </cell>
          <cell r="D60" t="str">
            <v xml:space="preserve">Nhân viên </v>
          </cell>
          <cell r="E60" t="str">
            <v>X</v>
          </cell>
        </row>
        <row r="61">
          <cell r="C61" t="str">
            <v>Dương Văn Tâm</v>
          </cell>
          <cell r="D61" t="str">
            <v xml:space="preserve">Nhân viên </v>
          </cell>
          <cell r="E61" t="str">
            <v>X</v>
          </cell>
        </row>
        <row r="62">
          <cell r="C62" t="str">
            <v>Huỳnh Ngọc Liên</v>
          </cell>
          <cell r="D62" t="str">
            <v xml:space="preserve">Nhân viên </v>
          </cell>
          <cell r="E62" t="str">
            <v>X</v>
          </cell>
        </row>
        <row r="63">
          <cell r="C63" t="str">
            <v>Lê Xuân Thiện</v>
          </cell>
          <cell r="D63" t="str">
            <v>Trưởng phòng</v>
          </cell>
          <cell r="E63" t="str">
            <v>X</v>
          </cell>
          <cell r="F63" t="str">
            <v>X</v>
          </cell>
          <cell r="G63" t="str">
            <v>Phát huy nhu cầu nhận thức cho sinh viên trong trường cao đẳng, đại học</v>
          </cell>
          <cell r="H63" t="str">
            <v>Phát huy nhu cầu nhận thức cho sinh viên Trường Cao đẳng Lý Tự Trọng Thành phố Hồ Chí Minh</v>
          </cell>
        </row>
        <row r="64">
          <cell r="C64" t="str">
            <v>Nguyễn Ngọc Hiệp</v>
          </cell>
          <cell r="D64" t="str">
            <v>Phó Trưởng phòng</v>
          </cell>
          <cell r="E64" t="str">
            <v>X</v>
          </cell>
          <cell r="F64" t="str">
            <v>X</v>
          </cell>
          <cell r="G64" t="str">
            <v>Một số biện pháp nâng cao khả năng quản lý của sinh viên thực tập tại công ty - xí nghiệp</v>
          </cell>
          <cell r="H64" t="str">
            <v>Thực trạng và một số giải pháp nâng cao hiệu quả công tác quản lý sinh viên thực tập tốt nghiệp của Trường Cao đẳng Lý Tự Trọng Thành phố Hồ Chí Minh</v>
          </cell>
        </row>
        <row r="65">
          <cell r="C65" t="str">
            <v>Nguyễn Thị Kim Anh</v>
          </cell>
          <cell r="D65" t="str">
            <v>Nhân viên</v>
          </cell>
          <cell r="E65" t="str">
            <v>X</v>
          </cell>
          <cell r="F65" t="str">
            <v>X</v>
          </cell>
          <cell r="G65" t="str">
            <v>Giáo dục đạo đức nghề nghiệp cho Sinh viên Trường Cao đẳng Lý Tự Trọng Thành phố Hồ Chí Minh</v>
          </cell>
          <cell r="H65" t="str">
            <v>Giáo dục đạo đức nghề nghiệp cho Sinh viên Trường Cao đẳng Lý Tự Trọng Thành phố Hồ Chí Minh</v>
          </cell>
        </row>
        <row r="66">
          <cell r="C66" t="str">
            <v>Phạm Thị Lê Chi</v>
          </cell>
          <cell r="D66" t="str">
            <v>Nhân viên</v>
          </cell>
          <cell r="E66" t="str">
            <v>X</v>
          </cell>
          <cell r="F66" t="str">
            <v>X</v>
          </cell>
          <cell r="G66" t="str">
            <v xml:space="preserve">Quy trình giải quyết thủ tục tạm ngưng học đối với sinh viên khối T4 </v>
          </cell>
          <cell r="H66" t="str">
            <v xml:space="preserve">Quy trình giải quyết thủ tục tạm ngưng học đối với sinh viên khối T4 </v>
          </cell>
        </row>
        <row r="67">
          <cell r="C67" t="str">
            <v>Trần Thị Thu Hà</v>
          </cell>
          <cell r="D67" t="str">
            <v>Nhân viên</v>
          </cell>
          <cell r="E67" t="str">
            <v>X</v>
          </cell>
          <cell r="F67" t="str">
            <v>X</v>
          </cell>
          <cell r="G67" t="str">
            <v>Một số thủ thuật giúp cho cán bộ, nhân viên hành chính văn phòng thực hiện tốt nhiệm vụ</v>
          </cell>
          <cell r="H67" t="str">
            <v>Một số biện pháp giúp cho cán bộ, nhân viên hành chính văn phòng thực hiện tốt nhiệm vụ</v>
          </cell>
          <cell r="I67" t="str">
            <v>X</v>
          </cell>
        </row>
        <row r="68">
          <cell r="C68" t="str">
            <v>Nguyễn Tất Thắng</v>
          </cell>
          <cell r="D68" t="str">
            <v>Nhân viên</v>
          </cell>
          <cell r="E68" t="str">
            <v>X</v>
          </cell>
          <cell r="F68" t="str">
            <v>X</v>
          </cell>
          <cell r="G68" t="str">
            <v>Những biện pháp nâng cao hiệu quả công tác quản lý Sinh viên khối Cao đẳng khoa Công nghệ Thông tin tại trường Cao đẳng Lý Tự Trọng thành phố Hồ Chí Minh</v>
          </cell>
          <cell r="H68" t="str">
            <v>Những biện pháp nâng cao hiệu quả công tác quản lý Sinh viên khối Cao đẳng khoa Công nghệ thông tin tại Trường Cao đẳng Lý Tự Trọng Thành phố Hồ Chí Minh</v>
          </cell>
        </row>
        <row r="69">
          <cell r="C69" t="str">
            <v>Nguyễn Thị Ngọc Anh</v>
          </cell>
          <cell r="D69" t="str">
            <v>Nhân viên</v>
          </cell>
          <cell r="E69" t="str">
            <v>X</v>
          </cell>
          <cell r="F69" t="str">
            <v>X</v>
          </cell>
          <cell r="G69" t="str">
            <v>Quy trình Tổ chức họp phụ huynh SV bậc trung cấp (tốt nghiệp THCS) tại Trường Cao đẳng Lý Tự Trọng Thành phố Hồ Chí Minh</v>
          </cell>
          <cell r="H69" t="str">
            <v>Quy trình Tổ chức họp phụ huynh sinh viên bậc trung cấp (tốt nghiệp THCS) tại Trường Cao đẳng Lý Tự Trọng Thành phố Hồ Chí Minh</v>
          </cell>
          <cell r="K69" t="str">
            <v>X</v>
          </cell>
        </row>
        <row r="70">
          <cell r="C70" t="str">
            <v>Mai Thu Hương</v>
          </cell>
          <cell r="D70" t="str">
            <v>Nhân viên</v>
          </cell>
          <cell r="E70" t="str">
            <v>X</v>
          </cell>
          <cell r="F70" t="str">
            <v>X</v>
          </cell>
          <cell r="G70" t="str">
            <v>Quy trình cấp giấy xác nhận cho sinh viên</v>
          </cell>
          <cell r="H70" t="str">
            <v>Quy trình cấp giấy xác nhận cho sinh viên</v>
          </cell>
        </row>
        <row r="71">
          <cell r="C71" t="str">
            <v>Lê Thị Nữ</v>
          </cell>
          <cell r="D71" t="str">
            <v>Nhân viên</v>
          </cell>
          <cell r="E71" t="str">
            <v>X</v>
          </cell>
        </row>
        <row r="72">
          <cell r="C72" t="str">
            <v>Nguyễn Trung Dũng</v>
          </cell>
          <cell r="D72" t="str">
            <v>Nhân viên</v>
          </cell>
          <cell r="E72" t="str">
            <v>X</v>
          </cell>
          <cell r="F72" t="str">
            <v>X</v>
          </cell>
          <cell r="G72" t="str">
            <v>Quy trình giải quyết thủ tục xin nghỉ phép cho sinh viên</v>
          </cell>
          <cell r="H72" t="str">
            <v>Hoàn thiện quy trình giải quyết thủ tục xin phép nghỉ học cho sinh viên</v>
          </cell>
        </row>
        <row r="73">
          <cell r="C73" t="str">
            <v>Huỳnh Văn Hiếu</v>
          </cell>
          <cell r="D73" t="str">
            <v>Nhân viên</v>
          </cell>
          <cell r="E73" t="str">
            <v>X</v>
          </cell>
          <cell r="F73" t="str">
            <v>X</v>
          </cell>
          <cell r="G73" t="str">
            <v>Ứng dụng công nghệ thông tin giải quyết thủ tục hành chính cho sinh viên hiệu quả</v>
          </cell>
          <cell r="H73" t="str">
            <v>Ứng dụng công nghệ thông tin giải quyết thủ tục hành chính cho sinh viên hiệu quả</v>
          </cell>
          <cell r="K73" t="str">
            <v>X</v>
          </cell>
        </row>
        <row r="74">
          <cell r="C74" t="str">
            <v>Phạm Huy Hoàng</v>
          </cell>
          <cell r="D74" t="str">
            <v>Nhân viên</v>
          </cell>
          <cell r="E74" t="str">
            <v>X</v>
          </cell>
          <cell r="F74" t="str">
            <v>X</v>
          </cell>
          <cell r="G74" t="str">
            <v>Giải pháp giúp nâng cao hiệu quả việc giám sát lớp học trực tuyến tại Trường Cao đẳng Lý Tự Trọng Thành phố Hồ Chí Minh</v>
          </cell>
          <cell r="H74" t="str">
            <v>Giải pháp giúp nâng cao hiệu quả việc giám sát lớp học trực tuyến tại Trường Cao đẳng Lý Tự Trọng Thành phố Hồ Chí Minh</v>
          </cell>
        </row>
        <row r="75">
          <cell r="C75" t="str">
            <v>Trần Anh Mỹ</v>
          </cell>
          <cell r="D75" t="str">
            <v>Nhân viên</v>
          </cell>
          <cell r="E75" t="str">
            <v>X</v>
          </cell>
          <cell r="F75" t="str">
            <v>X</v>
          </cell>
          <cell r="G75" t="str">
            <v>Một số biện pháp cải tạo mặt bằng sân chơi cho sinh viên Trường Cao đẳng Lý Tự Trọng Thành phố Hồ Chí Minh</v>
          </cell>
          <cell r="H75" t="str">
            <v>Một số biện pháp cải tạo mặt bằng sân chơi cho sinh viên Trường Cao đẳng Lý Tự Trọng Thành phố Hồ Chí Minh</v>
          </cell>
        </row>
        <row r="76">
          <cell r="C76" t="str">
            <v>Bùi Đức Phước</v>
          </cell>
          <cell r="D76" t="str">
            <v>Nhân viên</v>
          </cell>
          <cell r="E76" t="str">
            <v>X</v>
          </cell>
          <cell r="F76" t="str">
            <v>X</v>
          </cell>
          <cell r="G76" t="str">
            <v>Nghiên cứu một số bài tập phát triển thể lực chuyên môn và kỹ thuật cho nam vận động viên đội tuyển bóng chuyền Trường Cao đẳng Lý Tự Trọng Thành phố Hồ Chí Minh</v>
          </cell>
          <cell r="H76" t="str">
            <v>Nghiên cứu một số bài tập phát triển thể lực chuyên môn và kỹ thuật cho nam vận động viên đội tuyển bóng chuyền Trường Cao đẳng Lý Tự Trọng Thành phố Hồ Chí Minh</v>
          </cell>
          <cell r="K76" t="str">
            <v>X</v>
          </cell>
        </row>
        <row r="77">
          <cell r="C77" t="str">
            <v>Nguyễn Thị Thảo</v>
          </cell>
          <cell r="D77" t="str">
            <v>Nhân viên</v>
          </cell>
          <cell r="E77" t="str">
            <v>X</v>
          </cell>
          <cell r="G77" t="str">
            <v>Giải pháp giám sát hoạt động giảng dạy và học tập tại Trường Cao đẳng Lý Tự Trọng Thành phố Hồ Chí Minh</v>
          </cell>
          <cell r="H77" t="str">
            <v>Giải pháp giám sát hoạt động giảng dạy và học tập tại Trường Cao đẳng Lý Tự Trọng Thành phố Hồ Chí Minh</v>
          </cell>
        </row>
        <row r="78">
          <cell r="C78" t="str">
            <v>Lưu Hoàng Bảo Châu</v>
          </cell>
          <cell r="D78" t="str">
            <v>Nhân viên</v>
          </cell>
          <cell r="E78" t="str">
            <v>X</v>
          </cell>
          <cell r="F78" t="str">
            <v>X</v>
          </cell>
          <cell r="G78" t="str">
            <v>Một số biện pháp xây dựng và phát triển văn hóa học đường</v>
          </cell>
          <cell r="H78" t="str">
            <v>Một số biện pháp xây dựng và phát triển "văn hóa học đường" tại Trường Cao đẳng Lý Tự Trọng Thành phố Hồ Chí Minh</v>
          </cell>
        </row>
        <row r="79">
          <cell r="C79" t="str">
            <v>Nguyễn Chí Nhân</v>
          </cell>
          <cell r="D79" t="str">
            <v>Trưởng phòng KT&amp;ĐBCL</v>
          </cell>
          <cell r="E79" t="str">
            <v>X</v>
          </cell>
        </row>
        <row r="80">
          <cell r="C80" t="str">
            <v>Nguyễn Thị Kim Dung</v>
          </cell>
          <cell r="D80" t="str">
            <v>Phó Trưởng phòng</v>
          </cell>
          <cell r="E80" t="str">
            <v>X</v>
          </cell>
          <cell r="F80" t="str">
            <v>X</v>
          </cell>
          <cell r="G80" t="str">
            <v>Hoàn thiện hệ thống kiểm soát nội bộ tại trường Cao đẳng Lý Tự Trọng Tp.HCM</v>
          </cell>
          <cell r="H80" t="str">
            <v>Hoàn thiện hệ thống kiểm soát nội bộ tại trường Cao đẳng Lý Tự Trọng Thành phố Hồ Chí Minh</v>
          </cell>
          <cell r="K80" t="str">
            <v>X</v>
          </cell>
        </row>
        <row r="81">
          <cell r="C81" t="str">
            <v>Lương Minh Dũng</v>
          </cell>
          <cell r="D81" t="str">
            <v>Nhân viên</v>
          </cell>
          <cell r="E81" t="str">
            <v>X</v>
          </cell>
          <cell r="F81" t="str">
            <v>X</v>
          </cell>
          <cell r="G81" t="str">
            <v>Một số giải pháp quản lý tổ chức thi trắc nghiệm trực tuyến qua phần mềm quản lý đào tạo PMT-EMS tại trường Cao đẳng Lý Tự Trọng Tp.HCM</v>
          </cell>
          <cell r="H81" t="str">
            <v>Một số giải pháp quản lý, soạn thảo và import câu hỏi trắc nghiệm vào hệ thống phần mềm quản lý đào tạo PMT-EMS Education</v>
          </cell>
          <cell r="K81" t="str">
            <v>X</v>
          </cell>
        </row>
        <row r="82">
          <cell r="C82" t="str">
            <v>Nguyễn Thị Tuyết</v>
          </cell>
          <cell r="D82" t="str">
            <v>Nhân viên</v>
          </cell>
          <cell r="E82" t="str">
            <v>X</v>
          </cell>
          <cell r="F82" t="str">
            <v>X</v>
          </cell>
          <cell r="G82" t="str">
            <v>Cải tiến quy trình quản lý điểm thi tại phòng KT&amp;ĐBCL theo tiêu chuẩn ISO 9001:2015</v>
          </cell>
          <cell r="H82" t="str">
            <v>Các giải pháp nâng cao năng lực Kiểm tra – Đánh giá và quản lý kết quả thi tại phòng Khảo thí và Đảm bảo chất lượng theo quy chuẩn ISO 9001:2015</v>
          </cell>
        </row>
        <row r="83">
          <cell r="C83" t="str">
            <v>Vũ Thị Thu Thủy</v>
          </cell>
          <cell r="D83" t="str">
            <v>Nhân viên</v>
          </cell>
          <cell r="E83" t="str">
            <v>X</v>
          </cell>
          <cell r="F83" t="str">
            <v>X</v>
          </cell>
          <cell r="G83" t="str">
            <v>Xây dựng quy trình và phương pháp tổ chức thi kết thúc môn học tại trường Cao đẳng Lý Tự Trọng Tp.HCM</v>
          </cell>
          <cell r="H83" t="str">
            <v>Ứng dụng Công nghệ thông tin trong công tác tổ chức thi kết thúc môn học tại trường Cao đẳng Lý Tự Trọng Thành phố Hồ Chí Minh</v>
          </cell>
        </row>
        <row r="84">
          <cell r="C84" t="str">
            <v>Nguyễn Thanh Sơn</v>
          </cell>
          <cell r="D84" t="str">
            <v>Nhân viên</v>
          </cell>
          <cell r="E84" t="str">
            <v>X</v>
          </cell>
        </row>
        <row r="85">
          <cell r="C85" t="str">
            <v>Trương Thị Hồng</v>
          </cell>
          <cell r="D85" t="str">
            <v>Nhân viên</v>
          </cell>
          <cell r="E85" t="str">
            <v>X</v>
          </cell>
          <cell r="F85" t="str">
            <v>X</v>
          </cell>
          <cell r="G85" t="str">
            <v>Phương pháp tuyên truyền Học tập và làm theo tư tưởng đạo đức, phong cách Hồ Chí Minh để giữ gìn tiếng Việt ta giàu và đẹp qua các bài giảng văn</v>
          </cell>
          <cell r="H85" t="str">
            <v>Các giải pháp tuyên truyền nhằm nâng cao hiệu quả công tác tuyên giáo tại trường Cao đẳng Lý Tự Trọng Thành phố Hồ Chí Minh</v>
          </cell>
          <cell r="I85" t="str">
            <v>X</v>
          </cell>
          <cell r="K85" t="str">
            <v>X</v>
          </cell>
        </row>
        <row r="86">
          <cell r="C86" t="str">
            <v>Nguyễn Yến Nhi</v>
          </cell>
          <cell r="D86" t="str">
            <v>Nhân viên</v>
          </cell>
          <cell r="E86" t="str">
            <v>X</v>
          </cell>
          <cell r="F86" t="str">
            <v>X</v>
          </cell>
          <cell r="G86" t="str">
            <v>Xây dựng quy trình khảo sát chất lượng đào tạo và quản lý thông tin của khảo sát người học tại trường Cao đẳng Lý Tự Trọng TP.HCM</v>
          </cell>
          <cell r="H86" t="str">
            <v>Xây dựng file thống kê văn phòng phẩm thi kết thúc môn học tại Phòng Khảo thí &amp; Đảm bảo chất lượng</v>
          </cell>
        </row>
        <row r="87">
          <cell r="C87" t="str">
            <v>Nguyễn Trọng Nghĩa</v>
          </cell>
          <cell r="D87" t="str">
            <v>Trưởng phòng QLKH-HTQT</v>
          </cell>
          <cell r="E87" t="str">
            <v>X</v>
          </cell>
          <cell r="F87" t="str">
            <v>X</v>
          </cell>
          <cell r="G87" t="str">
            <v>Một số giải pháp nâng cao hoạt động của Phòng QLKH-HTQT.</v>
          </cell>
          <cell r="H87" t="str">
            <v>Một số giải pháp nâng cao hoạt động của Phòng Quản lý khoa học - Hợp tác quốc tế</v>
          </cell>
          <cell r="I87" t="str">
            <v>X</v>
          </cell>
          <cell r="K87" t="str">
            <v>X</v>
          </cell>
        </row>
        <row r="88">
          <cell r="C88" t="str">
            <v>Lê Tiến Dũng</v>
          </cell>
          <cell r="D88" t="str">
            <v>Nhân viên</v>
          </cell>
          <cell r="E88" t="str">
            <v>X</v>
          </cell>
          <cell r="F88" t="str">
            <v>X</v>
          </cell>
          <cell r="G88" t="str">
            <v>Ứng dụng Jotform trong việc tạo biểu mẫu điền và xuất file PDF trực tuyến</v>
          </cell>
          <cell r="H88" t="str">
            <v>Ứng dụng Jotform trong việc tạo biểu mẫu điền và xuất file PDF trực tuyến</v>
          </cell>
        </row>
        <row r="89">
          <cell r="C89" t="str">
            <v>Trần Khánh Huy</v>
          </cell>
          <cell r="D89" t="str">
            <v>Nhân viên</v>
          </cell>
          <cell r="E89" t="str">
            <v>X</v>
          </cell>
        </row>
        <row r="90">
          <cell r="C90" t="str">
            <v>Lê Trần Thanh Nga</v>
          </cell>
          <cell r="D90" t="str">
            <v>Nhân viên</v>
          </cell>
          <cell r="E90" t="str">
            <v>X</v>
          </cell>
        </row>
        <row r="91">
          <cell r="C91" t="str">
            <v>Lê Quang Liêm</v>
          </cell>
          <cell r="D91" t="str">
            <v>Trưởng phòng QT-DV</v>
          </cell>
          <cell r="E91" t="str">
            <v>X</v>
          </cell>
          <cell r="F91" t="str">
            <v>X</v>
          </cell>
          <cell r="G91" t="str">
            <v>Thúc đẩy quan hệ giữa trường dạy nghề và doanh nghiệp trong  công tác   đào tạo nguồn nhân lực trong bối cảnh hội nhập thời kỳ 4.0</v>
          </cell>
          <cell r="H91" t="str">
            <v>Thúc đẩy quan hệ giữa Nhà trường và doanh nghiệp trong công tác đào tạo nghề cung cấp nguồn nhân lực đáp ứng nhu cầu hội nhập thời kỳ 4.0</v>
          </cell>
          <cell r="I91" t="str">
            <v>X</v>
          </cell>
          <cell r="K91" t="str">
            <v>X</v>
          </cell>
          <cell r="L91" t="str">
            <v>X</v>
          </cell>
        </row>
        <row r="92">
          <cell r="C92" t="str">
            <v>Nguyễn Văn Thành</v>
          </cell>
          <cell r="D92" t="str">
            <v>Phó Trưởng phòng</v>
          </cell>
          <cell r="E92" t="str">
            <v>X</v>
          </cell>
          <cell r="F92" t="str">
            <v>X</v>
          </cell>
          <cell r="G92" t="str">
            <v xml:space="preserve">Ưng dụng Google form xây dựng biểu mẫu đăng ký ở nội trú đáp ứng yêu cầu chuyển đổi số tại KTX tại Trường CĐ LÝ TỰ TRỌNG TP.HCM.
</v>
          </cell>
          <cell r="H92" t="str">
            <v>Sử dụng Google form trong xây dựng biểu mẫu đăng ký ở nội trú đáp ứng yêu cầu chuyển đổi số tại ký túc xá Trường Cao đẳng Lý Tự Trọng TP.HCM.</v>
          </cell>
          <cell r="K92" t="str">
            <v>X</v>
          </cell>
        </row>
        <row r="93">
          <cell r="C93" t="str">
            <v>Nguyễn Trọng Phú</v>
          </cell>
          <cell r="D93" t="str">
            <v>Tổ trưởng</v>
          </cell>
          <cell r="E93" t="str">
            <v>X</v>
          </cell>
          <cell r="F93" t="str">
            <v>X</v>
          </cell>
          <cell r="G93" t="str">
            <v>Giải pháp sửa chữa bo mạch chủ máy vi tính để  bàn bằng tải giả socket 1155</v>
          </cell>
          <cell r="H93" t="str">
            <v>Giải pháp sửa chữa bo mạch chủ máy vi tính để  bàn bằng tải giả socket 1155</v>
          </cell>
          <cell r="K93" t="str">
            <v>X</v>
          </cell>
        </row>
        <row r="94">
          <cell r="C94" t="str">
            <v>Phan Đức Long</v>
          </cell>
          <cell r="D94" t="str">
            <v>Tổ trưởng</v>
          </cell>
          <cell r="E94" t="str">
            <v>X</v>
          </cell>
          <cell r="F94" t="str">
            <v>X</v>
          </cell>
          <cell r="G94" t="str">
            <v>Ứng dụng google contacts vào công tác quản lý sinh viên nội trú tại KTX trường Cao đẳng Lý Tự Trọng Tp.HCM.</v>
          </cell>
          <cell r="H94" t="str">
            <v>Ứng dụng Google Contacts vào công tác cập nhật, tra cứu trực tuyến thông tin sinh viên nội trú tại Ký túc xá trường Cao đẳng Lý Tự Trọng Thành phố Hồ Chí Minh</v>
          </cell>
          <cell r="K94" t="str">
            <v>X</v>
          </cell>
        </row>
        <row r="95">
          <cell r="C95" t="str">
            <v>Giáp Văn Thịnh</v>
          </cell>
          <cell r="D95" t="str">
            <v>Nhân viên</v>
          </cell>
          <cell r="E95" t="str">
            <v>X</v>
          </cell>
          <cell r="F95" t="str">
            <v>X</v>
          </cell>
          <cell r="G95" t="str">
            <v>Giải pháp sửa chữa máy lạnh 1 khối bằng bo đa năng</v>
          </cell>
          <cell r="H95" t="str">
            <v>Giải pháp sửa chữa máy lạnh một khối bằng bo đa năng</v>
          </cell>
        </row>
        <row r="96">
          <cell r="C96" t="str">
            <v>Vũ Ngọc Quang</v>
          </cell>
          <cell r="D96" t="str">
            <v>Nhân viên</v>
          </cell>
          <cell r="E96" t="str">
            <v>X</v>
          </cell>
          <cell r="F96" t="str">
            <v>X</v>
          </cell>
          <cell r="G96" t="str">
            <v>Điều khiển máy bơm nước từ xa bằng điện thoại di động</v>
          </cell>
          <cell r="H96" t="str">
            <v>Điều khiển máy bơm nước từ xa bằng điện thoại di động</v>
          </cell>
        </row>
        <row r="97">
          <cell r="C97" t="str">
            <v>Nguyễn Cao Thắng</v>
          </cell>
          <cell r="D97" t="str">
            <v>Tổ trưởng</v>
          </cell>
          <cell r="E97" t="str">
            <v>X</v>
          </cell>
          <cell r="F97" t="str">
            <v>X</v>
          </cell>
          <cell r="G97" t="str">
            <v>ỨNG DỤNG CÔNG NGHỆ HỘI NGHỊ TRUYỀN HÌNH OnMeeting TẠI TRƯỜNG CAO ĐẲNG LÝ TỰ TRỌNG THÀNH PHỐ HỒ CHÍ MINH</v>
          </cell>
          <cell r="H97" t="str">
            <v>Ứng dụng công nghệ hội nghị truyền hình OnMeeting tại Trường Cao đẳng Lý Tự Trọng Thành Phố Hồ Chí Minh</v>
          </cell>
          <cell r="K97" t="str">
            <v>X</v>
          </cell>
        </row>
        <row r="98">
          <cell r="C98" t="str">
            <v>Võ Tấn Kiệt</v>
          </cell>
          <cell r="D98" t="str">
            <v>Nhân viên</v>
          </cell>
          <cell r="E98" t="str">
            <v>X</v>
          </cell>
          <cell r="F98" t="str">
            <v>X</v>
          </cell>
          <cell r="H98" t="str">
            <v>Sử dụng phần mềm Nagios để giám sát hệ thống mạng tại Trường Cao Đẳng Lý Tự Trọng Thành phố Hồ Chí Minh</v>
          </cell>
          <cell r="K98" t="str">
            <v>X</v>
          </cell>
        </row>
        <row r="99">
          <cell r="C99" t="str">
            <v>Ninh Đỗ Hiệp</v>
          </cell>
          <cell r="D99" t="str">
            <v>Nhân viên</v>
          </cell>
          <cell r="E99" t="str">
            <v>X</v>
          </cell>
          <cell r="F99" t="str">
            <v>X</v>
          </cell>
          <cell r="G99" t="str">
            <v>Giải pháp ứng dụng phần mềm Partition Guru giúp phân vùng ổ cứng và khôi phục dữ liệu máy tính ở Trường Cao Đẳng Lý Tự Trọng TP.HCM.</v>
          </cell>
          <cell r="H99" t="str">
            <v>Giải pháp ứng dụng phần mềm Partition Guru giúp phân vùng ổ cứng và khôi phục dữ liệu máy tính ở Trường Cao đẳng Lý Tự Trọng Thành phố Hồ Chí Minh</v>
          </cell>
        </row>
        <row r="100">
          <cell r="C100" t="str">
            <v>Nguyễn Tiến Việt Dũng</v>
          </cell>
          <cell r="D100" t="str">
            <v>Nhân viên</v>
          </cell>
          <cell r="E100" t="str">
            <v>X</v>
          </cell>
          <cell r="F100" t="str">
            <v>X</v>
          </cell>
          <cell r="G100" t="str">
            <v>Sử dụng bộ test nguồn ATX máy tính hiển thị bằng màn hình LCD để chẩn đoán và sửa lỗi máy tính</v>
          </cell>
          <cell r="H100" t="str">
            <v>Sử dụng bộ test nguồn ATX máy tính hiển thị bằng màn hình LCD để chẩn đoán và sửa lỗi máy tính</v>
          </cell>
        </row>
        <row r="101">
          <cell r="C101" t="str">
            <v>Lê Hồng Anh Tuấn</v>
          </cell>
          <cell r="D101" t="str">
            <v>Nhân viên</v>
          </cell>
          <cell r="E101" t="str">
            <v>X</v>
          </cell>
          <cell r="F101" t="str">
            <v>X</v>
          </cell>
          <cell r="G101" t="str">
            <v>Giải pháp chuẩn đoán và sửa chữa máy vi tính để bàn bằng card test đa năng</v>
          </cell>
          <cell r="H101" t="str">
            <v>Giải pháp chuẩn đoán và sửa chữa máy vi tính để bàn bằng card test đa năng</v>
          </cell>
        </row>
        <row r="102">
          <cell r="C102" t="str">
            <v>Bùi Đặng Hoàng Tuấn</v>
          </cell>
          <cell r="D102" t="str">
            <v>Nhân viên</v>
          </cell>
          <cell r="E102" t="str">
            <v>X</v>
          </cell>
          <cell r="F102" t="str">
            <v>X</v>
          </cell>
          <cell r="G102" t="str">
            <v xml:space="preserve">Một số giải pháp ứng dụng công cụ NHV- Boot giúp tạo Usb Boot và cài đặt Windows tại Khoa Công nghệ thông tin trường Cao đẳng Lý Tự Trọng TPHCM.
</v>
          </cell>
          <cell r="H102" t="str">
            <v>Một số giải pháp ứng dụng công cụ NHV- Boot giúp tạo USB Boot và cài đặt Windows tại Khoa Công nghệ thông tin trường Cao đẳng Lý Tự Trọng Thành phố Hồ Chí Minh</v>
          </cell>
        </row>
        <row r="103">
          <cell r="C103" t="str">
            <v xml:space="preserve"> Trần Văn Lý</v>
          </cell>
          <cell r="D103" t="str">
            <v>Nhân viên</v>
          </cell>
          <cell r="E103" t="str">
            <v>X</v>
          </cell>
        </row>
        <row r="104">
          <cell r="C104" t="str">
            <v xml:space="preserve"> Bùi Thị Dương</v>
          </cell>
          <cell r="D104" t="str">
            <v>Nhân viên</v>
          </cell>
          <cell r="E104" t="str">
            <v>X</v>
          </cell>
        </row>
        <row r="105">
          <cell r="C105" t="str">
            <v>Dương Thị Thủy</v>
          </cell>
          <cell r="D105" t="str">
            <v>Nhân viên</v>
          </cell>
          <cell r="E105" t="str">
            <v>X</v>
          </cell>
          <cell r="F105" t="str">
            <v>X</v>
          </cell>
          <cell r="G105" t="str">
            <v>Giải pháp thực hiện hiệu quả công tác bảo vệ môi trường, xây dựng cảnh quan sáng – xanh – sạch – đẹp tại Trường Cao đẳng Lý Tự Trọng TP.HCM</v>
          </cell>
          <cell r="H105" t="str">
            <v>Một số biện pháp xây dựng cảnh quan trường học "Xanh – Sạch – Đẹp" tại Trường Cao đẳng Lý Tự Trọng Thành phố Hồ Chí Minh</v>
          </cell>
          <cell r="K105" t="str">
            <v>X</v>
          </cell>
        </row>
        <row r="106">
          <cell r="C106" t="str">
            <v xml:space="preserve"> Trần Thị Thu</v>
          </cell>
          <cell r="D106" t="str">
            <v>Tổ trưởng</v>
          </cell>
          <cell r="E106" t="str">
            <v>X</v>
          </cell>
        </row>
        <row r="107">
          <cell r="C107" t="str">
            <v xml:space="preserve"> Đỗ Thị Bích Thủy</v>
          </cell>
          <cell r="D107" t="str">
            <v>Nhân viên</v>
          </cell>
          <cell r="E107" t="str">
            <v>X</v>
          </cell>
        </row>
        <row r="108">
          <cell r="C108" t="str">
            <v>Nguyễn Thị Thu Trang</v>
          </cell>
          <cell r="D108" t="str">
            <v>Nhân viên</v>
          </cell>
          <cell r="E108" t="str">
            <v>X</v>
          </cell>
        </row>
        <row r="109">
          <cell r="C109" t="str">
            <v>Giáp Đức Nhận</v>
          </cell>
          <cell r="D109" t="str">
            <v>Nhân viên</v>
          </cell>
          <cell r="E109" t="str">
            <v>X</v>
          </cell>
          <cell r="F109" t="str">
            <v>X</v>
          </cell>
          <cell r="G109" t="str">
            <v>Giải pháp chống xoay đai ốc siết guồng nước của mô tơ bơm nước</v>
          </cell>
          <cell r="H109" t="str">
            <v>Giải pháp chống xoay đai ốc siết guồng nước của mô tơ bơm nước</v>
          </cell>
        </row>
        <row r="110">
          <cell r="C110" t="str">
            <v>Tạ Quốc Tấn</v>
          </cell>
          <cell r="D110" t="str">
            <v>Nhân viên</v>
          </cell>
          <cell r="E110" t="str">
            <v>X</v>
          </cell>
          <cell r="F110" t="str">
            <v>X</v>
          </cell>
          <cell r="G110" t="str">
            <v xml:space="preserve">Giải pháp nối ống nước hiệu quả </v>
          </cell>
          <cell r="H110" t="str">
            <v xml:space="preserve">Một số phương pháp nối ống nước hiệu quả </v>
          </cell>
        </row>
        <row r="111">
          <cell r="C111" t="str">
            <v>Nguyễn Xuân Lợi</v>
          </cell>
          <cell r="D111" t="str">
            <v>Nhân viên</v>
          </cell>
          <cell r="E111" t="str">
            <v>X</v>
          </cell>
          <cell r="F111" t="str">
            <v>X</v>
          </cell>
          <cell r="G111" t="str">
            <v>Giải pháp ứng dụng phần mềm Magic Boot trong công việc bảo trì cho máy vi tính"</v>
          </cell>
          <cell r="H111" t="str">
            <v>Giải pháp ứng dụng phần mềm Magic Boot trong công việc bảo trì cho máy vi tính</v>
          </cell>
        </row>
        <row r="112">
          <cell r="C112" t="str">
            <v>Huỳnh Bá Triết</v>
          </cell>
          <cell r="D112" t="str">
            <v>Nhân viên</v>
          </cell>
          <cell r="E112" t="str">
            <v>X</v>
          </cell>
          <cell r="F112" t="str">
            <v>X</v>
          </cell>
          <cell r="G112" t="str">
            <v>Giải pháp tiết kiệm điện trong cơ quan , công sở</v>
          </cell>
          <cell r="H112" t="str">
            <v>Một số giải pháp, ứng dụng tiết kiệm điện trong Trường Cao đẳng Lý Tự Trọng Thành phố Hồ Chí Minh</v>
          </cell>
        </row>
        <row r="113">
          <cell r="C113" t="str">
            <v>Trịnh Tuấn Vũ</v>
          </cell>
          <cell r="D113" t="str">
            <v>Nhân viên</v>
          </cell>
          <cell r="E113" t="str">
            <v>X</v>
          </cell>
        </row>
        <row r="114">
          <cell r="C114" t="str">
            <v xml:space="preserve"> Võ Thị Tuyết</v>
          </cell>
          <cell r="D114" t="str">
            <v>Nhân viên</v>
          </cell>
          <cell r="E114" t="str">
            <v>X</v>
          </cell>
        </row>
        <row r="115">
          <cell r="C115" t="str">
            <v>Trần Kim Tươi</v>
          </cell>
          <cell r="D115" t="str">
            <v>Nhân viên</v>
          </cell>
          <cell r="E115" t="str">
            <v>X</v>
          </cell>
        </row>
        <row r="116">
          <cell r="C116" t="str">
            <v>Trương Thị Định</v>
          </cell>
          <cell r="D116" t="str">
            <v>Nhân viên</v>
          </cell>
          <cell r="E116" t="str">
            <v>X</v>
          </cell>
        </row>
        <row r="117">
          <cell r="C117" t="str">
            <v>Trương Thị Bắc</v>
          </cell>
          <cell r="D117" t="str">
            <v>Nhân viên</v>
          </cell>
          <cell r="E117" t="str">
            <v>X</v>
          </cell>
        </row>
        <row r="118">
          <cell r="C118" t="str">
            <v xml:space="preserve">Trương Phú Cường </v>
          </cell>
          <cell r="D118" t="str">
            <v>Nhân viên</v>
          </cell>
          <cell r="E118" t="str">
            <v>X</v>
          </cell>
        </row>
        <row r="119">
          <cell r="C119" t="str">
            <v>Võ Tấn Đức</v>
          </cell>
          <cell r="D119" t="str">
            <v>Nhân viên</v>
          </cell>
          <cell r="E119" t="str">
            <v>X</v>
          </cell>
        </row>
        <row r="120">
          <cell r="C120" t="str">
            <v>Ngô Ngọc Của</v>
          </cell>
          <cell r="D120" t="str">
            <v>Nhân viên</v>
          </cell>
          <cell r="E120" t="str">
            <v>X</v>
          </cell>
        </row>
        <row r="121">
          <cell r="C121" t="str">
            <v>Phạm Thị Hoàng Diễm</v>
          </cell>
          <cell r="E121" t="str">
            <v>X</v>
          </cell>
        </row>
        <row r="122">
          <cell r="C122" t="str">
            <v>Nguyễn Thị Nhuận</v>
          </cell>
          <cell r="D122" t="str">
            <v>Trưởng khoa</v>
          </cell>
          <cell r="E122" t="str">
            <v>X</v>
          </cell>
          <cell r="F122" t="str">
            <v>X</v>
          </cell>
          <cell r="G122" t="str">
            <v xml:space="preserve">Một số giải pháp góp phần nâng cao hiệu quả công tác tuyển sinh tại Khoa Khoa học Cơ bản - Trường Cao đẳng Lý Tự Trọng Thành phố Hồ Chí Minh </v>
          </cell>
          <cell r="H122" t="str">
            <v xml:space="preserve">Một số giải pháp góp phần nâng cao hiệu quả công tác tuyển sinh tại Khoa Khoa học Cơ bản - Trường Cao đẳng Lý Tự Trọng Thành phố Hồ Chí Minh </v>
          </cell>
        </row>
        <row r="123">
          <cell r="C123" t="str">
            <v>Phạm Thị Thu Nga</v>
          </cell>
          <cell r="D123" t="str">
            <v>Phó trưởng khoa, kiêm Tổ trưởng tổ Văn hóa</v>
          </cell>
          <cell r="E123" t="str">
            <v>X</v>
          </cell>
          <cell r="F123" t="str">
            <v>X</v>
          </cell>
          <cell r="G123" t="str">
            <v>Một số biện pháp rèn luyện kỹ năng ứng dụng kiến thức véctơ vào các môn chuyên ngành tại trường Cao đẳng Lý Tự Trọng Tp.HCM</v>
          </cell>
          <cell r="H123" t="str">
            <v>Một số biện pháp rèn luyện kỹ năng ứng dụng kiến thức véctơ vào môn chuyên ngành điện tại Trường Cao đẳng Lý Tự Trọng Thành phố Hồ Chí Minh</v>
          </cell>
        </row>
        <row r="124">
          <cell r="C124" t="str">
            <v>Lê Thái Hùng</v>
          </cell>
          <cell r="D124" t="str">
            <v>Trưởng bộ môn GDTC-QPAN</v>
          </cell>
          <cell r="E124" t="str">
            <v>X</v>
          </cell>
          <cell r="F124" t="str">
            <v>X</v>
          </cell>
          <cell r="G124" t="str">
            <v>Áp dụng  một số bài tập bổ trợ phát triển sức nhanh chạy
cự ly 100 m cho sinh viên
trường Cao đẳng Lý Tự Trọng TP.HCM</v>
          </cell>
          <cell r="H124" t="str">
            <v>Áp dụng một số bài tập bổ trợ phát triển sức nhanh chạy cự ly 100m cho sinh viên Trường Cao đẳng Lý Tự Trọng Thành phố Hồ Chí Minh</v>
          </cell>
        </row>
        <row r="125">
          <cell r="C125" t="str">
            <v>Nguyễn Thị Thu Hà</v>
          </cell>
          <cell r="D125" t="str">
            <v>Giảng viên phụ trách Tổ Ngoại ngữ</v>
          </cell>
          <cell r="E125" t="str">
            <v>X</v>
          </cell>
          <cell r="F125" t="str">
            <v>X</v>
          </cell>
          <cell r="G125" t="str">
            <v xml:space="preserve">Ứng dụng công nghệ trong việc dạy và học từ vựng Tiếng Anh cho sinh viên trường Cao đẳng Lý Tự Trọng Thành phố Hồ Chí Minh
</v>
          </cell>
          <cell r="H125" t="str">
            <v>Ứng dụng công nghệ trong việc dạy và học từ vựng Tiếng Anh tại Trường Cao đẳng Lý Tự Trọng Thành phố Hồ Chí Minh</v>
          </cell>
        </row>
        <row r="126">
          <cell r="C126" t="str">
            <v>Nguyễn Thiện Bình</v>
          </cell>
          <cell r="D126" t="str">
            <v>Giảng viên</v>
          </cell>
          <cell r="E126" t="str">
            <v>X</v>
          </cell>
        </row>
        <row r="127">
          <cell r="C127" t="str">
            <v>Lê Văn Bình</v>
          </cell>
          <cell r="D127" t="str">
            <v>Giảng viên</v>
          </cell>
          <cell r="E127" t="str">
            <v>X</v>
          </cell>
        </row>
        <row r="128">
          <cell r="C128" t="str">
            <v>Ngô Thanh Điền</v>
          </cell>
          <cell r="D128" t="str">
            <v>Giảng viên</v>
          </cell>
          <cell r="E128" t="str">
            <v>X</v>
          </cell>
        </row>
        <row r="129">
          <cell r="C129" t="str">
            <v>Nguyễn Văn Đông</v>
          </cell>
          <cell r="D129" t="str">
            <v>Giảng viên</v>
          </cell>
          <cell r="E129" t="str">
            <v>X</v>
          </cell>
        </row>
        <row r="130">
          <cell r="C130" t="str">
            <v>Nguyễn Phương Hà</v>
          </cell>
          <cell r="D130" t="str">
            <v>Giảng viên</v>
          </cell>
          <cell r="E130" t="str">
            <v>X</v>
          </cell>
        </row>
        <row r="131">
          <cell r="C131" t="str">
            <v>Nguyễn Văn Hậu</v>
          </cell>
          <cell r="D131" t="str">
            <v>Giảng viên</v>
          </cell>
          <cell r="E131" t="str">
            <v>X</v>
          </cell>
        </row>
        <row r="132">
          <cell r="C132" t="str">
            <v>Phạm Thị Thu Hiền</v>
          </cell>
          <cell r="D132" t="str">
            <v>Giảng viên</v>
          </cell>
          <cell r="E132" t="str">
            <v>X</v>
          </cell>
        </row>
        <row r="133">
          <cell r="C133" t="str">
            <v>Giang Phi Hùng</v>
          </cell>
          <cell r="D133" t="str">
            <v>Giảng viên</v>
          </cell>
          <cell r="E133" t="str">
            <v>X</v>
          </cell>
          <cell r="F133" t="str">
            <v>X</v>
          </cell>
          <cell r="G133" t="str">
            <v>Sáng kiến bảng ngắm trúng 
ngắm chụm phục vụ giảng dạy môn GDQP-AN</v>
          </cell>
          <cell r="H133" t="str">
            <v>Chế tạo bảng ngắm trúng, ngắm chụm hỗ trợ kỹ thuật bắn súng tiểu liên AK trong môn Giáo dục quốc phòng - An ninh tại Trường Cao đẳng Lý Tự Trọng Thành phố Hồ Chí Minh</v>
          </cell>
        </row>
        <row r="134">
          <cell r="C134" t="str">
            <v>Dương Đức Kiên</v>
          </cell>
          <cell r="D134" t="str">
            <v>Giảng viên</v>
          </cell>
          <cell r="E134" t="str">
            <v>X</v>
          </cell>
        </row>
        <row r="135">
          <cell r="C135" t="str">
            <v>Võ Thị Hồng Lan</v>
          </cell>
          <cell r="D135" t="str">
            <v>Giảng viên</v>
          </cell>
          <cell r="E135" t="str">
            <v>X</v>
          </cell>
        </row>
        <row r="136">
          <cell r="C136" t="str">
            <v>Hà Như Mai</v>
          </cell>
          <cell r="D136" t="str">
            <v>Giảng viên</v>
          </cell>
          <cell r="E136" t="str">
            <v>X</v>
          </cell>
        </row>
        <row r="137">
          <cell r="C137" t="str">
            <v>Nguyễn Thị Huyền Nga</v>
          </cell>
          <cell r="D137" t="str">
            <v>Giảng viên</v>
          </cell>
          <cell r="E137" t="str">
            <v>X</v>
          </cell>
        </row>
        <row r="138">
          <cell r="C138" t="str">
            <v>Lê Minh Phong</v>
          </cell>
          <cell r="D138" t="str">
            <v>Giảng viên</v>
          </cell>
          <cell r="E138" t="str">
            <v>X</v>
          </cell>
        </row>
        <row r="139">
          <cell r="C139" t="str">
            <v>Nguyễn Mạnh Phương</v>
          </cell>
          <cell r="D139" t="str">
            <v>Giảng viên</v>
          </cell>
          <cell r="E139" t="str">
            <v>X</v>
          </cell>
          <cell r="F139" t="str">
            <v>X</v>
          </cell>
          <cell r="G139" t="str">
            <v>Một số giải pháp kết nối học sinh cả nước biết đến trường Cao đẳng Lý Tự Trọng TP.HCM</v>
          </cell>
        </row>
        <row r="140">
          <cell r="C140" t="str">
            <v>Nguyễn Thị Thu Tâm</v>
          </cell>
          <cell r="D140" t="str">
            <v>Giảng viên</v>
          </cell>
          <cell r="E140" t="str">
            <v>X</v>
          </cell>
        </row>
        <row r="141">
          <cell r="C141" t="str">
            <v>Nguyễn Phú Tân</v>
          </cell>
          <cell r="D141" t="str">
            <v>Giảng viên</v>
          </cell>
          <cell r="E141" t="str">
            <v>X</v>
          </cell>
          <cell r="F141" t="str">
            <v>X</v>
          </cell>
          <cell r="G141" t="str">
            <v>Phương pháp tuyển chọn và huấn luyện Đội tuyển Bóng chuyền Nam sinh viên trường Cao đẳng Lý Tự Trọng Thành phố Hồ Chí Minh</v>
          </cell>
        </row>
        <row r="142">
          <cell r="C142" t="str">
            <v>Nguyễn Thị Cẩm Thạch</v>
          </cell>
          <cell r="D142" t="str">
            <v>Giảng viên</v>
          </cell>
          <cell r="E142" t="str">
            <v>X</v>
          </cell>
        </row>
        <row r="143">
          <cell r="C143" t="str">
            <v>Lâm Thị Phương Thảo</v>
          </cell>
          <cell r="D143" t="str">
            <v>Giảng viên</v>
          </cell>
          <cell r="E143" t="str">
            <v>X</v>
          </cell>
          <cell r="F143" t="str">
            <v>X</v>
          </cell>
          <cell r="G143" t="str">
            <v>Hiệu quả của phương pháp viết bài luận Tiếng Anh theo nhóm cho sinh viên chuyên ngành Ngôn Ngữ Anh tại trường Cao đẳng Lý Tự Trọng Thành phố Hồ Chí Minh</v>
          </cell>
          <cell r="H143" t="str">
            <v>Phương pháp viết bài nhóm cải thiện kỹ năng viết luận cho sinh viên chuyên ngành Tiếng Anh tại Trường Cao đẳng Lý Tự Trọng Thành phố Hồ Chí Minh</v>
          </cell>
        </row>
        <row r="144">
          <cell r="C144" t="str">
            <v>Nguyễn Thị Thủy</v>
          </cell>
          <cell r="D144" t="str">
            <v>Giảng viên</v>
          </cell>
          <cell r="E144" t="str">
            <v>X</v>
          </cell>
          <cell r="F144" t="str">
            <v>X</v>
          </cell>
          <cell r="G144" t="str">
            <v>Rèn luyện và phát triển các năng lực trí tuệ cho sinh viên
qua dạy học bài “Cấp số cộng” tại trường Cao đẳng Lý Tự Trọng Thành phố Hồ Chí Minh</v>
          </cell>
          <cell r="H144" t="str">
            <v>Rèn luyện và phát triển các năng lực trí tuệ cho sinh viên qua dạy học bài “Cấp số cộng” tại Trường Cao đẳng Lý Tự Trọng Thành phố Hồ Chí Minh</v>
          </cell>
        </row>
        <row r="145">
          <cell r="C145" t="str">
            <v>Vương Thanh Thủy</v>
          </cell>
          <cell r="D145" t="str">
            <v>Giảng viên</v>
          </cell>
          <cell r="E145" t="str">
            <v>X</v>
          </cell>
          <cell r="F145" t="str">
            <v>X</v>
          </cell>
          <cell r="G145" t="str">
            <v>Một số phương pháp giúp sinh viên hứng thú với tiết học môn Đọc Tiếng Anh</v>
          </cell>
        </row>
        <row r="146">
          <cell r="C146" t="str">
            <v>Trần Hà Trang</v>
          </cell>
          <cell r="D146" t="str">
            <v>Giảng viên</v>
          </cell>
          <cell r="E146" t="str">
            <v>X</v>
          </cell>
        </row>
        <row r="147">
          <cell r="C147" t="str">
            <v>Lê Nguyễn Mỹ Trâm</v>
          </cell>
          <cell r="D147" t="str">
            <v>Giảng viên</v>
          </cell>
          <cell r="E147" t="str">
            <v>X</v>
          </cell>
        </row>
        <row r="148">
          <cell r="C148" t="str">
            <v>Nguyễn Thị Bảo Trân</v>
          </cell>
          <cell r="D148" t="str">
            <v>Giảng viên</v>
          </cell>
          <cell r="E148" t="str">
            <v>X</v>
          </cell>
        </row>
        <row r="149">
          <cell r="C149" t="str">
            <v>Đặng Thị Kiến Trúc</v>
          </cell>
          <cell r="D149" t="str">
            <v>Giảng viên</v>
          </cell>
          <cell r="E149" t="str">
            <v>X</v>
          </cell>
          <cell r="F149" t="str">
            <v>X</v>
          </cell>
          <cell r="G149" t="str">
            <v>Xây dựng các thí nghiệm vật lý ảo hỗ trợ giảng dạy vật lý 2 Chương Dòng điện không đổi</v>
          </cell>
          <cell r="H149" t="str">
            <v>Xây dựng các thí nghiệm vật lý ảo hỗ trợ giảng dạy vật lý 2 chương dòng điện không đổi</v>
          </cell>
        </row>
        <row r="150">
          <cell r="C150" t="str">
            <v>Trần Thanh Trúc</v>
          </cell>
          <cell r="D150" t="str">
            <v>Giảng viên</v>
          </cell>
          <cell r="E150" t="str">
            <v>X</v>
          </cell>
        </row>
        <row r="151">
          <cell r="C151" t="str">
            <v>Nguyễn Thanh Tú</v>
          </cell>
          <cell r="D151" t="str">
            <v>Giảng viên</v>
          </cell>
          <cell r="E151" t="str">
            <v>X</v>
          </cell>
          <cell r="F151" t="str">
            <v>X</v>
          </cell>
          <cell r="G151" t="str">
            <v>Chuyển đổi số hệ thống bài tập và bài học cho sinh viên tự học ở nhà bằng các ứng dụng của google.</v>
          </cell>
          <cell r="H151" t="str">
            <v>Chuyển đổi số hệ thống bài tập và bài học cho sinh viên tự học ở nhà bằng các ứng dụng của Google</v>
          </cell>
        </row>
        <row r="152">
          <cell r="C152" t="str">
            <v>Nguyễn Thị Thanh Tú</v>
          </cell>
          <cell r="D152" t="str">
            <v>Giảng viên</v>
          </cell>
          <cell r="E152" t="str">
            <v>X</v>
          </cell>
        </row>
        <row r="153">
          <cell r="C153" t="str">
            <v>Trần Thị Ánh Tuyết</v>
          </cell>
          <cell r="D153" t="str">
            <v>Giảng viên</v>
          </cell>
          <cell r="E153" t="str">
            <v>X</v>
          </cell>
          <cell r="F153" t="str">
            <v>X</v>
          </cell>
          <cell r="G153" t="str">
            <v>Thực trạng và giải pháp quản lí công tác giáo dục đạo đức cho sinh viên Trung cấp tại Trường Cao đẳng Lý Tự Trọng Thành phố Hồ Chí Minh</v>
          </cell>
          <cell r="H153" t="str">
            <v>Thực trạng và giải pháp quản lí công tác giáo dục đạo đức cho sinh viên Trung cấp tại Trường Cao đẳng Lý Tự Trọng Thành phố Hồ Chí Minh</v>
          </cell>
        </row>
        <row r="154">
          <cell r="C154" t="str">
            <v>Trịnh Khắc Vũ</v>
          </cell>
          <cell r="D154" t="str">
            <v>Giảng viên</v>
          </cell>
          <cell r="E154" t="str">
            <v>X</v>
          </cell>
        </row>
        <row r="155">
          <cell r="C155" t="str">
            <v>Nguyễn Thị Dinh</v>
          </cell>
          <cell r="D155" t="str">
            <v>Giảng viên</v>
          </cell>
          <cell r="E155" t="str">
            <v>X</v>
          </cell>
          <cell r="F155" t="str">
            <v>X</v>
          </cell>
          <cell r="G155" t="str">
            <v>Giáo dục và nâng cao nhận thức của sinh viên về vai trò của khoa học và công nghệ trong bài "Phát triển kinh tế - xã hội, văn hóa, con người ở Việt Nam</v>
          </cell>
          <cell r="H155" t="str">
            <v>Giáo dục và nâng cao nhận thức của sinh viên về vai trò của khoa học và công nghệ trong bài "Phát triển kinh tế - xã hội, văn hóa, con người ở Việt Nam"</v>
          </cell>
        </row>
        <row r="156">
          <cell r="C156" t="str">
            <v>Bùi Thành Dũng</v>
          </cell>
          <cell r="D156" t="str">
            <v>Giảng viên</v>
          </cell>
          <cell r="E156" t="str">
            <v>X</v>
          </cell>
          <cell r="F156" t="str">
            <v>X</v>
          </cell>
          <cell r="G156" t="str">
            <v>Sử dụng tình huống thực tiễn nâng cao hiệu quả giảng dạy môn pháp luật tại Trường CĐ Lý Tự Trọng TP.HCM</v>
          </cell>
          <cell r="H156" t="str">
            <v>Sử dụng tình huống thực tiễn nâng cao hiệu quả giảng dạy môn pháp luật tại Trường Cao đẳng Lý Tự Trọng Thành phố Hồ Chí Minh</v>
          </cell>
        </row>
        <row r="157">
          <cell r="C157" t="str">
            <v>Lê Thị Mai Hường</v>
          </cell>
          <cell r="D157" t="str">
            <v>Giảng viên</v>
          </cell>
          <cell r="E157" t="str">
            <v>X</v>
          </cell>
        </row>
        <row r="158">
          <cell r="C158" t="str">
            <v>Đinh Thị Huyên</v>
          </cell>
          <cell r="D158" t="str">
            <v>Giảng viên</v>
          </cell>
          <cell r="E158" t="str">
            <v>X</v>
          </cell>
          <cell r="F158" t="str">
            <v>X</v>
          </cell>
          <cell r="G158" t="str">
            <v>VẬN DỤNG MỘT SÔ PHƯƠNG PHÁP DẠY HỌC TÍCH CỰC TRONG GIẢNG DẠY MÔN LỊCH SỬ NHẰM PHÁT HUY TRUYỀN THỐNG YÊU NƯỚC CHO SINH VIÊN TẠI TRƯỜNG CAO ĐẲNG LÝ TỰ TRỌNG TPHCM</v>
          </cell>
          <cell r="H158" t="str">
            <v>Vận dụng một số phương pháp dạy học tích cực trong giảng dạy môn lịch sử nhằm phát huy truyền thống yêu nước cho sinh viên tại Trường Cao đẳng Lý Tự Trọng Thành phố Hồ Chí Minh</v>
          </cell>
        </row>
        <row r="159">
          <cell r="C159" t="str">
            <v>Nguyễn Anh Kiệt</v>
          </cell>
          <cell r="D159" t="str">
            <v>Giảng viên</v>
          </cell>
          <cell r="E159" t="str">
            <v>X</v>
          </cell>
        </row>
        <row r="160">
          <cell r="C160" t="str">
            <v>Trần Văn Lượng</v>
          </cell>
          <cell r="D160" t="str">
            <v>Giảng viên</v>
          </cell>
          <cell r="E160" t="str">
            <v>X</v>
          </cell>
          <cell r="F160" t="str">
            <v>X</v>
          </cell>
          <cell r="G160" t="str">
            <v>Nâng cao nghĩa vụ làm việc và học tập bằng cách tích hợp chế định việc làm vào giảng dạy môn pháp luật cho sinh viên trường Cao đẳng  Lý Tự Trọng TP.HCM</v>
          </cell>
          <cell r="H160" t="str">
            <v>Nâng cao nghĩa vụ làm việc và học tập bằng cách tích hợp chế định việc làm vào giảng dạy môn pháp luật cho sinh viên trường Cao đẳng  Lý Tự Trọng Thành phố Hồ Chí Minh</v>
          </cell>
        </row>
        <row r="161">
          <cell r="C161" t="str">
            <v>Đặng Thị Nhật Minh</v>
          </cell>
          <cell r="D161" t="str">
            <v>Phụ trách tổ PL</v>
          </cell>
          <cell r="E161" t="str">
            <v>X</v>
          </cell>
          <cell r="F161" t="str">
            <v>X</v>
          </cell>
          <cell r="G161" t="str">
            <v>Tích hợp những nội dung về “học tập và làm theo tư tưởng, đạo đức, phong cách Hồ Chí Minh về ý chí tự lực, tự cường, khát vọng phát triển đất nước phồn vinh, hạnh phúc” vào môn Pháp luật cho sinh viên</v>
          </cell>
          <cell r="H161" t="str">
            <v>Tích hợp những nội dung về “học tập và làm theo tư tưởng, đạo đức, phong cách Hồ Chí Minh về ý chí tự lực, tự cường, khát vọng phát triển đất nước phồn vinh, hạnh phúc” vào môn Pháp luật cho sinh viên</v>
          </cell>
        </row>
        <row r="162">
          <cell r="C162" t="str">
            <v>Đỗ Thị Ngát</v>
          </cell>
          <cell r="D162" t="str">
            <v>Giảng viên</v>
          </cell>
          <cell r="E162" t="str">
            <v>X</v>
          </cell>
          <cell r="F162" t="str">
            <v>X</v>
          </cell>
          <cell r="G162" t="str">
            <v>Một số giải pháp nhằm nâng cao hiệu quả của việc đưa nội dung văn kiện Đại hội XIII vào việc dạy học môn Giáo dục chính trị tại trường Cao đẳng Lý Tự Trọng TP. Hồ Chí Minh</v>
          </cell>
          <cell r="H162" t="str">
            <v>Một số giải pháp nhằm nâng cao hiệu quả của việc đưa nội dung văn kiện Đại hội XIII vào việc dạy học môn Giáo dục chính trị tại Trường Cao đẳng Lý Tự Trọng Thành phố Hồ Chí Minh</v>
          </cell>
        </row>
        <row r="163">
          <cell r="C163" t="str">
            <v>Nguyễn Ngọc Quỳnh</v>
          </cell>
          <cell r="D163" t="str">
            <v>Phó trưởng khoa</v>
          </cell>
          <cell r="E163" t="str">
            <v>X</v>
          </cell>
          <cell r="F163" t="str">
            <v>X</v>
          </cell>
          <cell r="G163" t="str">
            <v>Vận dụng nội dung tập huấn hè 2022 vào giảng dạy môn Giáo dục chính trị hệ cao đẳng</v>
          </cell>
          <cell r="H163" t="str">
            <v>Vận dụng nội dung tập huấn hè 2022 vào giảng dạy môn Giáo dục chính trị hệ cao đẳng</v>
          </cell>
        </row>
        <row r="164">
          <cell r="C164" t="str">
            <v>Cao Thị Hồng Thắm</v>
          </cell>
          <cell r="D164" t="str">
            <v>Giảng viên</v>
          </cell>
          <cell r="E164" t="str">
            <v>X</v>
          </cell>
          <cell r="F164" t="str">
            <v>X</v>
          </cell>
          <cell r="G164" t="str">
            <v>Vận dụng bài 2 "khái quát tư tưởng Hồ Chí Minh"  vào việc giáo dục đạo đức lối sống cho sinh viên trường Cao đẳng Lý Tự Trọng TP. HCM trong giai đoạn hiện nay</v>
          </cell>
          <cell r="H164" t="str">
            <v>Vận dụng bài 2 "khái quát về tư tưởng Hồ Chí Minh"  vào việc giáo dục đạo đức lối sống cho sinh viên trường Cao đẳng Lý Tự Trọng Thành phố Hồ Chí Minh trong giai đoạn hiện nay</v>
          </cell>
        </row>
        <row r="165">
          <cell r="C165" t="str">
            <v>Đỗ Thị Thơm</v>
          </cell>
          <cell r="D165" t="str">
            <v>Giảng viên</v>
          </cell>
          <cell r="E165" t="str">
            <v>X</v>
          </cell>
          <cell r="F165" t="str">
            <v>X</v>
          </cell>
          <cell r="G165" t="str">
            <v>Tăng cường xây dựng văn hoá học đường cho sinh viên trường cao đẳng Lý Tự Trọng TP. Hồ Chí Minh trong giai đoạn hiện nay</v>
          </cell>
          <cell r="H165" t="str">
            <v>Tăng cường xây dựng văn hoá học đường cho sinh viên trường Cao đẳng Lý Tự Trọng Thành phố Hồ Chí Minh trong giai đoạn hiện nay</v>
          </cell>
        </row>
        <row r="166">
          <cell r="C166" t="str">
            <v>Trần Thị Hồng Thu</v>
          </cell>
          <cell r="D166" t="str">
            <v>Giảng viên</v>
          </cell>
          <cell r="E166" t="str">
            <v>X</v>
          </cell>
          <cell r="F166" t="str">
            <v>X</v>
          </cell>
          <cell r="G166" t="str">
            <v>Một số biện pháp rèn luyện kĩ năng giao tiếp cho sinh viên trường Cao đẳng Lý Tự Trọng Thành phố Hồ Chí Minh</v>
          </cell>
          <cell r="H166" t="str">
            <v>Một số biện pháp rèn luyện kỹ năng giao tiếp cho sinh viên Trường Cao đẳng Lý Tự Trọng Thành phố Hồ Chí Minh</v>
          </cell>
        </row>
        <row r="167">
          <cell r="C167" t="str">
            <v>Hoàng Thị Trang</v>
          </cell>
          <cell r="D167" t="str">
            <v>Giảng viên</v>
          </cell>
          <cell r="E167" t="str">
            <v>X</v>
          </cell>
          <cell r="F167" t="str">
            <v>X</v>
          </cell>
          <cell r="G167" t="str">
            <v xml:space="preserve">TÍCH HỢP NỘI DUNG “BẢO VỆ NỀN TẢNG TƯ TƯỞNG CỦA ĐẢNG, ĐẤU TRANH PHẢN BÁC NHỮNG QUAN ĐIỂM SAI TRÁI, THÙ ĐỊCH” TRONG DẠY HỌC MÔN GIÁO DỤC CHÍNH TRỊ </v>
          </cell>
          <cell r="H167" t="str">
            <v>Tích hợp nội dung “Bảo vệ nền tảng tư tưởng của Đảng, đấu tranh phản bác những quan điểm sai trái, thù địch” trong dạy học môn Giáo dục Chính trị</v>
          </cell>
        </row>
        <row r="168">
          <cell r="C168" t="str">
            <v>Phan Thị Thùy Trang</v>
          </cell>
          <cell r="D168" t="str">
            <v>Trưởng bộ môn GDCT</v>
          </cell>
          <cell r="E168" t="str">
            <v>X</v>
          </cell>
          <cell r="F168" t="str">
            <v>X</v>
          </cell>
          <cell r="G168" t="str">
            <v>Xây dựng kho học liệu số môn Giáo dục chính trị đáp ứng yêu cầu chuyển đổi số tại trường CĐ Lý Tự Trọng TPHCM hiện nay</v>
          </cell>
          <cell r="H168" t="str">
            <v>Xây dựng kho học liệu số môn Giáo dục chính trị đáp ứng yêu cầu chuyển đổi số tại Trường Cao đẳng Lý Tự Trọng Thành phố Hồ Chí Minh hiện nay</v>
          </cell>
        </row>
        <row r="169">
          <cell r="C169" t="str">
            <v>Lê Thị Hồng Vân</v>
          </cell>
          <cell r="D169" t="str">
            <v>Trưởng khoa</v>
          </cell>
          <cell r="E169" t="str">
            <v>X</v>
          </cell>
          <cell r="F169" t="str">
            <v>X</v>
          </cell>
          <cell r="G169" t="str">
            <v>Lồng ghép giáo dục quyền con người vào giảng dạy môn Pháp luật tại trường Cao đẳng Lý Tự Trọng TP.HCM</v>
          </cell>
          <cell r="H169" t="str">
            <v>Lồng ghép giáo dục quyền con người vào giảng dạy môn Pháp luật tại trường Cao đẳng Lý Tự Trọng Thành phố Hồ Chí Minh</v>
          </cell>
        </row>
        <row r="170">
          <cell r="C170" t="str">
            <v>Phạm Thị Vinh</v>
          </cell>
          <cell r="D170" t="str">
            <v>Tổ trưởng công đoàn</v>
          </cell>
          <cell r="E170" t="str">
            <v>X</v>
          </cell>
          <cell r="F170" t="str">
            <v>X</v>
          </cell>
          <cell r="G170" t="str">
            <v>Tích hợp giảng dạy hệ giá trị văn hóa cho sinh viên trường Cao đẳng Lý Tự Trọng TP HCM khi dạy môn Giáo dục Chính trị</v>
          </cell>
          <cell r="H170" t="str">
            <v>Tích hợp giảng dạy hệ giá trị văn hóa cho sinh viên trường Cao đẳng Lý Tự Trọng Thành phố Hồ Chí Minh khi dạy môn Giáo dục Chính trị</v>
          </cell>
        </row>
        <row r="171">
          <cell r="C171" t="str">
            <v>Chung Trần Thế Vinh</v>
          </cell>
          <cell r="D171" t="str">
            <v>Trưởng khoa</v>
          </cell>
          <cell r="E171" t="str">
            <v>X</v>
          </cell>
          <cell r="F171" t="str">
            <v>X</v>
          </cell>
          <cell r="G171" t="str">
            <v>Thiết kế chế tạo thiết bị hàn nhôm tấm tự động có rung siêu âm tần số 20kHz</v>
          </cell>
          <cell r="H171" t="str">
            <v>Thiết kế chế tạo thiết bị hàn nhôm tấm tự động có rung siêu âm tần số 20kHz</v>
          </cell>
          <cell r="K171" t="str">
            <v>X</v>
          </cell>
        </row>
        <row r="172">
          <cell r="C172" t="str">
            <v>Trần Đình Khải</v>
          </cell>
          <cell r="D172" t="str">
            <v>Phó Trưởng khoa</v>
          </cell>
          <cell r="E172" t="str">
            <v>X</v>
          </cell>
          <cell r="G172" t="str">
            <v>Thiết kế chế tạo bàn thực hành hàn</v>
          </cell>
          <cell r="H172" t="str">
            <v>Thiết kế chế tạo bàn thực hành hàn</v>
          </cell>
        </row>
        <row r="173">
          <cell r="C173" t="str">
            <v>Vũ Quang Khải</v>
          </cell>
          <cell r="D173" t="str">
            <v>Trưởng bộ môn</v>
          </cell>
          <cell r="E173" t="str">
            <v>X</v>
          </cell>
        </row>
        <row r="174">
          <cell r="C174" t="str">
            <v>Vũ Đức Pháp</v>
          </cell>
          <cell r="D174" t="str">
            <v>Trưởng bộ môn</v>
          </cell>
          <cell r="E174" t="str">
            <v>X</v>
          </cell>
          <cell r="G174" t="str">
            <v>Thiết kế, chế tạo dụng cụ uốn thép không gỉ phục vụ giảng dạy sinh viên các lớp Vinfast</v>
          </cell>
          <cell r="H174" t="str">
            <v>Thiết kế, chế tạo dụng cụ uốn thép không gỉ phục vụ giảng dạy sinh viên các lớp Vinfast</v>
          </cell>
        </row>
        <row r="175">
          <cell r="C175" t="str">
            <v>Bùi Anh Tuấn</v>
          </cell>
          <cell r="D175" t="str">
            <v>Trưởng bộ môn</v>
          </cell>
          <cell r="E175" t="str">
            <v>X</v>
          </cell>
          <cell r="F175" t="str">
            <v>X</v>
          </cell>
          <cell r="G175" t="str">
            <v>Thiết kế, chế tạo cơ cấu đồ gá tiện có hỗ trợ siêu âm dùng cho máy tiện vạn năng</v>
          </cell>
          <cell r="H175" t="str">
            <v>Thiết kế, chế tạo cơ cấu đồ gá tiện có hỗ trợ siêu âm dùng cho máy tiện vạn năng</v>
          </cell>
          <cell r="K175" t="str">
            <v>X</v>
          </cell>
        </row>
        <row r="176">
          <cell r="C176" t="str">
            <v>Dương Minh Chung</v>
          </cell>
          <cell r="D176" t="str">
            <v>Giảng viên</v>
          </cell>
          <cell r="E176" t="str">
            <v>X</v>
          </cell>
        </row>
        <row r="177">
          <cell r="C177" t="str">
            <v>Đỗ Thị Phương Khanh</v>
          </cell>
          <cell r="D177" t="str">
            <v>Giảng viên</v>
          </cell>
          <cell r="E177" t="str">
            <v>X</v>
          </cell>
          <cell r="F177" t="str">
            <v>X</v>
          </cell>
          <cell r="G177" t="str">
            <v>Vận dụng tâm lý học sư phạm trong công tác quản lý của cố vấn học tập đối với sinh viên hệ trung cấp tại trường CĐ Lý Tự Trọng TP.HCM</v>
          </cell>
          <cell r="H177" t="str">
            <v>Vận dụng tâm lý học sư phạm trong công tác quản lý của cố vấn học tập đối với sinh viên hệ trung cấp tại Trường Cao đẳng Lý Tự Trọng Thành phố Hồ Chí Minh</v>
          </cell>
        </row>
        <row r="178">
          <cell r="C178" t="str">
            <v>Trương Thị Phương  Hồng</v>
          </cell>
          <cell r="D178" t="str">
            <v>Giảng viên</v>
          </cell>
          <cell r="E178" t="str">
            <v>X</v>
          </cell>
        </row>
        <row r="179">
          <cell r="C179" t="str">
            <v>Phan Văn Thành</v>
          </cell>
          <cell r="D179" t="str">
            <v>Giảng viên</v>
          </cell>
          <cell r="E179" t="str">
            <v>X</v>
          </cell>
        </row>
        <row r="180">
          <cell r="C180" t="str">
            <v>Nguyễn Tiến Dũng</v>
          </cell>
          <cell r="D180" t="str">
            <v>Giảng viên</v>
          </cell>
          <cell r="E180" t="str">
            <v>X</v>
          </cell>
          <cell r="G180" t="str">
            <v>Thi công rãnh thoát nước bàn trượt dọc phụ máy tiện Đài Loan</v>
          </cell>
        </row>
        <row r="181">
          <cell r="C181" t="str">
            <v>Phan Thị Xuân Trang</v>
          </cell>
          <cell r="D181" t="str">
            <v>Giảng viên</v>
          </cell>
          <cell r="E181" t="str">
            <v>X</v>
          </cell>
        </row>
        <row r="182">
          <cell r="C182" t="str">
            <v>Nguyễn Thanh Vũ</v>
          </cell>
          <cell r="D182" t="str">
            <v>Giảng viên</v>
          </cell>
          <cell r="E182" t="str">
            <v>X</v>
          </cell>
        </row>
        <row r="183">
          <cell r="C183" t="str">
            <v>Nguyễn Duy Hải</v>
          </cell>
          <cell r="D183" t="str">
            <v>Giảng viên</v>
          </cell>
          <cell r="E183" t="str">
            <v>X</v>
          </cell>
        </row>
        <row r="184">
          <cell r="C184" t="str">
            <v>Lư Thị Yến Vũ</v>
          </cell>
          <cell r="D184" t="str">
            <v>Giảng viên</v>
          </cell>
          <cell r="E184" t="str">
            <v>X</v>
          </cell>
        </row>
        <row r="185">
          <cell r="C185" t="str">
            <v>Nguyễn Thành Long</v>
          </cell>
          <cell r="D185" t="str">
            <v>Giảng viên</v>
          </cell>
          <cell r="E185" t="str">
            <v>X</v>
          </cell>
        </row>
        <row r="186">
          <cell r="C186" t="str">
            <v>Nguyễn Ngọc Quỳnh</v>
          </cell>
          <cell r="D186" t="str">
            <v>Giảng viên</v>
          </cell>
          <cell r="E186" t="str">
            <v>X</v>
          </cell>
        </row>
        <row r="187">
          <cell r="C187" t="str">
            <v>Trần Minh Thông</v>
          </cell>
          <cell r="D187" t="str">
            <v>Giảng viên</v>
          </cell>
          <cell r="E187" t="str">
            <v>X</v>
          </cell>
        </row>
        <row r="188">
          <cell r="C188" t="str">
            <v>Trần Thị Hương</v>
          </cell>
          <cell r="D188" t="str">
            <v>Giảng viên</v>
          </cell>
          <cell r="E188" t="str">
            <v>X</v>
          </cell>
        </row>
        <row r="189">
          <cell r="C189" t="str">
            <v xml:space="preserve">Nguyễn Thanh Vĩnh Phúc </v>
          </cell>
          <cell r="D189" t="str">
            <v>Giảng viên</v>
          </cell>
          <cell r="E189" t="str">
            <v>X</v>
          </cell>
        </row>
        <row r="190">
          <cell r="C190" t="str">
            <v xml:space="preserve">Võ Minh Quang </v>
          </cell>
          <cell r="D190" t="str">
            <v>Giảng viên</v>
          </cell>
          <cell r="E190" t="str">
            <v>X</v>
          </cell>
        </row>
        <row r="191">
          <cell r="C191" t="str">
            <v>Dương Thị Hồng</v>
          </cell>
          <cell r="D191" t="str">
            <v>Giảng viên</v>
          </cell>
          <cell r="E191" t="str">
            <v>X</v>
          </cell>
        </row>
        <row r="192">
          <cell r="C192" t="str">
            <v>Nguyễn Thanh Giang</v>
          </cell>
          <cell r="D192" t="str">
            <v>Giảng viên</v>
          </cell>
          <cell r="E192" t="str">
            <v>X</v>
          </cell>
        </row>
        <row r="193">
          <cell r="C193" t="str">
            <v>Nguyễn Hồng Phúc</v>
          </cell>
          <cell r="D193" t="str">
            <v>Giảng viên</v>
          </cell>
          <cell r="E193" t="str">
            <v>X</v>
          </cell>
          <cell r="F193" t="str">
            <v>X</v>
          </cell>
          <cell r="G193" t="str">
            <v>Thiết kế, chế tạo dụng cụ chấn tôn</v>
          </cell>
          <cell r="H193" t="str">
            <v>Thiết kế, chế tạo dụng cụ chấn tôn</v>
          </cell>
        </row>
        <row r="194">
          <cell r="C194" t="str">
            <v>Nguyễn Văn Sơn</v>
          </cell>
          <cell r="D194" t="str">
            <v>Giảng viên</v>
          </cell>
          <cell r="E194" t="str">
            <v>X</v>
          </cell>
        </row>
        <row r="195">
          <cell r="C195" t="str">
            <v>Nguyễn Khắc Huy</v>
          </cell>
          <cell r="D195" t="str">
            <v>Giảng viên</v>
          </cell>
          <cell r="E195" t="str">
            <v>X</v>
          </cell>
          <cell r="F195" t="str">
            <v>X</v>
          </cell>
          <cell r="G195" t="str">
            <v>Thiết kế, chế tạo mô hình gia công phay có dao động hổ trợ</v>
          </cell>
          <cell r="H195" t="str">
            <v>Thiết kế, chế tạo mô hình gia công phay có dao động hỗ trợ</v>
          </cell>
        </row>
        <row r="196">
          <cell r="C196" t="str">
            <v>Võ Hoài Sơn</v>
          </cell>
          <cell r="D196" t="str">
            <v>Giảng viên</v>
          </cell>
          <cell r="E196" t="str">
            <v>X</v>
          </cell>
        </row>
        <row r="197">
          <cell r="C197" t="str">
            <v>Nguyễn Thị Xuân Chinh</v>
          </cell>
          <cell r="D197" t="str">
            <v>Giảng viên</v>
          </cell>
          <cell r="E197" t="str">
            <v>X</v>
          </cell>
        </row>
        <row r="198">
          <cell r="C198" t="str">
            <v>Nguyễn Duy Tân</v>
          </cell>
          <cell r="D198" t="str">
            <v>Giảng viên</v>
          </cell>
          <cell r="E198" t="str">
            <v>X</v>
          </cell>
          <cell r="G198" t="str">
            <v xml:space="preserve">Thiết kế chế tạo Đầu phân độ vạn năng BS-2 </v>
          </cell>
          <cell r="H198" t="str">
            <v xml:space="preserve">Thiết kế chế tạo đầu phân độ vạn năng BS-2 </v>
          </cell>
        </row>
        <row r="199">
          <cell r="C199" t="str">
            <v>Nguyễn Sanh Cường</v>
          </cell>
          <cell r="D199" t="str">
            <v>Giảng viên</v>
          </cell>
          <cell r="E199" t="str">
            <v>X</v>
          </cell>
        </row>
        <row r="200">
          <cell r="C200" t="str">
            <v>Đặng Ngọc Đoàn</v>
          </cell>
          <cell r="D200" t="str">
            <v>Giảng viên</v>
          </cell>
          <cell r="E200" t="str">
            <v>X</v>
          </cell>
        </row>
        <row r="201">
          <cell r="C201" t="str">
            <v>Nguyễn Văn Đôn</v>
          </cell>
          <cell r="D201" t="str">
            <v>Phó trưởng khoa CNTT</v>
          </cell>
          <cell r="E201" t="str">
            <v>X</v>
          </cell>
          <cell r="F201" t="str">
            <v>X</v>
          </cell>
          <cell r="G201" t="str">
            <v>Xây dựng hệ thống video clip hướng dẫn thực hành môn Phát triển ứng dụng IoT bậc Cao đẳng</v>
          </cell>
          <cell r="H201" t="str">
            <v>Xây dựng hệ thống video clip hướng dẫn thực hành môn Phát triển ứng dụng IoT bậc Cao đẳng</v>
          </cell>
        </row>
        <row r="202">
          <cell r="C202" t="str">
            <v>Huỳnh Quốc Dũng</v>
          </cell>
          <cell r="D202" t="str">
            <v>Giảng viên</v>
          </cell>
          <cell r="E202" t="str">
            <v>X</v>
          </cell>
          <cell r="F202" t="str">
            <v>X</v>
          </cell>
          <cell r="G202" t="str">
            <v>Xây dựng các video clip hướng dẫn thực hành môn Biên tập phim với Premiere bậc Cao đẳng</v>
          </cell>
          <cell r="H202" t="str">
            <v>Xây dựng các video clip hướng dẫn thực hành môn Biên tập phim với Premiere bậc Cao đẳng</v>
          </cell>
        </row>
        <row r="203">
          <cell r="C203" t="str">
            <v>Bùi Văn Dũng</v>
          </cell>
          <cell r="D203" t="str">
            <v>Giảng viên</v>
          </cell>
          <cell r="E203" t="str">
            <v>X</v>
          </cell>
        </row>
        <row r="204">
          <cell r="C204" t="str">
            <v>Trần Việt Khánh</v>
          </cell>
          <cell r="D204" t="str">
            <v>Phó trưởng khoa CNTT, Phụ trách khoa</v>
          </cell>
          <cell r="E204" t="str">
            <v>X</v>
          </cell>
          <cell r="F204" t="str">
            <v>X</v>
          </cell>
          <cell r="G204" t="str">
            <v>Xây dựng các video clip hướng dẫn thực hành môn Công nghệ và dịch vụ Web</v>
          </cell>
          <cell r="H204" t="str">
            <v>Xây dựng các video clip hướng dẫn thực hành môn Công nghệ và dịch vụ Web</v>
          </cell>
        </row>
        <row r="205">
          <cell r="C205" t="str">
            <v>Vũ Thị Thái Linh</v>
          </cell>
          <cell r="D205" t="str">
            <v>Giảng viên</v>
          </cell>
          <cell r="E205" t="str">
            <v>X</v>
          </cell>
          <cell r="F205" t="str">
            <v>X</v>
          </cell>
          <cell r="G205" t="str">
            <v>Ứng dụng phần mềm Loom trong giảng dạy môn Cơ sở dữ liệu cho sinh viên hệ Trung Cấp</v>
          </cell>
          <cell r="H205" t="str">
            <v>Ứng dụng phần mềm Loom trong giảng dạy môn Cơ sở dữ liệu cho sinh viên hệ Trung Cấp</v>
          </cell>
        </row>
        <row r="206">
          <cell r="C206" t="str">
            <v>Nguyễn Văn Minh</v>
          </cell>
          <cell r="D206" t="str">
            <v>Giảng viên</v>
          </cell>
          <cell r="E206" t="str">
            <v>X</v>
          </cell>
          <cell r="F206" t="str">
            <v>X</v>
          </cell>
          <cell r="G206" t="str">
            <v>Phát triển kỹ năng, tư duy lập trình cho sinh viên Cao đẳng thông qua việc so sánh hai cấu trúc dữ liệu trên Cây nhị phân tìm kiếm và cây cân bằng</v>
          </cell>
          <cell r="H206" t="str">
            <v>Phát triển kỹ năng lập trình cho sinh viên Cao đẳng thông qua việc so sánh hai cấu trúc dữ liệu trên Cây nhị phân tìm kiếm và cây cân bằng</v>
          </cell>
        </row>
        <row r="207">
          <cell r="C207" t="str">
            <v>Nguyễn Cao Phong</v>
          </cell>
          <cell r="D207" t="str">
            <v>Giảng viên</v>
          </cell>
          <cell r="E207" t="str">
            <v>X</v>
          </cell>
          <cell r="F207" t="str">
            <v>X</v>
          </cell>
          <cell r="G207" t="str">
            <v>Triển khai và xây dựng ứng dụng Website One Page cho môn học Thiết kế Web</v>
          </cell>
          <cell r="H207" t="str">
            <v>Triển khai và xây dựng ứng dụng Website One Page cho môn học Thiết kế Web</v>
          </cell>
        </row>
        <row r="208">
          <cell r="C208" t="str">
            <v>Lê Quý Hưng Quốc</v>
          </cell>
          <cell r="D208" t="str">
            <v>Tổ trưởng Công đoàn</v>
          </cell>
          <cell r="E208" t="str">
            <v>X</v>
          </cell>
          <cell r="F208" t="str">
            <v>X</v>
          </cell>
          <cell r="G208" t="str">
            <v>Xây dựng video hướng dẫn tạo hệ thống EVE-NG nhằm nâng cao hiệu quả học thực hành cho Sinh Viên bậc Cao đẳng trên thiết bị Cisco</v>
          </cell>
          <cell r="H208" t="str">
            <v>Xây dựng video hướng dẫn tạo hệ thống EVE-NG nhằm nâng cao hiệu quả học thực hành cho sinh viên bậc Cao đẳng trên thiết bị Cisco</v>
          </cell>
        </row>
        <row r="209">
          <cell r="C209" t="str">
            <v>Nguyễn Nguyên Hoàng Ngọc Quyên</v>
          </cell>
          <cell r="D209" t="str">
            <v>Giảng viên</v>
          </cell>
          <cell r="E209" t="str">
            <v>X</v>
          </cell>
        </row>
        <row r="210">
          <cell r="C210" t="str">
            <v>Lê Hồng Thái</v>
          </cell>
          <cell r="D210" t="str">
            <v>Giảng viên</v>
          </cell>
          <cell r="E210" t="str">
            <v>X</v>
          </cell>
          <cell r="F210" t="str">
            <v>X</v>
          </cell>
          <cell r="G210" t="str">
            <v>Ứng dụng phần mềm Power Designer để nâng cao hiệu quả giảng dạy môn phân tích và thiết kế hệ thống</v>
          </cell>
          <cell r="H210" t="str">
            <v>Ứng dụng phần mềm Power Designer để nâng cao hiệu quả giảng dạy môn phân tích và thiết kế hệ thống</v>
          </cell>
        </row>
        <row r="211">
          <cell r="C211" t="str">
            <v>Nguyễn Thị Khánh Thư</v>
          </cell>
          <cell r="D211" t="str">
            <v>Giảng viên</v>
          </cell>
          <cell r="E211" t="str">
            <v>X</v>
          </cell>
        </row>
        <row r="212">
          <cell r="C212" t="str">
            <v>Mai Chiếm Tuấn</v>
          </cell>
          <cell r="D212" t="str">
            <v>Trưởng bộ môn Công nghệ phân mềm</v>
          </cell>
          <cell r="E212" t="str">
            <v>X</v>
          </cell>
          <cell r="F212" t="str">
            <v>X</v>
          </cell>
          <cell r="G212" t="str">
            <v>Xây dựng Video hướng dẫn thực hành môn lập trình trên thiết bị di động ngành Lập trình máy tính</v>
          </cell>
          <cell r="H212" t="str">
            <v>Xây dựng Video hướng dẫn thực hành môn lập trình trên thiết bị di động ngành Lập trình máy tính</v>
          </cell>
        </row>
        <row r="213">
          <cell r="C213" t="str">
            <v>Nguyễn Ngọc Tuyên</v>
          </cell>
          <cell r="D213" t="str">
            <v>Giảng viên</v>
          </cell>
          <cell r="E213" t="str">
            <v>X</v>
          </cell>
          <cell r="F213" t="str">
            <v>X</v>
          </cell>
          <cell r="G213" t="str">
            <v>Ứng dụng phần mềm mô phỏng lắp ráp máy tính IT Essentials Virtual Desktop PC nhằm nâng cao hiệu quả giảng dạy môn học Phần cứng và Mạng máy tính trong bối cảnh giáo dục 4.0</v>
          </cell>
          <cell r="H213" t="str">
            <v>Ứng dụng phần mềm mô phỏng lắp ráp máy tính IT Essentials Virtual Desktop PC nhằm nâng cao hiệu quả giảng dạy môn học Phần cứng và Mạng máy tính trong bối cảnh giáo dục 4.0</v>
          </cell>
        </row>
        <row r="214">
          <cell r="C214" t="str">
            <v>Đỗ Tuấn Việt</v>
          </cell>
          <cell r="D214" t="str">
            <v>Giảng viên</v>
          </cell>
          <cell r="E214" t="str">
            <v>X</v>
          </cell>
          <cell r="F214" t="str">
            <v>X</v>
          </cell>
          <cell r="G214" t="str">
            <v>Xây dựng hệ thống bài hướng dẫn thực hành trực quang trên thiết bị mạng của hãng Cisco cho môn học Thiết bị mạng hệ Trung cấp.</v>
          </cell>
          <cell r="H214" t="str">
            <v>Xây dựng hệ thống bài hướng dẫn thực hành trực quan trên thiết bị mạng của hãng Cisco cho môn học Thiết bị mạng hệ Trung cấp</v>
          </cell>
        </row>
        <row r="215">
          <cell r="C215" t="str">
            <v>Dương Ngọc Vọng</v>
          </cell>
          <cell r="D215" t="str">
            <v>Trưởng bộ môn Khoa học máy tính</v>
          </cell>
          <cell r="E215" t="str">
            <v>X</v>
          </cell>
          <cell r="F215" t="str">
            <v>X</v>
          </cell>
          <cell r="G215" t="str">
            <v>Xây dựng và quản trị hệ thống Web-hosting hỗ trợ cho sinh viên chuyên nghành Thiết kế trang web tại Khoa CNTT Trường Cao đẳng Lý Tự Trọng TP. HCM</v>
          </cell>
          <cell r="H215" t="str">
            <v>Xây dựng và quản trị hệ thống Web-hosting hỗ trợ cho sinh viên chuyên ngành Thiết kế trang web tại Khoa Công nghệ thông tin Trường Cao đẳng Lý Tự Trọng Thành phố Hồ Chí Minh</v>
          </cell>
          <cell r="I215" t="str">
            <v>X</v>
          </cell>
        </row>
        <row r="216">
          <cell r="C216" t="str">
            <v>Trần Vĩnh Xuyên</v>
          </cell>
          <cell r="D216" t="str">
            <v>Giảng viên</v>
          </cell>
          <cell r="E216" t="str">
            <v>X</v>
          </cell>
          <cell r="F216" t="str">
            <v>X</v>
          </cell>
          <cell r="G216" t="str">
            <v>Nghiên cứu và ứng dụng React vào thiết kế  website cho sinh viên hệ cao đẳng</v>
          </cell>
          <cell r="H216" t="str">
            <v>Nghiên cứu và ứng dụng React vào thiết kế  website cho sinh viên hệ cao đẳng</v>
          </cell>
        </row>
        <row r="217">
          <cell r="C217" t="str">
            <v>Đỗ Thị Hải Yến</v>
          </cell>
          <cell r="D217" t="str">
            <v>Giảng viên</v>
          </cell>
          <cell r="E217" t="str">
            <v>X</v>
          </cell>
        </row>
        <row r="218">
          <cell r="C218" t="str">
            <v>Nguyễn Anh Tuấn</v>
          </cell>
          <cell r="D218" t="str">
            <v>Trưởng khoa</v>
          </cell>
          <cell r="E218" t="str">
            <v>X</v>
          </cell>
          <cell r="F218" t="str">
            <v>x</v>
          </cell>
          <cell r="G218" t="str">
            <v xml:space="preserve">Nghiên cứu hệ thống quản lý năng lượng trên ô tô điện </v>
          </cell>
          <cell r="H218" t="str">
            <v xml:space="preserve">Thiết kế hệ thống bài tập thực hành trên ô tô điện Tesla  </v>
          </cell>
          <cell r="I218" t="str">
            <v>x</v>
          </cell>
          <cell r="K218" t="str">
            <v>x</v>
          </cell>
          <cell r="L218" t="str">
            <v>x</v>
          </cell>
        </row>
        <row r="219">
          <cell r="C219" t="str">
            <v>Võ Đắc Thịnh</v>
          </cell>
          <cell r="D219" t="str">
            <v>Phó trưởng khoa</v>
          </cell>
          <cell r="E219" t="str">
            <v>X</v>
          </cell>
          <cell r="F219" t="str">
            <v>x</v>
          </cell>
          <cell r="G219" t="str">
            <v>Thi công thiết bị chẩn đoán hộp ECM động cơ bằng cổng OBD II</v>
          </cell>
          <cell r="H219" t="str">
            <v>Thi công thiết bị chẩn đoán hộp ECM động cơ bằng cổng OBD II</v>
          </cell>
        </row>
        <row r="220">
          <cell r="C220" t="str">
            <v>Nguyễn Hữu Mạnh</v>
          </cell>
          <cell r="D220" t="str">
            <v xml:space="preserve">Tổ trưởng
tổ gầm </v>
          </cell>
          <cell r="E220" t="str">
            <v>X</v>
          </cell>
          <cell r="F220" t="str">
            <v>x</v>
          </cell>
          <cell r="G220" t="str">
            <v>Nghiên cứu và thi công bộ tạo pan được điều khiển từ máy tính</v>
          </cell>
          <cell r="H220" t="str">
            <v>Nghiên cứu và thi công bộ tạo pan được điều khiển từ máy tính</v>
          </cell>
        </row>
        <row r="221">
          <cell r="C221" t="str">
            <v>Triệu Phú Nguyên</v>
          </cell>
          <cell r="D221" t="str">
            <v xml:space="preserve">Tổ trưởng
tổ động cơ </v>
          </cell>
          <cell r="E221" t="str">
            <v>X</v>
          </cell>
          <cell r="F221" t="str">
            <v>x</v>
          </cell>
          <cell r="G221" t="str">
            <v>Thi công bộ cắm sạc ắc quy xe Swift</v>
          </cell>
          <cell r="H221" t="str">
            <v>Thi công bộ cắm sạc ắc qui xe Swift</v>
          </cell>
        </row>
        <row r="222">
          <cell r="C222" t="str">
            <v>Hà Quốc Bảo</v>
          </cell>
          <cell r="D222" t="str">
            <v xml:space="preserve">Tổ trưởng
tổ điện </v>
          </cell>
          <cell r="E222" t="str">
            <v>X</v>
          </cell>
          <cell r="F222" t="str">
            <v>x</v>
          </cell>
          <cell r="G222" t="str">
            <v>Thi công thiết bị đo hỗ trợ trong giảng dạy thực hành điện ô tô.</v>
          </cell>
          <cell r="H222" t="str">
            <v>Thi công thiết bị đo hỗ trợ trong giảng dạy thực hành điện ô tô</v>
          </cell>
        </row>
        <row r="223">
          <cell r="C223" t="str">
            <v>Lý Văn Trung</v>
          </cell>
          <cell r="D223" t="str">
            <v xml:space="preserve">Tổ trưởng CĐ </v>
          </cell>
          <cell r="E223" t="str">
            <v>X</v>
          </cell>
          <cell r="F223" t="str">
            <v>x</v>
          </cell>
          <cell r="G223" t="str">
            <v>Thi công mô hình nâng hạ kính thông minh.</v>
          </cell>
          <cell r="H223" t="str">
            <v>Thi công mô hình nâng hạ kính thông minh</v>
          </cell>
        </row>
        <row r="224">
          <cell r="C224" t="str">
            <v>Trần Thế Sơn</v>
          </cell>
          <cell r="D224" t="str">
            <v>BT LCĐ Khoa</v>
          </cell>
          <cell r="E224" t="str">
            <v>X</v>
          </cell>
          <cell r="F224" t="str">
            <v>x</v>
          </cell>
          <cell r="G224" t="str">
            <v>Thi công mô hình cắt bổ bộ thân van trong hộp số tự động A541E</v>
          </cell>
          <cell r="H224" t="str">
            <v>Thi công mô hình cắt bổ bộ thân van trong hộp số tự động A541E</v>
          </cell>
        </row>
        <row r="225">
          <cell r="C225" t="str">
            <v>Trần Văn Đông</v>
          </cell>
          <cell r="D225" t="str">
            <v>Giảng viên</v>
          </cell>
          <cell r="E225" t="str">
            <v>X</v>
          </cell>
          <cell r="F225" t="str">
            <v>x</v>
          </cell>
          <cell r="G225" t="str">
            <v>Thiết kế mạch tạo pan bằng điện thoại trên xe lexus</v>
          </cell>
          <cell r="H225" t="str">
            <v>Thiết kế mạch tạo pan bằng điện thoại trên xe lexus</v>
          </cell>
        </row>
        <row r="226">
          <cell r="C226" t="str">
            <v>Kiều Trung Tín</v>
          </cell>
          <cell r="D226" t="str">
            <v>Giảng viên</v>
          </cell>
          <cell r="E226" t="str">
            <v>X</v>
          </cell>
          <cell r="F226" t="str">
            <v>x</v>
          </cell>
          <cell r="G226" t="str">
            <v>Thiết kế và thi công mô hình cắt bổ hộp số tự động xe Mercedes Benz S-class</v>
          </cell>
          <cell r="H226" t="str">
            <v>Thiết kế và thi công mô hình cắt bổ hộp số tự động xe Mercedes Benz S-class</v>
          </cell>
        </row>
        <row r="227">
          <cell r="C227" t="str">
            <v>Nguyễn Thái Bình</v>
          </cell>
          <cell r="D227" t="str">
            <v>Giảng viên</v>
          </cell>
          <cell r="E227" t="str">
            <v>X</v>
          </cell>
          <cell r="F227" t="str">
            <v>x</v>
          </cell>
          <cell r="G227" t="str">
            <v>Thi công mô hình cắt bổ xy lanh chính và bộ trợ lực áp thấp của hệ thống phanh thuỷ lực trợ lực áp thấp</v>
          </cell>
          <cell r="H227" t="str">
            <v>Thi công mô hình cắt bổ xy lanh chính và bộ trợ lực áp thấp của hệ thống phanh thuỷ lực trợ lực áp thấp</v>
          </cell>
        </row>
        <row r="228">
          <cell r="C228" t="str">
            <v>Đỗ Hoàng Duy</v>
          </cell>
          <cell r="D228" t="str">
            <v>Giảng viên</v>
          </cell>
          <cell r="E228" t="str">
            <v>X</v>
          </cell>
          <cell r="F228" t="str">
            <v>x</v>
          </cell>
          <cell r="G228" t="str">
            <v>Thi công mô hình tủ phun mẫu so màu sơn ô tô xe máy</v>
          </cell>
          <cell r="H228" t="str">
            <v>Thi công mô hình tủ phun mẫu so màu sơn ô tô xe máy</v>
          </cell>
        </row>
        <row r="229">
          <cell r="C229" t="str">
            <v>Nguyễn Lương Tâm</v>
          </cell>
          <cell r="D229" t="str">
            <v>Giảng viên</v>
          </cell>
          <cell r="E229" t="str">
            <v>X</v>
          </cell>
          <cell r="F229" t="str">
            <v>x</v>
          </cell>
          <cell r="G229" t="str">
            <v>Thi công mô hình chiếu sáng và tín hiệu trên ô tô</v>
          </cell>
          <cell r="H229" t="str">
            <v>Thi công mô hình chiếu sáng và tín hiệu trên ô tô</v>
          </cell>
        </row>
        <row r="230">
          <cell r="C230" t="str">
            <v>Nguyễn Minh Thái</v>
          </cell>
          <cell r="D230" t="str">
            <v>Giảng viên</v>
          </cell>
          <cell r="E230" t="str">
            <v>X</v>
          </cell>
          <cell r="F230" t="str">
            <v>x</v>
          </cell>
          <cell r="G230" t="str">
            <v>Thi công mô hình giả lập hộp điều khiển động cơ (ECM) trên xe Toyota Camry đời 2007 phục vụ giảng dạy Điện động cơ ô tô.</v>
          </cell>
          <cell r="H230" t="str">
            <v>Thi công mô hình giả lập hộp điều khiển động cơ (ECM) trên xe Toyota Camry đời 2007 phục vụ giảng dạy Điện động cơ ô tô</v>
          </cell>
        </row>
        <row r="231">
          <cell r="C231" t="str">
            <v>Hồ Văn Hóa</v>
          </cell>
          <cell r="D231" t="str">
            <v>Giảng viên</v>
          </cell>
          <cell r="E231" t="str">
            <v>X</v>
          </cell>
          <cell r="F231" t="str">
            <v>x</v>
          </cell>
          <cell r="G231" t="str">
            <v>Thi công mô hình đọc lỗi hộp điều khiển hệ thống phanh ABS của hãng Toyota.</v>
          </cell>
          <cell r="H231" t="str">
            <v>Thi công mô hình đọc lỗi hộp điều khiển hệ thống phanh ABS của hãng Toyota</v>
          </cell>
        </row>
        <row r="232">
          <cell r="C232" t="str">
            <v>Hoàng Phúc Bảo</v>
          </cell>
          <cell r="D232" t="str">
            <v>Giảng viên</v>
          </cell>
          <cell r="E232" t="str">
            <v>X</v>
          </cell>
          <cell r="F232" t="str">
            <v>x</v>
          </cell>
          <cell r="G232" t="str">
            <v>Thi công mô hình bộ truyền sử dụng 2 bánh răng hành tinh</v>
          </cell>
          <cell r="H232" t="str">
            <v>Thi công mô hình bộ truyền sử dụng 2 bánh răng hành tinh</v>
          </cell>
        </row>
        <row r="233">
          <cell r="C233" t="str">
            <v>Trần Quốc Duy</v>
          </cell>
          <cell r="D233" t="str">
            <v>Giảng viên</v>
          </cell>
          <cell r="E233" t="str">
            <v>X</v>
          </cell>
          <cell r="F233" t="str">
            <v>x</v>
          </cell>
          <cell r="G233" t="str">
            <v>Thi công thiết bị kiểm tra rò rỉ áp suất nén động cơ bằng khí nén.</v>
          </cell>
          <cell r="H233" t="str">
            <v>Thi công thiết bị kiểm tra rò rỉ áp suất nén động cơ bằng khí nén</v>
          </cell>
        </row>
        <row r="234">
          <cell r="C234" t="str">
            <v>Phan Anh Tuấn Kiệt</v>
          </cell>
          <cell r="D234" t="str">
            <v>Giảng viên</v>
          </cell>
          <cell r="E234" t="str">
            <v>X</v>
          </cell>
          <cell r="F234" t="str">
            <v>x</v>
          </cell>
          <cell r="G234" t="str">
            <v>Thi công hệ thống làm mát không khí nạp ( Intercooler Turbo ) cho động cơ phun dầu điện tử</v>
          </cell>
          <cell r="H234" t="str">
            <v>Thi công hệ thống làm mát không khí nạp (Intercooler Turbo) cho động cơ phun dầu điện tử</v>
          </cell>
        </row>
        <row r="235">
          <cell r="C235" t="str">
            <v>Nguyễn Hoàng Vinh</v>
          </cell>
          <cell r="D235" t="str">
            <v>Giảng viên</v>
          </cell>
          <cell r="E235" t="str">
            <v>X</v>
          </cell>
          <cell r="F235" t="str">
            <v>x</v>
          </cell>
          <cell r="G235" t="str">
            <v>Thi công mô hình cắt bổ động cơ 4 kì</v>
          </cell>
          <cell r="H235" t="str">
            <v>Thi công mô hình cắt bổ động cơ 4 kì</v>
          </cell>
        </row>
        <row r="236">
          <cell r="C236" t="str">
            <v>Đặng Thái Sơn</v>
          </cell>
          <cell r="D236" t="str">
            <v>UV BCH CĐ Trường</v>
          </cell>
          <cell r="E236" t="str">
            <v>X</v>
          </cell>
          <cell r="F236" t="str">
            <v>x</v>
          </cell>
          <cell r="G236" t="str">
            <v>Thi công mô hình bảng đồng hồ báo tích hợp trên xe Toyota Camry 2012</v>
          </cell>
          <cell r="H236" t="str">
            <v>Thi công mô hình bảng đồng hồ báo tích hợp trên xe Toyota Camry 2012</v>
          </cell>
        </row>
        <row r="237">
          <cell r="C237" t="str">
            <v>Nguyễn Thanh Hùng</v>
          </cell>
          <cell r="D237" t="str">
            <v>Giảng viên</v>
          </cell>
          <cell r="E237" t="str">
            <v>X</v>
          </cell>
          <cell r="F237" t="str">
            <v>x</v>
          </cell>
          <cell r="G237" t="str">
            <v>Thi công bộ nguồn an toàn sử dụng trong giảng dạy thực hành điện ô tô</v>
          </cell>
          <cell r="H237" t="str">
            <v>Thi công bộ nguồn an toàn sử dụng trong giảng dạy thực hành điện ô tô</v>
          </cell>
        </row>
        <row r="238">
          <cell r="C238" t="str">
            <v>Nguyễn Khắc Huân</v>
          </cell>
          <cell r="D238" t="str">
            <v>Giảng viên</v>
          </cell>
          <cell r="E238" t="str">
            <v>X</v>
          </cell>
          <cell r="F238" t="str">
            <v>x</v>
          </cell>
          <cell r="G238" t="str">
            <v>Thi công mô hình hệ thống điện trên xe</v>
          </cell>
          <cell r="H238" t="str">
            <v>Thi công mô hình hệ thống điện ô tô</v>
          </cell>
        </row>
        <row r="239">
          <cell r="C239" t="str">
            <v>Võ Quốc Duy</v>
          </cell>
          <cell r="D239" t="str">
            <v>Giảng viên</v>
          </cell>
          <cell r="E239" t="str">
            <v>X</v>
          </cell>
          <cell r="F239" t="str">
            <v>x</v>
          </cell>
          <cell r="G239" t="str">
            <v>Thi công thiết bị và phần mềm giao tiếp với xe qua CAN/LIN để phục vụ giảng dạy các môn học chẩn đoán</v>
          </cell>
          <cell r="H239" t="str">
            <v>Thi công thiết bị và phần mềm giao tiếp với xe qua CAN/LIN để phục vụ giảng dạy các môn học chẩn đoán</v>
          </cell>
        </row>
        <row r="240">
          <cell r="C240" t="str">
            <v>Giang Văn Tiến</v>
          </cell>
          <cell r="D240" t="str">
            <v>Giảng viên</v>
          </cell>
          <cell r="E240" t="str">
            <v>X</v>
          </cell>
          <cell r="F240" t="str">
            <v>x</v>
          </cell>
          <cell r="G240" t="str">
            <v>Thi công Mô hình điều khiển tốc độ quạt giàn nóng sử dụng giảng dạy trong các học phần Điện ô tô</v>
          </cell>
          <cell r="H240" t="str">
            <v>Thi công mô hình điều khiển tốc độ quạt giàn nóng sử dụng giảng dạy trong các học phần Điện ô tô</v>
          </cell>
        </row>
        <row r="241">
          <cell r="C241" t="str">
            <v>Bùi Trọng Tân</v>
          </cell>
          <cell r="D241" t="str">
            <v>Giảng viên</v>
          </cell>
          <cell r="E241" t="str">
            <v>X</v>
          </cell>
          <cell r="F241" t="str">
            <v>x</v>
          </cell>
          <cell r="G241" t="str">
            <v>Thi công Mô hình cắt bổ li hợp máy lạnh trên ô tô điện.</v>
          </cell>
          <cell r="H241" t="str">
            <v>Thi công mô hình cắt bổ li hợp máy lạnh trên ô tô điện</v>
          </cell>
        </row>
        <row r="242">
          <cell r="C242" t="str">
            <v>Nguyễn Thành Đức</v>
          </cell>
          <cell r="D242" t="str">
            <v>Giảng viên</v>
          </cell>
          <cell r="E242" t="str">
            <v>X</v>
          </cell>
          <cell r="F242" t="str">
            <v>x</v>
          </cell>
          <cell r="G242" t="str">
            <v xml:space="preserve">Thi công mô hình mô đun thực tập điện chiếu sáng 
</v>
          </cell>
          <cell r="H242" t="str">
            <v xml:space="preserve">Thi công mô hình công tắc điều khiển đèn gạt nước trên xe Toyota Vios 2008 </v>
          </cell>
        </row>
        <row r="243">
          <cell r="C243" t="str">
            <v>Nguyễn Hữu Lương</v>
          </cell>
          <cell r="D243" t="str">
            <v>Giảng viên</v>
          </cell>
          <cell r="E243" t="str">
            <v>X</v>
          </cell>
          <cell r="F243" t="str">
            <v>x</v>
          </cell>
          <cell r="G243" t="str">
            <v>Thi công bộ tạo pan động cơ toyota 5A sử dụng giảng dạy các học phần Động cơ</v>
          </cell>
          <cell r="H243" t="str">
            <v>Thi công bộ tạo pan động cơ Toyota 5A sử dụng giảng dạy các học phần Động cơ</v>
          </cell>
        </row>
        <row r="244">
          <cell r="C244" t="str">
            <v>Huỳnh Duy An</v>
          </cell>
          <cell r="D244" t="str">
            <v>Giảng viên</v>
          </cell>
          <cell r="E244" t="str">
            <v>X</v>
          </cell>
        </row>
        <row r="245">
          <cell r="C245" t="str">
            <v>Ngô Hoàng Anh</v>
          </cell>
          <cell r="D245" t="str">
            <v>Giảng viên</v>
          </cell>
          <cell r="E245" t="str">
            <v>X</v>
          </cell>
        </row>
        <row r="246">
          <cell r="C246" t="str">
            <v>Trần Nam Anh</v>
          </cell>
          <cell r="D246" t="str">
            <v>Trưởng bộ môn</v>
          </cell>
          <cell r="E246" t="str">
            <v>X</v>
          </cell>
          <cell r="F246" t="str">
            <v>X</v>
          </cell>
          <cell r="G246" t="str">
            <v>Mô hình hệ thống giám sát thông minh khí gas và khói</v>
          </cell>
          <cell r="H246" t="str">
            <v>Mô hình hệ thống giám sát thông minh khí gas và khói</v>
          </cell>
          <cell r="I246" t="str">
            <v>X</v>
          </cell>
          <cell r="K246" t="str">
            <v>X</v>
          </cell>
          <cell r="L246" t="str">
            <v>X</v>
          </cell>
        </row>
        <row r="247">
          <cell r="C247" t="str">
            <v>Vũ Hạnh Chiêu</v>
          </cell>
          <cell r="D247" t="str">
            <v>Giảng viên</v>
          </cell>
          <cell r="E247" t="str">
            <v>X</v>
          </cell>
        </row>
        <row r="248">
          <cell r="C248" t="str">
            <v>Ngô Phong Cường</v>
          </cell>
          <cell r="D248" t="str">
            <v>Giảng viên</v>
          </cell>
          <cell r="E248" t="str">
            <v>X</v>
          </cell>
        </row>
        <row r="249">
          <cell r="C249" t="str">
            <v>Nguyễn Minh Đức Cường</v>
          </cell>
          <cell r="D249" t="str">
            <v>Giảng viên</v>
          </cell>
          <cell r="E249" t="str">
            <v>X</v>
          </cell>
          <cell r="F249" t="str">
            <v>X</v>
          </cell>
          <cell r="G249" t="str">
            <v>Sử Dụng Matlab Mô Phỏng Và Phân Tích Dạng Sóng Ra Của Bộ Nghịch Lưu Một Pha</v>
          </cell>
          <cell r="H249" t="str">
            <v>Sử dụng Matlab mô phỏng và phân tích dạng sóng ra của bộ nghịch lưu một pha</v>
          </cell>
          <cell r="I249" t="str">
            <v>X</v>
          </cell>
          <cell r="K249" t="str">
            <v>X</v>
          </cell>
          <cell r="L249" t="str">
            <v>X</v>
          </cell>
        </row>
        <row r="250">
          <cell r="C250" t="str">
            <v>Tạ Minh Cường</v>
          </cell>
          <cell r="D250" t="str">
            <v>Trưởng khoa</v>
          </cell>
          <cell r="E250" t="str">
            <v>X</v>
          </cell>
          <cell r="F250" t="str">
            <v>X</v>
          </cell>
          <cell r="G250" t="str">
            <v>Mô hình điều khiển, giám sát tốc độ và vị trí động cơ servor qua ứng dụng V- NET</v>
          </cell>
          <cell r="H250" t="str">
            <v>Mô hình điều khiển, giám sát tốc độ và vị trí động cơ servor qua ứng dụng V-NET</v>
          </cell>
          <cell r="I250" t="str">
            <v>X</v>
          </cell>
          <cell r="K250" t="str">
            <v>X</v>
          </cell>
          <cell r="L250" t="str">
            <v>X</v>
          </cell>
        </row>
        <row r="251">
          <cell r="C251" t="str">
            <v>Lê Tiến Đạt</v>
          </cell>
          <cell r="D251" t="str">
            <v>Giảng viên</v>
          </cell>
          <cell r="E251" t="str">
            <v>X</v>
          </cell>
          <cell r="F251" t="str">
            <v>X</v>
          </cell>
          <cell r="G251" t="str">
            <v>THIẾT KẾ, THI CÔNG MÁY LÀM BÁNH TỰ ĐỘNG</v>
          </cell>
          <cell r="H251" t="str">
            <v>Thiết kế, thi công máy làm bánh tự động</v>
          </cell>
        </row>
        <row r="252">
          <cell r="C252" t="str">
            <v>Nguyễn Hồng Đức</v>
          </cell>
          <cell r="D252" t="str">
            <v>Giảng viên</v>
          </cell>
          <cell r="E252" t="str">
            <v>X</v>
          </cell>
        </row>
        <row r="253">
          <cell r="C253" t="str">
            <v>Nguyễn Minh Đức</v>
          </cell>
          <cell r="D253" t="str">
            <v>Giảng viên</v>
          </cell>
          <cell r="E253" t="str">
            <v>X</v>
          </cell>
        </row>
        <row r="254">
          <cell r="C254" t="str">
            <v>Nguyễn Thị Ngọc Hiền</v>
          </cell>
          <cell r="D254" t="str">
            <v>Giảng viên</v>
          </cell>
          <cell r="E254" t="str">
            <v>X</v>
          </cell>
        </row>
        <row r="255">
          <cell r="C255" t="str">
            <v>Trần Trung Hiếu</v>
          </cell>
          <cell r="D255" t="str">
            <v>Giảng viên</v>
          </cell>
          <cell r="E255" t="str">
            <v>X</v>
          </cell>
        </row>
        <row r="256">
          <cell r="C256" t="str">
            <v>Mạnh Lê Hoàn</v>
          </cell>
          <cell r="D256" t="str">
            <v>Giảng viên</v>
          </cell>
          <cell r="E256" t="str">
            <v>X</v>
          </cell>
        </row>
        <row r="257">
          <cell r="C257" t="str">
            <v>Phan Thanh Hoàng</v>
          </cell>
          <cell r="D257" t="str">
            <v>Giảng viên</v>
          </cell>
          <cell r="E257" t="str">
            <v>X</v>
          </cell>
          <cell r="F257" t="str">
            <v>X</v>
          </cell>
          <cell r="G257" t="str">
            <v>Giải pháp IoT cho máy tiện CNC</v>
          </cell>
          <cell r="H257" t="str">
            <v>Giải pháp IoT cho máy tiện CNC</v>
          </cell>
          <cell r="I257" t="str">
            <v>X</v>
          </cell>
          <cell r="K257" t="str">
            <v>X</v>
          </cell>
        </row>
        <row r="258">
          <cell r="C258" t="str">
            <v>Lê Thế Huân</v>
          </cell>
          <cell r="D258" t="str">
            <v>Giảng viên</v>
          </cell>
          <cell r="E258" t="str">
            <v>X</v>
          </cell>
        </row>
        <row r="259">
          <cell r="C259" t="str">
            <v>Tăng Cẩm Huê</v>
          </cell>
          <cell r="D259" t="str">
            <v>Giảng viên</v>
          </cell>
          <cell r="E259" t="str">
            <v>X</v>
          </cell>
        </row>
        <row r="260">
          <cell r="C260" t="str">
            <v>Nguyễn Thùy Linh</v>
          </cell>
          <cell r="D260" t="str">
            <v>Giảng viên</v>
          </cell>
          <cell r="E260" t="str">
            <v>X</v>
          </cell>
        </row>
        <row r="261">
          <cell r="C261" t="str">
            <v>Huỳnh Ngọc Mai</v>
          </cell>
          <cell r="D261" t="str">
            <v xml:space="preserve">Phó trưởng khoa  </v>
          </cell>
          <cell r="E261" t="str">
            <v>X</v>
          </cell>
          <cell r="F261" t="str">
            <v>X</v>
          </cell>
          <cell r="G261" t="str">
            <v>Tạo hình ảnh động và Password trên HMI GOT1000</v>
          </cell>
          <cell r="H261" t="str">
            <v>Tạo hình ảnh động và Password trên HMI GOT1000</v>
          </cell>
          <cell r="I261" t="str">
            <v>X</v>
          </cell>
          <cell r="K261" t="str">
            <v>X</v>
          </cell>
        </row>
        <row r="262">
          <cell r="C262" t="str">
            <v>Đặng Đức Minh</v>
          </cell>
          <cell r="D262" t="str">
            <v>Giảng viên</v>
          </cell>
          <cell r="E262" t="str">
            <v>X</v>
          </cell>
          <cell r="F262" t="str">
            <v>X</v>
          </cell>
          <cell r="G262" t="str">
            <v>Ứng dụng IoT cho các thiết bị trong điều khiển và giám sát phòng học.</v>
          </cell>
          <cell r="H262" t="str">
            <v>Ứng dụng IoT cho các thiết bị trong điều khiển và giám sát phòng học</v>
          </cell>
        </row>
        <row r="263">
          <cell r="C263" t="str">
            <v>Trần Giang Nam</v>
          </cell>
          <cell r="D263" t="str">
            <v>Phụ trách bộ môn</v>
          </cell>
          <cell r="E263" t="str">
            <v>X</v>
          </cell>
          <cell r="F263" t="str">
            <v>X</v>
          </cell>
          <cell r="G263" t="str">
            <v>Thiết kế và thi công mô hình trạm cân tự động có giám sát và điều khiển từ xa</v>
          </cell>
          <cell r="H263" t="str">
            <v>Thiết kế và thi công mô hình trạm cân tự động có giám sát và điều khiển từ xa</v>
          </cell>
          <cell r="I263" t="str">
            <v>X</v>
          </cell>
          <cell r="K263" t="str">
            <v>X</v>
          </cell>
          <cell r="L263" t="str">
            <v>X</v>
          </cell>
        </row>
        <row r="264">
          <cell r="C264" t="str">
            <v>Nguyễn Thị Tố Nga</v>
          </cell>
          <cell r="D264" t="str">
            <v>Giảng viên</v>
          </cell>
          <cell r="E264" t="str">
            <v>X</v>
          </cell>
          <cell r="F264" t="str">
            <v>X</v>
          </cell>
          <cell r="G264" t="str">
            <v>Thiết kế thi công mô hình máy khoan tự động sử dụng bộ lập trình PLC và màn hình cảm ứng</v>
          </cell>
          <cell r="H264" t="str">
            <v>Thiết kế thi công mô hình máy khoan tự động sử dụng bộ lập trình PLC và màn hình cảm ứng</v>
          </cell>
        </row>
        <row r="265">
          <cell r="C265" t="str">
            <v>Phạm Minh Nghĩa</v>
          </cell>
          <cell r="D265" t="str">
            <v xml:space="preserve">Phó trưởng khoa  </v>
          </cell>
          <cell r="E265" t="str">
            <v>X</v>
          </cell>
          <cell r="F265" t="str">
            <v>X</v>
          </cell>
          <cell r="G265" t="str">
            <v>Mô hình điều khiển hệ thống làm mát và giám sát độ ẩm thông minh</v>
          </cell>
          <cell r="H265" t="str">
            <v>Mô hình điều khiển hệ thống làm mát và giám sát độ ẩm thông minh</v>
          </cell>
        </row>
        <row r="266">
          <cell r="C266" t="str">
            <v>Nguyễn Trần Thanh Nhàn</v>
          </cell>
          <cell r="D266" t="str">
            <v>Giảng viên</v>
          </cell>
          <cell r="E266" t="str">
            <v>X</v>
          </cell>
        </row>
        <row r="267">
          <cell r="C267" t="str">
            <v>Đỗ Huỳnh Thanh Phong</v>
          </cell>
          <cell r="D267" t="str">
            <v>Giảng viên</v>
          </cell>
          <cell r="E267" t="str">
            <v>X</v>
          </cell>
        </row>
        <row r="268">
          <cell r="C268" t="str">
            <v>Nguyễn Anh Tăng</v>
          </cell>
          <cell r="D268" t="str">
            <v>Giảng viên</v>
          </cell>
          <cell r="E268" t="str">
            <v>X</v>
          </cell>
        </row>
        <row r="269">
          <cell r="C269" t="str">
            <v>Nguyễn Khương Thành</v>
          </cell>
          <cell r="D269" t="str">
            <v>Giảng viên</v>
          </cell>
          <cell r="E269" t="str">
            <v>X</v>
          </cell>
        </row>
        <row r="270">
          <cell r="C270" t="str">
            <v>Trần Công Tiến</v>
          </cell>
          <cell r="D270" t="str">
            <v>Giảng viên</v>
          </cell>
          <cell r="E270" t="str">
            <v>X</v>
          </cell>
        </row>
        <row r="271">
          <cell r="C271" t="str">
            <v>Trần Nguyên Bảo Trân</v>
          </cell>
          <cell r="D271" t="str">
            <v>Trưởng bộ môn</v>
          </cell>
          <cell r="E271" t="str">
            <v>X</v>
          </cell>
          <cell r="F271" t="str">
            <v>X</v>
          </cell>
          <cell r="G271" t="str">
            <v>Mô hình vận hành và sửa chữa cánh tay robot SCARA</v>
          </cell>
          <cell r="H271" t="str">
            <v>Mô hình vận hành và sửa chữa cánh tay robot SCARA</v>
          </cell>
          <cell r="I271" t="str">
            <v>X</v>
          </cell>
          <cell r="J271" t="str">
            <v>X</v>
          </cell>
          <cell r="K271" t="str">
            <v>X</v>
          </cell>
          <cell r="L271" t="str">
            <v>X</v>
          </cell>
        </row>
        <row r="272">
          <cell r="C272" t="str">
            <v>Trần Hiếu Trinh</v>
          </cell>
          <cell r="D272" t="str">
            <v>Giảng viên</v>
          </cell>
          <cell r="E272" t="str">
            <v>X</v>
          </cell>
        </row>
        <row r="273">
          <cell r="C273" t="str">
            <v>Cao Văn Tuấn</v>
          </cell>
          <cell r="D273" t="str">
            <v>Giảng viên</v>
          </cell>
          <cell r="E273" t="str">
            <v>X</v>
          </cell>
          <cell r="F273" t="str">
            <v>X</v>
          </cell>
          <cell r="G273" t="str">
            <v xml:space="preserve">Mô Hình Máy Phát Điện </v>
          </cell>
          <cell r="H273" t="str">
            <v>Thi công mô hình máy phát điện</v>
          </cell>
          <cell r="I273" t="str">
            <v>X</v>
          </cell>
          <cell r="J273" t="str">
            <v>X</v>
          </cell>
          <cell r="K273" t="str">
            <v>X</v>
          </cell>
          <cell r="L273" t="str">
            <v>X</v>
          </cell>
        </row>
        <row r="274">
          <cell r="C274" t="str">
            <v>Nguyễn Văn Yên</v>
          </cell>
          <cell r="D274" t="str">
            <v>Giảng viên</v>
          </cell>
          <cell r="E274" t="str">
            <v>X</v>
          </cell>
        </row>
        <row r="275">
          <cell r="C275" t="str">
            <v>Chế Vân Cầm</v>
          </cell>
          <cell r="D275" t="str">
            <v>Giảng viên</v>
          </cell>
          <cell r="E275" t="str">
            <v>X</v>
          </cell>
        </row>
        <row r="276">
          <cell r="C276" t="str">
            <v>Nguyễn Bạch Cẩm Dung</v>
          </cell>
          <cell r="D276" t="str">
            <v>Giảng viên</v>
          </cell>
          <cell r="E276" t="str">
            <v>X</v>
          </cell>
        </row>
        <row r="277">
          <cell r="C277" t="str">
            <v>Nguyễn Thị Hiền</v>
          </cell>
          <cell r="D277" t="str">
            <v>Giảng viên</v>
          </cell>
          <cell r="E277" t="str">
            <v>X</v>
          </cell>
          <cell r="F277" t="str">
            <v>X</v>
          </cell>
          <cell r="G277" t="str">
            <v>Quy trình chế biến bánh mì nguyên cám 
dùng men tự nhiên (sourdough)</v>
          </cell>
          <cell r="H277" t="str">
            <v>Quy trình chế biến bánh mì nguyên cám từ men tự nhiên (sourdough)</v>
          </cell>
        </row>
        <row r="278">
          <cell r="C278" t="str">
            <v>Bùi Thị Ngọc Sương</v>
          </cell>
          <cell r="D278" t="str">
            <v>Giảng viên</v>
          </cell>
          <cell r="E278" t="str">
            <v>X</v>
          </cell>
        </row>
        <row r="279">
          <cell r="C279" t="str">
            <v>Lê Thị Phương Thảo</v>
          </cell>
          <cell r="D279" t="str">
            <v>Giảng viên</v>
          </cell>
          <cell r="E279" t="str">
            <v>X</v>
          </cell>
        </row>
        <row r="280">
          <cell r="C280" t="str">
            <v>Trần Hồng Thảo</v>
          </cell>
          <cell r="D280" t="str">
            <v>Giảng viên</v>
          </cell>
          <cell r="E280" t="str">
            <v>X</v>
          </cell>
        </row>
        <row r="281">
          <cell r="C281" t="str">
            <v>Nguyễn Ngọc Thọ</v>
          </cell>
          <cell r="D281" t="str">
            <v>Trưởng khoa</v>
          </cell>
          <cell r="E281" t="str">
            <v>X</v>
          </cell>
        </row>
        <row r="282">
          <cell r="C282" t="str">
            <v>Lâm Thị Phương Thùy</v>
          </cell>
          <cell r="D282" t="str">
            <v>Giảng viên</v>
          </cell>
          <cell r="E282" t="str">
            <v>X</v>
          </cell>
          <cell r="F282" t="str">
            <v>X</v>
          </cell>
          <cell r="G282" t="str">
            <v>Hướng dẫn quy trình cài đặt và hệ thống
phím tắt trong phần mềm Accumark V10
ứng dụng môn học Công nghệ CAD ngành may bậc Cao đẳng</v>
          </cell>
          <cell r="H282" t="str">
            <v>Hướng dẫn quy trình cài đặt và hệ thống phím tắt trong phần mềm Accumark V10 ứng dụng môn học Công nghệ CAD ngành may bậc Cao đẳng kỹ thuật</v>
          </cell>
        </row>
        <row r="283">
          <cell r="C283" t="str">
            <v>Phạm Thị Thanh Thúy</v>
          </cell>
          <cell r="D283" t="str">
            <v>Trưởng bộ môn</v>
          </cell>
          <cell r="E283" t="str">
            <v>X</v>
          </cell>
        </row>
        <row r="284">
          <cell r="C284" t="str">
            <v>Đinh Đồng Hiệp</v>
          </cell>
          <cell r="D284" t="str">
            <v>Phụ trách Khoa</v>
          </cell>
          <cell r="E284" t="str">
            <v>x</v>
          </cell>
        </row>
        <row r="285">
          <cell r="C285" t="str">
            <v>Hoàng Văn Viết</v>
          </cell>
          <cell r="D285" t="str">
            <v>phó khoa</v>
          </cell>
          <cell r="E285" t="str">
            <v>x</v>
          </cell>
        </row>
        <row r="286">
          <cell r="C286" t="str">
            <v>Võ Anh Hào</v>
          </cell>
          <cell r="D286" t="str">
            <v>TTBM</v>
          </cell>
          <cell r="E286" t="str">
            <v>x</v>
          </cell>
        </row>
        <row r="287">
          <cell r="C287" t="str">
            <v>Đặng Thế Huân</v>
          </cell>
          <cell r="D287" t="str">
            <v>TTBM</v>
          </cell>
          <cell r="E287" t="str">
            <v>x</v>
          </cell>
        </row>
        <row r="288">
          <cell r="C288" t="str">
            <v>Nguyễn Vũ Xuân Thì</v>
          </cell>
          <cell r="D288" t="str">
            <v>TTCĐ</v>
          </cell>
          <cell r="E288" t="str">
            <v>x</v>
          </cell>
          <cell r="F288" t="str">
            <v>x</v>
          </cell>
          <cell r="G288" t="str">
            <v>Thi công mô hình quầy lạnh thương nghiệp</v>
          </cell>
          <cell r="H288" t="str">
            <v>Thi công mô hình quầy lạnh thương nghiệp</v>
          </cell>
        </row>
        <row r="289">
          <cell r="C289" t="str">
            <v>Phan Văn Hòa</v>
          </cell>
          <cell r="D289" t="str">
            <v>Bí thư liên chi đoàn khoa</v>
          </cell>
          <cell r="E289" t="str">
            <v>x</v>
          </cell>
        </row>
        <row r="290">
          <cell r="C290" t="str">
            <v>Trần Đình Khoa</v>
          </cell>
          <cell r="D290" t="str">
            <v>Giảng viên</v>
          </cell>
          <cell r="E290" t="str">
            <v>x</v>
          </cell>
        </row>
        <row r="291">
          <cell r="C291" t="str">
            <v>Đỗ Trọng Quý</v>
          </cell>
          <cell r="D291" t="str">
            <v>Giảng viên</v>
          </cell>
          <cell r="E291" t="str">
            <v>x</v>
          </cell>
        </row>
        <row r="292">
          <cell r="C292" t="str">
            <v>Nguyễn Thanh Dũng</v>
          </cell>
          <cell r="D292" t="str">
            <v>Giảng viên</v>
          </cell>
          <cell r="E292" t="str">
            <v>x</v>
          </cell>
        </row>
        <row r="293">
          <cell r="C293" t="str">
            <v>Trịnh Hoàng Hiệp</v>
          </cell>
          <cell r="D293" t="str">
            <v>Phó trưởng khoa, Phụ trách khoa</v>
          </cell>
          <cell r="E293" t="str">
            <v>X</v>
          </cell>
          <cell r="F293" t="str">
            <v>X</v>
          </cell>
          <cell r="G293" t="str">
            <v>Một số giải pháp phát triển Khoa kinh tế trong bối cảnh cách mạng công nghiệp 4.0</v>
          </cell>
          <cell r="H293" t="str">
            <v>Một số giải pháp phát triển khoa kinh tế trong bối cảnh cách mạng công nghiệp 4.0</v>
          </cell>
          <cell r="K293" t="str">
            <v>X</v>
          </cell>
        </row>
        <row r="294">
          <cell r="C294" t="str">
            <v>Phạm Quỳnh Như</v>
          </cell>
          <cell r="D294" t="str">
            <v>Phó trưởng khoa</v>
          </cell>
          <cell r="E294" t="str">
            <v>X</v>
          </cell>
          <cell r="F294" t="str">
            <v>X</v>
          </cell>
          <cell r="G294" t="str">
            <v xml:space="preserve"> Nâng cao liên kết đào tạo nguồn nhân lực giữa nhà trường và doanh nghiệp</v>
          </cell>
          <cell r="H294" t="str">
            <v>Nâng cao liên kết đào tạo giữa Trường Cao đẳng Lý Tự Trọng Thành phố Hồ Chí Minh và Doanh nghiệp</v>
          </cell>
          <cell r="K294" t="str">
            <v>X</v>
          </cell>
        </row>
        <row r="295">
          <cell r="C295" t="str">
            <v>Lữ Xuân Trang</v>
          </cell>
          <cell r="D295" t="str">
            <v>Tổ trưởng Bộ môn CSN</v>
          </cell>
          <cell r="E295" t="str">
            <v>X</v>
          </cell>
          <cell r="F295" t="str">
            <v>X</v>
          </cell>
          <cell r="G295" t="str">
            <v>Mô hình quản trị tài chính cá nhân cho sinh viên Trường cao đẳng Lý Tự Trọng TP.HCM.</v>
          </cell>
          <cell r="H295" t="str">
            <v>Mô hình quản trị tài chính cá nhân cho sinh viên Trường Cao đẳng Lý Tự Trọng Thành phố Hồ Chí Minh</v>
          </cell>
        </row>
        <row r="296">
          <cell r="C296" t="str">
            <v>Hồ Gia Bảo</v>
          </cell>
          <cell r="D296" t="str">
            <v>Tổ trưởng Bộ môn DL-KS</v>
          </cell>
          <cell r="E296" t="str">
            <v>X</v>
          </cell>
          <cell r="F296" t="str">
            <v>X</v>
          </cell>
          <cell r="G296" t="str">
            <v>Thu hút và nâng cao chất lượng nguồn lực giảng viên Khoa Kinh tế của Trường Cao đẳng Lý Tự Trọng TP. HCM</v>
          </cell>
          <cell r="H296" t="str">
            <v>Thu hút và nâng cao chất lượng nguồn lực giảng viên Khoa Kinh tế tại Trường Cao đẳng Lý Tự Trọng Thành phố Hồ Chí Minh</v>
          </cell>
        </row>
        <row r="297">
          <cell r="C297" t="str">
            <v>Lưu Thị Thúy</v>
          </cell>
          <cell r="D297" t="str">
            <v>Tổ trưởng Công đoàn khoa</v>
          </cell>
          <cell r="E297" t="str">
            <v>X</v>
          </cell>
          <cell r="G297" t="str">
            <v>Xây dựng chương trình đào tạo từ xa môn thực hành kế toán trên phần mềm Misa cho Sinh viên khoa Kinh tế của trường CĐ LTT TP HCM</v>
          </cell>
          <cell r="H297" t="str">
            <v>Xây dựng chương trình đào tạo từ xa môn thực hành kế toán trên phần mềm Misa cho Sinh viên khoa Kinh tế của Trường Cao đẳng Lý Tự Trọng Thành Phố Hồ Chí Minh</v>
          </cell>
        </row>
        <row r="298">
          <cell r="C298" t="str">
            <v>Trần Thị Ngọc Dung</v>
          </cell>
          <cell r="D298" t="str">
            <v>Giảng viên</v>
          </cell>
          <cell r="E298" t="str">
            <v>X</v>
          </cell>
        </row>
        <row r="299">
          <cell r="C299" t="str">
            <v>Cao Xuân Giang</v>
          </cell>
          <cell r="D299" t="str">
            <v>Giảng viên</v>
          </cell>
          <cell r="E299" t="str">
            <v>X</v>
          </cell>
        </row>
        <row r="300">
          <cell r="C300" t="str">
            <v>Nguyễn Thị Thanh Hòa</v>
          </cell>
          <cell r="D300" t="str">
            <v>Giảng viên</v>
          </cell>
          <cell r="E300" t="str">
            <v>X</v>
          </cell>
          <cell r="G300" t="str">
            <v>Giải pháp nâng cao chất lượng đào tạo sinh viên ngành kế toán tại Trường Cao đẳng Lý Tự Trọng Thành  phố Hồ Chí Minh.</v>
          </cell>
          <cell r="H300" t="str">
            <v>Giải pháp nâng cao chất lượng đào tạo sinh viên chuyên ngành Kế toán tại Trường Cao đẳng Lý Tự Trọng Thành phố Hồ Chí Minh</v>
          </cell>
        </row>
        <row r="301">
          <cell r="C301" t="str">
            <v>Huỳnh Kim Liên</v>
          </cell>
          <cell r="D301" t="str">
            <v>Giảng viên</v>
          </cell>
          <cell r="E301" t="str">
            <v>X</v>
          </cell>
        </row>
        <row r="302">
          <cell r="C302" t="str">
            <v>Lê Hồng Ngọc My</v>
          </cell>
          <cell r="D302" t="str">
            <v>Giảng viên</v>
          </cell>
          <cell r="E302" t="str">
            <v>X</v>
          </cell>
          <cell r="G302" t="str">
            <v>Giải pháp phát triển ngành Thương Mại Điện Tử  cho sinh viên khoa Kinh Tế tại trường Cao Đẳng Lý Tự Trọng TP Hồ Chí Minh</v>
          </cell>
          <cell r="H302" t="str">
            <v>Giải pháp phát triển ngành Thương Mại Điện Tử cho sinh viên Khoa Kinh tế tại Trường Cao đẳng Lý Tự Trọng Thành phố Hồ Chí Minh</v>
          </cell>
        </row>
        <row r="303">
          <cell r="C303" t="str">
            <v>Nguyễn Hoàng Thanh Ngân</v>
          </cell>
          <cell r="D303" t="str">
            <v>Giảng viên</v>
          </cell>
          <cell r="E303" t="str">
            <v>X</v>
          </cell>
          <cell r="G303" t="str">
            <v>Giải pháp phát triển  tiếng Anh chuyên ngành cho sinh viên ngành Du lịch - khách sạn Trường Cao đẳng Lý Tự Trọng TP.HCM</v>
          </cell>
          <cell r="H303" t="str">
            <v>Giải pháp phát triển tiếng Anh chuyên ngành cho sinh viên ngành Du lịch - khách sạn Trường Cao đẳng Lý Tự Trọng Thành phố Hồ Chí Minh</v>
          </cell>
        </row>
        <row r="304">
          <cell r="C304" t="str">
            <v>Lê Thị Thúy Oanh</v>
          </cell>
          <cell r="D304" t="str">
            <v>Giảng viên</v>
          </cell>
          <cell r="E304" t="str">
            <v>X</v>
          </cell>
          <cell r="G304" t="str">
            <v>Truyền thông thu hút người học ngành du lịch - khách sạn của Khoa kinh tế Trường Cao đẳng Lý Tự Trọng TP.HCM</v>
          </cell>
          <cell r="H304" t="str">
            <v>Truyền thông thu hút sinh viên ngành Lữ hành &amp; du lịch mice tại Trường Cao đẳng Lý Tự Trọng Thành phố Hồ Chí Minh</v>
          </cell>
        </row>
        <row r="305">
          <cell r="C305" t="str">
            <v>Đồng Công Tạo</v>
          </cell>
          <cell r="D305" t="str">
            <v>Giảng viên</v>
          </cell>
          <cell r="E305" t="str">
            <v>X</v>
          </cell>
        </row>
        <row r="306">
          <cell r="C306" t="str">
            <v>Lê Thị Thu Thảo</v>
          </cell>
          <cell r="D306" t="str">
            <v>Giảng viên</v>
          </cell>
          <cell r="E306" t="str">
            <v>X</v>
          </cell>
          <cell r="G306" t="str">
            <v>Giải pháp thu hút và nâng cao chất lượng  sinh viên ngành Tài chính Doanh nghiệp Trường Cao đẳng Lý Tự Trọng TP.HCM</v>
          </cell>
          <cell r="H306" t="str">
            <v>Giải pháp thu hút và nâng cao chất lượng sinh viên ngành tài chính doanh nghiệp tại Khoa Kinh tế - Trường Cao đẳng Lý Tự Trọng Thành phố Hồ Chí Minh</v>
          </cell>
        </row>
        <row r="307">
          <cell r="C307" t="str">
            <v>Võ Thị Kim Thư</v>
          </cell>
          <cell r="D307" t="str">
            <v>Giảng viên</v>
          </cell>
          <cell r="E307" t="str">
            <v>X</v>
          </cell>
        </row>
        <row r="308">
          <cell r="C308" t="str">
            <v>Nguyễn Thị Minh Thùy</v>
          </cell>
          <cell r="D308" t="str">
            <v>Giảng viên</v>
          </cell>
          <cell r="E308" t="str">
            <v>X</v>
          </cell>
          <cell r="G308" t="str">
            <v>Một số giải pháp nhằm phát hiện hóa đơn điện tử giả trong công tác kế toán tại Trường Cao đẳng Lý Tự Trọng TP.HCM</v>
          </cell>
          <cell r="H308" t="str">
            <v>Một số giải pháp nhằm phát hiện hóa đơn điện tử giả trong công tác kế toán tại Trường Cao đẳng Lý Tự Trọng Thành phố Hồ Chí Minh</v>
          </cell>
          <cell r="K308" t="str">
            <v>X</v>
          </cell>
        </row>
        <row r="309">
          <cell r="C309" t="str">
            <v>Nguyễn Mỹ Tiên</v>
          </cell>
          <cell r="D309" t="str">
            <v>Giảng viên</v>
          </cell>
          <cell r="E309" t="str">
            <v>X</v>
          </cell>
          <cell r="F309" t="str">
            <v>X</v>
          </cell>
          <cell r="G309" t="str">
            <v>Lồng ghép hướng dẫn viết hồ sơ xin việc trong Môn Soạn thảo văn bản cho sinh viên Khoa Kinh tế Trường Cao đẳng Lý Tự Trọng TP.HCM</v>
          </cell>
          <cell r="H309" t="str">
            <v>Lồng ghép hướng dẫn viết hồ sơ xin việc trong môn Soạn thảo văn bản cho sinh viên Khoa Kinh tế Trường Cao đẳng Lý Tự Trọng Thành phố Hồ Chí Minh</v>
          </cell>
        </row>
        <row r="310">
          <cell r="C310" t="str">
            <v>Đinh Thị Trâm</v>
          </cell>
          <cell r="D310" t="str">
            <v>Giảng viên</v>
          </cell>
          <cell r="E310" t="str">
            <v>X</v>
          </cell>
          <cell r="G310" t="str">
            <v xml:space="preserve">Giải pháp thu hút người học vào ngành Quản trị Lữ hành Trường Cao đẳng Lý Tự Trọng Tp. Hồ Chí Minh </v>
          </cell>
          <cell r="H310" t="str">
            <v>Giải pháp thu hút người học vào ngành Quản trị Lữ hành Trường Cao đẳng Lý Tự Trọng Thành phố Hồ Chí Minh</v>
          </cell>
        </row>
        <row r="311">
          <cell r="C311" t="str">
            <v>Bùi Ánh Tuyết</v>
          </cell>
          <cell r="D311" t="str">
            <v>Giảng viên</v>
          </cell>
          <cell r="E311" t="str">
            <v>X</v>
          </cell>
        </row>
        <row r="312">
          <cell r="C312" t="str">
            <v>Phạm Quang Vũ</v>
          </cell>
          <cell r="D312" t="str">
            <v>P. Trưởng khoa PT</v>
          </cell>
          <cell r="E312" t="str">
            <v>X</v>
          </cell>
          <cell r="F312" t="str">
            <v>X</v>
          </cell>
          <cell r="G312" t="str">
            <v>Nghiên cứu xây dựng quy trình bảo trì công trình xây dựng. Áp dụng cho các hạng mục công trình tại trường Cao đẳng Lý Tự Trọng Tp.Hồ Chí Minh</v>
          </cell>
          <cell r="H312" t="str">
            <v>Nghiên cứu xây dựng quy trình bảo trì công trình xây dựng. Áp dụng cho các hạng mục công trình tại trường Cao đẳng Lý Tự Trọng Thành phố Hồ Chí Minh</v>
          </cell>
          <cell r="K312" t="str">
            <v>X</v>
          </cell>
        </row>
        <row r="313">
          <cell r="C313" t="str">
            <v>Trình Minh Phong</v>
          </cell>
          <cell r="D313" t="str">
            <v>Giảng viên</v>
          </cell>
          <cell r="E313" t="str">
            <v>X</v>
          </cell>
          <cell r="G313" t="str">
            <v>Ứng dụng phần mềm Tekla Structure trong xây dựng và giảng dạy kết cấu thép</v>
          </cell>
          <cell r="H313" t="str">
            <v>Ứng dụng phần mềm Tekla Structure trong xây dựng và giảng dạy kết cấu thép</v>
          </cell>
        </row>
        <row r="314">
          <cell r="C314" t="str">
            <v>Trần Ngọc Tuấn</v>
          </cell>
          <cell r="D314" t="str">
            <v>Giảng viên</v>
          </cell>
          <cell r="E314" t="str">
            <v>X</v>
          </cell>
          <cell r="F314" t="str">
            <v>X</v>
          </cell>
          <cell r="G314" t="str">
            <v>Mô hình hóa 3D các cấu kiện của công trình xây dựng dân dụng phục vụ biên soạn giáo trình và bài giảng các học phần chuyên ngành Kỹ thuật xây dựng</v>
          </cell>
          <cell r="H314" t="str">
            <v>Mô hình hóa 3D các cấu kiện của công trình xây dựng dân dụng phục vụ biên soạn giáo trình và bài giảng các học phần chuyên ngành Kỹ thuật xây dựng</v>
          </cell>
        </row>
        <row r="315">
          <cell r="C315" t="str">
            <v>Hồ Ngọc Chi</v>
          </cell>
          <cell r="D315" t="str">
            <v>P. Trưởng TT</v>
          </cell>
          <cell r="E315" t="str">
            <v>X</v>
          </cell>
          <cell r="F315" t="str">
            <v>X</v>
          </cell>
          <cell r="G315" t="str">
            <v>Giải pháp xây dựng thư viện số với phần mềm Liberty tại Trường Cao đẳng Lý Tự Trọng</v>
          </cell>
          <cell r="H315" t="str">
            <v>Các giải pháp phát triển khả năng tự học và sáng tạo của sinh viên trong học phần Thiết kế sự kiện</v>
          </cell>
          <cell r="I315" t="str">
            <v>X</v>
          </cell>
        </row>
        <row r="316">
          <cell r="C316" t="str">
            <v>Nguyễn Tứ Cảnh</v>
          </cell>
          <cell r="D316" t="str">
            <v>Nhân viên</v>
          </cell>
          <cell r="E316" t="str">
            <v>X</v>
          </cell>
          <cell r="G316" t="str">
            <v>Chế tạo mạch in bằng công nghệ chế bản điện tử cho các chips LSI cấp thấp</v>
          </cell>
        </row>
        <row r="317">
          <cell r="C317" t="str">
            <v>Đặng Thu Hà</v>
          </cell>
          <cell r="D317" t="str">
            <v>Nhân viên</v>
          </cell>
          <cell r="E317" t="str">
            <v>X</v>
          </cell>
          <cell r="G317" t="str">
            <v>Một số giải pháp phát triển các sản phẩm dịch vụ thông tin của thư viện trường  Cao đẳng Lý Tự Trọng TPHCM</v>
          </cell>
          <cell r="H317" t="str">
            <v>Một số giải pháp phát triển các sản phẩm dịch vụ thông tin thư viện tại thư viện Trường Cao đẳng Lý Tự Trọng Thành phố Hồ Chí Minh</v>
          </cell>
          <cell r="K317" t="str">
            <v>X</v>
          </cell>
        </row>
        <row r="318">
          <cell r="C318" t="str">
            <v>Trần Thị Diễm Thúy</v>
          </cell>
          <cell r="D318" t="str">
            <v>Nhân viên</v>
          </cell>
          <cell r="E318" t="str">
            <v>X</v>
          </cell>
          <cell r="G318" t="str">
            <v>Một số giải pháp để thư viện trường CĐ Lý Tự Trọng TPHCM phát huy vai trò của mình trong CMCN 4.0</v>
          </cell>
          <cell r="H318" t="str">
            <v>Một số giải pháp để thư viện Trường Cao đẳng Lý Tự Trọng Thành phố Hồ Chí Minh phát huy vai trò của mình trong Cách mạng công nghiệp 4.0</v>
          </cell>
        </row>
        <row r="319">
          <cell r="C319" t="str">
            <v>Nguyễn Thị Trang</v>
          </cell>
          <cell r="D319" t="str">
            <v>Nhân viên</v>
          </cell>
          <cell r="E319" t="str">
            <v>X</v>
          </cell>
          <cell r="G319" t="str">
            <v>Giải pháp xây dựng thư viện thành giảng đường thứ hai cho sinh viên tại trường CĐ Lý Tự Trọng TPHCM</v>
          </cell>
          <cell r="H319" t="str">
            <v>Giải pháp xây dựng thư viện thành giảng đường thứ hai cho sinh viên tại Trường Cao đẳng Lý Tự Trọng Thành phố Hồ Chí Minh</v>
          </cell>
        </row>
        <row r="320">
          <cell r="C320" t="str">
            <v>Hà Thị Hậu</v>
          </cell>
          <cell r="D320" t="str">
            <v>Nhân viên</v>
          </cell>
          <cell r="E320" t="str">
            <v>X</v>
          </cell>
          <cell r="G320" t="str">
            <v>Giải pháp ứng dụng công nghệ thông tin trong thư viện trường CĐ Lý Tự Trọng TPHCM</v>
          </cell>
          <cell r="H320" t="str">
            <v>Giải pháp ứng dụng công nghệ thông tin trong thư viện Trường Cao đẳng Lý Tự Trọng Thành phố Hồ Chí Minh</v>
          </cell>
        </row>
        <row r="321">
          <cell r="C321" t="str">
            <v>Lư Diễm Phúc</v>
          </cell>
          <cell r="D321" t="str">
            <v>Nhân viên</v>
          </cell>
          <cell r="E321" t="str">
            <v>X</v>
          </cell>
          <cell r="G321" t="str">
            <v>Giải pháp phát triển mô hình thư viện thông minh của thư viện trường CĐ Lý Tự Trọng TPHCM</v>
          </cell>
          <cell r="H321" t="str">
            <v>Giải pháp phát triển mô hình thư viện thông minh của thư viện Trường Cao đẳng Lý Tự Trọng Thành phố Hồ Chí Minh</v>
          </cell>
        </row>
        <row r="322">
          <cell r="C322" t="str">
            <v>Lương Xuân Thịnh</v>
          </cell>
          <cell r="D322" t="str">
            <v>Trưởng TT Đào tạo LTT</v>
          </cell>
          <cell r="E322" t="str">
            <v>X</v>
          </cell>
          <cell r="F322" t="str">
            <v>X</v>
          </cell>
          <cell r="G322" t="str">
            <v>Giải pháp kết nối các doanh nghiệp trong tổ chức các hoạt động dành cho sinh viên tại trường Cao đẳng Lý Tự Trọng TPHCM</v>
          </cell>
          <cell r="H322" t="str">
            <v>Giải pháp triển khai hiệu quả công tác Đoàn, Hội tại trường Cao đẳng Lý Tự Trọng Thành phố Hồ Chí Minh</v>
          </cell>
        </row>
        <row r="323">
          <cell r="C323" t="str">
            <v>Nguyễn Thị Thùy Tiên</v>
          </cell>
          <cell r="D323" t="str">
            <v>Giảng viên</v>
          </cell>
          <cell r="E323" t="str">
            <v>X</v>
          </cell>
        </row>
        <row r="324">
          <cell r="C324" t="str">
            <v>Đỗ Thị Tâm</v>
          </cell>
          <cell r="D324" t="str">
            <v>Nhân viên</v>
          </cell>
          <cell r="E324" t="str">
            <v>X</v>
          </cell>
          <cell r="G324" t="str">
            <v>Một số giải pháp nhằm nâng cao chất lượng đào tạo chứng chỉ ngoại ngữ cho sinh viên</v>
          </cell>
          <cell r="H324" t="str">
            <v>Một số giải pháp nhằm nâng cao chất lượng đào tạo chương trình Toeic chuẩn đầu ra dành cho sinh viên tại Trường Cao đẳng Lý Tự Trọng Thành phố Hồ Chí Minh</v>
          </cell>
        </row>
        <row r="325">
          <cell r="C325" t="str">
            <v>Lương Thị Thắm</v>
          </cell>
          <cell r="D325" t="str">
            <v>Nhân viên</v>
          </cell>
          <cell r="E325" t="str">
            <v>X</v>
          </cell>
          <cell r="G325" t="str">
            <v>Thiết lập quy trình tứ vấn giới thiệu chương trình học ngoại ngữ, tin học , nghề ngắn hạn cho sinh viên và người học</v>
          </cell>
          <cell r="H325" t="str">
            <v>Giải pháp nâng cao hiệu quả trong tổ chức các lớp chuẩn đầu ra Ngoại ngữ, Tin học tại Trường Cao đẳng Lý Tự Trọng Thành phố Hồ Chí Minh</v>
          </cell>
        </row>
        <row r="326">
          <cell r="C326" t="str">
            <v>Đỗ Công Thành</v>
          </cell>
          <cell r="D326" t="str">
            <v>Nhân viên</v>
          </cell>
          <cell r="E326" t="str">
            <v>X</v>
          </cell>
        </row>
        <row r="327">
          <cell r="C327" t="str">
            <v>Trang Thị Xuân Uyên</v>
          </cell>
          <cell r="D327" t="str">
            <v>Trưởng trung tâm Y tế</v>
          </cell>
          <cell r="E327" t="str">
            <v>X</v>
          </cell>
          <cell r="F327" t="str">
            <v>X</v>
          </cell>
          <cell r="G327" t="str">
            <v>Quy trình khám sức khỏe CB-GV-NV bảo vệ và nâng cao sức khỏe người lao động tại trường Cao đẳng Lý Tự Trọng Thành phố Hồ Chí Minh</v>
          </cell>
          <cell r="H327" t="str">
            <v>Quy trình triển khai khám sức khỏe định kỳ tích cực bảo vệ nâng cao sức khỏe cán bộ - giảng viên - nhân viên tại Trường Cao đẳng Lý Tự Trọng Thành phố Hồ Chí Minh</v>
          </cell>
          <cell r="I327" t="str">
            <v>X</v>
          </cell>
        </row>
        <row r="328">
          <cell r="C328" t="str">
            <v>Bùi Thị Lan Anh</v>
          </cell>
          <cell r="D328" t="str">
            <v>Nhân viên Y tế</v>
          </cell>
          <cell r="E328" t="str">
            <v>X</v>
          </cell>
          <cell r="F328" t="str">
            <v>X</v>
          </cell>
          <cell r="G328" t="str">
            <v>Quy trình phòng chống dịch bệnh sót xuất huyết cho sinh viên ký túc xá tại trường Cao đẳng Lý Tự Trọng Thành phố Hồ Chí Minh.</v>
          </cell>
          <cell r="H328" t="str">
            <v>Đề xuất quy trình phòng, chống sốt xuất huyết tại ký túc xá Sinh viên Trường Cao đẳng Lý Tự Trọng Thành phố Hồ Chí Minh</v>
          </cell>
        </row>
        <row r="329">
          <cell r="C329" t="str">
            <v>Lê Thị Huyền</v>
          </cell>
          <cell r="D329" t="str">
            <v>Nhân viên Y tế</v>
          </cell>
          <cell r="E329" t="str">
            <v>X</v>
          </cell>
          <cell r="F329" t="str">
            <v>X</v>
          </cell>
          <cell r="G329" t="str">
            <v>Một số biện pháp đảm bảo vệ sinh  an toàn thực phẩm ở bếp ăn tập thể trong trường Cao đẳng Lý Tự Trọng Thành phố Hồ Chí Minh</v>
          </cell>
          <cell r="H329" t="str">
            <v>Các giải pháp bảo đảm an toàn thực phẩm tại Trường Cao đẳng Lý Tự Trọng Thành Phố Hồ Chí Minh</v>
          </cell>
        </row>
        <row r="330">
          <cell r="C330" t="str">
            <v>Nguyễn Văn Chiến</v>
          </cell>
          <cell r="D330" t="str">
            <v>Trưởng TT QHDN</v>
          </cell>
          <cell r="E330" t="str">
            <v>X</v>
          </cell>
          <cell r="F330" t="str">
            <v>X</v>
          </cell>
          <cell r="G330" t="str">
            <v>Cải tiến quy trình tiếp nhận thông tin doanh nghiệp liên hệ tuyển dụng sinh viên tại trường Cao đẳng Lý Tự Trọng TPHCM</v>
          </cell>
          <cell r="H330" t="str">
            <v>Cải tiến quy trình tiếp nhận thông tin doanh nghiệp liên hệ tuyển dụng sinh viên tại Trường Cao đẳng Lý Tự Trọng Thành phố Hồ Chí Minh</v>
          </cell>
        </row>
        <row r="331">
          <cell r="C331" t="str">
            <v>Nguyễn Thùy Dương</v>
          </cell>
          <cell r="D331" t="str">
            <v>Nhân viên</v>
          </cell>
          <cell r="E331" t="str">
            <v>X</v>
          </cell>
          <cell r="G331" t="str">
            <v>Một số biện pháp gia tăng tỷ lệ sinh viên có việc làm sau khi tốt nghiệp tại trường Cao đẳng Lý Tự Trọng TPHCM</v>
          </cell>
          <cell r="H331" t="str">
            <v>Một số biện pháp gia tăng tỷ lệ sinh viên có việc làm sau khi tốt nghiệp tại Trường Cao đẳng Lý Tự Trọng Thành phố Hồ Chí Minh</v>
          </cell>
        </row>
        <row r="332">
          <cell r="C332" t="str">
            <v>Nguyễn Hữu Thiện</v>
          </cell>
          <cell r="D332" t="str">
            <v>Trưởng TT Điều hành và QLDL</v>
          </cell>
          <cell r="E332" t="str">
            <v>X</v>
          </cell>
          <cell r="F332" t="str">
            <v>X</v>
          </cell>
          <cell r="G332" t="str">
            <v>Giải pháp xây dựng hệ thống tư vấn tuyển sinh trực tuyến cho Trường Cao đẳng Lý Tự Trọng Tp.HCM</v>
          </cell>
          <cell r="H332" t="str">
            <v>Một số giải pháp đảm bảo an toàn dữ liệu tại Trường Cao đẳng Lý Tự Trọng Thành phố Hồ Chí Minh</v>
          </cell>
          <cell r="I332" t="str">
            <v>X</v>
          </cell>
        </row>
        <row r="333">
          <cell r="C333" t="str">
            <v>Trương Hữu Lộc</v>
          </cell>
          <cell r="D333" t="str">
            <v>Nhân viên</v>
          </cell>
          <cell r="E333" t="str">
            <v>X</v>
          </cell>
          <cell r="G333" t="str">
            <v>Nâng cao chất lượng âm thanh live stream
 giới thiệu về trường bằng phần mềm adobe audition</v>
          </cell>
          <cell r="H333" t="str">
            <v>Nâng cao chất lượng âm thanh live stream giới thiệu về trường bằng phần mềm Adobe Audition</v>
          </cell>
        </row>
        <row r="334">
          <cell r="C334" t="str">
            <v>Vương Hội Khánh</v>
          </cell>
          <cell r="D334" t="str">
            <v>Nhân viên</v>
          </cell>
          <cell r="E334" t="str">
            <v>X</v>
          </cell>
          <cell r="G334" t="str">
            <v>Giải pháp quản lý hệ thống mạng không dây tại Trường Cao đẳng Lý Tự Trọng Thành phố Hồ Chí Minh.</v>
          </cell>
          <cell r="H334" t="str">
            <v>Giải pháp quản lý hệ thống mạng không dây tại Trường Cao đẳng Lý Tự Trọng Thành phố Hồ Chí Minh</v>
          </cell>
        </row>
        <row r="335">
          <cell r="C335" t="str">
            <v>Nguyễn Đan Trường</v>
          </cell>
          <cell r="D335" t="str">
            <v>Nhân viên</v>
          </cell>
          <cell r="E335" t="str">
            <v>X</v>
          </cell>
          <cell r="G335" t="str">
            <v>Giải pháp quản lý hệ thống lưu trữ đầu ghi camera của Trường Cao đẳng Lý Tự Trọng Thành phố Hồ Chí Minh.</v>
          </cell>
          <cell r="H335" t="str">
            <v>Giải pháp quản lý hệ thống lưu trữ đầu ghi camera của Trường Cao đẳng Lý Tự Trọng Thành phố Hồ Chí Minh.</v>
          </cell>
        </row>
        <row r="336">
          <cell r="C336" t="str">
            <v>Phạm Huỳnh Kim Ngân</v>
          </cell>
          <cell r="D336" t="str">
            <v>Nhân viên</v>
          </cell>
          <cell r="E336" t="str">
            <v>X</v>
          </cell>
          <cell r="G336" t="str">
            <v>Một số giải pháp giảm thiểu tình trạng học sinh bỏ học tại Trường Cao đẳng Lý Tự Trọng Thành phố Hồ Chí Minh.</v>
          </cell>
          <cell r="H336" t="str">
            <v>Một số giải pháp giảm thiểu tình trạng học sinh bỏ học tại Trường Cao đẳng Lý Tự Trọng Thành phố Hồ Chí Minh</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181"/>
  <sheetViews>
    <sheetView workbookViewId="0">
      <selection activeCell="B29" sqref="B29"/>
    </sheetView>
  </sheetViews>
  <sheetFormatPr defaultRowHeight="18.75" x14ac:dyDescent="0.3"/>
  <cols>
    <col min="1" max="1" width="33.5703125" style="146" customWidth="1"/>
    <col min="2" max="2" width="43" style="146" customWidth="1"/>
    <col min="3" max="3" width="65.85546875" style="148" customWidth="1"/>
    <col min="4" max="16384" width="9.140625" style="149"/>
  </cols>
  <sheetData>
    <row r="1" spans="1:3" s="147" customFormat="1" ht="25.5" customHeight="1" x14ac:dyDescent="0.3">
      <c r="A1" s="388" t="s">
        <v>439</v>
      </c>
      <c r="B1" s="388"/>
      <c r="C1" s="160" t="s">
        <v>519</v>
      </c>
    </row>
    <row r="2" spans="1:3" x14ac:dyDescent="0.3">
      <c r="A2" s="151" t="s">
        <v>440</v>
      </c>
      <c r="B2"/>
      <c r="C2"/>
    </row>
    <row r="3" spans="1:3" ht="37.5" x14ac:dyDescent="0.3">
      <c r="A3" s="153" t="s">
        <v>441</v>
      </c>
      <c r="B3" s="153" t="s">
        <v>432</v>
      </c>
      <c r="C3" s="153" t="s">
        <v>442</v>
      </c>
    </row>
    <row r="4" spans="1:3" ht="37.5" x14ac:dyDescent="0.3">
      <c r="A4" s="154" t="s">
        <v>443</v>
      </c>
      <c r="B4" s="154" t="s">
        <v>444</v>
      </c>
      <c r="C4" s="155" t="s">
        <v>445</v>
      </c>
    </row>
    <row r="5" spans="1:3" ht="37.5" x14ac:dyDescent="0.3">
      <c r="A5" s="154" t="s">
        <v>446</v>
      </c>
      <c r="B5" s="154" t="s">
        <v>444</v>
      </c>
      <c r="C5" s="155" t="s">
        <v>447</v>
      </c>
    </row>
    <row r="6" spans="1:3" ht="37.5" x14ac:dyDescent="0.3">
      <c r="A6" s="154" t="s">
        <v>448</v>
      </c>
      <c r="B6" s="154" t="s">
        <v>444</v>
      </c>
      <c r="C6" s="155" t="s">
        <v>449</v>
      </c>
    </row>
    <row r="7" spans="1:3" ht="37.5" x14ac:dyDescent="0.3">
      <c r="A7" s="154" t="s">
        <v>450</v>
      </c>
      <c r="B7" s="154" t="s">
        <v>435</v>
      </c>
      <c r="C7" s="155" t="s">
        <v>451</v>
      </c>
    </row>
    <row r="8" spans="1:3" s="146" customFormat="1" ht="37.5" x14ac:dyDescent="0.25">
      <c r="A8" s="154" t="s">
        <v>452</v>
      </c>
      <c r="B8" s="154" t="s">
        <v>435</v>
      </c>
      <c r="C8" s="155" t="s">
        <v>453</v>
      </c>
    </row>
    <row r="9" spans="1:3" s="146" customFormat="1" ht="37.5" x14ac:dyDescent="0.25">
      <c r="A9" s="154" t="s">
        <v>454</v>
      </c>
      <c r="B9" s="154" t="s">
        <v>435</v>
      </c>
      <c r="C9" s="155" t="s">
        <v>455</v>
      </c>
    </row>
    <row r="10" spans="1:3" s="146" customFormat="1" ht="37.5" x14ac:dyDescent="0.25">
      <c r="A10" s="154" t="s">
        <v>456</v>
      </c>
      <c r="B10" s="154" t="s">
        <v>435</v>
      </c>
      <c r="C10" s="155" t="s">
        <v>457</v>
      </c>
    </row>
    <row r="11" spans="1:3" s="146" customFormat="1" ht="37.5" x14ac:dyDescent="0.25">
      <c r="A11" s="154" t="s">
        <v>458</v>
      </c>
      <c r="B11" s="154" t="s">
        <v>435</v>
      </c>
      <c r="C11" s="155" t="s">
        <v>459</v>
      </c>
    </row>
    <row r="12" spans="1:3" s="146" customFormat="1" ht="37.5" x14ac:dyDescent="0.25">
      <c r="A12" s="154" t="s">
        <v>460</v>
      </c>
      <c r="B12" s="154" t="s">
        <v>435</v>
      </c>
      <c r="C12" s="155" t="s">
        <v>461</v>
      </c>
    </row>
    <row r="13" spans="1:3" s="146" customFormat="1" ht="39" customHeight="1" x14ac:dyDescent="0.25">
      <c r="A13" s="154" t="s">
        <v>462</v>
      </c>
      <c r="B13" s="154" t="s">
        <v>463</v>
      </c>
      <c r="C13" s="155" t="s">
        <v>464</v>
      </c>
    </row>
    <row r="14" spans="1:3" s="146" customFormat="1" ht="37.5" x14ac:dyDescent="0.25">
      <c r="A14" s="154" t="s">
        <v>434</v>
      </c>
      <c r="B14" s="154" t="s">
        <v>435</v>
      </c>
      <c r="C14" s="155" t="s">
        <v>465</v>
      </c>
    </row>
    <row r="15" spans="1:3" s="146" customFormat="1" ht="37.5" x14ac:dyDescent="0.25">
      <c r="A15" s="154" t="s">
        <v>436</v>
      </c>
      <c r="B15" s="154" t="s">
        <v>435</v>
      </c>
      <c r="C15" s="155" t="s">
        <v>466</v>
      </c>
    </row>
    <row r="16" spans="1:3" s="146" customFormat="1" ht="37.5" x14ac:dyDescent="0.25">
      <c r="A16" s="154" t="s">
        <v>437</v>
      </c>
      <c r="B16" s="154" t="s">
        <v>435</v>
      </c>
      <c r="C16" s="155" t="s">
        <v>467</v>
      </c>
    </row>
    <row r="17" spans="1:3" s="146" customFormat="1" ht="37.5" x14ac:dyDescent="0.25">
      <c r="A17" s="154" t="s">
        <v>446</v>
      </c>
      <c r="B17" s="154" t="s">
        <v>435</v>
      </c>
      <c r="C17" s="155" t="s">
        <v>468</v>
      </c>
    </row>
    <row r="18" spans="1:3" s="146" customFormat="1" ht="37.5" x14ac:dyDescent="0.25">
      <c r="A18" s="154" t="s">
        <v>469</v>
      </c>
      <c r="B18" s="154" t="s">
        <v>435</v>
      </c>
      <c r="C18" s="155" t="s">
        <v>470</v>
      </c>
    </row>
    <row r="19" spans="1:3" s="146" customFormat="1" ht="37.5" x14ac:dyDescent="0.25">
      <c r="A19" s="154" t="s">
        <v>448</v>
      </c>
      <c r="B19" s="154" t="s">
        <v>435</v>
      </c>
      <c r="C19" s="155" t="s">
        <v>471</v>
      </c>
    </row>
    <row r="20" spans="1:3" s="146" customFormat="1" ht="37.5" x14ac:dyDescent="0.25">
      <c r="A20" s="156" t="s">
        <v>472</v>
      </c>
      <c r="B20" s="156" t="s">
        <v>435</v>
      </c>
      <c r="C20" s="157" t="s">
        <v>473</v>
      </c>
    </row>
    <row r="21" spans="1:3" s="146" customFormat="1" x14ac:dyDescent="0.25">
      <c r="A21" s="152"/>
      <c r="B21"/>
      <c r="C21"/>
    </row>
    <row r="22" spans="1:3" s="146" customFormat="1" ht="24.75" customHeight="1" x14ac:dyDescent="0.25">
      <c r="A22" s="152" t="s">
        <v>474</v>
      </c>
      <c r="B22"/>
      <c r="C22"/>
    </row>
    <row r="23" spans="1:3" s="146" customFormat="1" x14ac:dyDescent="0.25">
      <c r="A23" s="151"/>
      <c r="B23"/>
      <c r="C23"/>
    </row>
    <row r="24" spans="1:3" s="146" customFormat="1" ht="37.5" x14ac:dyDescent="0.25">
      <c r="A24" s="153" t="s">
        <v>441</v>
      </c>
      <c r="B24" s="153" t="s">
        <v>433</v>
      </c>
      <c r="C24" s="153" t="s">
        <v>475</v>
      </c>
    </row>
    <row r="25" spans="1:3" s="146" customFormat="1" x14ac:dyDescent="0.25">
      <c r="A25" s="384">
        <v>2004</v>
      </c>
      <c r="B25" s="158" t="s">
        <v>476</v>
      </c>
      <c r="C25" s="385" t="s">
        <v>478</v>
      </c>
    </row>
    <row r="26" spans="1:3" s="146" customFormat="1" ht="75" x14ac:dyDescent="0.25">
      <c r="A26" s="384"/>
      <c r="B26" s="155" t="s">
        <v>477</v>
      </c>
      <c r="C26" s="385"/>
    </row>
    <row r="27" spans="1:3" s="146" customFormat="1" x14ac:dyDescent="0.25">
      <c r="A27" s="384" t="s">
        <v>450</v>
      </c>
      <c r="B27" s="158" t="s">
        <v>479</v>
      </c>
      <c r="C27" s="385" t="s">
        <v>481</v>
      </c>
    </row>
    <row r="28" spans="1:3" s="146" customFormat="1" ht="37.5" x14ac:dyDescent="0.25">
      <c r="A28" s="384"/>
      <c r="B28" s="155" t="s">
        <v>480</v>
      </c>
      <c r="C28" s="385"/>
    </row>
    <row r="29" spans="1:3" s="146" customFormat="1" x14ac:dyDescent="0.25">
      <c r="A29" s="384">
        <v>2009</v>
      </c>
      <c r="B29" s="158" t="s">
        <v>482</v>
      </c>
      <c r="C29" s="385" t="s">
        <v>484</v>
      </c>
    </row>
    <row r="30" spans="1:3" s="146" customFormat="1" ht="37.5" x14ac:dyDescent="0.25">
      <c r="A30" s="384"/>
      <c r="B30" s="155" t="s">
        <v>483</v>
      </c>
      <c r="C30" s="385"/>
    </row>
    <row r="31" spans="1:3" s="146" customFormat="1" x14ac:dyDescent="0.25">
      <c r="A31" s="384" t="s">
        <v>454</v>
      </c>
      <c r="B31" s="158" t="s">
        <v>485</v>
      </c>
      <c r="C31" s="385" t="s">
        <v>487</v>
      </c>
    </row>
    <row r="32" spans="1:3" s="146" customFormat="1" ht="56.25" x14ac:dyDescent="0.25">
      <c r="A32" s="384"/>
      <c r="B32" s="155" t="s">
        <v>486</v>
      </c>
      <c r="C32" s="385"/>
    </row>
    <row r="33" spans="1:3" s="146" customFormat="1" x14ac:dyDescent="0.25">
      <c r="A33" s="384" t="s">
        <v>458</v>
      </c>
      <c r="B33" s="158" t="s">
        <v>485</v>
      </c>
      <c r="C33" s="385" t="s">
        <v>489</v>
      </c>
    </row>
    <row r="34" spans="1:3" s="146" customFormat="1" ht="56.25" x14ac:dyDescent="0.25">
      <c r="A34" s="384"/>
      <c r="B34" s="155" t="s">
        <v>488</v>
      </c>
      <c r="C34" s="385"/>
    </row>
    <row r="35" spans="1:3" s="146" customFormat="1" x14ac:dyDescent="0.25">
      <c r="A35" s="384" t="s">
        <v>458</v>
      </c>
      <c r="B35" s="158" t="s">
        <v>482</v>
      </c>
      <c r="C35" s="385" t="s">
        <v>491</v>
      </c>
    </row>
    <row r="36" spans="1:3" s="146" customFormat="1" ht="37.5" x14ac:dyDescent="0.25">
      <c r="A36" s="384"/>
      <c r="B36" s="155" t="s">
        <v>490</v>
      </c>
      <c r="C36" s="385"/>
    </row>
    <row r="37" spans="1:3" s="146" customFormat="1" x14ac:dyDescent="0.25">
      <c r="A37" s="384" t="s">
        <v>460</v>
      </c>
      <c r="B37" s="158" t="s">
        <v>482</v>
      </c>
      <c r="C37" s="385" t="s">
        <v>493</v>
      </c>
    </row>
    <row r="38" spans="1:3" s="146" customFormat="1" ht="37.5" x14ac:dyDescent="0.25">
      <c r="A38" s="384"/>
      <c r="B38" s="155" t="s">
        <v>492</v>
      </c>
      <c r="C38" s="385"/>
    </row>
    <row r="39" spans="1:3" s="146" customFormat="1" x14ac:dyDescent="0.25">
      <c r="A39" s="384">
        <v>2016</v>
      </c>
      <c r="B39" s="158" t="s">
        <v>482</v>
      </c>
      <c r="C39" s="385" t="s">
        <v>495</v>
      </c>
    </row>
    <row r="40" spans="1:3" s="146" customFormat="1" ht="112.5" x14ac:dyDescent="0.25">
      <c r="A40" s="384"/>
      <c r="B40" s="155" t="s">
        <v>494</v>
      </c>
      <c r="C40" s="385"/>
    </row>
    <row r="41" spans="1:3" s="146" customFormat="1" x14ac:dyDescent="0.25">
      <c r="A41" s="384" t="s">
        <v>437</v>
      </c>
      <c r="B41" s="158" t="s">
        <v>485</v>
      </c>
      <c r="C41" s="385" t="s">
        <v>497</v>
      </c>
    </row>
    <row r="42" spans="1:3" s="146" customFormat="1" ht="93.75" x14ac:dyDescent="0.25">
      <c r="A42" s="384"/>
      <c r="B42" s="155" t="s">
        <v>496</v>
      </c>
      <c r="C42" s="385"/>
    </row>
    <row r="43" spans="1:3" s="146" customFormat="1" x14ac:dyDescent="0.25">
      <c r="A43" s="384">
        <v>2018</v>
      </c>
      <c r="B43" s="158" t="s">
        <v>498</v>
      </c>
      <c r="C43" s="385" t="s">
        <v>500</v>
      </c>
    </row>
    <row r="44" spans="1:3" s="146" customFormat="1" ht="56.25" x14ac:dyDescent="0.25">
      <c r="A44" s="384"/>
      <c r="B44" s="155" t="s">
        <v>499</v>
      </c>
      <c r="C44" s="385"/>
    </row>
    <row r="45" spans="1:3" s="146" customFormat="1" x14ac:dyDescent="0.25">
      <c r="A45" s="384" t="s">
        <v>437</v>
      </c>
      <c r="B45" s="158" t="s">
        <v>501</v>
      </c>
      <c r="C45" s="385" t="s">
        <v>503</v>
      </c>
    </row>
    <row r="46" spans="1:3" s="146" customFormat="1" ht="56.25" x14ac:dyDescent="0.25">
      <c r="A46" s="384"/>
      <c r="B46" s="155" t="s">
        <v>502</v>
      </c>
      <c r="C46" s="385"/>
    </row>
    <row r="47" spans="1:3" s="146" customFormat="1" x14ac:dyDescent="0.25">
      <c r="A47" s="384" t="s">
        <v>446</v>
      </c>
      <c r="B47" s="158" t="s">
        <v>498</v>
      </c>
      <c r="C47" s="385" t="s">
        <v>505</v>
      </c>
    </row>
    <row r="48" spans="1:3" s="146" customFormat="1" ht="93.75" x14ac:dyDescent="0.25">
      <c r="A48" s="384"/>
      <c r="B48" s="155" t="s">
        <v>504</v>
      </c>
      <c r="C48" s="385"/>
    </row>
    <row r="49" spans="1:3" s="146" customFormat="1" x14ac:dyDescent="0.25">
      <c r="A49" s="384" t="s">
        <v>469</v>
      </c>
      <c r="B49" s="158" t="s">
        <v>501</v>
      </c>
      <c r="C49" s="385" t="s">
        <v>507</v>
      </c>
    </row>
    <row r="50" spans="1:3" s="146" customFormat="1" ht="56.25" x14ac:dyDescent="0.25">
      <c r="A50" s="384"/>
      <c r="B50" s="155" t="s">
        <v>506</v>
      </c>
      <c r="C50" s="385"/>
    </row>
    <row r="51" spans="1:3" s="146" customFormat="1" x14ac:dyDescent="0.25">
      <c r="A51" s="384">
        <v>2020</v>
      </c>
      <c r="B51" s="158" t="s">
        <v>508</v>
      </c>
      <c r="C51" s="385" t="s">
        <v>510</v>
      </c>
    </row>
    <row r="52" spans="1:3" s="146" customFormat="1" ht="75" x14ac:dyDescent="0.25">
      <c r="A52" s="384"/>
      <c r="B52" s="155" t="s">
        <v>509</v>
      </c>
      <c r="C52" s="385"/>
    </row>
    <row r="53" spans="1:3" s="146" customFormat="1" x14ac:dyDescent="0.25">
      <c r="A53" s="384">
        <v>2021</v>
      </c>
      <c r="B53" s="158" t="s">
        <v>498</v>
      </c>
      <c r="C53" s="385" t="s">
        <v>512</v>
      </c>
    </row>
    <row r="54" spans="1:3" s="146" customFormat="1" ht="56.25" x14ac:dyDescent="0.25">
      <c r="A54" s="384"/>
      <c r="B54" s="155" t="s">
        <v>511</v>
      </c>
      <c r="C54" s="385"/>
    </row>
    <row r="55" spans="1:3" s="146" customFormat="1" x14ac:dyDescent="0.25">
      <c r="A55" s="384">
        <v>2021</v>
      </c>
      <c r="B55" s="158" t="s">
        <v>498</v>
      </c>
      <c r="C55" s="385" t="s">
        <v>514</v>
      </c>
    </row>
    <row r="56" spans="1:3" s="146" customFormat="1" ht="75" x14ac:dyDescent="0.25">
      <c r="A56" s="384"/>
      <c r="B56" s="155" t="s">
        <v>513</v>
      </c>
      <c r="C56" s="385"/>
    </row>
    <row r="57" spans="1:3" s="146" customFormat="1" ht="56.25" x14ac:dyDescent="0.25">
      <c r="A57" s="156">
        <v>2022</v>
      </c>
      <c r="B57" s="157" t="s">
        <v>515</v>
      </c>
      <c r="C57" s="157" t="s">
        <v>516</v>
      </c>
    </row>
    <row r="58" spans="1:3" s="146" customFormat="1" x14ac:dyDescent="0.25">
      <c r="A58" s="386" t="s">
        <v>472</v>
      </c>
      <c r="B58" s="159" t="s">
        <v>501</v>
      </c>
      <c r="C58" s="387" t="s">
        <v>518</v>
      </c>
    </row>
    <row r="59" spans="1:3" s="146" customFormat="1" ht="56.25" x14ac:dyDescent="0.25">
      <c r="A59" s="386"/>
      <c r="B59" s="157" t="s">
        <v>517</v>
      </c>
      <c r="C59" s="387"/>
    </row>
    <row r="60" spans="1:3" s="146" customFormat="1" x14ac:dyDescent="0.25">
      <c r="C60" s="150"/>
    </row>
    <row r="61" spans="1:3" s="146" customFormat="1" x14ac:dyDescent="0.25">
      <c r="C61" s="150"/>
    </row>
    <row r="62" spans="1:3" s="146" customFormat="1" x14ac:dyDescent="0.25">
      <c r="C62" s="150"/>
    </row>
    <row r="63" spans="1:3" s="146" customFormat="1" x14ac:dyDescent="0.25">
      <c r="C63" s="150"/>
    </row>
    <row r="64" spans="1:3" s="146" customFormat="1" x14ac:dyDescent="0.25">
      <c r="C64" s="150"/>
    </row>
    <row r="65" spans="3:3" s="146" customFormat="1" x14ac:dyDescent="0.25">
      <c r="C65" s="150"/>
    </row>
    <row r="66" spans="3:3" s="146" customFormat="1" x14ac:dyDescent="0.25">
      <c r="C66" s="150"/>
    </row>
    <row r="67" spans="3:3" s="146" customFormat="1" x14ac:dyDescent="0.25">
      <c r="C67" s="150"/>
    </row>
    <row r="68" spans="3:3" s="146" customFormat="1" x14ac:dyDescent="0.25">
      <c r="C68" s="150"/>
    </row>
    <row r="69" spans="3:3" s="146" customFormat="1" x14ac:dyDescent="0.25">
      <c r="C69" s="150"/>
    </row>
    <row r="70" spans="3:3" s="146" customFormat="1" x14ac:dyDescent="0.25">
      <c r="C70" s="150"/>
    </row>
    <row r="71" spans="3:3" s="146" customFormat="1" x14ac:dyDescent="0.25">
      <c r="C71" s="150"/>
    </row>
    <row r="72" spans="3:3" s="146" customFormat="1" x14ac:dyDescent="0.25">
      <c r="C72" s="150"/>
    </row>
    <row r="73" spans="3:3" s="146" customFormat="1" x14ac:dyDescent="0.25">
      <c r="C73" s="150"/>
    </row>
    <row r="74" spans="3:3" s="146" customFormat="1" x14ac:dyDescent="0.25">
      <c r="C74" s="150"/>
    </row>
    <row r="75" spans="3:3" s="146" customFormat="1" x14ac:dyDescent="0.25">
      <c r="C75" s="150"/>
    </row>
    <row r="76" spans="3:3" s="146" customFormat="1" x14ac:dyDescent="0.25">
      <c r="C76" s="150"/>
    </row>
    <row r="77" spans="3:3" s="146" customFormat="1" x14ac:dyDescent="0.25">
      <c r="C77" s="150"/>
    </row>
    <row r="78" spans="3:3" s="146" customFormat="1" x14ac:dyDescent="0.25">
      <c r="C78" s="150"/>
    </row>
    <row r="79" spans="3:3" s="146" customFormat="1" x14ac:dyDescent="0.25">
      <c r="C79" s="150"/>
    </row>
    <row r="80" spans="3:3" s="146" customFormat="1" x14ac:dyDescent="0.25">
      <c r="C80" s="150"/>
    </row>
    <row r="81" spans="3:3" s="146" customFormat="1" x14ac:dyDescent="0.25">
      <c r="C81" s="150"/>
    </row>
    <row r="82" spans="3:3" s="146" customFormat="1" x14ac:dyDescent="0.25">
      <c r="C82" s="150"/>
    </row>
    <row r="83" spans="3:3" s="146" customFormat="1" x14ac:dyDescent="0.25">
      <c r="C83" s="150"/>
    </row>
    <row r="84" spans="3:3" s="146" customFormat="1" x14ac:dyDescent="0.25">
      <c r="C84" s="150"/>
    </row>
    <row r="85" spans="3:3" s="146" customFormat="1" x14ac:dyDescent="0.25">
      <c r="C85" s="150"/>
    </row>
    <row r="86" spans="3:3" s="146" customFormat="1" x14ac:dyDescent="0.25">
      <c r="C86" s="150"/>
    </row>
    <row r="87" spans="3:3" s="146" customFormat="1" x14ac:dyDescent="0.25">
      <c r="C87" s="150"/>
    </row>
    <row r="88" spans="3:3" s="146" customFormat="1" x14ac:dyDescent="0.25">
      <c r="C88" s="150"/>
    </row>
    <row r="89" spans="3:3" s="146" customFormat="1" x14ac:dyDescent="0.25">
      <c r="C89" s="150"/>
    </row>
    <row r="90" spans="3:3" s="146" customFormat="1" x14ac:dyDescent="0.25">
      <c r="C90" s="150"/>
    </row>
    <row r="91" spans="3:3" s="146" customFormat="1" x14ac:dyDescent="0.25">
      <c r="C91" s="150"/>
    </row>
    <row r="92" spans="3:3" s="146" customFormat="1" x14ac:dyDescent="0.25">
      <c r="C92" s="150"/>
    </row>
    <row r="93" spans="3:3" s="146" customFormat="1" x14ac:dyDescent="0.25">
      <c r="C93" s="150"/>
    </row>
    <row r="94" spans="3:3" s="146" customFormat="1" x14ac:dyDescent="0.25">
      <c r="C94" s="150"/>
    </row>
    <row r="95" spans="3:3" s="146" customFormat="1" x14ac:dyDescent="0.25">
      <c r="C95" s="150"/>
    </row>
    <row r="96" spans="3:3" s="146" customFormat="1" x14ac:dyDescent="0.25">
      <c r="C96" s="150"/>
    </row>
    <row r="97" spans="3:3" s="146" customFormat="1" x14ac:dyDescent="0.25">
      <c r="C97" s="150"/>
    </row>
    <row r="98" spans="3:3" s="146" customFormat="1" x14ac:dyDescent="0.25">
      <c r="C98" s="150"/>
    </row>
    <row r="99" spans="3:3" s="146" customFormat="1" x14ac:dyDescent="0.25">
      <c r="C99" s="150"/>
    </row>
    <row r="100" spans="3:3" s="146" customFormat="1" x14ac:dyDescent="0.25">
      <c r="C100" s="150"/>
    </row>
    <row r="101" spans="3:3" s="146" customFormat="1" x14ac:dyDescent="0.25">
      <c r="C101" s="150"/>
    </row>
    <row r="102" spans="3:3" s="146" customFormat="1" x14ac:dyDescent="0.25">
      <c r="C102" s="150"/>
    </row>
    <row r="103" spans="3:3" s="146" customFormat="1" x14ac:dyDescent="0.25">
      <c r="C103" s="150"/>
    </row>
    <row r="104" spans="3:3" s="146" customFormat="1" x14ac:dyDescent="0.25">
      <c r="C104" s="150"/>
    </row>
    <row r="105" spans="3:3" s="146" customFormat="1" x14ac:dyDescent="0.25">
      <c r="C105" s="150"/>
    </row>
    <row r="106" spans="3:3" s="146" customFormat="1" x14ac:dyDescent="0.25">
      <c r="C106" s="150"/>
    </row>
    <row r="107" spans="3:3" s="146" customFormat="1" x14ac:dyDescent="0.25">
      <c r="C107" s="150"/>
    </row>
    <row r="108" spans="3:3" s="146" customFormat="1" x14ac:dyDescent="0.25">
      <c r="C108" s="150"/>
    </row>
    <row r="109" spans="3:3" s="146" customFormat="1" x14ac:dyDescent="0.25">
      <c r="C109" s="150"/>
    </row>
    <row r="110" spans="3:3" s="146" customFormat="1" x14ac:dyDescent="0.25">
      <c r="C110" s="150"/>
    </row>
    <row r="111" spans="3:3" s="146" customFormat="1" x14ac:dyDescent="0.25">
      <c r="C111" s="150"/>
    </row>
    <row r="112" spans="3:3" s="146" customFormat="1" x14ac:dyDescent="0.25">
      <c r="C112" s="150"/>
    </row>
    <row r="113" spans="3:3" s="146" customFormat="1" x14ac:dyDescent="0.25">
      <c r="C113" s="150"/>
    </row>
    <row r="114" spans="3:3" s="146" customFormat="1" x14ac:dyDescent="0.25">
      <c r="C114" s="150"/>
    </row>
    <row r="115" spans="3:3" s="146" customFormat="1" x14ac:dyDescent="0.25">
      <c r="C115" s="150"/>
    </row>
    <row r="116" spans="3:3" s="146" customFormat="1" x14ac:dyDescent="0.25">
      <c r="C116" s="150"/>
    </row>
    <row r="117" spans="3:3" s="146" customFormat="1" x14ac:dyDescent="0.25">
      <c r="C117" s="150"/>
    </row>
    <row r="118" spans="3:3" s="146" customFormat="1" x14ac:dyDescent="0.25">
      <c r="C118" s="150"/>
    </row>
    <row r="119" spans="3:3" s="146" customFormat="1" x14ac:dyDescent="0.25">
      <c r="C119" s="150"/>
    </row>
    <row r="120" spans="3:3" s="146" customFormat="1" x14ac:dyDescent="0.25">
      <c r="C120" s="150"/>
    </row>
    <row r="121" spans="3:3" s="146" customFormat="1" x14ac:dyDescent="0.25">
      <c r="C121" s="150"/>
    </row>
    <row r="122" spans="3:3" s="146" customFormat="1" x14ac:dyDescent="0.25">
      <c r="C122" s="150"/>
    </row>
    <row r="123" spans="3:3" s="146" customFormat="1" x14ac:dyDescent="0.25">
      <c r="C123" s="150"/>
    </row>
    <row r="124" spans="3:3" s="146" customFormat="1" x14ac:dyDescent="0.25">
      <c r="C124" s="150"/>
    </row>
    <row r="125" spans="3:3" s="146" customFormat="1" x14ac:dyDescent="0.25">
      <c r="C125" s="150"/>
    </row>
    <row r="126" spans="3:3" s="146" customFormat="1" x14ac:dyDescent="0.25">
      <c r="C126" s="150"/>
    </row>
    <row r="127" spans="3:3" s="146" customFormat="1" x14ac:dyDescent="0.25">
      <c r="C127" s="150"/>
    </row>
    <row r="128" spans="3:3" s="146" customFormat="1" x14ac:dyDescent="0.25">
      <c r="C128" s="150"/>
    </row>
    <row r="129" spans="3:3" s="146" customFormat="1" x14ac:dyDescent="0.25">
      <c r="C129" s="150"/>
    </row>
    <row r="130" spans="3:3" s="146" customFormat="1" x14ac:dyDescent="0.25">
      <c r="C130" s="150"/>
    </row>
    <row r="131" spans="3:3" s="146" customFormat="1" x14ac:dyDescent="0.25">
      <c r="C131" s="150"/>
    </row>
    <row r="132" spans="3:3" s="146" customFormat="1" x14ac:dyDescent="0.25">
      <c r="C132" s="150"/>
    </row>
    <row r="133" spans="3:3" s="146" customFormat="1" x14ac:dyDescent="0.25">
      <c r="C133" s="150"/>
    </row>
    <row r="134" spans="3:3" s="146" customFormat="1" x14ac:dyDescent="0.25">
      <c r="C134" s="150"/>
    </row>
    <row r="135" spans="3:3" s="146" customFormat="1" x14ac:dyDescent="0.25">
      <c r="C135" s="150"/>
    </row>
    <row r="136" spans="3:3" s="146" customFormat="1" x14ac:dyDescent="0.25">
      <c r="C136" s="150"/>
    </row>
    <row r="137" spans="3:3" s="146" customFormat="1" x14ac:dyDescent="0.25">
      <c r="C137" s="150"/>
    </row>
    <row r="138" spans="3:3" s="146" customFormat="1" x14ac:dyDescent="0.25">
      <c r="C138" s="150"/>
    </row>
    <row r="139" spans="3:3" s="146" customFormat="1" x14ac:dyDescent="0.25">
      <c r="C139" s="150"/>
    </row>
    <row r="140" spans="3:3" s="146" customFormat="1" x14ac:dyDescent="0.25">
      <c r="C140" s="150"/>
    </row>
    <row r="141" spans="3:3" s="146" customFormat="1" x14ac:dyDescent="0.25">
      <c r="C141" s="150"/>
    </row>
    <row r="142" spans="3:3" s="146" customFormat="1" x14ac:dyDescent="0.25">
      <c r="C142" s="150"/>
    </row>
    <row r="143" spans="3:3" s="146" customFormat="1" x14ac:dyDescent="0.25">
      <c r="C143" s="150"/>
    </row>
    <row r="144" spans="3:3" s="146" customFormat="1" x14ac:dyDescent="0.25">
      <c r="C144" s="150"/>
    </row>
    <row r="145" spans="3:3" s="146" customFormat="1" x14ac:dyDescent="0.25">
      <c r="C145" s="150"/>
    </row>
    <row r="146" spans="3:3" s="146" customFormat="1" x14ac:dyDescent="0.25">
      <c r="C146" s="150"/>
    </row>
    <row r="147" spans="3:3" s="146" customFormat="1" x14ac:dyDescent="0.25">
      <c r="C147" s="150"/>
    </row>
    <row r="148" spans="3:3" s="146" customFormat="1" x14ac:dyDescent="0.25">
      <c r="C148" s="150"/>
    </row>
    <row r="149" spans="3:3" s="146" customFormat="1" x14ac:dyDescent="0.25">
      <c r="C149" s="150"/>
    </row>
    <row r="150" spans="3:3" s="146" customFormat="1" x14ac:dyDescent="0.25">
      <c r="C150" s="150"/>
    </row>
    <row r="151" spans="3:3" s="146" customFormat="1" x14ac:dyDescent="0.25">
      <c r="C151" s="150"/>
    </row>
    <row r="152" spans="3:3" s="146" customFormat="1" x14ac:dyDescent="0.25">
      <c r="C152" s="150"/>
    </row>
    <row r="153" spans="3:3" s="146" customFormat="1" x14ac:dyDescent="0.25">
      <c r="C153" s="150"/>
    </row>
    <row r="154" spans="3:3" s="146" customFormat="1" x14ac:dyDescent="0.25">
      <c r="C154" s="150"/>
    </row>
    <row r="155" spans="3:3" s="146" customFormat="1" x14ac:dyDescent="0.25">
      <c r="C155" s="150"/>
    </row>
    <row r="156" spans="3:3" s="146" customFormat="1" x14ac:dyDescent="0.25">
      <c r="C156" s="150"/>
    </row>
    <row r="157" spans="3:3" s="146" customFormat="1" x14ac:dyDescent="0.25">
      <c r="C157" s="150"/>
    </row>
    <row r="158" spans="3:3" s="146" customFormat="1" x14ac:dyDescent="0.25">
      <c r="C158" s="150"/>
    </row>
    <row r="159" spans="3:3" s="146" customFormat="1" x14ac:dyDescent="0.25">
      <c r="C159" s="150"/>
    </row>
    <row r="160" spans="3:3" s="146" customFormat="1" x14ac:dyDescent="0.25">
      <c r="C160" s="150"/>
    </row>
    <row r="161" spans="3:3" s="146" customFormat="1" x14ac:dyDescent="0.25">
      <c r="C161" s="150"/>
    </row>
    <row r="162" spans="3:3" s="146" customFormat="1" x14ac:dyDescent="0.25">
      <c r="C162" s="150"/>
    </row>
    <row r="163" spans="3:3" s="146" customFormat="1" x14ac:dyDescent="0.25">
      <c r="C163" s="150"/>
    </row>
    <row r="164" spans="3:3" s="146" customFormat="1" x14ac:dyDescent="0.25">
      <c r="C164" s="150"/>
    </row>
    <row r="165" spans="3:3" s="146" customFormat="1" x14ac:dyDescent="0.25">
      <c r="C165" s="150"/>
    </row>
    <row r="166" spans="3:3" s="146" customFormat="1" x14ac:dyDescent="0.25">
      <c r="C166" s="150"/>
    </row>
    <row r="167" spans="3:3" s="146" customFormat="1" x14ac:dyDescent="0.25">
      <c r="C167" s="150"/>
    </row>
    <row r="168" spans="3:3" s="146" customFormat="1" x14ac:dyDescent="0.25">
      <c r="C168" s="150"/>
    </row>
    <row r="169" spans="3:3" s="146" customFormat="1" x14ac:dyDescent="0.25">
      <c r="C169" s="150"/>
    </row>
    <row r="170" spans="3:3" s="146" customFormat="1" x14ac:dyDescent="0.25">
      <c r="C170" s="150"/>
    </row>
    <row r="171" spans="3:3" s="146" customFormat="1" x14ac:dyDescent="0.25">
      <c r="C171" s="150"/>
    </row>
    <row r="172" spans="3:3" s="146" customFormat="1" x14ac:dyDescent="0.25">
      <c r="C172" s="150"/>
    </row>
    <row r="173" spans="3:3" s="146" customFormat="1" x14ac:dyDescent="0.25">
      <c r="C173" s="150"/>
    </row>
    <row r="174" spans="3:3" s="146" customFormat="1" x14ac:dyDescent="0.25">
      <c r="C174" s="150"/>
    </row>
    <row r="175" spans="3:3" s="146" customFormat="1" x14ac:dyDescent="0.25">
      <c r="C175" s="150"/>
    </row>
    <row r="176" spans="3:3" s="146" customFormat="1" x14ac:dyDescent="0.25">
      <c r="C176" s="150"/>
    </row>
    <row r="177" spans="3:3" s="146" customFormat="1" x14ac:dyDescent="0.25">
      <c r="C177" s="150"/>
    </row>
    <row r="178" spans="3:3" s="146" customFormat="1" x14ac:dyDescent="0.25">
      <c r="C178" s="150"/>
    </row>
    <row r="179" spans="3:3" s="146" customFormat="1" x14ac:dyDescent="0.25">
      <c r="C179" s="150"/>
    </row>
    <row r="180" spans="3:3" s="146" customFormat="1" x14ac:dyDescent="0.25">
      <c r="C180" s="150"/>
    </row>
    <row r="181" spans="3:3" s="146" customFormat="1" x14ac:dyDescent="0.25">
      <c r="C181" s="150"/>
    </row>
  </sheetData>
  <mergeCells count="35">
    <mergeCell ref="A55:A56"/>
    <mergeCell ref="C55:C56"/>
    <mergeCell ref="A58:A59"/>
    <mergeCell ref="C58:C59"/>
    <mergeCell ref="A1:B1"/>
    <mergeCell ref="A49:A50"/>
    <mergeCell ref="C49:C50"/>
    <mergeCell ref="A51:A52"/>
    <mergeCell ref="C51:C52"/>
    <mergeCell ref="A53:A54"/>
    <mergeCell ref="C53:C54"/>
    <mergeCell ref="A43:A44"/>
    <mergeCell ref="C43:C44"/>
    <mergeCell ref="A45:A46"/>
    <mergeCell ref="C45:C46"/>
    <mergeCell ref="A47:A48"/>
    <mergeCell ref="C47:C48"/>
    <mergeCell ref="A37:A38"/>
    <mergeCell ref="C37:C38"/>
    <mergeCell ref="A39:A40"/>
    <mergeCell ref="C39:C40"/>
    <mergeCell ref="A41:A42"/>
    <mergeCell ref="C41:C42"/>
    <mergeCell ref="A31:A32"/>
    <mergeCell ref="C31:C32"/>
    <mergeCell ref="A33:A34"/>
    <mergeCell ref="C33:C34"/>
    <mergeCell ref="A35:A36"/>
    <mergeCell ref="C35:C36"/>
    <mergeCell ref="A25:A26"/>
    <mergeCell ref="C25:C26"/>
    <mergeCell ref="A27:A28"/>
    <mergeCell ref="C27:C28"/>
    <mergeCell ref="A29:A30"/>
    <mergeCell ref="C29:C30"/>
  </mergeCells>
  <conditionalFormatting sqref="A61:C522">
    <cfRule type="expression" dxfId="3" priority="5">
      <formula>IF($B60&lt;&gt;"",TRUE)</formula>
    </cfRule>
  </conditionalFormatting>
  <conditionalFormatting sqref="A60:C852">
    <cfRule type="expression" dxfId="2" priority="3">
      <formula>IF($B61&lt;&gt;"",TRUE)</formula>
    </cfRule>
  </conditionalFormatting>
  <conditionalFormatting sqref="A60:C60">
    <cfRule type="expression" dxfId="1" priority="8">
      <formula>IF(#REF!&lt;&gt;"",TRUE)</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filterMode="1">
    <tabColor rgb="FFFF0000"/>
  </sheetPr>
  <dimension ref="A1:DM395"/>
  <sheetViews>
    <sheetView showZeros="0" topLeftCell="A15" zoomScale="90" zoomScaleNormal="90" workbookViewId="0">
      <pane xSplit="3" ySplit="9" topLeftCell="CL184" activePane="bottomRight" state="frozen"/>
      <selection activeCell="A15" sqref="A15"/>
      <selection pane="topRight" activeCell="D15" sqref="D15"/>
      <selection pane="bottomLeft" activeCell="A24" sqref="A24"/>
      <selection pane="bottomRight" activeCell="DM354" sqref="DM354"/>
    </sheetView>
  </sheetViews>
  <sheetFormatPr defaultRowHeight="15.75" x14ac:dyDescent="0.25"/>
  <cols>
    <col min="1" max="1" width="6.5703125" style="8" customWidth="1"/>
    <col min="2" max="2" width="8.5703125" style="8" customWidth="1"/>
    <col min="3" max="3" width="14.7109375" style="8" customWidth="1"/>
    <col min="4" max="4" width="11.140625" style="9" customWidth="1"/>
    <col min="5" max="5" width="19.7109375" style="9" customWidth="1"/>
    <col min="6" max="6" width="6.7109375" style="9" customWidth="1"/>
    <col min="7" max="7" width="8.42578125" style="9" customWidth="1"/>
    <col min="8" max="9" width="7.42578125" style="9" customWidth="1"/>
    <col min="10" max="10" width="23.85546875" style="9" hidden="1" customWidth="1"/>
    <col min="11" max="11" width="7.5703125" style="9" customWidth="1"/>
    <col min="12" max="13" width="6.5703125" style="9" customWidth="1"/>
    <col min="14" max="14" width="8.42578125" style="9" customWidth="1"/>
    <col min="15" max="16" width="7.42578125" style="9" customWidth="1"/>
    <col min="17" max="17" width="23.85546875" style="9" hidden="1" customWidth="1"/>
    <col min="18" max="18" width="7.5703125" style="9" customWidth="1"/>
    <col min="19" max="20" width="6.5703125" style="9" customWidth="1"/>
    <col min="21" max="21" width="8.42578125" style="9" customWidth="1"/>
    <col min="22" max="23" width="7.42578125" style="9" customWidth="1"/>
    <col min="24" max="24" width="23.85546875" style="9" hidden="1" customWidth="1"/>
    <col min="25" max="25" width="7.5703125" style="9" customWidth="1"/>
    <col min="26" max="27" width="6.5703125" style="9" customWidth="1"/>
    <col min="28" max="28" width="8.42578125" style="9" customWidth="1"/>
    <col min="29" max="30" width="7.42578125" style="9" customWidth="1"/>
    <col min="31" max="31" width="23.85546875" style="9" hidden="1" customWidth="1"/>
    <col min="32" max="32" width="7.5703125" style="9" customWidth="1"/>
    <col min="33" max="34" width="6.5703125" style="9" customWidth="1"/>
    <col min="35" max="35" width="8.42578125" style="9" customWidth="1"/>
    <col min="36" max="37" width="7.42578125" style="9" customWidth="1"/>
    <col min="38" max="38" width="23.85546875" style="9" hidden="1" customWidth="1"/>
    <col min="39" max="39" width="7.5703125" style="9" customWidth="1"/>
    <col min="40" max="41" width="6.5703125" style="9" customWidth="1"/>
    <col min="42" max="42" width="8.42578125" style="9" customWidth="1"/>
    <col min="43" max="44" width="7.42578125" style="9" customWidth="1"/>
    <col min="45" max="45" width="23.85546875" style="9" hidden="1" customWidth="1"/>
    <col min="46" max="46" width="8.85546875" style="9" customWidth="1"/>
    <col min="47" max="48" width="6.5703125" style="9" customWidth="1"/>
    <col min="49" max="51" width="9" style="9" customWidth="1"/>
    <col min="52" max="52" width="24.140625" style="7" hidden="1" customWidth="1"/>
    <col min="53" max="53" width="7.5703125" style="9" customWidth="1"/>
    <col min="54" max="55" width="6.5703125" style="9" customWidth="1"/>
    <col min="56" max="58" width="8.28515625" style="9" customWidth="1"/>
    <col min="59" max="59" width="25.42578125" style="9" hidden="1" customWidth="1"/>
    <col min="60" max="60" width="7.140625" style="9" customWidth="1"/>
    <col min="61" max="62" width="6.140625" style="9" customWidth="1"/>
    <col min="63" max="63" width="9.5703125" style="9" customWidth="1"/>
    <col min="64" max="66" width="8.28515625" style="9" customWidth="1"/>
    <col min="67" max="67" width="25.42578125" style="9" hidden="1" customWidth="1"/>
    <col min="68" max="68" width="7.140625" style="9" customWidth="1"/>
    <col min="69" max="70" width="6.140625" style="9" customWidth="1"/>
    <col min="71" max="71" width="9.7109375" style="9" customWidth="1"/>
    <col min="72" max="72" width="6.85546875" style="9" customWidth="1"/>
    <col min="73" max="74" width="8.42578125" style="9" customWidth="1"/>
    <col min="75" max="75" width="25.42578125" style="9" hidden="1" customWidth="1"/>
    <col min="76" max="76" width="7.140625" style="9" customWidth="1"/>
    <col min="77" max="78" width="6.140625" style="9" customWidth="1"/>
    <col min="79" max="80" width="10.42578125" style="9" customWidth="1"/>
    <col min="81" max="81" width="10.5703125" style="9" customWidth="1"/>
    <col min="82" max="82" width="7.140625" style="9" customWidth="1"/>
    <col min="83" max="83" width="7" style="9" customWidth="1"/>
    <col min="84" max="84" width="25.42578125" style="9" hidden="1" customWidth="1"/>
    <col min="85" max="85" width="7.5703125" style="9" customWidth="1"/>
    <col min="86" max="87" width="6.5703125" style="9" customWidth="1"/>
    <col min="88" max="88" width="11" style="9" customWidth="1"/>
    <col min="89" max="90" width="7" style="9" customWidth="1"/>
    <col min="91" max="91" width="30.7109375" style="9" hidden="1" customWidth="1"/>
    <col min="92" max="92" width="10.140625" style="8" customWidth="1"/>
    <col min="93" max="95" width="6.5703125" style="9" customWidth="1"/>
    <col min="96" max="96" width="12.28515625" style="9" customWidth="1"/>
    <col min="97" max="97" width="11" style="9" customWidth="1"/>
    <col min="98" max="99" width="7" style="9" customWidth="1"/>
    <col min="100" max="100" width="30.7109375" style="9" hidden="1" customWidth="1"/>
    <col min="101" max="101" width="10.140625" style="8" customWidth="1"/>
    <col min="102" max="104" width="6.5703125" style="9" customWidth="1"/>
    <col min="105" max="105" width="9.28515625" style="9" customWidth="1"/>
    <col min="106" max="106" width="9.140625" style="8" customWidth="1"/>
    <col min="107" max="107" width="9.85546875" style="9" customWidth="1"/>
    <col min="108" max="108" width="9.140625" style="8" customWidth="1"/>
    <col min="109" max="109" width="34.85546875" style="8" hidden="1" customWidth="1"/>
    <col min="110" max="110" width="9.7109375" style="8" customWidth="1"/>
    <col min="111" max="113" width="9.140625" style="8" customWidth="1"/>
    <col min="114" max="114" width="9.140625" style="8" hidden="1" customWidth="1"/>
    <col min="115" max="115" width="15.42578125" style="8" hidden="1" customWidth="1"/>
    <col min="116" max="116" width="19" style="8" customWidth="1"/>
    <col min="117" max="117" width="33.28515625" style="8" customWidth="1"/>
    <col min="118" max="16384" width="9.140625" style="8"/>
  </cols>
  <sheetData>
    <row r="1" spans="1:114" ht="22.5" customHeight="1" x14ac:dyDescent="0.25">
      <c r="A1" s="180" t="s">
        <v>553</v>
      </c>
      <c r="B1" s="36"/>
      <c r="C1" s="36"/>
      <c r="D1" s="36"/>
      <c r="E1" s="36"/>
      <c r="F1" s="36"/>
      <c r="G1" s="36"/>
      <c r="H1" s="36"/>
      <c r="I1" s="36"/>
      <c r="J1" s="36"/>
      <c r="K1" s="36"/>
      <c r="L1" s="133"/>
      <c r="M1" s="36"/>
      <c r="N1" s="36"/>
      <c r="O1" s="36"/>
      <c r="P1" s="36"/>
      <c r="Q1" s="36"/>
      <c r="R1" s="36"/>
      <c r="S1" s="133"/>
      <c r="T1" s="36"/>
      <c r="U1" s="36"/>
      <c r="V1" s="36"/>
      <c r="W1" s="36"/>
      <c r="X1" s="36"/>
      <c r="Y1" s="36"/>
      <c r="Z1" s="133"/>
      <c r="AA1" s="36"/>
      <c r="AB1" s="36"/>
      <c r="AC1" s="36"/>
      <c r="AD1" s="36"/>
      <c r="AE1" s="36"/>
      <c r="AF1" s="36"/>
      <c r="AG1" s="133"/>
      <c r="AH1" s="36"/>
      <c r="AI1" s="36"/>
      <c r="AJ1" s="36"/>
      <c r="AK1" s="36"/>
      <c r="AL1" s="36"/>
      <c r="AM1" s="36"/>
      <c r="AN1" s="133"/>
      <c r="AO1" s="36"/>
      <c r="AP1" s="36"/>
      <c r="AQ1" s="36"/>
      <c r="AR1" s="36"/>
      <c r="AS1" s="36"/>
      <c r="AT1" s="36"/>
      <c r="AU1" s="133"/>
      <c r="AV1" s="36"/>
      <c r="AW1" s="36"/>
      <c r="AX1" s="36"/>
      <c r="AY1" s="36"/>
      <c r="AZ1" s="36"/>
      <c r="BA1" s="36"/>
      <c r="BB1" s="133"/>
      <c r="BC1" s="36"/>
      <c r="BD1" s="36"/>
      <c r="BE1" s="6"/>
      <c r="BF1" s="133"/>
      <c r="BG1" s="36"/>
      <c r="BH1" s="36"/>
      <c r="BI1" s="133"/>
      <c r="BJ1" s="133"/>
      <c r="BK1" s="133"/>
      <c r="BL1" s="36"/>
      <c r="BM1" s="36"/>
      <c r="BN1" s="36"/>
      <c r="BO1" s="36"/>
      <c r="BP1" s="133"/>
      <c r="BQ1" s="133"/>
      <c r="BR1" s="133"/>
      <c r="BS1" s="133"/>
      <c r="BT1" s="36"/>
      <c r="BU1" s="36"/>
      <c r="BV1" s="36"/>
      <c r="BW1" s="36"/>
      <c r="BX1" s="36"/>
      <c r="BY1" s="6"/>
      <c r="BZ1" s="133"/>
      <c r="CA1" s="133"/>
      <c r="CB1" s="6"/>
      <c r="CC1" s="6"/>
      <c r="CD1" s="6"/>
      <c r="CE1" s="6"/>
      <c r="CF1" s="36"/>
      <c r="CG1" s="133"/>
      <c r="CH1" s="108"/>
      <c r="CI1" s="36"/>
      <c r="CJ1" s="36"/>
      <c r="CK1" s="36"/>
      <c r="CL1" s="36"/>
      <c r="CM1" s="8"/>
      <c r="CO1" s="6"/>
      <c r="CP1" s="6"/>
      <c r="CQ1" s="133"/>
      <c r="CR1" s="133"/>
      <c r="CS1" s="36"/>
      <c r="CT1" s="36"/>
      <c r="CU1" s="36"/>
      <c r="CV1" s="8"/>
      <c r="CX1" s="108"/>
      <c r="CY1" s="108"/>
      <c r="CZ1" s="133"/>
      <c r="DA1" s="133"/>
    </row>
    <row r="2" spans="1:114" ht="28.5" customHeight="1" x14ac:dyDescent="0.25">
      <c r="A2" s="179" t="s">
        <v>356</v>
      </c>
      <c r="B2" s="165"/>
      <c r="C2" s="36"/>
      <c r="D2" s="36"/>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34"/>
      <c r="BQ2" s="134"/>
      <c r="BR2" s="134"/>
      <c r="BS2" s="134"/>
      <c r="BT2" s="165"/>
      <c r="BU2" s="165"/>
      <c r="BV2" s="165"/>
      <c r="BW2" s="165"/>
      <c r="BX2" s="165"/>
      <c r="BY2" s="165"/>
      <c r="BZ2" s="165"/>
      <c r="CA2" s="165"/>
      <c r="CB2" s="165"/>
      <c r="CC2" s="165"/>
      <c r="CD2" s="165"/>
      <c r="CE2" s="165"/>
      <c r="CF2" s="165"/>
      <c r="CG2" s="134"/>
      <c r="CH2" s="165"/>
      <c r="CI2" s="165"/>
      <c r="CJ2" s="165"/>
      <c r="CK2" s="165"/>
      <c r="CL2" s="165"/>
      <c r="CM2" s="165"/>
    </row>
    <row r="3" spans="1:114" ht="28.5" customHeight="1" x14ac:dyDescent="0.25">
      <c r="A3" s="80"/>
      <c r="B3" s="80"/>
      <c r="C3" s="186"/>
      <c r="D3" s="186"/>
      <c r="E3" s="80"/>
      <c r="F3" s="80"/>
      <c r="G3" s="80"/>
      <c r="H3" s="80"/>
      <c r="I3" s="80"/>
      <c r="J3" s="80"/>
      <c r="K3" s="134"/>
      <c r="L3" s="134"/>
      <c r="M3" s="134"/>
      <c r="N3" s="80"/>
      <c r="O3" s="80"/>
      <c r="P3" s="80"/>
      <c r="Q3" s="80"/>
      <c r="R3" s="134"/>
      <c r="S3" s="134"/>
      <c r="T3" s="134"/>
      <c r="U3" s="80"/>
      <c r="V3" s="80"/>
      <c r="W3" s="80"/>
      <c r="X3" s="80"/>
      <c r="Y3" s="134"/>
      <c r="Z3" s="134"/>
      <c r="AA3" s="134"/>
      <c r="AB3" s="80"/>
      <c r="AC3" s="80"/>
      <c r="AD3" s="80"/>
      <c r="AE3" s="80"/>
      <c r="AF3" s="134"/>
      <c r="AG3" s="134"/>
      <c r="AH3" s="134"/>
      <c r="AI3" s="80"/>
      <c r="AJ3" s="80"/>
      <c r="AK3" s="80"/>
      <c r="AL3" s="80"/>
      <c r="AM3" s="134"/>
      <c r="AN3" s="134"/>
      <c r="AO3" s="134"/>
      <c r="AP3" s="80"/>
      <c r="AQ3" s="80"/>
      <c r="AR3" s="80"/>
      <c r="AS3" s="80"/>
      <c r="AT3" s="134"/>
      <c r="AU3" s="134"/>
      <c r="AV3" s="134"/>
      <c r="AW3" s="80"/>
      <c r="AX3" s="80"/>
      <c r="AY3" s="80"/>
      <c r="AZ3" s="80"/>
      <c r="BA3" s="134"/>
      <c r="BB3" s="134"/>
      <c r="BC3" s="134"/>
      <c r="BD3" s="48"/>
      <c r="BE3" s="48"/>
      <c r="BF3" s="134"/>
      <c r="BG3" s="48"/>
      <c r="BH3" s="134"/>
      <c r="BI3" s="134"/>
      <c r="BJ3" s="134"/>
      <c r="BK3" s="134"/>
      <c r="BL3" s="48"/>
      <c r="BM3" s="48"/>
      <c r="BN3" s="134"/>
      <c r="BO3" s="48"/>
      <c r="BP3" s="134"/>
      <c r="BQ3" s="134"/>
      <c r="BR3" s="134"/>
      <c r="BS3" s="134"/>
      <c r="BT3" s="48"/>
      <c r="BU3" s="48"/>
      <c r="BV3" s="134"/>
      <c r="BW3" s="48"/>
      <c r="BX3" s="134"/>
      <c r="BY3" s="48"/>
      <c r="BZ3" s="134"/>
      <c r="CA3" s="134"/>
      <c r="CB3" s="48"/>
      <c r="CC3" s="48"/>
      <c r="CD3" s="48"/>
      <c r="CE3" s="48"/>
      <c r="CF3" s="48"/>
      <c r="CG3" s="134"/>
      <c r="CH3" s="109"/>
      <c r="CI3" s="48"/>
      <c r="CJ3" s="109"/>
      <c r="CK3" s="48"/>
      <c r="CL3" s="106"/>
      <c r="CM3" s="48"/>
      <c r="CO3" s="48"/>
      <c r="CP3" s="48"/>
      <c r="CQ3" s="134"/>
      <c r="CR3" s="134"/>
      <c r="CS3" s="109"/>
      <c r="CT3" s="109"/>
      <c r="CU3" s="109"/>
      <c r="CV3" s="109"/>
      <c r="CX3" s="109"/>
      <c r="CY3" s="109"/>
      <c r="CZ3" s="134"/>
      <c r="DA3" s="134"/>
    </row>
    <row r="4" spans="1:114" s="114" customFormat="1" ht="15.75" customHeight="1" x14ac:dyDescent="0.25">
      <c r="A4" s="110"/>
      <c r="B4" s="110"/>
      <c r="C4" s="404" t="s">
        <v>361</v>
      </c>
      <c r="D4" s="198"/>
      <c r="E4" s="111"/>
      <c r="F4" s="111"/>
      <c r="G4" s="111"/>
      <c r="H4" s="143"/>
      <c r="I4" s="143"/>
      <c r="J4" s="162"/>
      <c r="K4" s="389"/>
      <c r="L4" s="390"/>
      <c r="M4" s="391"/>
      <c r="N4" s="111"/>
      <c r="O4" s="143"/>
      <c r="P4" s="143"/>
      <c r="Q4" s="162"/>
      <c r="R4" s="389"/>
      <c r="S4" s="390"/>
      <c r="T4" s="391"/>
      <c r="U4" s="111"/>
      <c r="V4" s="143"/>
      <c r="W4" s="143"/>
      <c r="X4" s="162"/>
      <c r="Y4" s="389"/>
      <c r="Z4" s="390"/>
      <c r="AA4" s="391"/>
      <c r="AB4" s="111"/>
      <c r="AC4" s="143"/>
      <c r="AD4" s="143"/>
      <c r="AE4" s="162"/>
      <c r="AF4" s="389"/>
      <c r="AG4" s="390"/>
      <c r="AH4" s="391"/>
      <c r="AI4" s="111"/>
      <c r="AJ4" s="143"/>
      <c r="AK4" s="143"/>
      <c r="AL4" s="162"/>
      <c r="AM4" s="389"/>
      <c r="AN4" s="390"/>
      <c r="AO4" s="391"/>
      <c r="AP4" s="111"/>
      <c r="AQ4" s="112"/>
      <c r="AR4" s="143"/>
      <c r="AS4" s="162"/>
      <c r="AT4" s="389" t="s">
        <v>548</v>
      </c>
      <c r="AU4" s="390"/>
      <c r="AV4" s="391"/>
      <c r="AW4" s="113"/>
      <c r="AX4" s="113"/>
      <c r="AY4" s="113"/>
      <c r="AZ4" s="162"/>
      <c r="BA4" s="289" t="s">
        <v>544</v>
      </c>
      <c r="BB4" s="113"/>
      <c r="BC4" s="113"/>
      <c r="BD4" s="113"/>
      <c r="BE4" s="113"/>
      <c r="BF4" s="113"/>
      <c r="BG4" s="162"/>
      <c r="BH4" s="289" t="s">
        <v>520</v>
      </c>
      <c r="BI4" s="113"/>
      <c r="BJ4" s="113"/>
      <c r="BK4" s="113"/>
      <c r="BL4" s="113"/>
      <c r="BM4" s="113"/>
      <c r="BN4" s="113"/>
      <c r="BO4" s="85"/>
      <c r="BP4" s="294" t="s">
        <v>364</v>
      </c>
      <c r="BQ4" s="113"/>
      <c r="BR4" s="113"/>
      <c r="BS4" s="113"/>
      <c r="BT4" s="113"/>
      <c r="BU4" s="113"/>
      <c r="BV4" s="113"/>
      <c r="BW4" s="85"/>
      <c r="BX4" s="294" t="s">
        <v>362</v>
      </c>
      <c r="BY4" s="113"/>
      <c r="BZ4" s="113"/>
      <c r="CA4" s="113"/>
      <c r="CB4" s="113"/>
      <c r="CC4" s="113"/>
      <c r="CD4" s="113"/>
      <c r="CE4" s="113"/>
      <c r="CF4" s="85"/>
      <c r="CG4" s="294" t="s">
        <v>373</v>
      </c>
      <c r="CH4" s="113"/>
      <c r="CI4" s="113"/>
      <c r="CJ4" s="113"/>
      <c r="CK4" s="113"/>
      <c r="CL4" s="113"/>
      <c r="CM4" s="85"/>
      <c r="CN4" s="294" t="s">
        <v>540</v>
      </c>
      <c r="CO4" s="113"/>
      <c r="CP4" s="113"/>
      <c r="CQ4" s="113"/>
      <c r="CR4" s="113"/>
      <c r="CS4" s="113"/>
      <c r="CT4" s="113"/>
      <c r="CU4" s="113"/>
      <c r="CV4" s="85"/>
      <c r="CW4" s="294" t="s">
        <v>2214</v>
      </c>
      <c r="CX4" s="113"/>
      <c r="CY4" s="113"/>
      <c r="CZ4" s="113"/>
      <c r="DA4" s="113"/>
      <c r="DB4" s="113"/>
      <c r="DC4" s="113"/>
      <c r="DD4" s="113"/>
      <c r="DE4" s="85"/>
      <c r="DF4" s="294"/>
      <c r="DG4" s="113"/>
      <c r="DH4" s="113"/>
      <c r="DI4" s="113"/>
      <c r="DJ4" s="113"/>
    </row>
    <row r="5" spans="1:114" s="114" customFormat="1" ht="15.75" customHeight="1" x14ac:dyDescent="0.25">
      <c r="A5" s="110"/>
      <c r="B5" s="110"/>
      <c r="C5" s="404"/>
      <c r="D5" s="198"/>
      <c r="E5" s="111"/>
      <c r="F5" s="111"/>
      <c r="G5" s="111"/>
      <c r="H5" s="143"/>
      <c r="I5" s="143"/>
      <c r="J5" s="162"/>
      <c r="K5" s="392"/>
      <c r="L5" s="390"/>
      <c r="M5" s="391"/>
      <c r="N5" s="111"/>
      <c r="O5" s="143"/>
      <c r="P5" s="143"/>
      <c r="Q5" s="162"/>
      <c r="R5" s="392"/>
      <c r="S5" s="390"/>
      <c r="T5" s="391"/>
      <c r="U5" s="111"/>
      <c r="V5" s="143"/>
      <c r="W5" s="143"/>
      <c r="X5" s="162"/>
      <c r="Y5" s="392"/>
      <c r="Z5" s="390"/>
      <c r="AA5" s="391"/>
      <c r="AB5" s="111"/>
      <c r="AC5" s="143"/>
      <c r="AD5" s="143"/>
      <c r="AE5" s="162"/>
      <c r="AF5" s="392"/>
      <c r="AG5" s="390"/>
      <c r="AH5" s="391"/>
      <c r="AI5" s="111"/>
      <c r="AJ5" s="143"/>
      <c r="AK5" s="143"/>
      <c r="AL5" s="162"/>
      <c r="AM5" s="392"/>
      <c r="AN5" s="390"/>
      <c r="AO5" s="391"/>
      <c r="AP5" s="111"/>
      <c r="AQ5" s="112"/>
      <c r="AR5" s="143"/>
      <c r="AS5" s="162"/>
      <c r="AT5" s="392" t="s">
        <v>549</v>
      </c>
      <c r="AU5" s="390"/>
      <c r="AV5" s="391"/>
      <c r="AW5" s="113"/>
      <c r="AX5" s="113"/>
      <c r="AY5" s="113"/>
      <c r="AZ5" s="162"/>
      <c r="BA5" s="289" t="s">
        <v>545</v>
      </c>
      <c r="BB5" s="113"/>
      <c r="BC5" s="113"/>
      <c r="BD5" s="113"/>
      <c r="BE5" s="113"/>
      <c r="BF5" s="113"/>
      <c r="BG5" s="162"/>
      <c r="BH5" s="289" t="s">
        <v>521</v>
      </c>
      <c r="BI5" s="113"/>
      <c r="BJ5" s="113"/>
      <c r="BK5" s="113"/>
      <c r="BL5" s="113"/>
      <c r="BM5" s="113"/>
      <c r="BN5" s="113"/>
      <c r="BO5" s="86"/>
      <c r="BP5" s="295" t="s">
        <v>365</v>
      </c>
      <c r="BQ5" s="113"/>
      <c r="BR5" s="113"/>
      <c r="BS5" s="113"/>
      <c r="BT5" s="113"/>
      <c r="BU5" s="113"/>
      <c r="BV5" s="113"/>
      <c r="BW5" s="86"/>
      <c r="BX5" s="295" t="s">
        <v>363</v>
      </c>
      <c r="BY5" s="113"/>
      <c r="BZ5" s="113"/>
      <c r="CA5" s="113"/>
      <c r="CB5" s="113"/>
      <c r="CC5" s="113"/>
      <c r="CD5" s="113"/>
      <c r="CE5" s="113"/>
      <c r="CF5" s="86"/>
      <c r="CG5" s="295" t="s">
        <v>372</v>
      </c>
      <c r="CH5" s="113"/>
      <c r="CI5" s="113"/>
      <c r="CJ5" s="113"/>
      <c r="CK5" s="113"/>
      <c r="CL5" s="113"/>
      <c r="CM5" s="86"/>
      <c r="CN5" s="295" t="s">
        <v>541</v>
      </c>
      <c r="CO5" s="113"/>
      <c r="CP5" s="113"/>
      <c r="CQ5" s="113"/>
      <c r="CR5" s="113"/>
      <c r="CS5" s="113"/>
      <c r="CT5" s="113"/>
      <c r="CU5" s="113"/>
      <c r="CV5" s="86"/>
      <c r="CW5" s="295" t="s">
        <v>2215</v>
      </c>
      <c r="CX5" s="113"/>
      <c r="CY5" s="113"/>
      <c r="CZ5" s="113"/>
      <c r="DA5" s="113"/>
      <c r="DB5" s="113"/>
      <c r="DC5" s="113"/>
      <c r="DD5" s="113"/>
      <c r="DE5" s="86"/>
      <c r="DF5" s="295"/>
      <c r="DG5" s="113"/>
      <c r="DH5" s="113"/>
      <c r="DI5" s="113"/>
      <c r="DJ5" s="113"/>
    </row>
    <row r="6" spans="1:114" ht="15.75" customHeight="1" x14ac:dyDescent="0.25">
      <c r="A6" s="80"/>
      <c r="B6" s="80"/>
      <c r="C6" s="405" t="s">
        <v>357</v>
      </c>
      <c r="D6" s="199"/>
      <c r="E6" s="81"/>
      <c r="F6" s="81"/>
      <c r="G6" s="81"/>
      <c r="H6" s="142"/>
      <c r="I6" s="142"/>
      <c r="J6" s="163"/>
      <c r="K6" s="393"/>
      <c r="L6" s="394"/>
      <c r="M6" s="395"/>
      <c r="N6" s="81"/>
      <c r="O6" s="142"/>
      <c r="P6" s="142"/>
      <c r="Q6" s="163"/>
      <c r="R6" s="393"/>
      <c r="S6" s="394"/>
      <c r="T6" s="395"/>
      <c r="U6" s="81"/>
      <c r="V6" s="142"/>
      <c r="W6" s="142"/>
      <c r="X6" s="163"/>
      <c r="Y6" s="393"/>
      <c r="Z6" s="394"/>
      <c r="AA6" s="395"/>
      <c r="AB6" s="81"/>
      <c r="AC6" s="142"/>
      <c r="AD6" s="142"/>
      <c r="AE6" s="163"/>
      <c r="AF6" s="393"/>
      <c r="AG6" s="394"/>
      <c r="AH6" s="395"/>
      <c r="AI6" s="81"/>
      <c r="AJ6" s="142"/>
      <c r="AK6" s="142"/>
      <c r="AL6" s="163"/>
      <c r="AM6" s="393"/>
      <c r="AN6" s="394"/>
      <c r="AO6" s="395"/>
      <c r="AP6" s="81"/>
      <c r="AQ6" s="95"/>
      <c r="AR6" s="142"/>
      <c r="AS6" s="163"/>
      <c r="AT6" s="393" t="s">
        <v>550</v>
      </c>
      <c r="AU6" s="394"/>
      <c r="AV6" s="395"/>
      <c r="AW6" s="83"/>
      <c r="AX6" s="83"/>
      <c r="AY6" s="83"/>
      <c r="AZ6" s="163"/>
      <c r="BA6" s="290" t="s">
        <v>546</v>
      </c>
      <c r="BB6" s="83"/>
      <c r="BC6" s="83"/>
      <c r="BD6" s="83"/>
      <c r="BE6" s="83"/>
      <c r="BF6" s="83"/>
      <c r="BG6" s="163"/>
      <c r="BH6" s="290" t="s">
        <v>522</v>
      </c>
      <c r="BI6" s="83"/>
      <c r="BJ6" s="83"/>
      <c r="BK6" s="83"/>
      <c r="BL6" s="83"/>
      <c r="BM6" s="83"/>
      <c r="BN6" s="83"/>
      <c r="BO6" s="87"/>
      <c r="BP6" s="296" t="s">
        <v>366</v>
      </c>
      <c r="BQ6" s="83"/>
      <c r="BR6" s="83"/>
      <c r="BS6" s="83"/>
      <c r="BT6" s="83"/>
      <c r="BU6" s="83"/>
      <c r="BV6" s="83"/>
      <c r="BW6" s="87"/>
      <c r="BX6" s="296" t="s">
        <v>368</v>
      </c>
      <c r="BY6" s="83"/>
      <c r="BZ6" s="83"/>
      <c r="CA6" s="83"/>
      <c r="CB6" s="83"/>
      <c r="CC6" s="83"/>
      <c r="CD6" s="83"/>
      <c r="CE6" s="83"/>
      <c r="CF6" s="87"/>
      <c r="CG6" s="296" t="s">
        <v>374</v>
      </c>
      <c r="CH6" s="83"/>
      <c r="CI6" s="83"/>
      <c r="CJ6" s="83"/>
      <c r="CK6" s="83"/>
      <c r="CL6" s="83"/>
      <c r="CM6" s="87"/>
      <c r="CN6" s="296" t="s">
        <v>542</v>
      </c>
      <c r="CO6" s="83"/>
      <c r="CP6" s="83"/>
      <c r="CQ6" s="83"/>
      <c r="CR6" s="83"/>
      <c r="CS6" s="83"/>
      <c r="CT6" s="83"/>
      <c r="CU6" s="83"/>
      <c r="CV6" s="87"/>
      <c r="CW6" s="296" t="s">
        <v>2216</v>
      </c>
      <c r="CX6" s="83"/>
      <c r="CY6" s="83"/>
      <c r="CZ6" s="83"/>
      <c r="DA6" s="83"/>
      <c r="DB6" s="83"/>
      <c r="DC6" s="83"/>
      <c r="DD6" s="83"/>
      <c r="DE6" s="87"/>
      <c r="DF6" s="296"/>
      <c r="DG6" s="83"/>
      <c r="DH6" s="83"/>
      <c r="DI6" s="83"/>
      <c r="DJ6" s="83"/>
    </row>
    <row r="7" spans="1:114" ht="15.75" customHeight="1" x14ac:dyDescent="0.25">
      <c r="A7" s="80"/>
      <c r="B7" s="80"/>
      <c r="C7" s="405"/>
      <c r="D7" s="199"/>
      <c r="E7" s="81"/>
      <c r="F7" s="81"/>
      <c r="G7" s="81"/>
      <c r="H7" s="142"/>
      <c r="I7" s="142"/>
      <c r="J7" s="288"/>
      <c r="K7" s="396"/>
      <c r="L7" s="394"/>
      <c r="M7" s="395"/>
      <c r="N7" s="81"/>
      <c r="O7" s="142"/>
      <c r="P7" s="142"/>
      <c r="Q7" s="288"/>
      <c r="R7" s="396"/>
      <c r="S7" s="394"/>
      <c r="T7" s="395"/>
      <c r="U7" s="81"/>
      <c r="V7" s="142"/>
      <c r="W7" s="142"/>
      <c r="X7" s="288"/>
      <c r="Y7" s="396"/>
      <c r="Z7" s="394"/>
      <c r="AA7" s="395"/>
      <c r="AB7" s="81"/>
      <c r="AC7" s="142"/>
      <c r="AD7" s="142"/>
      <c r="AE7" s="288"/>
      <c r="AF7" s="396"/>
      <c r="AG7" s="394"/>
      <c r="AH7" s="395"/>
      <c r="AI7" s="81"/>
      <c r="AJ7" s="142"/>
      <c r="AK7" s="142"/>
      <c r="AL7" s="288"/>
      <c r="AM7" s="396"/>
      <c r="AN7" s="394"/>
      <c r="AO7" s="395"/>
      <c r="AP7" s="81"/>
      <c r="AQ7" s="95"/>
      <c r="AR7" s="142"/>
      <c r="AS7" s="288"/>
      <c r="AT7" s="396" t="s">
        <v>2018</v>
      </c>
      <c r="AU7" s="394"/>
      <c r="AV7" s="395"/>
      <c r="AW7" s="83"/>
      <c r="AX7" s="83"/>
      <c r="AY7" s="83"/>
      <c r="AZ7" s="163"/>
      <c r="BA7" s="290" t="s">
        <v>547</v>
      </c>
      <c r="BB7" s="83"/>
      <c r="BC7" s="83"/>
      <c r="BD7" s="83"/>
      <c r="BE7" s="83"/>
      <c r="BF7" s="83"/>
      <c r="BG7" s="163"/>
      <c r="BH7" s="290" t="s">
        <v>523</v>
      </c>
      <c r="BI7" s="83"/>
      <c r="BJ7" s="83"/>
      <c r="BK7" s="83"/>
      <c r="BL7" s="83"/>
      <c r="BM7" s="83"/>
      <c r="BN7" s="83"/>
      <c r="BO7" s="88"/>
      <c r="BP7" s="297" t="s">
        <v>367</v>
      </c>
      <c r="BQ7" s="83"/>
      <c r="BR7" s="83"/>
      <c r="BS7" s="83"/>
      <c r="BT7" s="83"/>
      <c r="BU7" s="83"/>
      <c r="BV7" s="83"/>
      <c r="BW7" s="88"/>
      <c r="BX7" s="297" t="s">
        <v>369</v>
      </c>
      <c r="BY7" s="83"/>
      <c r="BZ7" s="83"/>
      <c r="CA7" s="83"/>
      <c r="CB7" s="83"/>
      <c r="CC7" s="83"/>
      <c r="CD7" s="83"/>
      <c r="CE7" s="83"/>
      <c r="CF7" s="88"/>
      <c r="CG7" s="297" t="s">
        <v>375</v>
      </c>
      <c r="CH7" s="83"/>
      <c r="CI7" s="83"/>
      <c r="CJ7" s="83"/>
      <c r="CK7" s="83"/>
      <c r="CL7" s="83"/>
      <c r="CM7" s="88"/>
      <c r="CN7" s="297" t="s">
        <v>543</v>
      </c>
      <c r="CO7" s="83"/>
      <c r="CP7" s="83"/>
      <c r="CQ7" s="83"/>
      <c r="CR7" s="83"/>
      <c r="CS7" s="83"/>
      <c r="CT7" s="83"/>
      <c r="CU7" s="83"/>
      <c r="CV7" s="88"/>
      <c r="CW7" s="297" t="s">
        <v>2217</v>
      </c>
      <c r="CX7" s="83"/>
      <c r="CY7" s="83"/>
      <c r="CZ7" s="83"/>
      <c r="DA7" s="83"/>
      <c r="DB7" s="83"/>
      <c r="DC7" s="83"/>
      <c r="DD7" s="83"/>
      <c r="DE7" s="88"/>
      <c r="DF7" s="297"/>
      <c r="DG7" s="83"/>
      <c r="DH7" s="83"/>
      <c r="DI7" s="83"/>
      <c r="DJ7" s="83"/>
    </row>
    <row r="8" spans="1:114" s="120" customFormat="1" ht="15.75" customHeight="1" x14ac:dyDescent="0.25">
      <c r="A8" s="115"/>
      <c r="B8" s="115"/>
      <c r="C8" s="407" t="s">
        <v>358</v>
      </c>
      <c r="D8" s="200"/>
      <c r="E8" s="116"/>
      <c r="F8" s="116"/>
      <c r="G8" s="116"/>
      <c r="H8" s="141"/>
      <c r="I8" s="141"/>
      <c r="J8" s="118"/>
      <c r="K8" s="119"/>
      <c r="L8" s="119"/>
      <c r="M8" s="119"/>
      <c r="N8" s="116"/>
      <c r="O8" s="141"/>
      <c r="P8" s="141"/>
      <c r="Q8" s="118"/>
      <c r="R8" s="119"/>
      <c r="S8" s="119"/>
      <c r="T8" s="119"/>
      <c r="U8" s="116"/>
      <c r="V8" s="141"/>
      <c r="W8" s="141"/>
      <c r="X8" s="118"/>
      <c r="Y8" s="119"/>
      <c r="Z8" s="119"/>
      <c r="AA8" s="119"/>
      <c r="AB8" s="116"/>
      <c r="AC8" s="141"/>
      <c r="AD8" s="141"/>
      <c r="AE8" s="118"/>
      <c r="AF8" s="119"/>
      <c r="AG8" s="119"/>
      <c r="AH8" s="119"/>
      <c r="AI8" s="116"/>
      <c r="AJ8" s="141"/>
      <c r="AK8" s="141"/>
      <c r="AL8" s="118"/>
      <c r="AM8" s="119"/>
      <c r="AN8" s="119"/>
      <c r="AO8" s="119"/>
      <c r="AP8" s="116"/>
      <c r="AQ8" s="117"/>
      <c r="AR8" s="141"/>
      <c r="AS8" s="118"/>
      <c r="AT8" s="119"/>
      <c r="AU8" s="119"/>
      <c r="AV8" s="119"/>
      <c r="AW8" s="119"/>
      <c r="AX8" s="119"/>
      <c r="AY8" s="119"/>
      <c r="AZ8" s="119"/>
      <c r="BA8" s="119"/>
      <c r="BB8" s="119"/>
      <c r="BC8" s="119"/>
      <c r="BD8" s="119"/>
      <c r="BE8" s="119"/>
      <c r="BF8" s="119"/>
      <c r="BG8" s="164"/>
      <c r="BH8" s="291" t="s">
        <v>524</v>
      </c>
      <c r="BI8" s="119"/>
      <c r="BJ8" s="119"/>
      <c r="BK8" s="119"/>
      <c r="BL8" s="119"/>
      <c r="BM8" s="119"/>
      <c r="BN8" s="119"/>
      <c r="BO8" s="164"/>
      <c r="BP8" s="291" t="s">
        <v>526</v>
      </c>
      <c r="BQ8" s="119"/>
      <c r="BR8" s="119"/>
      <c r="BS8" s="119"/>
      <c r="BT8" s="119"/>
      <c r="BU8" s="119"/>
      <c r="BV8" s="119"/>
      <c r="BW8" s="164"/>
      <c r="BX8" s="291" t="s">
        <v>555</v>
      </c>
      <c r="BY8" s="119"/>
      <c r="BZ8" s="119"/>
      <c r="CA8" s="119"/>
      <c r="CB8" s="119"/>
      <c r="CC8" s="119"/>
      <c r="CD8" s="119"/>
      <c r="CE8" s="119"/>
      <c r="CF8" s="164"/>
      <c r="CG8" s="291" t="s">
        <v>1808</v>
      </c>
      <c r="CH8" s="119"/>
      <c r="CI8" s="119"/>
      <c r="CJ8" s="119"/>
      <c r="CK8" s="119"/>
      <c r="CL8" s="119"/>
      <c r="CM8" s="119"/>
      <c r="CN8" s="291" t="s">
        <v>2033</v>
      </c>
      <c r="CO8" s="119"/>
      <c r="CP8" s="119"/>
      <c r="CQ8" s="119"/>
      <c r="CR8" s="119"/>
      <c r="CS8" s="119"/>
      <c r="CT8" s="119"/>
      <c r="CU8" s="119"/>
      <c r="CV8" s="119"/>
      <c r="CW8" s="291" t="s">
        <v>2033</v>
      </c>
      <c r="CX8" s="119"/>
      <c r="CY8" s="119"/>
      <c r="CZ8" s="119"/>
      <c r="DA8" s="119"/>
      <c r="DB8" s="119"/>
      <c r="DC8" s="119"/>
      <c r="DD8" s="119"/>
      <c r="DE8" s="119"/>
      <c r="DF8" s="303"/>
      <c r="DG8" s="119"/>
      <c r="DH8" s="119"/>
      <c r="DI8" s="119"/>
      <c r="DJ8" s="119"/>
    </row>
    <row r="9" spans="1:114" s="120" customFormat="1" ht="15.75" customHeight="1" x14ac:dyDescent="0.25">
      <c r="A9" s="115"/>
      <c r="B9" s="115"/>
      <c r="C9" s="407"/>
      <c r="D9" s="200"/>
      <c r="E9" s="116"/>
      <c r="F9" s="116"/>
      <c r="G9" s="116"/>
      <c r="H9" s="141"/>
      <c r="I9" s="141"/>
      <c r="J9" s="118"/>
      <c r="K9" s="119"/>
      <c r="L9" s="119"/>
      <c r="M9" s="119"/>
      <c r="N9" s="116"/>
      <c r="O9" s="141"/>
      <c r="P9" s="141"/>
      <c r="Q9" s="118"/>
      <c r="R9" s="119"/>
      <c r="S9" s="119"/>
      <c r="T9" s="119"/>
      <c r="U9" s="116"/>
      <c r="V9" s="141"/>
      <c r="W9" s="141"/>
      <c r="X9" s="118"/>
      <c r="Y9" s="119"/>
      <c r="Z9" s="119"/>
      <c r="AA9" s="119"/>
      <c r="AB9" s="116"/>
      <c r="AC9" s="141"/>
      <c r="AD9" s="141"/>
      <c r="AE9" s="118"/>
      <c r="AF9" s="119"/>
      <c r="AG9" s="119"/>
      <c r="AH9" s="119"/>
      <c r="AI9" s="116"/>
      <c r="AJ9" s="141"/>
      <c r="AK9" s="141"/>
      <c r="AL9" s="118"/>
      <c r="AM9" s="119"/>
      <c r="AN9" s="119"/>
      <c r="AO9" s="119"/>
      <c r="AP9" s="116"/>
      <c r="AQ9" s="117"/>
      <c r="AR9" s="141"/>
      <c r="AS9" s="118"/>
      <c r="AT9" s="119"/>
      <c r="AU9" s="119"/>
      <c r="AV9" s="119"/>
      <c r="AW9" s="119"/>
      <c r="AX9" s="119"/>
      <c r="AY9" s="119"/>
      <c r="AZ9" s="119"/>
      <c r="BA9" s="119"/>
      <c r="BB9" s="119"/>
      <c r="BC9" s="119"/>
      <c r="BD9" s="119"/>
      <c r="BE9" s="119"/>
      <c r="BF9" s="119"/>
      <c r="BG9" s="172"/>
      <c r="BH9" s="292" t="s">
        <v>2029</v>
      </c>
      <c r="BI9" s="119"/>
      <c r="BJ9" s="119"/>
      <c r="BK9" s="119"/>
      <c r="BL9" s="119"/>
      <c r="BM9" s="119"/>
      <c r="BN9" s="119"/>
      <c r="BO9" s="164"/>
      <c r="BP9" s="291" t="s">
        <v>527</v>
      </c>
      <c r="BQ9" s="119"/>
      <c r="BR9" s="119"/>
      <c r="BS9" s="119"/>
      <c r="BT9" s="119"/>
      <c r="BU9" s="119"/>
      <c r="BV9" s="119"/>
      <c r="BW9" s="164"/>
      <c r="BX9" s="291" t="s">
        <v>556</v>
      </c>
      <c r="BY9" s="119"/>
      <c r="BZ9" s="119"/>
      <c r="CA9" s="119"/>
      <c r="CB9" s="119"/>
      <c r="CC9" s="119"/>
      <c r="CD9" s="119"/>
      <c r="CE9" s="119"/>
      <c r="CF9" s="164"/>
      <c r="CG9" s="291" t="s">
        <v>1809</v>
      </c>
      <c r="CH9" s="119"/>
      <c r="CI9" s="119"/>
      <c r="CJ9" s="119"/>
      <c r="CK9" s="119"/>
      <c r="CL9" s="119"/>
      <c r="CM9" s="119"/>
      <c r="CN9" s="303"/>
      <c r="CO9" s="119"/>
      <c r="CP9" s="119"/>
      <c r="CQ9" s="119"/>
      <c r="CR9" s="119"/>
      <c r="CS9" s="119"/>
      <c r="CT9" s="119"/>
      <c r="CU9" s="119"/>
      <c r="CV9" s="119"/>
      <c r="CW9" s="303"/>
      <c r="CX9" s="119"/>
      <c r="CY9" s="119"/>
      <c r="CZ9" s="119"/>
      <c r="DA9" s="119"/>
      <c r="DB9" s="119"/>
      <c r="DC9" s="119"/>
      <c r="DD9" s="119"/>
      <c r="DE9" s="119"/>
      <c r="DF9" s="303"/>
      <c r="DG9" s="119"/>
      <c r="DH9" s="119"/>
      <c r="DI9" s="119"/>
      <c r="DJ9" s="119"/>
    </row>
    <row r="10" spans="1:114" s="129" customFormat="1" ht="15.75" customHeight="1" x14ac:dyDescent="0.25">
      <c r="A10" s="124"/>
      <c r="B10" s="124"/>
      <c r="C10" s="406" t="s">
        <v>359</v>
      </c>
      <c r="D10" s="201"/>
      <c r="E10" s="125"/>
      <c r="F10" s="125"/>
      <c r="G10" s="125"/>
      <c r="H10" s="140"/>
      <c r="I10" s="140"/>
      <c r="J10" s="127"/>
      <c r="K10" s="293"/>
      <c r="L10" s="128"/>
      <c r="M10" s="128"/>
      <c r="N10" s="125"/>
      <c r="O10" s="140"/>
      <c r="P10" s="140"/>
      <c r="Q10" s="127"/>
      <c r="R10" s="293"/>
      <c r="S10" s="128"/>
      <c r="T10" s="128"/>
      <c r="U10" s="125"/>
      <c r="V10" s="140"/>
      <c r="W10" s="140"/>
      <c r="X10" s="127"/>
      <c r="Y10" s="293"/>
      <c r="Z10" s="128"/>
      <c r="AA10" s="128"/>
      <c r="AB10" s="125"/>
      <c r="AC10" s="140"/>
      <c r="AD10" s="140"/>
      <c r="AE10" s="127"/>
      <c r="AF10" s="293"/>
      <c r="AG10" s="128"/>
      <c r="AH10" s="128"/>
      <c r="AI10" s="125"/>
      <c r="AJ10" s="140"/>
      <c r="AK10" s="140"/>
      <c r="AL10" s="127"/>
      <c r="AM10" s="293"/>
      <c r="AN10" s="128"/>
      <c r="AO10" s="128"/>
      <c r="AP10" s="125"/>
      <c r="AQ10" s="126"/>
      <c r="AR10" s="140"/>
      <c r="AS10" s="127"/>
      <c r="AT10" s="293" t="s">
        <v>2021</v>
      </c>
      <c r="AU10" s="128"/>
      <c r="AV10" s="128"/>
      <c r="AW10" s="128"/>
      <c r="AX10" s="128"/>
      <c r="AY10" s="128"/>
      <c r="AZ10" s="128"/>
      <c r="BA10" s="293" t="s">
        <v>2022</v>
      </c>
      <c r="BB10" s="128"/>
      <c r="BC10" s="128"/>
      <c r="BD10" s="128"/>
      <c r="BE10" s="128"/>
      <c r="BF10" s="128"/>
      <c r="BG10" s="173"/>
      <c r="BH10" s="293" t="s">
        <v>438</v>
      </c>
      <c r="BI10" s="128"/>
      <c r="BJ10" s="128"/>
      <c r="BK10" s="128"/>
      <c r="BL10" s="128"/>
      <c r="BM10" s="128"/>
      <c r="BN10" s="128"/>
      <c r="BO10" s="173"/>
      <c r="BP10" s="293" t="s">
        <v>528</v>
      </c>
      <c r="BQ10" s="128"/>
      <c r="BR10" s="128"/>
      <c r="BS10" s="128"/>
      <c r="BT10" s="128"/>
      <c r="BU10" s="128"/>
      <c r="BV10" s="128"/>
      <c r="BW10" s="173"/>
      <c r="BX10" s="293" t="s">
        <v>530</v>
      </c>
      <c r="BY10" s="128"/>
      <c r="BZ10" s="128"/>
      <c r="CA10" s="128"/>
      <c r="CB10" s="128"/>
      <c r="CC10" s="128"/>
      <c r="CD10" s="128"/>
      <c r="CE10" s="128"/>
      <c r="CF10" s="173"/>
      <c r="CG10" s="293" t="s">
        <v>532</v>
      </c>
      <c r="CH10" s="128"/>
      <c r="CI10" s="128"/>
      <c r="CJ10" s="128"/>
      <c r="CK10" s="128"/>
      <c r="CL10" s="128"/>
      <c r="CM10" s="128"/>
      <c r="CN10" s="293" t="s">
        <v>2031</v>
      </c>
      <c r="CO10" s="128"/>
      <c r="CP10" s="128"/>
      <c r="CQ10" s="128"/>
      <c r="CR10" s="128"/>
      <c r="CS10" s="128"/>
      <c r="CT10" s="128"/>
      <c r="CU10" s="128"/>
      <c r="CV10" s="128"/>
      <c r="CW10" s="293" t="s">
        <v>2212</v>
      </c>
      <c r="CX10" s="128"/>
      <c r="CY10" s="128"/>
      <c r="CZ10" s="128"/>
      <c r="DA10" s="128"/>
      <c r="DB10" s="128"/>
      <c r="DC10" s="128"/>
      <c r="DD10" s="128"/>
      <c r="DE10" s="128"/>
      <c r="DF10" s="304"/>
      <c r="DG10" s="128"/>
      <c r="DH10" s="128"/>
      <c r="DI10" s="128"/>
      <c r="DJ10" s="128"/>
    </row>
    <row r="11" spans="1:114" s="129" customFormat="1" ht="15.75" customHeight="1" x14ac:dyDescent="0.25">
      <c r="A11" s="124"/>
      <c r="B11" s="124"/>
      <c r="C11" s="406"/>
      <c r="D11" s="201"/>
      <c r="E11" s="125"/>
      <c r="F11" s="125"/>
      <c r="G11" s="125"/>
      <c r="H11" s="140"/>
      <c r="I11" s="140"/>
      <c r="J11" s="127"/>
      <c r="K11" s="293"/>
      <c r="L11" s="128"/>
      <c r="M11" s="128"/>
      <c r="N11" s="125"/>
      <c r="O11" s="140"/>
      <c r="P11" s="140"/>
      <c r="Q11" s="127"/>
      <c r="R11" s="293"/>
      <c r="S11" s="128"/>
      <c r="T11" s="128"/>
      <c r="U11" s="125"/>
      <c r="V11" s="140"/>
      <c r="W11" s="140"/>
      <c r="X11" s="127"/>
      <c r="Y11" s="293"/>
      <c r="Z11" s="128"/>
      <c r="AA11" s="128"/>
      <c r="AB11" s="125"/>
      <c r="AC11" s="140"/>
      <c r="AD11" s="140"/>
      <c r="AE11" s="127"/>
      <c r="AF11" s="293"/>
      <c r="AG11" s="128"/>
      <c r="AH11" s="128"/>
      <c r="AI11" s="125"/>
      <c r="AJ11" s="140"/>
      <c r="AK11" s="140"/>
      <c r="AL11" s="127"/>
      <c r="AM11" s="293"/>
      <c r="AN11" s="128"/>
      <c r="AO11" s="128"/>
      <c r="AP11" s="125"/>
      <c r="AQ11" s="126"/>
      <c r="AR11" s="140"/>
      <c r="AS11" s="127"/>
      <c r="AT11" s="293" t="s">
        <v>2024</v>
      </c>
      <c r="AU11" s="128"/>
      <c r="AV11" s="128"/>
      <c r="AW11" s="128"/>
      <c r="AX11" s="128"/>
      <c r="AY11" s="128"/>
      <c r="AZ11" s="128"/>
      <c r="BA11" s="293" t="s">
        <v>2023</v>
      </c>
      <c r="BB11" s="128"/>
      <c r="BC11" s="128"/>
      <c r="BD11" s="128"/>
      <c r="BE11" s="128"/>
      <c r="BF11" s="128"/>
      <c r="BG11" s="173"/>
      <c r="BH11" s="293" t="s">
        <v>525</v>
      </c>
      <c r="BI11" s="128"/>
      <c r="BJ11" s="128"/>
      <c r="BK11" s="128"/>
      <c r="BL11" s="128"/>
      <c r="BM11" s="128"/>
      <c r="BN11" s="128"/>
      <c r="BO11" s="173"/>
      <c r="BP11" s="293" t="s">
        <v>529</v>
      </c>
      <c r="BQ11" s="128"/>
      <c r="BR11" s="128"/>
      <c r="BS11" s="128"/>
      <c r="BT11" s="128"/>
      <c r="BU11" s="128"/>
      <c r="BV11" s="128"/>
      <c r="BW11" s="173"/>
      <c r="BX11" s="293" t="s">
        <v>531</v>
      </c>
      <c r="BY11" s="128"/>
      <c r="BZ11" s="128"/>
      <c r="CA11" s="128"/>
      <c r="CB11" s="128"/>
      <c r="CC11" s="128"/>
      <c r="CD11" s="128"/>
      <c r="CE11" s="128"/>
      <c r="CF11" s="175"/>
      <c r="CG11" s="301" t="s">
        <v>533</v>
      </c>
      <c r="CH11" s="128"/>
      <c r="CI11" s="128"/>
      <c r="CJ11" s="128"/>
      <c r="CK11" s="128"/>
      <c r="CL11" s="128"/>
      <c r="CM11" s="128"/>
      <c r="CN11" s="301" t="s">
        <v>2032</v>
      </c>
      <c r="CO11" s="128"/>
      <c r="CP11" s="128"/>
      <c r="CQ11" s="128"/>
      <c r="CR11" s="128"/>
      <c r="CS11" s="128"/>
      <c r="CT11" s="128"/>
      <c r="CU11" s="128"/>
      <c r="CV11" s="128"/>
      <c r="CW11" s="301" t="s">
        <v>2213</v>
      </c>
      <c r="CX11" s="128"/>
      <c r="CY11" s="128"/>
      <c r="CZ11" s="128"/>
      <c r="DA11" s="128"/>
      <c r="DB11" s="128"/>
      <c r="DC11" s="128"/>
      <c r="DD11" s="128"/>
      <c r="DE11" s="128"/>
      <c r="DF11" s="304"/>
      <c r="DG11" s="128"/>
      <c r="DH11" s="128"/>
      <c r="DI11" s="128"/>
      <c r="DJ11" s="128"/>
    </row>
    <row r="12" spans="1:114" ht="15.75" customHeight="1" x14ac:dyDescent="0.25">
      <c r="A12" s="80"/>
      <c r="B12" s="80"/>
      <c r="C12" s="405" t="s">
        <v>360</v>
      </c>
      <c r="D12" s="199"/>
      <c r="E12" s="82"/>
      <c r="F12" s="82"/>
      <c r="G12" s="82"/>
      <c r="H12" s="144"/>
      <c r="I12" s="144"/>
      <c r="J12" s="84"/>
      <c r="K12" s="290"/>
      <c r="L12" s="83"/>
      <c r="M12" s="83"/>
      <c r="N12" s="82"/>
      <c r="O12" s="144"/>
      <c r="P12" s="144"/>
      <c r="Q12" s="84"/>
      <c r="R12" s="290"/>
      <c r="S12" s="83"/>
      <c r="T12" s="83"/>
      <c r="U12" s="82"/>
      <c r="V12" s="144"/>
      <c r="W12" s="144"/>
      <c r="X12" s="84"/>
      <c r="Y12" s="290"/>
      <c r="Z12" s="83"/>
      <c r="AA12" s="83"/>
      <c r="AB12" s="82"/>
      <c r="AC12" s="144"/>
      <c r="AD12" s="144"/>
      <c r="AE12" s="84"/>
      <c r="AF12" s="290"/>
      <c r="AG12" s="83"/>
      <c r="AH12" s="83"/>
      <c r="AI12" s="82"/>
      <c r="AJ12" s="144"/>
      <c r="AK12" s="144"/>
      <c r="AL12" s="84"/>
      <c r="AM12" s="290"/>
      <c r="AN12" s="83"/>
      <c r="AO12" s="83"/>
      <c r="AP12" s="82"/>
      <c r="AQ12" s="107"/>
      <c r="AR12" s="144"/>
      <c r="AS12" s="84"/>
      <c r="AT12" s="290" t="s">
        <v>2025</v>
      </c>
      <c r="AU12" s="83"/>
      <c r="AV12" s="83"/>
      <c r="AW12" s="83"/>
      <c r="AX12" s="83"/>
      <c r="AY12" s="83"/>
      <c r="AZ12" s="83"/>
      <c r="BA12" s="290" t="s">
        <v>2027</v>
      </c>
      <c r="BB12" s="83"/>
      <c r="BC12" s="83"/>
      <c r="BD12" s="83"/>
      <c r="BE12" s="83"/>
      <c r="BF12" s="83"/>
      <c r="BG12" s="163"/>
      <c r="BH12" s="290" t="s">
        <v>552</v>
      </c>
      <c r="BI12" s="83"/>
      <c r="BJ12" s="83"/>
      <c r="BK12" s="83"/>
      <c r="BL12" s="83"/>
      <c r="BM12" s="83"/>
      <c r="BN12" s="83"/>
      <c r="BO12" s="163"/>
      <c r="BP12" s="290" t="s">
        <v>538</v>
      </c>
      <c r="BQ12" s="83"/>
      <c r="BR12" s="83"/>
      <c r="BS12" s="83"/>
      <c r="BT12" s="83"/>
      <c r="BU12" s="83"/>
      <c r="BV12" s="83"/>
      <c r="BW12" s="87"/>
      <c r="BX12" s="296" t="s">
        <v>534</v>
      </c>
      <c r="BY12" s="83"/>
      <c r="BZ12" s="83"/>
      <c r="CA12" s="83"/>
      <c r="CB12" s="83"/>
      <c r="CC12" s="83"/>
      <c r="CD12" s="83"/>
      <c r="CE12" s="83"/>
      <c r="CF12" s="87"/>
      <c r="CG12" s="296" t="s">
        <v>536</v>
      </c>
      <c r="CH12" s="83"/>
      <c r="CI12" s="83"/>
      <c r="CJ12" s="83"/>
      <c r="CK12" s="83"/>
      <c r="CL12" s="83"/>
      <c r="CM12" s="83"/>
      <c r="CN12" s="296" t="s">
        <v>1812</v>
      </c>
      <c r="CO12" s="83"/>
      <c r="CP12" s="83"/>
      <c r="CQ12" s="83"/>
      <c r="CR12" s="83"/>
      <c r="CS12" s="83"/>
      <c r="CT12" s="83"/>
      <c r="CU12" s="83"/>
      <c r="CV12" s="87"/>
      <c r="CW12" s="296" t="s">
        <v>1806</v>
      </c>
      <c r="CX12" s="83"/>
      <c r="CY12" s="83"/>
      <c r="CZ12" s="83"/>
      <c r="DA12" s="83"/>
      <c r="DB12" s="83"/>
      <c r="DC12" s="83"/>
      <c r="DD12" s="83"/>
      <c r="DE12" s="87"/>
      <c r="DF12" s="296"/>
      <c r="DG12" s="83"/>
      <c r="DH12" s="83"/>
      <c r="DI12" s="83"/>
      <c r="DJ12" s="83"/>
    </row>
    <row r="13" spans="1:114" ht="15.75" customHeight="1" x14ac:dyDescent="0.25">
      <c r="A13" s="80"/>
      <c r="B13" s="80"/>
      <c r="C13" s="405"/>
      <c r="D13" s="199"/>
      <c r="E13" s="82"/>
      <c r="F13" s="82"/>
      <c r="G13" s="82"/>
      <c r="H13" s="144"/>
      <c r="I13" s="144"/>
      <c r="J13" s="84"/>
      <c r="K13" s="290"/>
      <c r="L13" s="83"/>
      <c r="M13" s="83"/>
      <c r="N13" s="82"/>
      <c r="O13" s="144"/>
      <c r="P13" s="144"/>
      <c r="Q13" s="84"/>
      <c r="R13" s="290"/>
      <c r="S13" s="83"/>
      <c r="T13" s="83"/>
      <c r="U13" s="82"/>
      <c r="V13" s="144"/>
      <c r="W13" s="144"/>
      <c r="X13" s="84"/>
      <c r="Y13" s="290"/>
      <c r="Z13" s="83"/>
      <c r="AA13" s="83"/>
      <c r="AB13" s="82"/>
      <c r="AC13" s="144"/>
      <c r="AD13" s="144"/>
      <c r="AE13" s="84"/>
      <c r="AF13" s="290"/>
      <c r="AG13" s="83"/>
      <c r="AH13" s="83"/>
      <c r="AI13" s="82"/>
      <c r="AJ13" s="144"/>
      <c r="AK13" s="144"/>
      <c r="AL13" s="84"/>
      <c r="AM13" s="290"/>
      <c r="AN13" s="83"/>
      <c r="AO13" s="83"/>
      <c r="AP13" s="82"/>
      <c r="AQ13" s="107"/>
      <c r="AR13" s="144"/>
      <c r="AS13" s="84"/>
      <c r="AT13" s="290" t="s">
        <v>2026</v>
      </c>
      <c r="AU13" s="83"/>
      <c r="AV13" s="83"/>
      <c r="AW13" s="83"/>
      <c r="AX13" s="83"/>
      <c r="AY13" s="83"/>
      <c r="AZ13" s="83"/>
      <c r="BA13" s="290" t="s">
        <v>2028</v>
      </c>
      <c r="BB13" s="83"/>
      <c r="BC13" s="83"/>
      <c r="BD13" s="83"/>
      <c r="BE13" s="83"/>
      <c r="BF13" s="83"/>
      <c r="BG13" s="163"/>
      <c r="BH13" s="290" t="s">
        <v>551</v>
      </c>
      <c r="BI13" s="83"/>
      <c r="BJ13" s="83"/>
      <c r="BK13" s="83"/>
      <c r="BL13" s="83"/>
      <c r="BM13" s="83"/>
      <c r="BN13" s="83"/>
      <c r="BO13" s="163"/>
      <c r="BP13" s="290" t="s">
        <v>539</v>
      </c>
      <c r="BQ13" s="83"/>
      <c r="BR13" s="83"/>
      <c r="BS13" s="83"/>
      <c r="BT13" s="83"/>
      <c r="BU13" s="83"/>
      <c r="BV13" s="83"/>
      <c r="BW13" s="88"/>
      <c r="BX13" s="297" t="s">
        <v>535</v>
      </c>
      <c r="BY13" s="83"/>
      <c r="BZ13" s="83"/>
      <c r="CA13" s="83"/>
      <c r="CB13" s="83"/>
      <c r="CC13" s="83"/>
      <c r="CD13" s="83"/>
      <c r="CE13" s="83"/>
      <c r="CF13" s="88"/>
      <c r="CG13" s="297" t="s">
        <v>537</v>
      </c>
      <c r="CH13" s="83"/>
      <c r="CI13" s="83"/>
      <c r="CJ13" s="83"/>
      <c r="CK13" s="83"/>
      <c r="CL13" s="83"/>
      <c r="CM13" s="83"/>
      <c r="CN13" s="305"/>
      <c r="CO13" s="83"/>
      <c r="CP13" s="83"/>
      <c r="CQ13" s="83"/>
      <c r="CR13" s="83"/>
      <c r="CS13" s="83"/>
      <c r="CT13" s="83"/>
      <c r="CU13" s="83"/>
      <c r="CV13" s="88"/>
      <c r="CW13" s="297" t="s">
        <v>1807</v>
      </c>
      <c r="CX13" s="83"/>
      <c r="CY13" s="83"/>
      <c r="CZ13" s="83"/>
      <c r="DA13" s="83"/>
      <c r="DB13" s="83"/>
      <c r="DC13" s="83"/>
      <c r="DD13" s="83"/>
      <c r="DE13" s="88"/>
      <c r="DF13" s="297"/>
      <c r="DG13" s="83"/>
      <c r="DH13" s="83"/>
      <c r="DI13" s="83"/>
      <c r="DJ13" s="83"/>
    </row>
    <row r="14" spans="1:114" s="280" customFormat="1" ht="15.75" customHeight="1" x14ac:dyDescent="0.25">
      <c r="A14" s="274"/>
      <c r="B14" s="274"/>
      <c r="C14" s="409" t="s">
        <v>2004</v>
      </c>
      <c r="D14" s="275"/>
      <c r="E14" s="276"/>
      <c r="F14" s="276"/>
      <c r="G14" s="276"/>
      <c r="H14" s="277"/>
      <c r="I14" s="277"/>
      <c r="J14" s="278"/>
      <c r="K14" s="279"/>
      <c r="L14" s="279"/>
      <c r="M14" s="279"/>
      <c r="N14" s="276"/>
      <c r="O14" s="277"/>
      <c r="P14" s="277"/>
      <c r="Q14" s="278"/>
      <c r="R14" s="279"/>
      <c r="S14" s="279"/>
      <c r="T14" s="279"/>
      <c r="U14" s="276"/>
      <c r="V14" s="277"/>
      <c r="W14" s="277"/>
      <c r="X14" s="278"/>
      <c r="Y14" s="279"/>
      <c r="Z14" s="279"/>
      <c r="AA14" s="279"/>
      <c r="AB14" s="276"/>
      <c r="AC14" s="277"/>
      <c r="AD14" s="277"/>
      <c r="AE14" s="278"/>
      <c r="AF14" s="279"/>
      <c r="AG14" s="279"/>
      <c r="AH14" s="279"/>
      <c r="AI14" s="276"/>
      <c r="AJ14" s="277"/>
      <c r="AK14" s="277"/>
      <c r="AL14" s="278"/>
      <c r="AM14" s="279"/>
      <c r="AN14" s="279"/>
      <c r="AO14" s="279"/>
      <c r="AP14" s="276"/>
      <c r="AQ14" s="277"/>
      <c r="AR14" s="277"/>
      <c r="AS14" s="278"/>
      <c r="AT14" s="279"/>
      <c r="AU14" s="279"/>
      <c r="AV14" s="279"/>
      <c r="AW14" s="279"/>
      <c r="AX14" s="279"/>
      <c r="AY14" s="279"/>
      <c r="AZ14" s="279"/>
      <c r="BA14" s="279"/>
      <c r="BB14" s="279"/>
      <c r="BC14" s="279"/>
      <c r="BD14" s="279"/>
      <c r="BE14" s="279"/>
      <c r="BF14" s="279"/>
      <c r="BG14" s="279"/>
      <c r="BH14" s="279"/>
      <c r="BI14" s="279"/>
      <c r="BJ14" s="279"/>
      <c r="BK14" s="279"/>
      <c r="BL14" s="279"/>
      <c r="BM14" s="279"/>
      <c r="BN14" s="279"/>
      <c r="BO14" s="285"/>
      <c r="BP14" s="298" t="s">
        <v>2005</v>
      </c>
      <c r="BQ14" s="279"/>
      <c r="BR14" s="279"/>
      <c r="BS14" s="279"/>
      <c r="BT14" s="279"/>
      <c r="BU14" s="279"/>
      <c r="BV14" s="279"/>
      <c r="BW14" s="285"/>
      <c r="BX14" s="298" t="s">
        <v>2006</v>
      </c>
      <c r="BY14" s="279"/>
      <c r="BZ14" s="279"/>
      <c r="CA14" s="283"/>
      <c r="CB14" s="283"/>
      <c r="CC14" s="279"/>
      <c r="CD14" s="279"/>
      <c r="CE14" s="279"/>
      <c r="CF14" s="279"/>
      <c r="CG14" s="302"/>
      <c r="CH14" s="279"/>
      <c r="CI14" s="279"/>
      <c r="CJ14" s="279"/>
      <c r="CK14" s="279"/>
      <c r="CL14" s="279"/>
      <c r="CM14" s="285"/>
      <c r="CN14" s="298" t="s">
        <v>2007</v>
      </c>
      <c r="CO14" s="279"/>
      <c r="CP14" s="279"/>
      <c r="CQ14" s="279"/>
      <c r="CR14" s="281"/>
      <c r="CS14" s="279"/>
      <c r="CT14" s="279"/>
      <c r="CU14" s="279"/>
      <c r="CV14" s="279"/>
      <c r="CW14" s="298" t="s">
        <v>2034</v>
      </c>
      <c r="CX14" s="279"/>
      <c r="CY14" s="279"/>
      <c r="CZ14" s="279"/>
      <c r="DA14" s="279"/>
      <c r="DB14" s="279"/>
      <c r="DC14" s="279"/>
      <c r="DD14" s="279"/>
      <c r="DE14" s="279"/>
      <c r="DF14" s="279"/>
      <c r="DG14" s="279"/>
      <c r="DH14" s="279"/>
      <c r="DI14" s="279"/>
      <c r="DJ14" s="279"/>
    </row>
    <row r="15" spans="1:114" s="280" customFormat="1" ht="15.75" customHeight="1" x14ac:dyDescent="0.25">
      <c r="A15" s="274"/>
      <c r="B15" s="274"/>
      <c r="C15" s="409"/>
      <c r="D15" s="275"/>
      <c r="E15" s="276"/>
      <c r="F15" s="276"/>
      <c r="G15" s="276"/>
      <c r="H15" s="277"/>
      <c r="I15" s="277"/>
      <c r="J15" s="278"/>
      <c r="K15" s="279"/>
      <c r="L15" s="279"/>
      <c r="M15" s="279"/>
      <c r="N15" s="276"/>
      <c r="O15" s="277"/>
      <c r="P15" s="277"/>
      <c r="Q15" s="278"/>
      <c r="R15" s="279"/>
      <c r="S15" s="279"/>
      <c r="T15" s="279"/>
      <c r="U15" s="276"/>
      <c r="V15" s="277"/>
      <c r="W15" s="277"/>
      <c r="X15" s="278"/>
      <c r="Y15" s="279"/>
      <c r="Z15" s="279"/>
      <c r="AA15" s="279"/>
      <c r="AB15" s="276"/>
      <c r="AC15" s="277"/>
      <c r="AD15" s="277"/>
      <c r="AE15" s="278"/>
      <c r="AF15" s="279"/>
      <c r="AG15" s="279"/>
      <c r="AH15" s="279"/>
      <c r="AI15" s="276"/>
      <c r="AJ15" s="277"/>
      <c r="AK15" s="277"/>
      <c r="AL15" s="278"/>
      <c r="AM15" s="279"/>
      <c r="AN15" s="279"/>
      <c r="AO15" s="279"/>
      <c r="AP15" s="276"/>
      <c r="AQ15" s="277"/>
      <c r="AR15" s="277"/>
      <c r="AS15" s="278"/>
      <c r="AT15" s="279"/>
      <c r="AU15" s="279"/>
      <c r="AV15" s="279"/>
      <c r="AW15" s="279"/>
      <c r="AX15" s="279"/>
      <c r="AY15" s="279"/>
      <c r="AZ15" s="279"/>
      <c r="BA15" s="279"/>
      <c r="BB15" s="279"/>
      <c r="BC15" s="279"/>
      <c r="BD15" s="279"/>
      <c r="BE15" s="279"/>
      <c r="BF15" s="279"/>
      <c r="BG15" s="279"/>
      <c r="BH15" s="279"/>
      <c r="BI15" s="279"/>
      <c r="BJ15" s="279"/>
      <c r="BK15" s="279"/>
      <c r="BL15" s="279"/>
      <c r="BM15" s="279"/>
      <c r="BN15" s="279"/>
      <c r="BO15" s="286"/>
      <c r="BP15" s="299" t="s">
        <v>2019</v>
      </c>
      <c r="BQ15" s="279"/>
      <c r="BR15" s="279"/>
      <c r="BS15" s="279"/>
      <c r="BT15" s="279"/>
      <c r="BU15" s="279"/>
      <c r="BV15" s="279"/>
      <c r="BW15" s="286"/>
      <c r="BX15" s="299" t="s">
        <v>2020</v>
      </c>
      <c r="BY15" s="279"/>
      <c r="BZ15" s="279"/>
      <c r="CA15" s="284"/>
      <c r="CB15" s="284"/>
      <c r="CC15" s="279"/>
      <c r="CD15" s="279"/>
      <c r="CE15" s="279"/>
      <c r="CF15" s="287"/>
      <c r="CG15" s="299" t="s">
        <v>1812</v>
      </c>
      <c r="CH15" s="279"/>
      <c r="CI15" s="279"/>
      <c r="CJ15" s="279"/>
      <c r="CK15" s="279"/>
      <c r="CL15" s="279"/>
      <c r="CM15" s="287"/>
      <c r="CN15" s="299" t="s">
        <v>2008</v>
      </c>
      <c r="CO15" s="279"/>
      <c r="CP15" s="279"/>
      <c r="CQ15" s="279"/>
      <c r="CR15" s="282"/>
      <c r="CS15" s="279"/>
      <c r="CT15" s="279"/>
      <c r="CU15" s="279"/>
      <c r="CV15" s="279"/>
      <c r="CW15" s="279"/>
      <c r="CX15" s="279"/>
      <c r="CY15" s="279"/>
      <c r="CZ15" s="279"/>
      <c r="DA15" s="279"/>
      <c r="DB15" s="279"/>
      <c r="DC15" s="279"/>
      <c r="DD15" s="279"/>
      <c r="DE15" s="279"/>
      <c r="DF15" s="279"/>
      <c r="DG15" s="279"/>
      <c r="DH15" s="279"/>
      <c r="DI15" s="279"/>
      <c r="DJ15" s="279"/>
    </row>
    <row r="16" spans="1:114" s="123" customFormat="1" ht="15.75" customHeight="1" x14ac:dyDescent="0.25">
      <c r="A16" s="121"/>
      <c r="B16" s="121"/>
      <c r="C16" s="408" t="s">
        <v>427</v>
      </c>
      <c r="D16" s="202"/>
      <c r="E16" s="130"/>
      <c r="F16" s="130"/>
      <c r="G16" s="130"/>
      <c r="H16" s="145"/>
      <c r="I16" s="145"/>
      <c r="J16" s="132"/>
      <c r="K16" s="122"/>
      <c r="L16" s="122"/>
      <c r="M16" s="122"/>
      <c r="N16" s="130"/>
      <c r="O16" s="145"/>
      <c r="P16" s="145"/>
      <c r="Q16" s="132"/>
      <c r="R16" s="122"/>
      <c r="S16" s="122"/>
      <c r="T16" s="122"/>
      <c r="U16" s="130"/>
      <c r="V16" s="145"/>
      <c r="W16" s="145"/>
      <c r="X16" s="132"/>
      <c r="Y16" s="122"/>
      <c r="Z16" s="122"/>
      <c r="AA16" s="122"/>
      <c r="AB16" s="130"/>
      <c r="AC16" s="145"/>
      <c r="AD16" s="145"/>
      <c r="AE16" s="132"/>
      <c r="AF16" s="122"/>
      <c r="AG16" s="122"/>
      <c r="AH16" s="122"/>
      <c r="AI16" s="130"/>
      <c r="AJ16" s="145"/>
      <c r="AK16" s="145"/>
      <c r="AL16" s="132"/>
      <c r="AM16" s="122"/>
      <c r="AN16" s="122"/>
      <c r="AO16" s="122"/>
      <c r="AP16" s="130"/>
      <c r="AQ16" s="131"/>
      <c r="AR16" s="145"/>
      <c r="AS16" s="13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74"/>
      <c r="BP16" s="122"/>
      <c r="BQ16" s="122"/>
      <c r="BR16" s="122"/>
      <c r="BS16" s="122"/>
      <c r="BT16" s="122"/>
      <c r="BU16" s="122"/>
      <c r="BV16" s="122"/>
      <c r="BW16" s="122"/>
      <c r="BX16" s="300"/>
      <c r="BY16" s="122"/>
      <c r="BZ16" s="122"/>
      <c r="CA16" s="122"/>
      <c r="CB16" s="122"/>
      <c r="CC16" s="122"/>
      <c r="CD16" s="122"/>
      <c r="CE16" s="122"/>
      <c r="CF16" s="122"/>
      <c r="CG16" s="122"/>
      <c r="CH16" s="122"/>
      <c r="CI16" s="122"/>
      <c r="CJ16" s="122"/>
      <c r="CK16" s="122"/>
      <c r="CL16" s="122"/>
      <c r="CM16" s="122"/>
      <c r="CN16" s="300"/>
      <c r="CO16" s="122"/>
      <c r="CP16" s="122"/>
      <c r="CQ16" s="122"/>
      <c r="CR16" s="122"/>
      <c r="CS16" s="122"/>
      <c r="CT16" s="122"/>
      <c r="CU16" s="122"/>
      <c r="CV16" s="122"/>
      <c r="CW16" s="122"/>
      <c r="CX16" s="122"/>
      <c r="CY16" s="122"/>
      <c r="CZ16" s="122"/>
      <c r="DA16" s="122"/>
      <c r="DB16" s="122"/>
      <c r="DC16" s="122"/>
      <c r="DD16" s="122"/>
      <c r="DE16" s="122"/>
      <c r="DF16" s="122"/>
      <c r="DG16" s="122"/>
      <c r="DH16" s="122"/>
      <c r="DI16" s="122"/>
      <c r="DJ16" s="122"/>
    </row>
    <row r="17" spans="1:116" s="123" customFormat="1" ht="15.75" customHeight="1" x14ac:dyDescent="0.25">
      <c r="A17" s="121"/>
      <c r="B17" s="121"/>
      <c r="C17" s="408"/>
      <c r="D17" s="202"/>
      <c r="E17" s="130"/>
      <c r="F17" s="130"/>
      <c r="G17" s="130"/>
      <c r="H17" s="145"/>
      <c r="I17" s="145"/>
      <c r="J17" s="132"/>
      <c r="K17" s="122"/>
      <c r="L17" s="122"/>
      <c r="M17" s="122"/>
      <c r="N17" s="130"/>
      <c r="O17" s="145"/>
      <c r="P17" s="145"/>
      <c r="Q17" s="132"/>
      <c r="R17" s="122"/>
      <c r="S17" s="122"/>
      <c r="T17" s="122"/>
      <c r="U17" s="130"/>
      <c r="V17" s="145"/>
      <c r="W17" s="145"/>
      <c r="X17" s="132"/>
      <c r="Y17" s="122"/>
      <c r="Z17" s="122"/>
      <c r="AA17" s="122"/>
      <c r="AB17" s="130"/>
      <c r="AC17" s="145"/>
      <c r="AD17" s="145"/>
      <c r="AE17" s="132"/>
      <c r="AF17" s="122"/>
      <c r="AG17" s="122"/>
      <c r="AH17" s="122"/>
      <c r="AI17" s="130"/>
      <c r="AJ17" s="145"/>
      <c r="AK17" s="145"/>
      <c r="AL17" s="132"/>
      <c r="AM17" s="122"/>
      <c r="AN17" s="122"/>
      <c r="AO17" s="122"/>
      <c r="AP17" s="130"/>
      <c r="AQ17" s="131"/>
      <c r="AR17" s="145"/>
      <c r="AS17" s="132"/>
      <c r="AT17" s="122"/>
      <c r="AU17" s="122"/>
      <c r="AV17" s="122"/>
      <c r="AW17" s="122"/>
      <c r="AX17" s="122"/>
      <c r="AY17" s="122"/>
      <c r="AZ17" s="122"/>
      <c r="BA17" s="122"/>
      <c r="BB17" s="122"/>
      <c r="BC17" s="122"/>
      <c r="BD17" s="122"/>
      <c r="BE17" s="122"/>
      <c r="BF17" s="122"/>
      <c r="BG17" s="122"/>
      <c r="BH17" s="122"/>
      <c r="BI17" s="122"/>
      <c r="BJ17" s="122"/>
      <c r="BK17" s="122"/>
      <c r="BL17" s="122"/>
      <c r="BM17" s="122"/>
      <c r="BN17" s="122"/>
      <c r="BO17" s="174"/>
      <c r="BP17" s="122"/>
      <c r="BQ17" s="122"/>
      <c r="BR17" s="122"/>
      <c r="BS17" s="122"/>
      <c r="BT17" s="122"/>
      <c r="BU17" s="122"/>
      <c r="BV17" s="122"/>
      <c r="BW17" s="122"/>
      <c r="BX17" s="300"/>
      <c r="BY17" s="122"/>
      <c r="BZ17" s="122"/>
      <c r="CA17" s="122"/>
      <c r="CB17" s="122"/>
      <c r="CC17" s="122"/>
      <c r="CD17" s="122"/>
      <c r="CE17" s="122"/>
      <c r="CF17" s="122"/>
      <c r="CG17" s="122"/>
      <c r="CH17" s="122"/>
      <c r="CI17" s="122"/>
      <c r="CJ17" s="122"/>
      <c r="CK17" s="122"/>
      <c r="CL17" s="122"/>
      <c r="CM17" s="122"/>
      <c r="CN17" s="300"/>
      <c r="CO17" s="122"/>
      <c r="CP17" s="122"/>
      <c r="CQ17" s="122"/>
      <c r="CR17" s="122"/>
      <c r="CS17" s="122"/>
      <c r="CT17" s="122"/>
      <c r="CU17" s="122"/>
      <c r="CV17" s="122"/>
      <c r="CW17" s="122"/>
      <c r="CX17" s="122"/>
      <c r="CY17" s="122"/>
      <c r="CZ17" s="122"/>
      <c r="DA17" s="122"/>
      <c r="DB17" s="122"/>
      <c r="DC17" s="122"/>
      <c r="DD17" s="122"/>
      <c r="DE17" s="122"/>
      <c r="DF17" s="122"/>
      <c r="DG17" s="122"/>
      <c r="DH17" s="122"/>
      <c r="DI17" s="122"/>
      <c r="DJ17" s="122"/>
    </row>
    <row r="18" spans="1:116" ht="19.5" customHeight="1" x14ac:dyDescent="0.25">
      <c r="A18" s="80"/>
      <c r="B18" s="80"/>
      <c r="C18" s="405" t="s">
        <v>428</v>
      </c>
      <c r="D18" s="199"/>
      <c r="E18" s="82"/>
      <c r="F18" s="82"/>
      <c r="G18" s="82"/>
      <c r="H18" s="144"/>
      <c r="I18" s="144"/>
      <c r="J18" s="84"/>
      <c r="K18" s="83"/>
      <c r="L18" s="83"/>
      <c r="M18" s="83"/>
      <c r="N18" s="82"/>
      <c r="O18" s="144"/>
      <c r="P18" s="144"/>
      <c r="Q18" s="84"/>
      <c r="R18" s="83"/>
      <c r="S18" s="83"/>
      <c r="T18" s="83"/>
      <c r="U18" s="82"/>
      <c r="V18" s="144"/>
      <c r="W18" s="144"/>
      <c r="X18" s="84"/>
      <c r="Y18" s="83"/>
      <c r="Z18" s="83"/>
      <c r="AA18" s="83"/>
      <c r="AB18" s="82"/>
      <c r="AC18" s="144"/>
      <c r="AD18" s="144"/>
      <c r="AE18" s="84"/>
      <c r="AF18" s="83"/>
      <c r="AG18" s="83"/>
      <c r="AH18" s="83"/>
      <c r="AI18" s="82"/>
      <c r="AJ18" s="144"/>
      <c r="AK18" s="144"/>
      <c r="AL18" s="84"/>
      <c r="AM18" s="83"/>
      <c r="AN18" s="83"/>
      <c r="AO18" s="83"/>
      <c r="AP18" s="82"/>
      <c r="AQ18" s="107"/>
      <c r="AR18" s="144"/>
      <c r="AS18" s="84"/>
      <c r="AT18" s="83"/>
      <c r="AU18" s="83"/>
      <c r="AV18" s="83"/>
      <c r="AW18" s="83"/>
      <c r="AX18" s="83"/>
      <c r="AY18" s="83"/>
      <c r="AZ18" s="83"/>
      <c r="BA18" s="83"/>
      <c r="BB18" s="83"/>
      <c r="BC18" s="83"/>
      <c r="BD18" s="83"/>
      <c r="BE18" s="83"/>
      <c r="BF18" s="83"/>
      <c r="BG18" s="83"/>
      <c r="BH18" s="83"/>
      <c r="BI18" s="83"/>
      <c r="BJ18" s="83"/>
      <c r="BK18" s="83"/>
      <c r="BL18" s="83"/>
      <c r="BM18" s="83"/>
      <c r="BN18" s="83"/>
      <c r="BO18" s="161"/>
      <c r="BP18" s="83"/>
      <c r="BQ18" s="83"/>
      <c r="BR18" s="83"/>
      <c r="BS18" s="83"/>
      <c r="BT18" s="83"/>
      <c r="BU18" s="83"/>
      <c r="BV18" s="83"/>
      <c r="BW18" s="87"/>
      <c r="BX18" s="296" t="s">
        <v>1793</v>
      </c>
      <c r="BY18" s="83"/>
      <c r="BZ18" s="83"/>
      <c r="CA18" s="83"/>
      <c r="CB18" s="83"/>
      <c r="CC18" s="83"/>
      <c r="CD18" s="83"/>
      <c r="CE18" s="83"/>
      <c r="CF18" s="83"/>
      <c r="CG18" s="83"/>
      <c r="CH18" s="83"/>
      <c r="CI18" s="83"/>
      <c r="CJ18" s="83"/>
      <c r="CK18" s="83"/>
      <c r="CL18" s="83"/>
      <c r="CM18" s="87"/>
      <c r="CN18" s="296" t="s">
        <v>1792</v>
      </c>
      <c r="CO18" s="83"/>
      <c r="CP18" s="83"/>
      <c r="CQ18" s="83"/>
      <c r="CR18" s="83"/>
      <c r="CS18" s="83"/>
      <c r="CT18" s="83"/>
      <c r="CU18" s="83"/>
      <c r="CV18" s="83"/>
      <c r="CW18" s="83"/>
      <c r="CX18" s="83"/>
      <c r="CY18" s="83"/>
      <c r="CZ18" s="83"/>
      <c r="DA18" s="83"/>
      <c r="DB18" s="83"/>
      <c r="DC18" s="83"/>
      <c r="DD18" s="83"/>
      <c r="DE18" s="83"/>
      <c r="DF18" s="83"/>
      <c r="DG18" s="83"/>
      <c r="DH18" s="83"/>
      <c r="DI18" s="83"/>
      <c r="DJ18" s="83"/>
    </row>
    <row r="19" spans="1:116" ht="19.5" customHeight="1" x14ac:dyDescent="0.25">
      <c r="A19" s="80"/>
      <c r="B19" s="80"/>
      <c r="C19" s="405"/>
      <c r="D19" s="199"/>
      <c r="E19" s="82"/>
      <c r="F19" s="82"/>
      <c r="G19" s="82"/>
      <c r="H19" s="144"/>
      <c r="I19" s="144"/>
      <c r="J19" s="84"/>
      <c r="K19" s="83"/>
      <c r="L19" s="83"/>
      <c r="M19" s="83"/>
      <c r="N19" s="82"/>
      <c r="O19" s="144"/>
      <c r="P19" s="144"/>
      <c r="Q19" s="84"/>
      <c r="R19" s="83"/>
      <c r="S19" s="83"/>
      <c r="T19" s="83"/>
      <c r="U19" s="82"/>
      <c r="V19" s="144"/>
      <c r="W19" s="144"/>
      <c r="X19" s="84"/>
      <c r="Y19" s="83"/>
      <c r="Z19" s="83"/>
      <c r="AA19" s="83"/>
      <c r="AB19" s="82"/>
      <c r="AC19" s="144"/>
      <c r="AD19" s="144"/>
      <c r="AE19" s="84"/>
      <c r="AF19" s="83"/>
      <c r="AG19" s="83"/>
      <c r="AH19" s="83"/>
      <c r="AI19" s="82"/>
      <c r="AJ19" s="144"/>
      <c r="AK19" s="144"/>
      <c r="AL19" s="84"/>
      <c r="AM19" s="83"/>
      <c r="AN19" s="83"/>
      <c r="AO19" s="83"/>
      <c r="AP19" s="82"/>
      <c r="AQ19" s="107"/>
      <c r="AR19" s="144"/>
      <c r="AS19" s="84"/>
      <c r="AT19" s="83"/>
      <c r="AU19" s="83"/>
      <c r="AV19" s="83"/>
      <c r="AW19" s="83"/>
      <c r="AX19" s="83"/>
      <c r="AY19" s="83"/>
      <c r="AZ19" s="83"/>
      <c r="BA19" s="83"/>
      <c r="BB19" s="83"/>
      <c r="BC19" s="83"/>
      <c r="BD19" s="83"/>
      <c r="BE19" s="83"/>
      <c r="BF19" s="83"/>
      <c r="BG19" s="83"/>
      <c r="BH19" s="83"/>
      <c r="BI19" s="83"/>
      <c r="BJ19" s="83"/>
      <c r="BK19" s="83"/>
      <c r="BL19" s="83"/>
      <c r="BM19" s="83"/>
      <c r="BN19" s="83"/>
      <c r="BO19" s="83"/>
      <c r="BP19" s="83"/>
      <c r="BQ19" s="83"/>
      <c r="BR19" s="83"/>
      <c r="BS19" s="83"/>
      <c r="BT19" s="83"/>
      <c r="BU19" s="83"/>
      <c r="BV19" s="83"/>
      <c r="BW19" s="87"/>
      <c r="BX19" s="296" t="s">
        <v>1794</v>
      </c>
      <c r="BY19" s="83"/>
      <c r="BZ19" s="83"/>
      <c r="CA19" s="83"/>
      <c r="CB19" s="83"/>
      <c r="CC19" s="83"/>
      <c r="CD19" s="83"/>
      <c r="CE19" s="83"/>
      <c r="CF19" s="83"/>
      <c r="CG19" s="83"/>
      <c r="CH19" s="83"/>
      <c r="CI19" s="83"/>
      <c r="CJ19" s="83"/>
      <c r="CK19" s="83"/>
      <c r="CL19" s="83"/>
      <c r="CM19" s="88"/>
      <c r="CN19" s="297" t="s">
        <v>2003</v>
      </c>
      <c r="CO19" s="83"/>
      <c r="CP19" s="83"/>
      <c r="CQ19" s="83"/>
      <c r="CR19" s="83"/>
      <c r="CS19" s="83"/>
      <c r="CT19" s="83"/>
      <c r="CU19" s="83"/>
      <c r="CV19" s="83"/>
      <c r="CW19" s="83"/>
      <c r="CX19" s="83"/>
      <c r="CY19" s="83"/>
      <c r="CZ19" s="83"/>
      <c r="DA19" s="83"/>
      <c r="DB19" s="83"/>
      <c r="DC19" s="83"/>
      <c r="DD19" s="83"/>
      <c r="DE19" s="83"/>
      <c r="DF19" s="83"/>
      <c r="DG19" s="83"/>
      <c r="DH19" s="83"/>
      <c r="DI19" s="83"/>
      <c r="DJ19" s="83"/>
    </row>
    <row r="20" spans="1:116" ht="11.25" customHeight="1" x14ac:dyDescent="0.25">
      <c r="A20" s="9"/>
      <c r="B20" s="9"/>
      <c r="C20" s="10"/>
      <c r="G20" s="397"/>
      <c r="H20" s="397"/>
      <c r="I20" s="397"/>
      <c r="J20" s="397"/>
      <c r="N20" s="397"/>
      <c r="O20" s="397"/>
      <c r="P20" s="397"/>
      <c r="Q20" s="397"/>
      <c r="U20" s="397"/>
      <c r="V20" s="397"/>
      <c r="W20" s="397"/>
      <c r="X20" s="397"/>
      <c r="AB20" s="397"/>
      <c r="AC20" s="397"/>
      <c r="AD20" s="397"/>
      <c r="AE20" s="397"/>
      <c r="AI20" s="397"/>
      <c r="AJ20" s="397"/>
      <c r="AK20" s="397"/>
      <c r="AL20" s="397"/>
      <c r="AP20" s="397"/>
      <c r="AQ20" s="397"/>
      <c r="AR20" s="397"/>
      <c r="AS20" s="397"/>
    </row>
    <row r="21" spans="1:116" s="9" customFormat="1" ht="27.75" customHeight="1" x14ac:dyDescent="0.25">
      <c r="A21" s="426" t="s">
        <v>12</v>
      </c>
      <c r="B21" s="426" t="s">
        <v>12</v>
      </c>
      <c r="C21" s="426" t="s">
        <v>245</v>
      </c>
      <c r="D21" s="426" t="s">
        <v>10</v>
      </c>
      <c r="E21" s="410" t="s">
        <v>376</v>
      </c>
      <c r="F21" s="410"/>
      <c r="G21" s="421" t="s">
        <v>2238</v>
      </c>
      <c r="H21" s="422"/>
      <c r="I21" s="422"/>
      <c r="J21" s="422"/>
      <c r="K21" s="422"/>
      <c r="L21" s="422"/>
      <c r="M21" s="423"/>
      <c r="N21" s="418" t="s">
        <v>2237</v>
      </c>
      <c r="O21" s="419"/>
      <c r="P21" s="419"/>
      <c r="Q21" s="419"/>
      <c r="R21" s="419"/>
      <c r="S21" s="419"/>
      <c r="T21" s="420"/>
      <c r="U21" s="401" t="s">
        <v>2235</v>
      </c>
      <c r="V21" s="402"/>
      <c r="W21" s="402"/>
      <c r="X21" s="402"/>
      <c r="Y21" s="402"/>
      <c r="Z21" s="402"/>
      <c r="AA21" s="403"/>
      <c r="AB21" s="398" t="s">
        <v>2236</v>
      </c>
      <c r="AC21" s="399"/>
      <c r="AD21" s="399"/>
      <c r="AE21" s="399"/>
      <c r="AF21" s="399"/>
      <c r="AG21" s="399"/>
      <c r="AH21" s="400"/>
      <c r="AI21" s="415" t="s">
        <v>2234</v>
      </c>
      <c r="AJ21" s="416"/>
      <c r="AK21" s="416"/>
      <c r="AL21" s="416"/>
      <c r="AM21" s="416"/>
      <c r="AN21" s="416"/>
      <c r="AO21" s="417"/>
      <c r="AP21" s="412" t="s">
        <v>347</v>
      </c>
      <c r="AQ21" s="413"/>
      <c r="AR21" s="413"/>
      <c r="AS21" s="413"/>
      <c r="AT21" s="413"/>
      <c r="AU21" s="413"/>
      <c r="AV21" s="414"/>
      <c r="AW21" s="436" t="s">
        <v>350</v>
      </c>
      <c r="AX21" s="437"/>
      <c r="AY21" s="437"/>
      <c r="AZ21" s="437"/>
      <c r="BA21" s="437"/>
      <c r="BB21" s="437"/>
      <c r="BC21" s="438"/>
      <c r="BD21" s="418" t="s">
        <v>351</v>
      </c>
      <c r="BE21" s="419"/>
      <c r="BF21" s="419"/>
      <c r="BG21" s="419"/>
      <c r="BH21" s="419"/>
      <c r="BI21" s="419"/>
      <c r="BJ21" s="419"/>
      <c r="BK21" s="420"/>
      <c r="BL21" s="433" t="s">
        <v>352</v>
      </c>
      <c r="BM21" s="434"/>
      <c r="BN21" s="434"/>
      <c r="BO21" s="434"/>
      <c r="BP21" s="434"/>
      <c r="BQ21" s="434"/>
      <c r="BR21" s="434"/>
      <c r="BS21" s="435"/>
      <c r="BT21" s="430" t="s">
        <v>353</v>
      </c>
      <c r="BU21" s="431"/>
      <c r="BV21" s="431"/>
      <c r="BW21" s="431"/>
      <c r="BX21" s="431"/>
      <c r="BY21" s="431"/>
      <c r="BZ21" s="431"/>
      <c r="CA21" s="431"/>
      <c r="CB21" s="432"/>
      <c r="CC21" s="427" t="s">
        <v>354</v>
      </c>
      <c r="CD21" s="428"/>
      <c r="CE21" s="428"/>
      <c r="CF21" s="428"/>
      <c r="CG21" s="428"/>
      <c r="CH21" s="428"/>
      <c r="CI21" s="429"/>
      <c r="CJ21" s="439" t="s">
        <v>355</v>
      </c>
      <c r="CK21" s="440"/>
      <c r="CL21" s="440"/>
      <c r="CM21" s="440"/>
      <c r="CN21" s="440"/>
      <c r="CO21" s="440"/>
      <c r="CP21" s="440"/>
      <c r="CQ21" s="440"/>
      <c r="CR21" s="441"/>
      <c r="CS21" s="442" t="s">
        <v>554</v>
      </c>
      <c r="CT21" s="443"/>
      <c r="CU21" s="443"/>
      <c r="CV21" s="443"/>
      <c r="CW21" s="443"/>
      <c r="CX21" s="443"/>
      <c r="CY21" s="443"/>
      <c r="CZ21" s="443"/>
      <c r="DA21" s="444"/>
      <c r="DB21" s="424" t="s">
        <v>1791</v>
      </c>
      <c r="DC21" s="425"/>
      <c r="DD21" s="425"/>
      <c r="DE21" s="425"/>
      <c r="DF21" s="425"/>
      <c r="DG21" s="425"/>
      <c r="DH21" s="425"/>
      <c r="DI21" s="425"/>
      <c r="DJ21" s="425"/>
    </row>
    <row r="22" spans="1:116" s="9" customFormat="1" ht="75.75" customHeight="1" x14ac:dyDescent="0.25">
      <c r="A22" s="426"/>
      <c r="B22" s="426"/>
      <c r="C22" s="426"/>
      <c r="D22" s="426"/>
      <c r="E22" s="411"/>
      <c r="F22" s="411"/>
      <c r="G22" s="326" t="s">
        <v>11</v>
      </c>
      <c r="H22" s="327" t="s">
        <v>348</v>
      </c>
      <c r="I22" s="327" t="s">
        <v>361</v>
      </c>
      <c r="J22" s="328" t="s">
        <v>349</v>
      </c>
      <c r="K22" s="328" t="s">
        <v>370</v>
      </c>
      <c r="L22" s="328" t="s">
        <v>359</v>
      </c>
      <c r="M22" s="328" t="s">
        <v>360</v>
      </c>
      <c r="N22" s="169" t="s">
        <v>11</v>
      </c>
      <c r="O22" s="170" t="s">
        <v>348</v>
      </c>
      <c r="P22" s="170" t="s">
        <v>361</v>
      </c>
      <c r="Q22" s="171" t="s">
        <v>349</v>
      </c>
      <c r="R22" s="171" t="s">
        <v>370</v>
      </c>
      <c r="S22" s="171" t="s">
        <v>359</v>
      </c>
      <c r="T22" s="171" t="s">
        <v>360</v>
      </c>
      <c r="U22" s="331" t="s">
        <v>11</v>
      </c>
      <c r="V22" s="332" t="s">
        <v>348</v>
      </c>
      <c r="W22" s="332" t="s">
        <v>361</v>
      </c>
      <c r="X22" s="333" t="s">
        <v>349</v>
      </c>
      <c r="Y22" s="333" t="s">
        <v>370</v>
      </c>
      <c r="Z22" s="333" t="s">
        <v>359</v>
      </c>
      <c r="AA22" s="333" t="s">
        <v>360</v>
      </c>
      <c r="AB22" s="334" t="s">
        <v>11</v>
      </c>
      <c r="AC22" s="335" t="s">
        <v>348</v>
      </c>
      <c r="AD22" s="335" t="s">
        <v>361</v>
      </c>
      <c r="AE22" s="336" t="s">
        <v>349</v>
      </c>
      <c r="AF22" s="336" t="s">
        <v>370</v>
      </c>
      <c r="AG22" s="336" t="s">
        <v>359</v>
      </c>
      <c r="AH22" s="336" t="s">
        <v>360</v>
      </c>
      <c r="AI22" s="329" t="s">
        <v>11</v>
      </c>
      <c r="AJ22" s="330" t="s">
        <v>348</v>
      </c>
      <c r="AK22" s="330" t="s">
        <v>361</v>
      </c>
      <c r="AL22" s="91" t="s">
        <v>349</v>
      </c>
      <c r="AM22" s="91" t="s">
        <v>370</v>
      </c>
      <c r="AN22" s="91" t="s">
        <v>359</v>
      </c>
      <c r="AO22" s="91" t="s">
        <v>360</v>
      </c>
      <c r="AP22" s="176" t="s">
        <v>11</v>
      </c>
      <c r="AQ22" s="177" t="s">
        <v>348</v>
      </c>
      <c r="AR22" s="177" t="s">
        <v>361</v>
      </c>
      <c r="AS22" s="178" t="s">
        <v>349</v>
      </c>
      <c r="AT22" s="178" t="s">
        <v>370</v>
      </c>
      <c r="AU22" s="178" t="s">
        <v>359</v>
      </c>
      <c r="AV22" s="178" t="s">
        <v>360</v>
      </c>
      <c r="AW22" s="182" t="s">
        <v>11</v>
      </c>
      <c r="AX22" s="183" t="s">
        <v>348</v>
      </c>
      <c r="AY22" s="183" t="s">
        <v>361</v>
      </c>
      <c r="AZ22" s="184" t="s">
        <v>349</v>
      </c>
      <c r="BA22" s="185" t="s">
        <v>370</v>
      </c>
      <c r="BB22" s="185" t="s">
        <v>359</v>
      </c>
      <c r="BC22" s="185" t="s">
        <v>360</v>
      </c>
      <c r="BD22" s="169" t="s">
        <v>11</v>
      </c>
      <c r="BE22" s="170" t="s">
        <v>348</v>
      </c>
      <c r="BF22" s="170" t="s">
        <v>361</v>
      </c>
      <c r="BG22" s="171" t="s">
        <v>349</v>
      </c>
      <c r="BH22" s="171" t="s">
        <v>370</v>
      </c>
      <c r="BI22" s="171" t="s">
        <v>359</v>
      </c>
      <c r="BJ22" s="171" t="s">
        <v>360</v>
      </c>
      <c r="BK22" s="171" t="s">
        <v>2004</v>
      </c>
      <c r="BL22" s="166" t="s">
        <v>11</v>
      </c>
      <c r="BM22" s="167" t="s">
        <v>348</v>
      </c>
      <c r="BN22" s="167" t="s">
        <v>361</v>
      </c>
      <c r="BO22" s="168" t="s">
        <v>349</v>
      </c>
      <c r="BP22" s="168" t="s">
        <v>370</v>
      </c>
      <c r="BQ22" s="168" t="s">
        <v>359</v>
      </c>
      <c r="BR22" s="168" t="s">
        <v>360</v>
      </c>
      <c r="BS22" s="168" t="s">
        <v>2004</v>
      </c>
      <c r="BT22" s="92" t="s">
        <v>11</v>
      </c>
      <c r="BU22" s="89" t="s">
        <v>348</v>
      </c>
      <c r="BV22" s="89" t="s">
        <v>361</v>
      </c>
      <c r="BW22" s="89" t="s">
        <v>349</v>
      </c>
      <c r="BX22" s="89" t="s">
        <v>370</v>
      </c>
      <c r="BY22" s="89" t="s">
        <v>359</v>
      </c>
      <c r="BZ22" s="89" t="s">
        <v>360</v>
      </c>
      <c r="CA22" s="89" t="s">
        <v>428</v>
      </c>
      <c r="CB22" s="89" t="s">
        <v>2004</v>
      </c>
      <c r="CC22" s="93" t="s">
        <v>11</v>
      </c>
      <c r="CD22" s="189" t="s">
        <v>348</v>
      </c>
      <c r="CE22" s="90" t="s">
        <v>361</v>
      </c>
      <c r="CF22" s="90" t="s">
        <v>349</v>
      </c>
      <c r="CG22" s="90" t="s">
        <v>370</v>
      </c>
      <c r="CH22" s="90" t="s">
        <v>359</v>
      </c>
      <c r="CI22" s="90" t="s">
        <v>360</v>
      </c>
      <c r="CJ22" s="94" t="s">
        <v>11</v>
      </c>
      <c r="CK22" s="189" t="s">
        <v>348</v>
      </c>
      <c r="CL22" s="91" t="s">
        <v>361</v>
      </c>
      <c r="CM22" s="91" t="s">
        <v>349</v>
      </c>
      <c r="CN22" s="91" t="s">
        <v>370</v>
      </c>
      <c r="CO22" s="91" t="s">
        <v>359</v>
      </c>
      <c r="CP22" s="91" t="s">
        <v>360</v>
      </c>
      <c r="CQ22" s="91" t="s">
        <v>428</v>
      </c>
      <c r="CR22" s="91" t="s">
        <v>2004</v>
      </c>
      <c r="CS22" s="135" t="s">
        <v>11</v>
      </c>
      <c r="CT22" s="189" t="s">
        <v>348</v>
      </c>
      <c r="CU22" s="136" t="s">
        <v>361</v>
      </c>
      <c r="CV22" s="136" t="s">
        <v>349</v>
      </c>
      <c r="CW22" s="136" t="s">
        <v>370</v>
      </c>
      <c r="CX22" s="136" t="s">
        <v>359</v>
      </c>
      <c r="CY22" s="136" t="s">
        <v>360</v>
      </c>
      <c r="CZ22" s="136" t="s">
        <v>428</v>
      </c>
      <c r="DA22" s="136" t="s">
        <v>2004</v>
      </c>
      <c r="DB22" s="192" t="s">
        <v>11</v>
      </c>
      <c r="DC22" s="189" t="s">
        <v>348</v>
      </c>
      <c r="DD22" s="193" t="s">
        <v>361</v>
      </c>
      <c r="DE22" s="310" t="s">
        <v>349</v>
      </c>
      <c r="DF22" s="193" t="s">
        <v>370</v>
      </c>
      <c r="DG22" s="193" t="s">
        <v>359</v>
      </c>
      <c r="DH22" s="193" t="s">
        <v>360</v>
      </c>
      <c r="DI22" s="193" t="s">
        <v>428</v>
      </c>
      <c r="DJ22" s="193" t="s">
        <v>2004</v>
      </c>
      <c r="DL22" s="314" t="s">
        <v>2230</v>
      </c>
    </row>
    <row r="23" spans="1:116" ht="28.5" customHeight="1" x14ac:dyDescent="0.25">
      <c r="A23" s="11"/>
      <c r="B23" s="11"/>
      <c r="C23" s="13"/>
      <c r="D23" s="97">
        <v>-1</v>
      </c>
      <c r="E23" s="97">
        <v>-2</v>
      </c>
      <c r="F23" s="97">
        <v>-3</v>
      </c>
      <c r="G23" s="97">
        <v>-4</v>
      </c>
      <c r="H23" s="97">
        <v>-5</v>
      </c>
      <c r="I23" s="97">
        <v>-6</v>
      </c>
      <c r="J23" s="97">
        <v>-7</v>
      </c>
      <c r="K23" s="97">
        <v>-8</v>
      </c>
      <c r="L23" s="97">
        <v>-9</v>
      </c>
      <c r="M23" s="97">
        <v>-10</v>
      </c>
      <c r="N23" s="97">
        <v>-11</v>
      </c>
      <c r="O23" s="97">
        <v>-12</v>
      </c>
      <c r="P23" s="97">
        <v>-13</v>
      </c>
      <c r="Q23" s="97">
        <v>-14</v>
      </c>
      <c r="R23" s="97">
        <v>-15</v>
      </c>
      <c r="S23" s="97">
        <v>-16</v>
      </c>
      <c r="T23" s="97">
        <v>-17</v>
      </c>
      <c r="U23" s="97">
        <v>-18</v>
      </c>
      <c r="V23" s="97">
        <v>-19</v>
      </c>
      <c r="W23" s="97">
        <v>-20</v>
      </c>
      <c r="X23" s="97">
        <v>-21</v>
      </c>
      <c r="Y23" s="97">
        <v>-22</v>
      </c>
      <c r="Z23" s="97">
        <v>-23</v>
      </c>
      <c r="AA23" s="97">
        <v>-24</v>
      </c>
      <c r="AB23" s="97">
        <v>-25</v>
      </c>
      <c r="AC23" s="97">
        <v>-26</v>
      </c>
      <c r="AD23" s="97">
        <v>-27</v>
      </c>
      <c r="AE23" s="97">
        <v>-28</v>
      </c>
      <c r="AF23" s="97">
        <v>-29</v>
      </c>
      <c r="AG23" s="97">
        <v>-30</v>
      </c>
      <c r="AH23" s="97">
        <v>-31</v>
      </c>
      <c r="AI23" s="97">
        <v>-32</v>
      </c>
      <c r="AJ23" s="97">
        <v>-33</v>
      </c>
      <c r="AK23" s="97">
        <v>-34</v>
      </c>
      <c r="AL23" s="97">
        <v>-35</v>
      </c>
      <c r="AM23" s="97">
        <v>-36</v>
      </c>
      <c r="AN23" s="97">
        <v>-37</v>
      </c>
      <c r="AO23" s="97">
        <v>-38</v>
      </c>
      <c r="AP23" s="97">
        <v>-39</v>
      </c>
      <c r="AQ23" s="97">
        <v>-40</v>
      </c>
      <c r="AR23" s="97">
        <v>-41</v>
      </c>
      <c r="AS23" s="97">
        <v>-42</v>
      </c>
      <c r="AT23" s="97">
        <v>-43</v>
      </c>
      <c r="AU23" s="97">
        <v>-44</v>
      </c>
      <c r="AV23" s="97">
        <v>-45</v>
      </c>
      <c r="AW23" s="97">
        <v>-46</v>
      </c>
      <c r="AX23" s="97">
        <v>-47</v>
      </c>
      <c r="AY23" s="97">
        <v>-48</v>
      </c>
      <c r="AZ23" s="97">
        <v>-49</v>
      </c>
      <c r="BA23" s="97">
        <v>-50</v>
      </c>
      <c r="BB23" s="97">
        <v>-51</v>
      </c>
      <c r="BC23" s="97">
        <v>-52</v>
      </c>
      <c r="BD23" s="97">
        <v>-53</v>
      </c>
      <c r="BE23" s="97">
        <v>-54</v>
      </c>
      <c r="BF23" s="97">
        <v>-55</v>
      </c>
      <c r="BG23" s="97">
        <v>-56</v>
      </c>
      <c r="BH23" s="97">
        <v>-57</v>
      </c>
      <c r="BI23" s="97">
        <v>-58</v>
      </c>
      <c r="BJ23" s="97">
        <v>-59</v>
      </c>
      <c r="BK23" s="97">
        <v>-60</v>
      </c>
      <c r="BL23" s="97">
        <v>-61</v>
      </c>
      <c r="BM23" s="97">
        <v>-62</v>
      </c>
      <c r="BN23" s="97">
        <v>-63</v>
      </c>
      <c r="BO23" s="97">
        <v>-64</v>
      </c>
      <c r="BP23" s="97">
        <v>-65</v>
      </c>
      <c r="BQ23" s="97">
        <v>-66</v>
      </c>
      <c r="BR23" s="97">
        <v>-67</v>
      </c>
      <c r="BS23" s="97">
        <v>-68</v>
      </c>
      <c r="BT23" s="97">
        <v>-69</v>
      </c>
      <c r="BU23" s="97">
        <v>-70</v>
      </c>
      <c r="BV23" s="97">
        <v>-71</v>
      </c>
      <c r="BW23" s="97">
        <v>-72</v>
      </c>
      <c r="BX23" s="97">
        <v>-73</v>
      </c>
      <c r="BY23" s="97">
        <v>-74</v>
      </c>
      <c r="BZ23" s="97">
        <v>-75</v>
      </c>
      <c r="CA23" s="97">
        <v>-76</v>
      </c>
      <c r="CB23" s="97">
        <v>-77</v>
      </c>
      <c r="CC23" s="97">
        <v>-78</v>
      </c>
      <c r="CD23" s="97">
        <v>-79</v>
      </c>
      <c r="CE23" s="97">
        <v>-80</v>
      </c>
      <c r="CF23" s="97">
        <v>-81</v>
      </c>
      <c r="CG23" s="97">
        <v>-82</v>
      </c>
      <c r="CH23" s="97">
        <v>-83</v>
      </c>
      <c r="CI23" s="97">
        <v>-84</v>
      </c>
      <c r="CJ23" s="97">
        <v>-85</v>
      </c>
      <c r="CK23" s="97">
        <v>-86</v>
      </c>
      <c r="CL23" s="97">
        <v>-87</v>
      </c>
      <c r="CM23" s="97">
        <v>-88</v>
      </c>
      <c r="CN23" s="97">
        <v>-89</v>
      </c>
      <c r="CO23" s="97">
        <v>-90</v>
      </c>
      <c r="CP23" s="97">
        <v>-91</v>
      </c>
      <c r="CQ23" s="97">
        <v>-92</v>
      </c>
      <c r="CR23" s="97">
        <v>-93</v>
      </c>
      <c r="CS23" s="97">
        <v>-94</v>
      </c>
      <c r="CT23" s="97">
        <v>-95</v>
      </c>
      <c r="CU23" s="97">
        <v>-96</v>
      </c>
      <c r="CV23" s="97">
        <v>-97</v>
      </c>
      <c r="CW23" s="97">
        <v>-98</v>
      </c>
      <c r="CX23" s="97">
        <v>-99</v>
      </c>
      <c r="CY23" s="97">
        <v>-100</v>
      </c>
      <c r="CZ23" s="97">
        <v>-101</v>
      </c>
      <c r="DA23" s="97">
        <v>-102</v>
      </c>
      <c r="DB23" s="97">
        <v>-103</v>
      </c>
      <c r="DC23" s="97">
        <v>-104</v>
      </c>
      <c r="DD23" s="97">
        <v>-105</v>
      </c>
      <c r="DE23" s="97">
        <v>-106</v>
      </c>
      <c r="DF23" s="97">
        <v>-107</v>
      </c>
      <c r="DG23" s="97">
        <v>-108</v>
      </c>
      <c r="DH23" s="97">
        <v>-109</v>
      </c>
      <c r="DI23" s="97">
        <v>-110</v>
      </c>
      <c r="DJ23" s="97">
        <v>-76</v>
      </c>
    </row>
    <row r="24" spans="1:116" ht="30" hidden="1" customHeight="1" x14ac:dyDescent="0.25">
      <c r="A24" s="12">
        <f>IF(C24="","",SUBTOTAL(3,$D$24:D24))</f>
        <v>0</v>
      </c>
      <c r="B24" s="12">
        <f>COUNTIF($E$24:E24,E24)</f>
        <v>1</v>
      </c>
      <c r="C24" s="4" t="s">
        <v>190</v>
      </c>
      <c r="D24" s="12" t="str">
        <f>VLOOKUP(C24,'[1]XET CUOI NAM'!$D$9:$E$332,2,0)</f>
        <v>01001001</v>
      </c>
      <c r="E24" s="12" t="s">
        <v>377</v>
      </c>
      <c r="F24" s="12" t="s">
        <v>378</v>
      </c>
      <c r="G24" s="49"/>
      <c r="H24" s="46">
        <f>VLOOKUP($D24,'[2]CSTD CS'!$D$26:$X$346,3,0)</f>
        <v>0</v>
      </c>
      <c r="I24" s="46"/>
      <c r="J24" s="46">
        <f>VLOOKUP($D24,'[2]CSTD CS'!$D$26:$X$346,5,0)</f>
        <v>0</v>
      </c>
      <c r="K24" s="3"/>
      <c r="L24" s="46">
        <f>VLOOKUP($D24,'[2]CSTD CS'!$D$26:$X$346,4,0)</f>
        <v>0</v>
      </c>
      <c r="M24" s="46"/>
      <c r="N24" s="49"/>
      <c r="O24" s="46">
        <f>VLOOKUP($D24,'[2]CSTD CS'!$D$26:$X$346,6,0)</f>
        <v>0</v>
      </c>
      <c r="P24" s="46"/>
      <c r="Q24" s="46">
        <f>VLOOKUP($D24,'[2]CSTD CS'!$D$26:$X$346,8,0)</f>
        <v>0</v>
      </c>
      <c r="R24" s="3"/>
      <c r="S24" s="46">
        <f>VLOOKUP($D24,'[2]CSTD CS'!$D$26:$X$346,7,0)</f>
        <v>0</v>
      </c>
      <c r="T24" s="46"/>
      <c r="U24" s="49"/>
      <c r="V24" s="46">
        <f>VLOOKUP($D24,'[2]CSTD CS'!$D$26:$X$346,9,0)</f>
        <v>0</v>
      </c>
      <c r="W24" s="46"/>
      <c r="X24" s="46">
        <f>VLOOKUP($D24,'[2]CSTD CS'!$D$26:$X$346,11,0)</f>
        <v>0</v>
      </c>
      <c r="Y24" s="3"/>
      <c r="Z24" s="46">
        <f>VLOOKUP($D24,'[2]CSTD CS'!$D$26:$X$346,10,0)</f>
        <v>0</v>
      </c>
      <c r="AA24" s="46"/>
      <c r="AB24" s="49"/>
      <c r="AC24" s="46">
        <f>VLOOKUP($D24,'[2]CSTD CS'!$D$26:$X$346,12,0)</f>
        <v>0</v>
      </c>
      <c r="AD24" s="46"/>
      <c r="AE24" s="46" t="str">
        <f>VLOOKUP($D24,'[2]CSTD CS'!$D$26:$X$346,14,0)</f>
        <v>Đạt danh hiệu CSTĐ CS tại Trường ĐH Công nghiệp</v>
      </c>
      <c r="AF24" s="3"/>
      <c r="AG24" s="46">
        <f>VLOOKUP($D24,'[2]CSTD CS'!$D$26:$X$346,13,0)</f>
        <v>0</v>
      </c>
      <c r="AH24" s="46"/>
      <c r="AI24" s="49"/>
      <c r="AJ24" s="46" t="str">
        <f>VLOOKUP($D24,'[2]CSTD CS'!$D$26:$X$346,15,0)</f>
        <v>x</v>
      </c>
      <c r="AK24" s="46"/>
      <c r="AL24" s="46" t="str">
        <f>VLOOKUP($D24,'[2]CSTD CS'!$D$26:$X$346,17,0)</f>
        <v>Ứng dụng công nghệ thông tin và truyền thông trong quản lý hành chính ở các trường cao đẳng</v>
      </c>
      <c r="AM24" s="3"/>
      <c r="AN24" s="46">
        <f>VLOOKUP($D24,'[2]CSTD CS'!$D$26:$X$346,16,0)</f>
        <v>0</v>
      </c>
      <c r="AO24" s="46"/>
      <c r="AP24" s="49"/>
      <c r="AQ24" s="46">
        <f>VLOOKUP($D24,'[3]CSTD CS'!$D$25:$AD$344,13,0)</f>
        <v>0</v>
      </c>
      <c r="AR24" s="46"/>
      <c r="AS24" s="3" t="s">
        <v>558</v>
      </c>
      <c r="AT24" s="3"/>
      <c r="AU24" s="46"/>
      <c r="AV24" s="46"/>
      <c r="AW24" s="12"/>
      <c r="AX24" s="46" t="str">
        <f>VLOOKUP($D24,'[3]CSTD CS'!$D$25:$AD$344,15,0)</f>
        <v>x</v>
      </c>
      <c r="AY24" s="46" t="s">
        <v>346</v>
      </c>
      <c r="AZ24" s="3" t="s">
        <v>762</v>
      </c>
      <c r="BA24" s="3"/>
      <c r="BB24" s="46"/>
      <c r="BC24" s="46"/>
      <c r="BD24" s="33"/>
      <c r="BE24" s="46" t="str">
        <f>VLOOKUP($D24,'[3]CSTD CS'!$D$25:$AD$344,17,0)</f>
        <v>x</v>
      </c>
      <c r="BF24" s="46" t="s">
        <v>315</v>
      </c>
      <c r="BG24" s="3" t="s">
        <v>858</v>
      </c>
      <c r="BH24" s="3"/>
      <c r="BI24" s="46" t="s">
        <v>346</v>
      </c>
      <c r="BJ24" s="46"/>
      <c r="BK24" s="46"/>
      <c r="BL24" s="3"/>
      <c r="BM24" s="46" t="str">
        <f>VLOOKUP($D24,'[3]CSTD CS'!$D$25:$AD$344,20,0)</f>
        <v>x</v>
      </c>
      <c r="BN24" s="46" t="str">
        <f>VLOOKUP(C24,'[4]TH cham SK'!$P$19:$S$167,4,0)</f>
        <v>X</v>
      </c>
      <c r="BO24" s="3" t="s">
        <v>933</v>
      </c>
      <c r="BP24" s="46" t="s">
        <v>346</v>
      </c>
      <c r="BQ24" s="46"/>
      <c r="BR24" s="46"/>
      <c r="BS24" s="46"/>
      <c r="BT24" s="3"/>
      <c r="BU24" s="46" t="str">
        <f>VLOOKUP($D24,'[3]CSTD CS'!$D$25:$AA$344,23,0)</f>
        <v>x</v>
      </c>
      <c r="BV24" s="46" t="str">
        <f>VLOOKUP(C24,'[5]TH chi tiet'!$N$15:$Q$161,4,0)</f>
        <v>X</v>
      </c>
      <c r="BW24" s="3" t="s">
        <v>1795</v>
      </c>
      <c r="BX24" s="3"/>
      <c r="BY24" s="46" t="s">
        <v>315</v>
      </c>
      <c r="BZ24" s="46"/>
      <c r="CA24" s="46"/>
      <c r="CB24" s="46"/>
      <c r="CC24" s="46" t="str">
        <f>VLOOKUP($D24,'[3]CSTD CS'!$D$25:$AD$344,25,0)</f>
        <v>HTXS NV</v>
      </c>
      <c r="CD24" s="46" t="str">
        <f>VLOOKUP($C24,[6]LTT!$C$10:$J$342,7,0)</f>
        <v>X</v>
      </c>
      <c r="CE24" s="46" t="s">
        <v>315</v>
      </c>
      <c r="CF24" s="3" t="s">
        <v>557</v>
      </c>
      <c r="CG24" s="46"/>
      <c r="CH24" s="46">
        <f>VLOOKUP(D24,[7]LTT!$D$10:$Q$342,10,0)</f>
        <v>0</v>
      </c>
      <c r="CI24" s="46" t="s">
        <v>315</v>
      </c>
      <c r="CJ24" s="12" t="str">
        <f>VLOOKUP(D24,'[8]XET CUOI NAM'!$E$9:$BF$332,53,0)</f>
        <v>HTXS NV</v>
      </c>
      <c r="CK24" s="12" t="str">
        <f>VLOOKUP($D24,'[9]Mau 6'!$D$10:$R$333,7,0)</f>
        <v>X</v>
      </c>
      <c r="CL24" s="12" t="str">
        <f>VLOOKUP(D24,[10]PL7!$F$17:$G$117,2,0)</f>
        <v>X</v>
      </c>
      <c r="CM24" s="3" t="s">
        <v>430</v>
      </c>
      <c r="CN24" s="12" t="s">
        <v>315</v>
      </c>
      <c r="CO24" s="12" t="s">
        <v>315</v>
      </c>
      <c r="CP24" s="46"/>
      <c r="CQ24" s="12"/>
      <c r="CR24" s="12"/>
      <c r="CS24" s="12" t="s">
        <v>2228</v>
      </c>
      <c r="CT24" s="12" t="s">
        <v>2030</v>
      </c>
      <c r="CU24" s="12" t="str">
        <f>VLOOKUP($D24,'[11]XET CUOI NAM'!$E$9:$BF$336,47,0)</f>
        <v>Xuất sắc</v>
      </c>
      <c r="CV24" s="3" t="s">
        <v>1576</v>
      </c>
      <c r="CW24" s="46"/>
      <c r="CX24" s="203"/>
      <c r="CY24" s="46"/>
      <c r="CZ24" s="46"/>
      <c r="DA24" s="46"/>
      <c r="DB24" s="12" t="s">
        <v>2228</v>
      </c>
      <c r="DC24" s="12"/>
      <c r="DD24" s="12" t="s">
        <v>2226</v>
      </c>
      <c r="DE24" s="17" t="s">
        <v>2222</v>
      </c>
      <c r="DF24" s="5"/>
      <c r="DG24" s="5"/>
      <c r="DH24" s="5"/>
      <c r="DI24" s="5"/>
      <c r="DJ24" s="5"/>
    </row>
    <row r="25" spans="1:116" ht="30" hidden="1" customHeight="1" x14ac:dyDescent="0.25">
      <c r="A25" s="12">
        <f>IF(C25="","",SUBTOTAL(3,$D$24:D25))</f>
        <v>0</v>
      </c>
      <c r="B25" s="12">
        <f>COUNTIF($E$24:E25,E25)</f>
        <v>2</v>
      </c>
      <c r="C25" s="4" t="s">
        <v>191</v>
      </c>
      <c r="D25" s="12" t="str">
        <f>VLOOKUP(C25,'[1]XET CUOI NAM'!$D$9:$E$332,2,0)</f>
        <v>01002001</v>
      </c>
      <c r="E25" s="12" t="s">
        <v>377</v>
      </c>
      <c r="F25" s="12" t="s">
        <v>378</v>
      </c>
      <c r="G25" s="49"/>
      <c r="H25" s="46" t="str">
        <f>VLOOKUP($D25,'[2]CSTD CS'!$D$26:$X$346,3,0)</f>
        <v>x</v>
      </c>
      <c r="I25" s="46"/>
      <c r="J25" s="46" t="str">
        <f>VLOOKUP($D25,'[2]CSTD CS'!$D$26:$X$346,5,0)</f>
        <v>Cẩm nang các thủ tục trong công tác hành chính</v>
      </c>
      <c r="K25" s="3"/>
      <c r="L25" s="46" t="str">
        <f>VLOOKUP($D25,'[2]CSTD CS'!$D$26:$X$346,4,0)</f>
        <v>x</v>
      </c>
      <c r="M25" s="46"/>
      <c r="N25" s="49"/>
      <c r="O25" s="46" t="str">
        <f>VLOOKUP($D25,'[2]CSTD CS'!$D$26:$X$346,6,0)</f>
        <v>x</v>
      </c>
      <c r="P25" s="46"/>
      <c r="Q25" s="46" t="str">
        <f>VLOOKUP($D25,'[2]CSTD CS'!$D$26:$X$346,8,0)</f>
        <v>Cải tiến quy trình quản lý nhân sự trong nhà trường</v>
      </c>
      <c r="R25" s="3"/>
      <c r="S25" s="46">
        <f>VLOOKUP($D25,'[2]CSTD CS'!$D$26:$X$346,7,0)</f>
        <v>0</v>
      </c>
      <c r="T25" s="46"/>
      <c r="U25" s="49"/>
      <c r="V25" s="46" t="str">
        <f>VLOOKUP($D25,'[2]CSTD CS'!$D$26:$X$346,9,0)</f>
        <v>x</v>
      </c>
      <c r="W25" s="46"/>
      <c r="X25" s="46" t="str">
        <f>VLOOKUP($D25,'[2]CSTD CS'!$D$26:$X$346,11,0)</f>
        <v>Cải tiến quy trình quản lý nhân sự trong nhà trường</v>
      </c>
      <c r="Y25" s="3"/>
      <c r="Z25" s="46" t="str">
        <f>VLOOKUP($D25,'[2]CSTD CS'!$D$26:$X$346,10,0)</f>
        <v>x</v>
      </c>
      <c r="AA25" s="46"/>
      <c r="AB25" s="49"/>
      <c r="AC25" s="46" t="str">
        <f>VLOOKUP($D25,'[2]CSTD CS'!$D$26:$X$346,12,0)</f>
        <v>x</v>
      </c>
      <c r="AD25" s="46"/>
      <c r="AE25" s="46" t="str">
        <f>VLOOKUP($D25,'[2]CSTD CS'!$D$26:$X$346,14,0)</f>
        <v>Ứng dụng bản đồ tư duy vào công tác Tổ chức - Hành chính tại trường Cao đẳng Kỹ thuật Lý Tự Trọng TPHCM</v>
      </c>
      <c r="AF25" s="3"/>
      <c r="AG25" s="46">
        <f>VLOOKUP($D25,'[2]CSTD CS'!$D$26:$X$346,13,0)</f>
        <v>0</v>
      </c>
      <c r="AH25" s="46"/>
      <c r="AI25" s="49"/>
      <c r="AJ25" s="46">
        <f>VLOOKUP($D25,'[2]CSTD CS'!$D$26:$X$346,15,0)</f>
        <v>0</v>
      </c>
      <c r="AK25" s="46"/>
      <c r="AL25" s="46" t="str">
        <f>VLOOKUP($D25,'[2]CSTD CS'!$D$26:$X$346,17,0)</f>
        <v>Một số kinh nghiệm soạn thảo văn bản hành chính ở trường Cao đẳng kỹ thuật Lý Tự Trọng</v>
      </c>
      <c r="AM25" s="3"/>
      <c r="AN25" s="46">
        <f>VLOOKUP($D25,'[2]CSTD CS'!$D$26:$X$346,16,0)</f>
        <v>0</v>
      </c>
      <c r="AO25" s="46"/>
      <c r="AP25" s="49"/>
      <c r="AQ25" s="46">
        <f>VLOOKUP($D25,'[3]CSTD CS'!$D$25:$AD$344,13,0)</f>
        <v>0</v>
      </c>
      <c r="AR25" s="46"/>
      <c r="AS25" s="3" t="s">
        <v>559</v>
      </c>
      <c r="AT25" s="3"/>
      <c r="AU25" s="46"/>
      <c r="AV25" s="3"/>
      <c r="AW25" s="12"/>
      <c r="AX25" s="46">
        <f>VLOOKUP($D25,'[3]CSTD CS'!$D$25:$AD$344,15,0)</f>
        <v>0</v>
      </c>
      <c r="AY25" s="46"/>
      <c r="AZ25" s="3" t="s">
        <v>763</v>
      </c>
      <c r="BA25" s="3"/>
      <c r="BB25" s="46"/>
      <c r="BC25" s="3"/>
      <c r="BD25" s="33"/>
      <c r="BE25" s="46">
        <f>VLOOKUP($D25,'[3]CSTD CS'!$D$25:$AD$344,17,0)</f>
        <v>0</v>
      </c>
      <c r="BF25" s="46" t="s">
        <v>315</v>
      </c>
      <c r="BG25" s="3" t="s">
        <v>859</v>
      </c>
      <c r="BH25" s="3"/>
      <c r="BI25" s="46"/>
      <c r="BJ25" s="46"/>
      <c r="BK25" s="46"/>
      <c r="BL25" s="3"/>
      <c r="BM25" s="325" t="str">
        <f>VLOOKUP($D25,'[3]CSTD CS'!$D$25:$AD$344,20,0)</f>
        <v>x</v>
      </c>
      <c r="BN25" s="46" t="str">
        <f>VLOOKUP(C25,'[4]TH cham SK'!$P$19:$S$167,4,0)</f>
        <v>X</v>
      </c>
      <c r="BO25" s="3" t="s">
        <v>934</v>
      </c>
      <c r="BP25" s="46"/>
      <c r="BQ25" s="46"/>
      <c r="BR25" s="46"/>
      <c r="BS25" s="46"/>
      <c r="BT25" s="3"/>
      <c r="BU25" s="325" t="str">
        <f>VLOOKUP($D25,'[3]CSTD CS'!$D$25:$AA$344,23,0)</f>
        <v>x</v>
      </c>
      <c r="BV25" s="46" t="str">
        <f>VLOOKUP(C25,'[5]TH chi tiet'!$N$15:$Q$161,4,0)</f>
        <v>X</v>
      </c>
      <c r="BW25" s="3" t="s">
        <v>1072</v>
      </c>
      <c r="BX25" s="3"/>
      <c r="BY25" s="325" t="s">
        <v>315</v>
      </c>
      <c r="BZ25" s="46"/>
      <c r="CA25" s="46"/>
      <c r="CB25" s="46"/>
      <c r="CC25" s="46" t="str">
        <f>VLOOKUP($D25,'[3]CSTD CS'!$D$25:$AD$344,25,0)</f>
        <v>HTXS NV</v>
      </c>
      <c r="CD25" s="46" t="str">
        <f>VLOOKUP($C25,[6]LTT!$C$10:$J$342,7,0)</f>
        <v>X</v>
      </c>
      <c r="CE25" s="46" t="s">
        <v>315</v>
      </c>
      <c r="CF25" s="3" t="s">
        <v>1225</v>
      </c>
      <c r="CG25" s="46"/>
      <c r="CH25" s="46">
        <f>VLOOKUP(D25,[7]LTT!$D$10:$Q$342,10,0)</f>
        <v>0</v>
      </c>
      <c r="CI25" s="3"/>
      <c r="CJ25" s="12" t="str">
        <f>VLOOKUP(D25,'[8]XET CUOI NAM'!$E$9:$BF$332,53,0)</f>
        <v>HTXS NV</v>
      </c>
      <c r="CK25" s="12">
        <f>VLOOKUP($D25,'[9]Mau 6'!$D$10:$R$333,7,0)</f>
        <v>0</v>
      </c>
      <c r="CL25" s="12" t="str">
        <f>VLOOKUP(D25,[10]PL7!$F$17:$G$117,2,0)</f>
        <v>X</v>
      </c>
      <c r="CM25" s="3" t="s">
        <v>1387</v>
      </c>
      <c r="CN25" s="12"/>
      <c r="CO25" s="12" t="s">
        <v>315</v>
      </c>
      <c r="CP25" s="46"/>
      <c r="CQ25" s="12"/>
      <c r="CR25" s="12"/>
      <c r="CS25" s="12" t="s">
        <v>371</v>
      </c>
      <c r="CT25" s="12" t="s">
        <v>2030</v>
      </c>
      <c r="CU25" s="12" t="str">
        <f>VLOOKUP($D25,'[11]XET CUOI NAM'!$E$9:$BF$336,47,0)</f>
        <v>Xuất sắc</v>
      </c>
      <c r="CV25" s="3" t="s">
        <v>1577</v>
      </c>
      <c r="CW25" s="12"/>
      <c r="CX25" s="203"/>
      <c r="CY25" s="46"/>
      <c r="CZ25" s="46"/>
      <c r="DA25" s="46"/>
      <c r="DB25" s="12" t="s">
        <v>2229</v>
      </c>
      <c r="DC25" s="12"/>
      <c r="DD25" s="12" t="s">
        <v>2226</v>
      </c>
      <c r="DE25" s="17" t="s">
        <v>2044</v>
      </c>
      <c r="DF25" s="5"/>
      <c r="DG25" s="5" t="s">
        <v>315</v>
      </c>
      <c r="DH25" s="5"/>
      <c r="DI25" s="5"/>
      <c r="DJ25" s="5"/>
    </row>
    <row r="26" spans="1:116" ht="30" hidden="1" customHeight="1" x14ac:dyDescent="0.25">
      <c r="A26" s="12">
        <f>IF(C26="","",SUBTOTAL(3,$D$24:D26))</f>
        <v>0</v>
      </c>
      <c r="B26" s="12">
        <f>COUNTIF($E$24:E26,E26)</f>
        <v>3</v>
      </c>
      <c r="C26" s="4" t="s">
        <v>192</v>
      </c>
      <c r="D26" s="12" t="str">
        <f>VLOOKUP(C26,'[1]XET CUOI NAM'!$D$9:$E$332,2,0)</f>
        <v>01001006</v>
      </c>
      <c r="E26" s="12" t="s">
        <v>377</v>
      </c>
      <c r="F26" s="12" t="s">
        <v>378</v>
      </c>
      <c r="G26" s="49"/>
      <c r="H26" s="46">
        <f>VLOOKUP($D26,'[2]CSTD CS'!$D$26:$X$346,3,0)</f>
        <v>0</v>
      </c>
      <c r="I26" s="46"/>
      <c r="J26" s="46">
        <f>VLOOKUP($D26,'[2]CSTD CS'!$D$26:$X$346,5,0)</f>
        <v>0</v>
      </c>
      <c r="K26" s="3"/>
      <c r="L26" s="46">
        <f>VLOOKUP($D26,'[2]CSTD CS'!$D$26:$X$346,4,0)</f>
        <v>0</v>
      </c>
      <c r="M26" s="46"/>
      <c r="N26" s="49"/>
      <c r="O26" s="46">
        <f>VLOOKUP($D26,'[2]CSTD CS'!$D$26:$X$346,6,0)</f>
        <v>0</v>
      </c>
      <c r="P26" s="46"/>
      <c r="Q26" s="46">
        <f>VLOOKUP($D26,'[2]CSTD CS'!$D$26:$X$346,8,0)</f>
        <v>0</v>
      </c>
      <c r="R26" s="3"/>
      <c r="S26" s="46">
        <f>VLOOKUP($D26,'[2]CSTD CS'!$D$26:$X$346,7,0)</f>
        <v>0</v>
      </c>
      <c r="T26" s="46"/>
      <c r="U26" s="49"/>
      <c r="V26" s="46">
        <f>VLOOKUP($D26,'[2]CSTD CS'!$D$26:$X$346,9,0)</f>
        <v>0</v>
      </c>
      <c r="W26" s="46"/>
      <c r="X26" s="46">
        <f>VLOOKUP($D26,'[2]CSTD CS'!$D$26:$X$346,11,0)</f>
        <v>0</v>
      </c>
      <c r="Y26" s="3"/>
      <c r="Z26" s="46">
        <f>VLOOKUP($D26,'[2]CSTD CS'!$D$26:$X$346,10,0)</f>
        <v>0</v>
      </c>
      <c r="AA26" s="46"/>
      <c r="AB26" s="49"/>
      <c r="AC26" s="46">
        <f>VLOOKUP($D26,'[2]CSTD CS'!$D$26:$X$346,12,0)</f>
        <v>0</v>
      </c>
      <c r="AD26" s="46"/>
      <c r="AE26" s="46">
        <f>VLOOKUP($D26,'[2]CSTD CS'!$D$26:$X$346,14,0)</f>
        <v>0</v>
      </c>
      <c r="AF26" s="3"/>
      <c r="AG26" s="46">
        <f>VLOOKUP($D26,'[2]CSTD CS'!$D$26:$X$346,13,0)</f>
        <v>0</v>
      </c>
      <c r="AH26" s="46"/>
      <c r="AI26" s="49"/>
      <c r="AJ26" s="46" t="str">
        <f>VLOOKUP($D26,'[2]CSTD CS'!$D$26:$X$346,15,0)</f>
        <v>x</v>
      </c>
      <c r="AK26" s="46"/>
      <c r="AL26" s="46" t="str">
        <f>VLOOKUP($D26,'[2]CSTD CS'!$D$26:$X$346,17,0)</f>
        <v>Vận dụng lý thuyết thông tin kết hợp với phương pháp lấy người học làm trung tâm nhằm nâng cao chất lượng đào tạo tại trường CĐKT Lý Tự Trọng TPHCM</v>
      </c>
      <c r="AM26" s="3"/>
      <c r="AN26" s="46">
        <f>VLOOKUP($D26,'[2]CSTD CS'!$D$26:$X$346,16,0)</f>
        <v>0</v>
      </c>
      <c r="AO26" s="46"/>
      <c r="AP26" s="49"/>
      <c r="AQ26" s="46" t="str">
        <f>VLOOKUP($D26,'[3]CSTD CS'!$D$25:$AD$344,13,0)</f>
        <v>x</v>
      </c>
      <c r="AR26" s="46" t="s">
        <v>346</v>
      </c>
      <c r="AS26" s="3" t="s">
        <v>560</v>
      </c>
      <c r="AT26" s="3"/>
      <c r="AU26" s="46" t="s">
        <v>346</v>
      </c>
      <c r="AV26" s="3"/>
      <c r="AW26" s="12"/>
      <c r="AX26" s="46" t="str">
        <f>VLOOKUP($D26,'[3]CSTD CS'!$D$25:$AD$344,15,0)</f>
        <v>x</v>
      </c>
      <c r="AY26" s="46" t="s">
        <v>346</v>
      </c>
      <c r="AZ26" s="3" t="s">
        <v>764</v>
      </c>
      <c r="BA26" s="3"/>
      <c r="BB26" s="46"/>
      <c r="BC26" s="3"/>
      <c r="BD26" s="33"/>
      <c r="BE26" s="46" t="str">
        <f>VLOOKUP($D26,'[3]CSTD CS'!$D$25:$AD$344,17,0)</f>
        <v>x</v>
      </c>
      <c r="BF26" s="46" t="s">
        <v>315</v>
      </c>
      <c r="BG26" s="3" t="s">
        <v>860</v>
      </c>
      <c r="BH26" s="3"/>
      <c r="BI26" s="46" t="s">
        <v>346</v>
      </c>
      <c r="BJ26" s="46"/>
      <c r="BK26" s="46"/>
      <c r="BL26" s="3"/>
      <c r="BM26" s="46" t="str">
        <f>VLOOKUP($D26,'[3]CSTD CS'!$D$25:$AD$344,20,0)</f>
        <v>x</v>
      </c>
      <c r="BN26" s="46" t="str">
        <f>VLOOKUP(C26,'[4]TH cham SK'!$P$19:$S$167,4,0)</f>
        <v>X</v>
      </c>
      <c r="BO26" s="3" t="s">
        <v>935</v>
      </c>
      <c r="BP26" s="46"/>
      <c r="BQ26" s="46"/>
      <c r="BR26" s="46"/>
      <c r="BS26" s="46"/>
      <c r="BT26" s="3"/>
      <c r="BU26" s="46" t="str">
        <f>VLOOKUP($D26,'[3]CSTD CS'!$D$25:$AA$344,23,0)</f>
        <v>x</v>
      </c>
      <c r="BV26" s="46" t="str">
        <f>VLOOKUP(C26,'[5]TH chi tiet'!$N$15:$Q$161,4,0)</f>
        <v>X</v>
      </c>
      <c r="BW26" s="3" t="s">
        <v>1073</v>
      </c>
      <c r="BX26" s="3"/>
      <c r="BY26" s="46" t="s">
        <v>315</v>
      </c>
      <c r="BZ26" s="46"/>
      <c r="CA26" s="46"/>
      <c r="CB26" s="46" t="s">
        <v>315</v>
      </c>
      <c r="CC26" s="46" t="str">
        <f>VLOOKUP($D26,'[3]CSTD CS'!$D$25:$AD$344,25,0)</f>
        <v>HTXS NV</v>
      </c>
      <c r="CD26" s="46" t="str">
        <f>VLOOKUP($C26,[6]LTT!$C$10:$J$342,7,0)</f>
        <v>X</v>
      </c>
      <c r="CE26" s="46" t="s">
        <v>315</v>
      </c>
      <c r="CF26" s="3" t="s">
        <v>1226</v>
      </c>
      <c r="CG26" s="46" t="s">
        <v>315</v>
      </c>
      <c r="CH26" s="46">
        <f>VLOOKUP(D26,[7]LTT!$D$10:$Q$342,10,0)</f>
        <v>0</v>
      </c>
      <c r="CI26" s="3"/>
      <c r="CJ26" s="12" t="str">
        <f>VLOOKUP(D26,'[8]XET CUOI NAM'!$E$9:$BF$332,53,0)</f>
        <v>HTXS NV</v>
      </c>
      <c r="CK26" s="12" t="str">
        <f>VLOOKUP($D26,'[9]Mau 6'!$D$10:$R$333,7,0)</f>
        <v>X</v>
      </c>
      <c r="CL26" s="12" t="str">
        <f>VLOOKUP(D26,[10]PL7!$F$17:$G$117,2,0)</f>
        <v>X</v>
      </c>
      <c r="CM26" s="3" t="s">
        <v>1388</v>
      </c>
      <c r="CN26" s="12"/>
      <c r="CO26" s="12" t="s">
        <v>315</v>
      </c>
      <c r="CP26" s="46"/>
      <c r="CQ26" s="12" t="s">
        <v>315</v>
      </c>
      <c r="CR26" s="12"/>
      <c r="CS26" s="12" t="s">
        <v>371</v>
      </c>
      <c r="CT26" s="12" t="s">
        <v>2030</v>
      </c>
      <c r="CU26" s="12" t="str">
        <f>VLOOKUP($D26,'[11]XET CUOI NAM'!$E$9:$BF$336,47,0)</f>
        <v>Xuất sắc</v>
      </c>
      <c r="CV26" s="3" t="s">
        <v>1578</v>
      </c>
      <c r="CW26" s="12"/>
      <c r="CX26" s="203"/>
      <c r="CY26" s="46"/>
      <c r="CZ26" s="46"/>
      <c r="DA26" s="46"/>
      <c r="DB26" s="12" t="s">
        <v>2229</v>
      </c>
      <c r="DC26" s="12"/>
      <c r="DD26" s="12" t="s">
        <v>2226</v>
      </c>
      <c r="DE26" s="17" t="s">
        <v>2035</v>
      </c>
      <c r="DF26" s="5"/>
      <c r="DG26" s="5"/>
      <c r="DH26" s="5"/>
      <c r="DI26" s="5"/>
      <c r="DJ26" s="5"/>
    </row>
    <row r="27" spans="1:116" ht="30" hidden="1" customHeight="1" x14ac:dyDescent="0.25">
      <c r="A27" s="12">
        <f>IF(C27="","",SUBTOTAL(3,$D$24:D27))</f>
        <v>0</v>
      </c>
      <c r="B27" s="12">
        <f>COUNTIF($E$24:E27,E27)</f>
        <v>4</v>
      </c>
      <c r="C27" s="4" t="s">
        <v>193</v>
      </c>
      <c r="D27" s="12" t="str">
        <f>VLOOKUP(C27,'[1]XET CUOI NAM'!$D$9:$E$332,2,0)</f>
        <v>01014037</v>
      </c>
      <c r="E27" s="12" t="s">
        <v>377</v>
      </c>
      <c r="F27" s="12" t="s">
        <v>378</v>
      </c>
      <c r="G27" s="49"/>
      <c r="H27" s="46">
        <f>VLOOKUP($D27,'[2]CSTD CS'!$D$26:$X$346,3,0)</f>
        <v>0</v>
      </c>
      <c r="I27" s="46"/>
      <c r="J27" s="46">
        <f>VLOOKUP($D27,'[2]CSTD CS'!$D$26:$X$346,5,0)</f>
        <v>0</v>
      </c>
      <c r="K27" s="3"/>
      <c r="L27" s="46">
        <f>VLOOKUP($D27,'[2]CSTD CS'!$D$26:$X$346,4,0)</f>
        <v>0</v>
      </c>
      <c r="M27" s="46"/>
      <c r="N27" s="49"/>
      <c r="O27" s="46">
        <f>VLOOKUP($D27,'[2]CSTD CS'!$D$26:$X$346,6,0)</f>
        <v>0</v>
      </c>
      <c r="P27" s="46"/>
      <c r="Q27" s="46">
        <f>VLOOKUP($D27,'[2]CSTD CS'!$D$26:$X$346,8,0)</f>
        <v>0</v>
      </c>
      <c r="R27" s="3"/>
      <c r="S27" s="46">
        <f>VLOOKUP($D27,'[2]CSTD CS'!$D$26:$X$346,7,0)</f>
        <v>0</v>
      </c>
      <c r="T27" s="46"/>
      <c r="U27" s="49"/>
      <c r="V27" s="46">
        <f>VLOOKUP($D27,'[2]CSTD CS'!$D$26:$X$346,9,0)</f>
        <v>0</v>
      </c>
      <c r="W27" s="46"/>
      <c r="X27" s="46">
        <f>VLOOKUP($D27,'[2]CSTD CS'!$D$26:$X$346,11,0)</f>
        <v>0</v>
      </c>
      <c r="Y27" s="3"/>
      <c r="Z27" s="46">
        <f>VLOOKUP($D27,'[2]CSTD CS'!$D$26:$X$346,10,0)</f>
        <v>0</v>
      </c>
      <c r="AA27" s="46"/>
      <c r="AB27" s="49"/>
      <c r="AC27" s="46">
        <f>VLOOKUP($D27,'[2]CSTD CS'!$D$26:$X$346,12,0)</f>
        <v>0</v>
      </c>
      <c r="AD27" s="46"/>
      <c r="AE27" s="46">
        <f>VLOOKUP($D27,'[2]CSTD CS'!$D$26:$X$346,14,0)</f>
        <v>0</v>
      </c>
      <c r="AF27" s="3"/>
      <c r="AG27" s="46">
        <f>VLOOKUP($D27,'[2]CSTD CS'!$D$26:$X$346,13,0)</f>
        <v>0</v>
      </c>
      <c r="AH27" s="46"/>
      <c r="AI27" s="49"/>
      <c r="AJ27" s="46">
        <f>VLOOKUP($D27,'[2]CSTD CS'!$D$26:$X$346,15,0)</f>
        <v>0</v>
      </c>
      <c r="AK27" s="46"/>
      <c r="AL27" s="46">
        <f>VLOOKUP($D27,'[2]CSTD CS'!$D$26:$X$346,17,0)</f>
        <v>0</v>
      </c>
      <c r="AM27" s="3"/>
      <c r="AN27" s="46">
        <f>VLOOKUP($D27,'[2]CSTD CS'!$D$26:$X$346,16,0)</f>
        <v>0</v>
      </c>
      <c r="AO27" s="46"/>
      <c r="AP27" s="49"/>
      <c r="AQ27" s="46" t="str">
        <f>VLOOKUP($D27,'[3]CSTD CS'!$D$25:$AD$344,13,0)</f>
        <v>x</v>
      </c>
      <c r="AR27" s="46" t="s">
        <v>346</v>
      </c>
      <c r="AS27" s="3" t="s">
        <v>561</v>
      </c>
      <c r="AT27" s="3"/>
      <c r="AU27" s="46"/>
      <c r="AV27" s="3"/>
      <c r="AW27" s="12"/>
      <c r="AX27" s="46" t="str">
        <f>VLOOKUP($D27,'[3]CSTD CS'!$D$25:$AD$344,15,0)</f>
        <v>x</v>
      </c>
      <c r="AY27" s="46" t="s">
        <v>346</v>
      </c>
      <c r="AZ27" s="3" t="s">
        <v>765</v>
      </c>
      <c r="BA27" s="3"/>
      <c r="BB27" s="46" t="s">
        <v>346</v>
      </c>
      <c r="BC27" s="3"/>
      <c r="BD27" s="33"/>
      <c r="BE27" s="46" t="str">
        <f>VLOOKUP($D27,'[3]CSTD CS'!$D$25:$AD$344,17,0)</f>
        <v>x</v>
      </c>
      <c r="BF27" s="46" t="s">
        <v>315</v>
      </c>
      <c r="BG27" s="3" t="s">
        <v>861</v>
      </c>
      <c r="BH27" s="46" t="s">
        <v>346</v>
      </c>
      <c r="BI27" s="46"/>
      <c r="BJ27" s="46"/>
      <c r="BK27" s="46"/>
      <c r="BL27" s="3"/>
      <c r="BM27" s="46" t="str">
        <f>VLOOKUP($D27,'[3]CSTD CS'!$D$25:$AD$344,20,0)</f>
        <v>x</v>
      </c>
      <c r="BN27" s="46" t="str">
        <f>VLOOKUP(C27,'[4]TH cham SK'!$P$19:$S$167,4,0)</f>
        <v>X</v>
      </c>
      <c r="BO27" s="3" t="s">
        <v>936</v>
      </c>
      <c r="BP27" s="46"/>
      <c r="BQ27" s="46"/>
      <c r="BR27" s="46" t="s">
        <v>346</v>
      </c>
      <c r="BS27" s="46"/>
      <c r="BT27" s="3"/>
      <c r="BU27" s="46" t="str">
        <f>VLOOKUP($D27,'[3]CSTD CS'!$D$25:$AA$344,23,0)</f>
        <v>x</v>
      </c>
      <c r="BV27" s="46" t="str">
        <f>VLOOKUP(C27,'[5]TH chi tiet'!$N$15:$Q$161,4,0)</f>
        <v>X</v>
      </c>
      <c r="BW27" s="3" t="s">
        <v>1074</v>
      </c>
      <c r="BX27" s="3"/>
      <c r="BY27" s="46" t="s">
        <v>315</v>
      </c>
      <c r="BZ27" s="46"/>
      <c r="CA27" s="46"/>
      <c r="CB27" s="46" t="s">
        <v>315</v>
      </c>
      <c r="CC27" s="46" t="str">
        <f>VLOOKUP($D27,'[3]CSTD CS'!$D$25:$AD$344,25,0)</f>
        <v>HTXS NV</v>
      </c>
      <c r="CD27" s="46" t="str">
        <f>VLOOKUP($C27,[6]LTT!$C$10:$J$342,7,0)</f>
        <v>X</v>
      </c>
      <c r="CE27" s="46" t="s">
        <v>315</v>
      </c>
      <c r="CF27" s="3" t="s">
        <v>1227</v>
      </c>
      <c r="CG27" s="46" t="s">
        <v>315</v>
      </c>
      <c r="CH27" s="46">
        <f>VLOOKUP(D27,[7]LTT!$D$10:$Q$342,10,0)</f>
        <v>0</v>
      </c>
      <c r="CI27" s="3"/>
      <c r="CJ27" s="12" t="str">
        <f>VLOOKUP(D27,'[8]XET CUOI NAM'!$E$9:$BF$332,53,0)</f>
        <v>HTXS NV</v>
      </c>
      <c r="CK27" s="12" t="str">
        <f>VLOOKUP($D27,'[9]Mau 6'!$D$10:$R$333,7,0)</f>
        <v>X</v>
      </c>
      <c r="CL27" s="12" t="str">
        <f>VLOOKUP(D27,[10]PL7!$F$17:$G$117,2,0)</f>
        <v>X</v>
      </c>
      <c r="CM27" s="3" t="s">
        <v>1389</v>
      </c>
      <c r="CN27" s="12"/>
      <c r="CO27" s="12" t="s">
        <v>315</v>
      </c>
      <c r="CP27" s="46"/>
      <c r="CQ27" s="12" t="s">
        <v>315</v>
      </c>
      <c r="CR27" s="12"/>
      <c r="CS27" s="12" t="s">
        <v>371</v>
      </c>
      <c r="CT27" s="12" t="s">
        <v>2030</v>
      </c>
      <c r="CU27" s="12" t="str">
        <f>VLOOKUP($D27,'[11]XET CUOI NAM'!$E$9:$BF$336,47,0)</f>
        <v>Xuất sắc</v>
      </c>
      <c r="CV27" s="3" t="s">
        <v>1579</v>
      </c>
      <c r="CW27" s="12"/>
      <c r="CX27" s="203"/>
      <c r="CY27" s="46"/>
      <c r="CZ27" s="46"/>
      <c r="DA27" s="46"/>
      <c r="DB27" s="12" t="s">
        <v>2229</v>
      </c>
      <c r="DC27" s="12"/>
      <c r="DD27" s="12" t="s">
        <v>2226</v>
      </c>
      <c r="DE27" s="17" t="s">
        <v>2045</v>
      </c>
      <c r="DF27" s="5" t="s">
        <v>315</v>
      </c>
      <c r="DG27" s="5" t="s">
        <v>315</v>
      </c>
      <c r="DH27" s="5"/>
      <c r="DI27" s="5"/>
      <c r="DJ27" s="5"/>
    </row>
    <row r="28" spans="1:116" s="6" customFormat="1" ht="30" hidden="1" customHeight="1" x14ac:dyDescent="0.25">
      <c r="A28" s="12">
        <f>IF(C28="","",SUBTOTAL(3,$D$24:D28))</f>
        <v>0</v>
      </c>
      <c r="B28" s="12">
        <f>COUNTIF($E$24:E28,E28)</f>
        <v>1</v>
      </c>
      <c r="C28" s="14" t="s">
        <v>237</v>
      </c>
      <c r="D28" s="12" t="str">
        <f>VLOOKUP(C28,'[1]XET CUOI NAM'!$D$9:$E$332,2,0)</f>
        <v>01002024</v>
      </c>
      <c r="E28" s="12" t="s">
        <v>379</v>
      </c>
      <c r="F28" s="12" t="s">
        <v>378</v>
      </c>
      <c r="G28" s="49"/>
      <c r="H28" s="46">
        <f>VLOOKUP($D28,'[2]CSTD CS'!$D$26:$X$346,3,0)</f>
        <v>0</v>
      </c>
      <c r="I28" s="46"/>
      <c r="J28" s="46">
        <f>VLOOKUP($D28,'[2]CSTD CS'!$D$26:$X$346,5,0)</f>
        <v>0</v>
      </c>
      <c r="K28" s="3"/>
      <c r="L28" s="46">
        <f>VLOOKUP($D28,'[2]CSTD CS'!$D$26:$X$346,4,0)</f>
        <v>0</v>
      </c>
      <c r="M28" s="46"/>
      <c r="N28" s="49"/>
      <c r="O28" s="46">
        <f>VLOOKUP($D28,'[2]CSTD CS'!$D$26:$X$346,6,0)</f>
        <v>0</v>
      </c>
      <c r="P28" s="46"/>
      <c r="Q28" s="46">
        <f>VLOOKUP($D28,'[2]CSTD CS'!$D$26:$X$346,8,0)</f>
        <v>0</v>
      </c>
      <c r="R28" s="3"/>
      <c r="S28" s="46">
        <f>VLOOKUP($D28,'[2]CSTD CS'!$D$26:$X$346,7,0)</f>
        <v>0</v>
      </c>
      <c r="T28" s="46"/>
      <c r="U28" s="49"/>
      <c r="V28" s="46">
        <f>VLOOKUP($D28,'[2]CSTD CS'!$D$26:$X$346,9,0)</f>
        <v>0</v>
      </c>
      <c r="W28" s="46"/>
      <c r="X28" s="46">
        <f>VLOOKUP($D28,'[2]CSTD CS'!$D$26:$X$346,11,0)</f>
        <v>0</v>
      </c>
      <c r="Y28" s="3"/>
      <c r="Z28" s="46">
        <f>VLOOKUP($D28,'[2]CSTD CS'!$D$26:$X$346,10,0)</f>
        <v>0</v>
      </c>
      <c r="AA28" s="46"/>
      <c r="AB28" s="49"/>
      <c r="AC28" s="46">
        <f>VLOOKUP($D28,'[2]CSTD CS'!$D$26:$X$346,12,0)</f>
        <v>0</v>
      </c>
      <c r="AD28" s="46"/>
      <c r="AE28" s="46">
        <f>VLOOKUP($D28,'[2]CSTD CS'!$D$26:$X$346,14,0)</f>
        <v>0</v>
      </c>
      <c r="AF28" s="3"/>
      <c r="AG28" s="46">
        <f>VLOOKUP($D28,'[2]CSTD CS'!$D$26:$X$346,13,0)</f>
        <v>0</v>
      </c>
      <c r="AH28" s="46"/>
      <c r="AI28" s="49"/>
      <c r="AJ28" s="46">
        <f>VLOOKUP($D28,'[2]CSTD CS'!$D$26:$X$346,15,0)</f>
        <v>0</v>
      </c>
      <c r="AK28" s="46"/>
      <c r="AL28" s="46">
        <f>VLOOKUP($D28,'[2]CSTD CS'!$D$26:$X$346,17,0)</f>
        <v>0</v>
      </c>
      <c r="AM28" s="3"/>
      <c r="AN28" s="46">
        <f>VLOOKUP($D28,'[2]CSTD CS'!$D$26:$X$346,16,0)</f>
        <v>0</v>
      </c>
      <c r="AO28" s="46"/>
      <c r="AP28" s="38"/>
      <c r="AQ28" s="46">
        <f>VLOOKUP($D28,'[3]CSTD CS'!$D$25:$AD$344,13,0)</f>
        <v>0</v>
      </c>
      <c r="AR28" s="46"/>
      <c r="AS28" s="3" t="s">
        <v>562</v>
      </c>
      <c r="AT28" s="3"/>
      <c r="AU28" s="46"/>
      <c r="AV28" s="3"/>
      <c r="AW28" s="53"/>
      <c r="AX28" s="46">
        <f>VLOOKUP($D28,'[3]CSTD CS'!$D$25:$AD$344,15,0)</f>
        <v>0</v>
      </c>
      <c r="AY28" s="46"/>
      <c r="AZ28" s="3" t="s">
        <v>766</v>
      </c>
      <c r="BA28" s="3"/>
      <c r="BB28" s="46"/>
      <c r="BC28" s="3"/>
      <c r="BD28" s="33"/>
      <c r="BE28" s="46" t="str">
        <f>VLOOKUP($D28,'[3]CSTD CS'!$D$25:$AD$344,17,0)</f>
        <v>x</v>
      </c>
      <c r="BF28" s="46" t="s">
        <v>315</v>
      </c>
      <c r="BG28" s="3" t="s">
        <v>862</v>
      </c>
      <c r="BH28" s="3"/>
      <c r="BI28" s="46"/>
      <c r="BJ28" s="46"/>
      <c r="BK28" s="46"/>
      <c r="BL28" s="15"/>
      <c r="BM28" s="46" t="str">
        <f>VLOOKUP($D28,'[3]CSTD CS'!$D$25:$AD$344,20,0)</f>
        <v>x</v>
      </c>
      <c r="BN28" s="46" t="str">
        <f>VLOOKUP(C28,'[4]TH cham SK'!$P$19:$S$167,4,0)</f>
        <v>X</v>
      </c>
      <c r="BO28" s="3" t="s">
        <v>937</v>
      </c>
      <c r="BP28" s="46"/>
      <c r="BQ28" s="46"/>
      <c r="BR28" s="46"/>
      <c r="BS28" s="46"/>
      <c r="BT28" s="15"/>
      <c r="BU28" s="46" t="str">
        <f>VLOOKUP($D28,'[3]CSTD CS'!$D$25:$AA$344,23,0)</f>
        <v>x</v>
      </c>
      <c r="BV28" s="46" t="str">
        <f>VLOOKUP(C28,'[5]TH chi tiet'!$N$15:$Q$161,4,0)</f>
        <v>X</v>
      </c>
      <c r="BW28" s="3" t="s">
        <v>1075</v>
      </c>
      <c r="BX28" s="3"/>
      <c r="BY28" s="46" t="s">
        <v>315</v>
      </c>
      <c r="BZ28" s="46"/>
      <c r="CA28" s="46"/>
      <c r="CB28" s="46"/>
      <c r="CC28" s="46" t="str">
        <f>VLOOKUP($D28,'[3]CSTD CS'!$D$25:$AD$344,25,0)</f>
        <v>HTXS NV</v>
      </c>
      <c r="CD28" s="46" t="str">
        <f>VLOOKUP($C28,[6]LTT!$C$10:$J$342,7,0)</f>
        <v>X</v>
      </c>
      <c r="CE28" s="46" t="s">
        <v>315</v>
      </c>
      <c r="CF28" s="3" t="s">
        <v>1228</v>
      </c>
      <c r="CG28" s="46"/>
      <c r="CH28" s="46">
        <f>VLOOKUP(D28,[7]LTT!$D$10:$Q$342,10,0)</f>
        <v>0</v>
      </c>
      <c r="CI28" s="3"/>
      <c r="CJ28" s="12" t="str">
        <f>VLOOKUP(D28,'[8]XET CUOI NAM'!$E$9:$BF$332,53,0)</f>
        <v>HTXS NV</v>
      </c>
      <c r="CK28" s="12" t="str">
        <f>VLOOKUP($D28,'[9]Mau 6'!$D$10:$R$333,7,0)</f>
        <v>X</v>
      </c>
      <c r="CL28" s="12" t="str">
        <f>VLOOKUP(D28,[10]PL7!$F$17:$G$117,2,0)</f>
        <v>X</v>
      </c>
      <c r="CM28" s="3" t="s">
        <v>1390</v>
      </c>
      <c r="CN28" s="12"/>
      <c r="CO28" s="12" t="s">
        <v>315</v>
      </c>
      <c r="CP28" s="46"/>
      <c r="CQ28" s="12"/>
      <c r="CR28" s="12"/>
      <c r="CS28" s="12" t="s">
        <v>371</v>
      </c>
      <c r="CT28" s="12" t="s">
        <v>315</v>
      </c>
      <c r="CU28" s="12" t="str">
        <f>VLOOKUP($D28,'[11]XET CUOI NAM'!$E$9:$BF$336,47,0)</f>
        <v>Xuất sắc</v>
      </c>
      <c r="CV28" s="3" t="s">
        <v>1580</v>
      </c>
      <c r="CW28" s="12"/>
      <c r="CX28" s="203"/>
      <c r="CY28" s="46"/>
      <c r="CZ28" s="46"/>
      <c r="DA28" s="46"/>
      <c r="DB28" s="12" t="s">
        <v>2226</v>
      </c>
      <c r="DC28" s="12" t="s">
        <v>315</v>
      </c>
      <c r="DD28" s="12" t="s">
        <v>2226</v>
      </c>
      <c r="DE28" s="17" t="s">
        <v>2046</v>
      </c>
      <c r="DF28" s="5"/>
      <c r="DG28" s="313" t="s">
        <v>315</v>
      </c>
      <c r="DH28" s="191"/>
      <c r="DI28" s="191"/>
      <c r="DJ28" s="205"/>
      <c r="DL28" s="6" t="s">
        <v>2232</v>
      </c>
    </row>
    <row r="29" spans="1:116" s="6" customFormat="1" ht="30" customHeight="1" x14ac:dyDescent="0.25">
      <c r="A29" s="337">
        <f>IF(C29="","",SUBTOTAL(3,$D$24:D29))</f>
        <v>1</v>
      </c>
      <c r="B29" s="337">
        <f>COUNTIF($E$24:E29,E29)</f>
        <v>2</v>
      </c>
      <c r="C29" s="341" t="s">
        <v>239</v>
      </c>
      <c r="D29" s="12" t="str">
        <f>VLOOKUP(C29,'[1]XET CUOI NAM'!$D$9:$E$332,2,0)</f>
        <v>01003009</v>
      </c>
      <c r="E29" s="12" t="s">
        <v>379</v>
      </c>
      <c r="F29" s="12" t="s">
        <v>378</v>
      </c>
      <c r="G29" s="49"/>
      <c r="H29" s="46" t="str">
        <f>VLOOKUP($D29,'[2]CSTD CS'!$D$26:$X$346,3,0)</f>
        <v>x</v>
      </c>
      <c r="I29" s="46"/>
      <c r="J29" s="46" t="str">
        <f>VLOOKUP($D29,'[2]CSTD CS'!$D$26:$X$346,5,0)</f>
        <v>Tổ chức quản lý, theo dõi về thuế TNCN - TNDN - GTGT đảm bảo đúng chính sách luật thuế</v>
      </c>
      <c r="K29" s="3"/>
      <c r="L29" s="46">
        <f>VLOOKUP($D29,'[2]CSTD CS'!$D$26:$X$346,4,0)</f>
        <v>0</v>
      </c>
      <c r="M29" s="46"/>
      <c r="N29" s="49"/>
      <c r="O29" s="46" t="str">
        <f>VLOOKUP($D29,'[2]CSTD CS'!$D$26:$X$346,6,0)</f>
        <v>x</v>
      </c>
      <c r="P29" s="46"/>
      <c r="Q29" s="46" t="str">
        <f>VLOOKUP($D29,'[2]CSTD CS'!$D$26:$X$346,8,0)</f>
        <v>Tổ chức quản lý theo dõi về thuế TNCN - TNDN - GTGT đảm bảo đúng chính sách luật thuế</v>
      </c>
      <c r="R29" s="3"/>
      <c r="S29" s="325" t="str">
        <f>VLOOKUP($D29,'[2]CSTD CS'!$D$26:$X$346,7,0)</f>
        <v>x</v>
      </c>
      <c r="T29" s="46"/>
      <c r="U29" s="49"/>
      <c r="V29" s="325" t="str">
        <f>VLOOKUP($D29,'[2]CSTD CS'!$D$26:$X$346,9,0)</f>
        <v>x</v>
      </c>
      <c r="W29" s="46"/>
      <c r="X29" s="46" t="str">
        <f>VLOOKUP($D29,'[2]CSTD CS'!$D$26:$X$346,11,0)</f>
        <v>Quản lý, theo dõi về thuế TNCN - TNDN - GTGT đảm bảo đúng chính sách luật thuế</v>
      </c>
      <c r="Y29" s="3"/>
      <c r="Z29" s="46">
        <f>VLOOKUP($D29,'[2]CSTD CS'!$D$26:$X$346,10,0)</f>
        <v>0</v>
      </c>
      <c r="AA29" s="46"/>
      <c r="AB29" s="49"/>
      <c r="AC29" s="325" t="str">
        <f>VLOOKUP($D29,'[2]CSTD CS'!$D$26:$X$346,12,0)</f>
        <v>x</v>
      </c>
      <c r="AD29" s="46"/>
      <c r="AE29" s="46" t="str">
        <f>VLOOKUP($D29,'[2]CSTD CS'!$D$26:$X$346,14,0)</f>
        <v>Nâng cao hiệu quả việc áp dụng các chính sách thuế và quản lý thuế trong nhà trường</v>
      </c>
      <c r="AF29" s="3"/>
      <c r="AG29" s="46">
        <f>VLOOKUP($D29,'[2]CSTD CS'!$D$26:$X$346,13,0)</f>
        <v>0</v>
      </c>
      <c r="AH29" s="46"/>
      <c r="AI29" s="49"/>
      <c r="AJ29" s="46">
        <f>VLOOKUP($D29,'[2]CSTD CS'!$D$26:$X$346,15,0)</f>
        <v>0</v>
      </c>
      <c r="AK29" s="46"/>
      <c r="AL29" s="46">
        <f>VLOOKUP($D29,'[2]CSTD CS'!$D$26:$X$346,17,0)</f>
        <v>0</v>
      </c>
      <c r="AM29" s="3"/>
      <c r="AN29" s="46">
        <f>VLOOKUP($D29,'[2]CSTD CS'!$D$26:$X$346,16,0)</f>
        <v>0</v>
      </c>
      <c r="AO29" s="46"/>
      <c r="AP29" s="38"/>
      <c r="AQ29" s="325" t="str">
        <f>VLOOKUP($D29,'[3]CSTD CS'!$D$25:$AD$344,13,0)</f>
        <v>x</v>
      </c>
      <c r="AR29" s="46" t="s">
        <v>346</v>
      </c>
      <c r="AS29" s="3" t="s">
        <v>563</v>
      </c>
      <c r="AT29" s="3"/>
      <c r="AU29" s="46"/>
      <c r="AV29" s="3"/>
      <c r="AW29" s="53"/>
      <c r="AX29" s="46">
        <f>VLOOKUP($D29,'[3]CSTD CS'!$D$25:$AD$344,15,0)</f>
        <v>0</v>
      </c>
      <c r="AY29" s="46"/>
      <c r="AZ29" s="3" t="s">
        <v>767</v>
      </c>
      <c r="BA29" s="3"/>
      <c r="BB29" s="46"/>
      <c r="BC29" s="3"/>
      <c r="BD29" s="33"/>
      <c r="BE29" s="325" t="str">
        <f>VLOOKUP($D29,'[3]CSTD CS'!$D$25:$AD$344,17,0)</f>
        <v>x</v>
      </c>
      <c r="BF29" s="46" t="s">
        <v>315</v>
      </c>
      <c r="BG29" s="3" t="s">
        <v>863</v>
      </c>
      <c r="BH29" s="3"/>
      <c r="BI29" s="46"/>
      <c r="BJ29" s="46" t="s">
        <v>346</v>
      </c>
      <c r="BK29" s="46"/>
      <c r="BL29" s="15"/>
      <c r="BM29" s="46">
        <f>VLOOKUP($D29,'[3]CSTD CS'!$D$25:$AD$344,20,0)</f>
        <v>0</v>
      </c>
      <c r="BN29" s="46" t="str">
        <f>VLOOKUP(C29,'[4]TH cham SK'!$P$19:$S$167,4,0)</f>
        <v>X</v>
      </c>
      <c r="BO29" s="3" t="s">
        <v>938</v>
      </c>
      <c r="BP29" s="46"/>
      <c r="BQ29" s="46"/>
      <c r="BR29" s="46"/>
      <c r="BS29" s="46"/>
      <c r="BT29" s="15"/>
      <c r="BU29" s="46">
        <f>VLOOKUP($D29,'[3]CSTD CS'!$D$25:$AA$344,23,0)</f>
        <v>0</v>
      </c>
      <c r="BV29" s="46" t="str">
        <f>VLOOKUP(C29,'[5]TH chi tiet'!$N$15:$Q$161,4,0)</f>
        <v>X</v>
      </c>
      <c r="BW29" s="3" t="s">
        <v>1076</v>
      </c>
      <c r="BX29" s="3"/>
      <c r="BY29" s="46" t="s">
        <v>315</v>
      </c>
      <c r="BZ29" s="46"/>
      <c r="CA29" s="46"/>
      <c r="CB29" s="46"/>
      <c r="CC29" s="46" t="str">
        <f>VLOOKUP($D29,'[3]CSTD CS'!$D$25:$AD$344,25,0)</f>
        <v>HTXS NV</v>
      </c>
      <c r="CD29" s="46"/>
      <c r="CE29" s="46" t="s">
        <v>315</v>
      </c>
      <c r="CF29" s="3" t="s">
        <v>1229</v>
      </c>
      <c r="CG29" s="46"/>
      <c r="CH29" s="46">
        <f>VLOOKUP(D29,[7]LTT!$D$10:$Q$342,10,0)</f>
        <v>0</v>
      </c>
      <c r="CI29" s="3"/>
      <c r="CJ29" s="12" t="str">
        <f>VLOOKUP(D29,'[8]XET CUOI NAM'!$E$9:$BF$332,53,0)</f>
        <v>HTXS NV</v>
      </c>
      <c r="CK29" s="12">
        <f>VLOOKUP($D29,'[9]Mau 6'!$D$10:$R$333,7,0)</f>
        <v>0</v>
      </c>
      <c r="CL29" s="12" t="str">
        <f>VLOOKUP(D29,[10]PL7!$F$17:$G$117,2,0)</f>
        <v>X</v>
      </c>
      <c r="CM29" s="3" t="s">
        <v>1391</v>
      </c>
      <c r="CN29" s="12">
        <f>SUM(COUNTIF(BU29,"x"),COUNTIF(CD29,"x"),COUNTIF(CK29,"x"))</f>
        <v>0</v>
      </c>
      <c r="CO29" s="12" t="s">
        <v>315</v>
      </c>
      <c r="CP29" s="46"/>
      <c r="CQ29" s="12"/>
      <c r="CR29" s="12"/>
      <c r="CS29" s="12" t="s">
        <v>371</v>
      </c>
      <c r="CT29" s="12"/>
      <c r="CU29" s="12" t="str">
        <f>VLOOKUP($D29,'[11]XET CUOI NAM'!$E$9:$BF$336,47,0)</f>
        <v>Tốt</v>
      </c>
      <c r="CV29" s="3" t="s">
        <v>1581</v>
      </c>
      <c r="CW29" s="12"/>
      <c r="CX29" s="203"/>
      <c r="CY29" s="46"/>
      <c r="CZ29" s="46"/>
      <c r="DA29" s="46"/>
      <c r="DB29" s="12" t="s">
        <v>2227</v>
      </c>
      <c r="DC29" s="337" t="s">
        <v>315</v>
      </c>
      <c r="DD29" s="12" t="s">
        <v>2227</v>
      </c>
      <c r="DE29" s="17" t="s">
        <v>2047</v>
      </c>
      <c r="DF29" s="191"/>
      <c r="DG29" s="5" t="s">
        <v>315</v>
      </c>
      <c r="DH29" s="191"/>
      <c r="DI29" s="191"/>
      <c r="DJ29" s="205"/>
    </row>
    <row r="30" spans="1:116" s="6" customFormat="1" ht="30" customHeight="1" x14ac:dyDescent="0.25">
      <c r="A30" s="337">
        <f>IF(C30="","",SUBTOTAL(3,$D$24:D30))</f>
        <v>2</v>
      </c>
      <c r="B30" s="337">
        <f>COUNTIF($E$24:E30,E30)</f>
        <v>3</v>
      </c>
      <c r="C30" s="341" t="s">
        <v>240</v>
      </c>
      <c r="D30" s="337" t="str">
        <f>VLOOKUP(C30,'[1]XET CUOI NAM'!$D$9:$E$332,2,0)</f>
        <v>01003005</v>
      </c>
      <c r="E30" s="12" t="s">
        <v>379</v>
      </c>
      <c r="F30" s="12" t="s">
        <v>378</v>
      </c>
      <c r="G30" s="49"/>
      <c r="H30" s="46">
        <f>VLOOKUP($D30,'[2]CSTD CS'!$D$26:$X$346,3,0)</f>
        <v>0</v>
      </c>
      <c r="I30" s="46"/>
      <c r="J30" s="46">
        <f>VLOOKUP($D30,'[2]CSTD CS'!$D$26:$X$346,5,0)</f>
        <v>0</v>
      </c>
      <c r="K30" s="3"/>
      <c r="L30" s="46">
        <f>VLOOKUP($D30,'[2]CSTD CS'!$D$26:$X$346,4,0)</f>
        <v>0</v>
      </c>
      <c r="M30" s="46"/>
      <c r="N30" s="49"/>
      <c r="O30" s="46">
        <f>VLOOKUP($D30,'[2]CSTD CS'!$D$26:$X$346,6,0)</f>
        <v>0</v>
      </c>
      <c r="P30" s="46"/>
      <c r="Q30" s="46">
        <f>VLOOKUP($D30,'[2]CSTD CS'!$D$26:$X$346,8,0)</f>
        <v>0</v>
      </c>
      <c r="R30" s="3"/>
      <c r="S30" s="46">
        <f>VLOOKUP($D30,'[2]CSTD CS'!$D$26:$X$346,7,0)</f>
        <v>0</v>
      </c>
      <c r="T30" s="46"/>
      <c r="U30" s="49"/>
      <c r="V30" s="46" t="str">
        <f>VLOOKUP($D30,'[2]CSTD CS'!$D$26:$X$346,9,0)</f>
        <v>x</v>
      </c>
      <c r="W30" s="46"/>
      <c r="X30" s="46" t="str">
        <f>VLOOKUP($D30,'[2]CSTD CS'!$D$26:$X$346,11,0)</f>
        <v>Cập nhật hồ sơ theo dõi quản lý Tài sản, MMTB, dụng cụ kỹ thuật chuyên dùng, vật tư phục vụ công tác dạy và học</v>
      </c>
      <c r="Y30" s="3"/>
      <c r="Z30" s="46">
        <f>VLOOKUP($D30,'[2]CSTD CS'!$D$26:$X$346,10,0)</f>
        <v>0</v>
      </c>
      <c r="AA30" s="46"/>
      <c r="AB30" s="49"/>
      <c r="AC30" s="46" t="str">
        <f>VLOOKUP($D30,'[2]CSTD CS'!$D$26:$X$346,12,0)</f>
        <v>x</v>
      </c>
      <c r="AD30" s="46"/>
      <c r="AE30" s="46" t="str">
        <f>VLOOKUP($D30,'[2]CSTD CS'!$D$26:$X$346,14,0)</f>
        <v>Tổ chức quản lý sổ sách khoa học, đáp ứng yêu cầu quản lý theo dõi tài sản, vật tư… trong toàn trường</v>
      </c>
      <c r="AF30" s="3"/>
      <c r="AG30" s="325" t="str">
        <f>VLOOKUP($D30,'[2]CSTD CS'!$D$26:$X$346,13,0)</f>
        <v>x</v>
      </c>
      <c r="AH30" s="46"/>
      <c r="AI30" s="49"/>
      <c r="AJ30" s="325" t="str">
        <f>VLOOKUP($D30,'[2]CSTD CS'!$D$26:$X$346,15,0)</f>
        <v>x</v>
      </c>
      <c r="AK30" s="46"/>
      <c r="AL30" s="46" t="str">
        <f>VLOOKUP($D30,'[2]CSTD CS'!$D$26:$X$346,17,0)</f>
        <v>Cải tiến quy trình quản lý chứng từ, sổ sách kế toán về tài sản, thiết bị vật tư trong nhà trường</v>
      </c>
      <c r="AM30" s="3"/>
      <c r="AN30" s="46">
        <f>VLOOKUP($D30,'[2]CSTD CS'!$D$26:$X$346,16,0)</f>
        <v>0</v>
      </c>
      <c r="AO30" s="46"/>
      <c r="AP30" s="38"/>
      <c r="AQ30" s="46">
        <f>VLOOKUP($D30,'[3]CSTD CS'!$D$25:$AD$344,13,0)</f>
        <v>0</v>
      </c>
      <c r="AR30" s="46"/>
      <c r="AS30" s="3" t="s">
        <v>564</v>
      </c>
      <c r="AT30" s="3"/>
      <c r="AU30" s="46"/>
      <c r="AV30" s="3"/>
      <c r="AW30" s="53"/>
      <c r="AX30" s="46">
        <f>VLOOKUP($D30,'[3]CSTD CS'!$D$25:$AD$344,15,0)</f>
        <v>0</v>
      </c>
      <c r="AY30" s="46"/>
      <c r="AZ30" s="3" t="s">
        <v>768</v>
      </c>
      <c r="BA30" s="3"/>
      <c r="BB30" s="46"/>
      <c r="BC30" s="3"/>
      <c r="BD30" s="33"/>
      <c r="BE30" s="325" t="str">
        <f>VLOOKUP($D30,'[3]CSTD CS'!$D$25:$AD$344,17,0)</f>
        <v>x</v>
      </c>
      <c r="BF30" s="46" t="s">
        <v>315</v>
      </c>
      <c r="BG30" s="3" t="s">
        <v>864</v>
      </c>
      <c r="BH30" s="3"/>
      <c r="BI30" s="46"/>
      <c r="BJ30" s="46"/>
      <c r="BK30" s="46"/>
      <c r="BL30" s="15"/>
      <c r="BM30" s="46">
        <f>VLOOKUP($D30,'[3]CSTD CS'!$D$25:$AD$344,20,0)</f>
        <v>0</v>
      </c>
      <c r="BN30" s="46" t="str">
        <f>VLOOKUP(C30,'[4]TH cham SK'!$P$19:$S$167,4,0)</f>
        <v>X</v>
      </c>
      <c r="BO30" s="3" t="s">
        <v>939</v>
      </c>
      <c r="BP30" s="46"/>
      <c r="BQ30" s="46"/>
      <c r="BR30" s="46"/>
      <c r="BS30" s="46"/>
      <c r="BT30" s="15"/>
      <c r="BU30" s="46">
        <f>VLOOKUP($D30,'[3]CSTD CS'!$D$25:$AA$344,23,0)</f>
        <v>0</v>
      </c>
      <c r="BV30" s="46" t="str">
        <f>VLOOKUP(C30,'[5]TH chi tiet'!$N$15:$Q$161,4,0)</f>
        <v>X</v>
      </c>
      <c r="BW30" s="3" t="s">
        <v>1077</v>
      </c>
      <c r="BX30" s="3"/>
      <c r="BY30" s="46" t="s">
        <v>315</v>
      </c>
      <c r="BZ30" s="46"/>
      <c r="CA30" s="46"/>
      <c r="CB30" s="46"/>
      <c r="CC30" s="46" t="str">
        <f>VLOOKUP($D30,'[3]CSTD CS'!$D$25:$AD$344,25,0)</f>
        <v>HTXS NV</v>
      </c>
      <c r="CD30" s="325" t="str">
        <f>VLOOKUP($C30,[6]LTT!$C$10:$J$342,7,0)</f>
        <v>X</v>
      </c>
      <c r="CE30" s="46" t="s">
        <v>315</v>
      </c>
      <c r="CF30" s="3" t="s">
        <v>1230</v>
      </c>
      <c r="CG30" s="46"/>
      <c r="CH30" s="46">
        <f>VLOOKUP(D30,[7]LTT!$D$10:$Q$342,10,0)</f>
        <v>0</v>
      </c>
      <c r="CI30" s="3"/>
      <c r="CJ30" s="12" t="str">
        <f>VLOOKUP(D30,'[8]XET CUOI NAM'!$E$9:$BF$332,53,0)</f>
        <v>HTXS NV</v>
      </c>
      <c r="CK30" s="12">
        <f>VLOOKUP($D30,'[9]Mau 6'!$D$10:$R$333,7,0)</f>
        <v>0</v>
      </c>
      <c r="CL30" s="12" t="str">
        <f>VLOOKUP(D30,[10]PL7!$F$17:$G$117,2,0)</f>
        <v>X</v>
      </c>
      <c r="CM30" s="3" t="s">
        <v>1392</v>
      </c>
      <c r="CN30" s="12"/>
      <c r="CO30" s="12" t="s">
        <v>315</v>
      </c>
      <c r="CP30" s="46"/>
      <c r="CQ30" s="12"/>
      <c r="CR30" s="12"/>
      <c r="CS30" s="12" t="s">
        <v>371</v>
      </c>
      <c r="CT30" s="12"/>
      <c r="CU30" s="12" t="str">
        <f>VLOOKUP($D30,'[11]XET CUOI NAM'!$E$9:$BF$336,47,0)</f>
        <v>Tốt</v>
      </c>
      <c r="CV30" s="3" t="s">
        <v>1582</v>
      </c>
      <c r="CW30" s="12"/>
      <c r="CX30" s="203"/>
      <c r="CY30" s="46"/>
      <c r="CZ30" s="46"/>
      <c r="DA30" s="46"/>
      <c r="DB30" s="12" t="s">
        <v>2226</v>
      </c>
      <c r="DC30" s="337" t="s">
        <v>315</v>
      </c>
      <c r="DD30" s="12" t="s">
        <v>2227</v>
      </c>
      <c r="DE30" s="17" t="s">
        <v>2048</v>
      </c>
      <c r="DF30" s="191"/>
      <c r="DG30" s="313" t="s">
        <v>315</v>
      </c>
      <c r="DH30" s="191"/>
      <c r="DI30" s="191"/>
      <c r="DJ30" s="205"/>
      <c r="DL30" s="133" t="s">
        <v>2232</v>
      </c>
    </row>
    <row r="31" spans="1:116" s="9" customFormat="1" ht="30" hidden="1" customHeight="1" x14ac:dyDescent="0.25">
      <c r="A31" s="12">
        <f>IF(C31="","",SUBTOTAL(3,$D$24:D31))</f>
        <v>2</v>
      </c>
      <c r="B31" s="12">
        <f>COUNTIF($E$24:E31,E31)</f>
        <v>4</v>
      </c>
      <c r="C31" s="14" t="s">
        <v>242</v>
      </c>
      <c r="D31" s="12" t="str">
        <f>VLOOKUP(C31,'[1]XET CUOI NAM'!$D$9:$E$332,2,0)</f>
        <v>01023004</v>
      </c>
      <c r="E31" s="12" t="s">
        <v>379</v>
      </c>
      <c r="F31" s="12" t="s">
        <v>378</v>
      </c>
      <c r="G31" s="49"/>
      <c r="H31" s="46" t="str">
        <f>VLOOKUP($D31,'[2]CSTD CS'!$D$26:$X$346,3,0)</f>
        <v>x</v>
      </c>
      <c r="I31" s="46"/>
      <c r="J31" s="46" t="str">
        <f>VLOOKUP($D31,'[2]CSTD CS'!$D$26:$X$346,5,0)</f>
        <v xml:space="preserve">Áp dụng việc QL các VB hành chính vào công tác giáo vụ của khoa CNTT, trường CĐKT Lý Tự Trọng  </v>
      </c>
      <c r="K31" s="3"/>
      <c r="L31" s="46">
        <f>VLOOKUP($D31,'[2]CSTD CS'!$D$26:$X$346,4,0)</f>
        <v>0</v>
      </c>
      <c r="M31" s="46"/>
      <c r="N31" s="49"/>
      <c r="O31" s="46" t="str">
        <f>VLOOKUP($D31,'[2]CSTD CS'!$D$26:$X$346,6,0)</f>
        <v>x</v>
      </c>
      <c r="P31" s="46"/>
      <c r="Q31" s="46" t="str">
        <f>VLOOKUP($D31,'[2]CSTD CS'!$D$26:$X$346,8,0)</f>
        <v>Thiết kế Web nội bộ khoa CNTT trường CĐKT Lý Tự Trọng</v>
      </c>
      <c r="R31" s="3"/>
      <c r="S31" s="46" t="str">
        <f>VLOOKUP($D31,'[2]CSTD CS'!$D$26:$X$346,7,0)</f>
        <v>x</v>
      </c>
      <c r="T31" s="46"/>
      <c r="U31" s="49"/>
      <c r="V31" s="46" t="str">
        <f>VLOOKUP($D31,'[2]CSTD CS'!$D$26:$X$346,9,0)</f>
        <v>x</v>
      </c>
      <c r="W31" s="46"/>
      <c r="X31" s="46" t="str">
        <f>VLOOKUP($D31,'[2]CSTD CS'!$D$26:$X$346,11,0)</f>
        <v>Hệ thống hóa việc quản lý hồ sơ thi đua toàn trường từ năm học 2005-2006 đến năm học 2011-2012</v>
      </c>
      <c r="Y31" s="3"/>
      <c r="Z31" s="46">
        <f>VLOOKUP($D31,'[2]CSTD CS'!$D$26:$X$346,10,0)</f>
        <v>0</v>
      </c>
      <c r="AA31" s="46"/>
      <c r="AB31" s="49"/>
      <c r="AC31" s="46" t="str">
        <f>VLOOKUP($D31,'[2]CSTD CS'!$D$26:$X$346,12,0)</f>
        <v>x</v>
      </c>
      <c r="AD31" s="46"/>
      <c r="AE31" s="46" t="str">
        <f>VLOOKUP($D31,'[2]CSTD CS'!$D$26:$X$346,14,0)</f>
        <v>Một số giải pháp nâng cao hiệu quả công tác công đoàn ở trường CĐKT Lý Tự Trọng</v>
      </c>
      <c r="AF31" s="3"/>
      <c r="AG31" s="46" t="str">
        <f>VLOOKUP($D31,'[2]CSTD CS'!$D$26:$X$346,13,0)</f>
        <v>x</v>
      </c>
      <c r="AH31" s="46"/>
      <c r="AI31" s="49"/>
      <c r="AJ31" s="46" t="str">
        <f>VLOOKUP($D31,'[2]CSTD CS'!$D$26:$X$346,15,0)</f>
        <v>x</v>
      </c>
      <c r="AK31" s="46"/>
      <c r="AL31" s="46" t="str">
        <f>VLOOKUP($D31,'[2]CSTD CS'!$D$26:$X$346,17,0)</f>
        <v>Một số giải pháp cải tiến việc quản lý các văn bản hành chính của Văn phòng Công đoàn Trường CĐKT Lý Tự Trọng</v>
      </c>
      <c r="AM31" s="3"/>
      <c r="AN31" s="46">
        <f>VLOOKUP($D31,'[2]CSTD CS'!$D$26:$X$346,16,0)</f>
        <v>0</v>
      </c>
      <c r="AO31" s="46"/>
      <c r="AP31" s="38"/>
      <c r="AQ31" s="46" t="str">
        <f>VLOOKUP($D31,'[3]CSTD CS'!$D$25:$AD$344,13,0)</f>
        <v>x</v>
      </c>
      <c r="AR31" s="46" t="s">
        <v>346</v>
      </c>
      <c r="AS31" s="3" t="s">
        <v>565</v>
      </c>
      <c r="AT31" s="3"/>
      <c r="AU31" s="46" t="s">
        <v>346</v>
      </c>
      <c r="AV31" s="3"/>
      <c r="AW31" s="53"/>
      <c r="AX31" s="46">
        <f>VLOOKUP($D31,'[3]CSTD CS'!$D$25:$AD$344,15,0)</f>
        <v>0</v>
      </c>
      <c r="AY31" s="46"/>
      <c r="AZ31" s="3">
        <v>0</v>
      </c>
      <c r="BA31" s="3"/>
      <c r="BB31" s="46"/>
      <c r="BC31" s="3"/>
      <c r="BD31" s="33"/>
      <c r="BE31" s="46">
        <f>VLOOKUP($D31,'[3]CSTD CS'!$D$25:$AD$344,17,0)</f>
        <v>0</v>
      </c>
      <c r="BF31" s="46"/>
      <c r="BG31" s="3">
        <v>0</v>
      </c>
      <c r="BH31" s="3"/>
      <c r="BI31" s="46"/>
      <c r="BJ31" s="46"/>
      <c r="BK31" s="46"/>
      <c r="BL31" s="15"/>
      <c r="BM31" s="46">
        <f>VLOOKUP($D31,'[3]CSTD CS'!$D$25:$AD$344,20,0)</f>
        <v>0</v>
      </c>
      <c r="BN31" s="46" t="str">
        <f>VLOOKUP(C31,'[4]TH cham SK'!$P$19:$S$167,4,0)</f>
        <v>X</v>
      </c>
      <c r="BO31" s="3" t="s">
        <v>940</v>
      </c>
      <c r="BP31" s="46"/>
      <c r="BQ31" s="46"/>
      <c r="BR31" s="46"/>
      <c r="BS31" s="46"/>
      <c r="BT31" s="15"/>
      <c r="BU31" s="46">
        <f>VLOOKUP($D31,'[3]CSTD CS'!$D$25:$AA$344,23,0)</f>
        <v>0</v>
      </c>
      <c r="BV31" s="46" t="str">
        <f>VLOOKUP(C31,'[5]TH chi tiet'!$N$15:$Q$161,4,0)</f>
        <v>X</v>
      </c>
      <c r="BW31" s="3" t="s">
        <v>1078</v>
      </c>
      <c r="BX31" s="3"/>
      <c r="BY31" s="46" t="s">
        <v>315</v>
      </c>
      <c r="BZ31" s="46"/>
      <c r="CA31" s="46"/>
      <c r="CB31" s="46"/>
      <c r="CC31" s="46" t="str">
        <f>VLOOKUP($D31,'[3]CSTD CS'!$D$25:$AD$344,25,0)</f>
        <v>HTXS NV</v>
      </c>
      <c r="CD31" s="46"/>
      <c r="CE31" s="46" t="s">
        <v>315</v>
      </c>
      <c r="CF31" s="3" t="s">
        <v>1231</v>
      </c>
      <c r="CG31" s="46"/>
      <c r="CH31" s="46">
        <f>VLOOKUP(D31,[7]LTT!$D$10:$Q$342,10,0)</f>
        <v>0</v>
      </c>
      <c r="CI31" s="3"/>
      <c r="CJ31" s="12" t="str">
        <f>VLOOKUP(D31,'[8]XET CUOI NAM'!$E$9:$BF$332,53,0)</f>
        <v>HTXS NV</v>
      </c>
      <c r="CK31" s="12">
        <f>VLOOKUP($D31,'[9]Mau 6'!$D$10:$R$333,7,0)</f>
        <v>0</v>
      </c>
      <c r="CL31" s="12" t="str">
        <f>VLOOKUP(D31,[10]PL7!$F$17:$G$117,2,0)</f>
        <v>X</v>
      </c>
      <c r="CM31" s="3" t="s">
        <v>1393</v>
      </c>
      <c r="CN31" s="12">
        <f>SUM(COUNTIF(BU31,"x"),COUNTIF(CD31,"x"),COUNTIF(CK31,"x"))</f>
        <v>0</v>
      </c>
      <c r="CO31" s="12" t="s">
        <v>315</v>
      </c>
      <c r="CP31" s="46"/>
      <c r="CQ31" s="12"/>
      <c r="CR31" s="12"/>
      <c r="CS31" s="12" t="s">
        <v>431</v>
      </c>
      <c r="CT31" s="12"/>
      <c r="CU31" s="12" t="str">
        <f>VLOOKUP($D31,'[11]XET CUOI NAM'!$E$9:$BF$336,47,0)</f>
        <v>Tốt</v>
      </c>
      <c r="CV31" s="3" t="s">
        <v>1583</v>
      </c>
      <c r="CW31" s="12"/>
      <c r="CX31" s="12"/>
      <c r="CY31" s="46"/>
      <c r="CZ31" s="46"/>
      <c r="DA31" s="46"/>
      <c r="DB31" s="12" t="s">
        <v>2227</v>
      </c>
      <c r="DC31" s="12" t="s">
        <v>315</v>
      </c>
      <c r="DD31" s="12" t="s">
        <v>2227</v>
      </c>
      <c r="DE31" s="17" t="s">
        <v>2049</v>
      </c>
      <c r="DF31" s="5"/>
      <c r="DG31" s="5"/>
      <c r="DH31" s="5"/>
      <c r="DI31" s="5"/>
      <c r="DJ31" s="5"/>
    </row>
    <row r="32" spans="1:116" s="6" customFormat="1" ht="30" hidden="1" customHeight="1" x14ac:dyDescent="0.25">
      <c r="A32" s="12">
        <f>IF(C32="","",SUBTOTAL(3,$D$24:D32))</f>
        <v>2</v>
      </c>
      <c r="B32" s="12">
        <f>COUNTIF($E$24:E32,E32)</f>
        <v>5</v>
      </c>
      <c r="C32" s="14" t="s">
        <v>241</v>
      </c>
      <c r="D32" s="12" t="str">
        <f>VLOOKUP(C32,'[1]XET CUOI NAM'!$D$9:$E$332,2,0)</f>
        <v>01003007</v>
      </c>
      <c r="E32" s="12" t="s">
        <v>379</v>
      </c>
      <c r="F32" s="12" t="s">
        <v>378</v>
      </c>
      <c r="G32" s="49"/>
      <c r="H32" s="46">
        <f>VLOOKUP($D32,'[2]CSTD CS'!$D$26:$X$346,3,0)</f>
        <v>0</v>
      </c>
      <c r="I32" s="46"/>
      <c r="J32" s="46">
        <f>VLOOKUP($D32,'[2]CSTD CS'!$D$26:$X$346,5,0)</f>
        <v>0</v>
      </c>
      <c r="K32" s="3"/>
      <c r="L32" s="46">
        <f>VLOOKUP($D32,'[2]CSTD CS'!$D$26:$X$346,4,0)</f>
        <v>0</v>
      </c>
      <c r="M32" s="46"/>
      <c r="N32" s="49"/>
      <c r="O32" s="46">
        <f>VLOOKUP($D32,'[2]CSTD CS'!$D$26:$X$346,6,0)</f>
        <v>0</v>
      </c>
      <c r="P32" s="46"/>
      <c r="Q32" s="46">
        <f>VLOOKUP($D32,'[2]CSTD CS'!$D$26:$X$346,8,0)</f>
        <v>0</v>
      </c>
      <c r="R32" s="3"/>
      <c r="S32" s="46">
        <f>VLOOKUP($D32,'[2]CSTD CS'!$D$26:$X$346,7,0)</f>
        <v>0</v>
      </c>
      <c r="T32" s="46"/>
      <c r="U32" s="49"/>
      <c r="V32" s="46">
        <f>VLOOKUP($D32,'[2]CSTD CS'!$D$26:$X$346,9,0)</f>
        <v>0</v>
      </c>
      <c r="W32" s="46"/>
      <c r="X32" s="46">
        <f>VLOOKUP($D32,'[2]CSTD CS'!$D$26:$X$346,11,0)</f>
        <v>0</v>
      </c>
      <c r="Y32" s="3"/>
      <c r="Z32" s="46">
        <f>VLOOKUP($D32,'[2]CSTD CS'!$D$26:$X$346,10,0)</f>
        <v>0</v>
      </c>
      <c r="AA32" s="46"/>
      <c r="AB32" s="49"/>
      <c r="AC32" s="46">
        <f>VLOOKUP($D32,'[2]CSTD CS'!$D$26:$X$346,12,0)</f>
        <v>0</v>
      </c>
      <c r="AD32" s="46"/>
      <c r="AE32" s="46">
        <f>VLOOKUP($D32,'[2]CSTD CS'!$D$26:$X$346,14,0)</f>
        <v>0</v>
      </c>
      <c r="AF32" s="3"/>
      <c r="AG32" s="46">
        <f>VLOOKUP($D32,'[2]CSTD CS'!$D$26:$X$346,13,0)</f>
        <v>0</v>
      </c>
      <c r="AH32" s="46"/>
      <c r="AI32" s="49"/>
      <c r="AJ32" s="46">
        <f>VLOOKUP($D32,'[2]CSTD CS'!$D$26:$X$346,15,0)</f>
        <v>0</v>
      </c>
      <c r="AK32" s="46"/>
      <c r="AL32" s="46">
        <f>VLOOKUP($D32,'[2]CSTD CS'!$D$26:$X$346,17,0)</f>
        <v>0</v>
      </c>
      <c r="AM32" s="3"/>
      <c r="AN32" s="46">
        <f>VLOOKUP($D32,'[2]CSTD CS'!$D$26:$X$346,16,0)</f>
        <v>0</v>
      </c>
      <c r="AO32" s="46"/>
      <c r="AP32" s="50"/>
      <c r="AQ32" s="46">
        <f>VLOOKUP($D32,'[3]CSTD CS'!$D$25:$AD$344,13,0)</f>
        <v>0</v>
      </c>
      <c r="AR32" s="46"/>
      <c r="AS32" s="3" t="s">
        <v>566</v>
      </c>
      <c r="AT32" s="3"/>
      <c r="AU32" s="46"/>
      <c r="AV32" s="3"/>
      <c r="AW32" s="54"/>
      <c r="AX32" s="46">
        <f>VLOOKUP($D32,'[3]CSTD CS'!$D$25:$AD$344,15,0)</f>
        <v>0</v>
      </c>
      <c r="AY32" s="46"/>
      <c r="AZ32" s="3" t="s">
        <v>769</v>
      </c>
      <c r="BA32" s="3"/>
      <c r="BB32" s="46"/>
      <c r="BC32" s="3"/>
      <c r="BD32" s="33"/>
      <c r="BE32" s="46" t="str">
        <f>VLOOKUP($D32,'[3]CSTD CS'!$D$25:$AD$344,17,0)</f>
        <v>x</v>
      </c>
      <c r="BF32" s="46" t="s">
        <v>315</v>
      </c>
      <c r="BG32" s="3" t="s">
        <v>865</v>
      </c>
      <c r="BH32" s="3"/>
      <c r="BI32" s="46"/>
      <c r="BJ32" s="46"/>
      <c r="BK32" s="46"/>
      <c r="BL32" s="15"/>
      <c r="BM32" s="46" t="str">
        <f>VLOOKUP($D32,'[3]CSTD CS'!$D$25:$AD$344,20,0)</f>
        <v>x</v>
      </c>
      <c r="BN32" s="46" t="str">
        <f>VLOOKUP(C32,'[4]TH cham SK'!$P$19:$S$167,4,0)</f>
        <v>X</v>
      </c>
      <c r="BO32" s="3" t="s">
        <v>941</v>
      </c>
      <c r="BP32" s="46"/>
      <c r="BQ32" s="46"/>
      <c r="BR32" s="46"/>
      <c r="BS32" s="46"/>
      <c r="BT32" s="15"/>
      <c r="BU32" s="46">
        <f>VLOOKUP($D32,'[3]CSTD CS'!$D$25:$AA$344,23,0)</f>
        <v>0</v>
      </c>
      <c r="BV32" s="46" t="str">
        <f>VLOOKUP(C32,'[5]TH chi tiet'!$N$15:$Q$161,4,0)</f>
        <v>X</v>
      </c>
      <c r="BW32" s="3" t="s">
        <v>1079</v>
      </c>
      <c r="BX32" s="3"/>
      <c r="BY32" s="46" t="s">
        <v>315</v>
      </c>
      <c r="BZ32" s="46"/>
      <c r="CA32" s="46"/>
      <c r="CB32" s="46"/>
      <c r="CC32" s="46" t="str">
        <f>VLOOKUP($D32,'[3]CSTD CS'!$D$25:$AD$344,25,0)</f>
        <v>HTXS NV</v>
      </c>
      <c r="CD32" s="46"/>
      <c r="CE32" s="46" t="s">
        <v>315</v>
      </c>
      <c r="CF32" s="3" t="s">
        <v>1232</v>
      </c>
      <c r="CG32" s="46"/>
      <c r="CH32" s="46">
        <f>VLOOKUP(D32,[7]LTT!$D$10:$Q$342,10,0)</f>
        <v>0</v>
      </c>
      <c r="CI32" s="3"/>
      <c r="CJ32" s="12" t="str">
        <f>VLOOKUP(D32,'[8]XET CUOI NAM'!$E$9:$BF$332,53,0)</f>
        <v>HTXS NV</v>
      </c>
      <c r="CK32" s="12">
        <f>VLOOKUP($D32,'[9]Mau 6'!$D$10:$R$333,7,0)</f>
        <v>0</v>
      </c>
      <c r="CL32" s="12" t="str">
        <f>VLOOKUP(D32,[10]PL7!$F$17:$G$117,2,0)</f>
        <v>X</v>
      </c>
      <c r="CM32" s="3" t="s">
        <v>1394</v>
      </c>
      <c r="CN32" s="12">
        <f>SUM(COUNTIF(BU32,"x"),COUNTIF(CD32,"x"),COUNTIF(CK32,"x"))</f>
        <v>0</v>
      </c>
      <c r="CO32" s="12" t="s">
        <v>315</v>
      </c>
      <c r="CP32" s="46"/>
      <c r="CQ32" s="12"/>
      <c r="CR32" s="12"/>
      <c r="CS32" s="12" t="s">
        <v>371</v>
      </c>
      <c r="CT32" s="12"/>
      <c r="CU32" s="12" t="str">
        <f>VLOOKUP($D32,'[11]XET CUOI NAM'!$E$9:$BF$336,47,0)</f>
        <v>Tốt</v>
      </c>
      <c r="CV32" s="3" t="s">
        <v>1584</v>
      </c>
      <c r="CW32" s="12"/>
      <c r="CX32" s="203"/>
      <c r="CY32" s="46"/>
      <c r="CZ32" s="46"/>
      <c r="DA32" s="46"/>
      <c r="DB32" s="12" t="s">
        <v>2227</v>
      </c>
      <c r="DC32" s="12">
        <v>0</v>
      </c>
      <c r="DD32" s="12"/>
      <c r="DE32" s="17" t="s">
        <v>2050</v>
      </c>
      <c r="DF32" s="191"/>
      <c r="DG32" s="5" t="s">
        <v>315</v>
      </c>
      <c r="DH32" s="191"/>
      <c r="DI32" s="191"/>
      <c r="DJ32" s="205"/>
    </row>
    <row r="33" spans="1:117" s="6" customFormat="1" ht="30" hidden="1" customHeight="1" x14ac:dyDescent="0.25">
      <c r="A33" s="12">
        <f>IF(C33="","",SUBTOTAL(3,$D$24:D33))</f>
        <v>2</v>
      </c>
      <c r="B33" s="12">
        <f>COUNTIF($E$24:E33,E33)</f>
        <v>6</v>
      </c>
      <c r="C33" s="14" t="s">
        <v>243</v>
      </c>
      <c r="D33" s="12" t="str">
        <f>VLOOKUP(C33,'[1]XET CUOI NAM'!$D$9:$E$332,2,0)</f>
        <v>01003008</v>
      </c>
      <c r="E33" s="12" t="s">
        <v>379</v>
      </c>
      <c r="F33" s="12" t="s">
        <v>380</v>
      </c>
      <c r="G33" s="49"/>
      <c r="H33" s="46">
        <f>VLOOKUP($D33,'[2]CSTD CS'!$D$26:$X$346,3,0)</f>
        <v>0</v>
      </c>
      <c r="I33" s="46"/>
      <c r="J33" s="46">
        <f>VLOOKUP($D33,'[2]CSTD CS'!$D$26:$X$346,5,0)</f>
        <v>0</v>
      </c>
      <c r="K33" s="3"/>
      <c r="L33" s="46">
        <f>VLOOKUP($D33,'[2]CSTD CS'!$D$26:$X$346,4,0)</f>
        <v>0</v>
      </c>
      <c r="M33" s="46"/>
      <c r="N33" s="49"/>
      <c r="O33" s="46">
        <f>VLOOKUP($D33,'[2]CSTD CS'!$D$26:$X$346,6,0)</f>
        <v>0</v>
      </c>
      <c r="P33" s="46"/>
      <c r="Q33" s="46">
        <f>VLOOKUP($D33,'[2]CSTD CS'!$D$26:$X$346,8,0)</f>
        <v>0</v>
      </c>
      <c r="R33" s="3"/>
      <c r="S33" s="46">
        <f>VLOOKUP($D33,'[2]CSTD CS'!$D$26:$X$346,7,0)</f>
        <v>0</v>
      </c>
      <c r="T33" s="46"/>
      <c r="U33" s="49"/>
      <c r="V33" s="46">
        <f>VLOOKUP($D33,'[2]CSTD CS'!$D$26:$X$346,9,0)</f>
        <v>0</v>
      </c>
      <c r="W33" s="46"/>
      <c r="X33" s="46">
        <f>VLOOKUP($D33,'[2]CSTD CS'!$D$26:$X$346,11,0)</f>
        <v>0</v>
      </c>
      <c r="Y33" s="3"/>
      <c r="Z33" s="46">
        <f>VLOOKUP($D33,'[2]CSTD CS'!$D$26:$X$346,10,0)</f>
        <v>0</v>
      </c>
      <c r="AA33" s="46"/>
      <c r="AB33" s="49"/>
      <c r="AC33" s="46">
        <f>VLOOKUP($D33,'[2]CSTD CS'!$D$26:$X$346,12,0)</f>
        <v>0</v>
      </c>
      <c r="AD33" s="46"/>
      <c r="AE33" s="46">
        <f>VLOOKUP($D33,'[2]CSTD CS'!$D$26:$X$346,14,0)</f>
        <v>0</v>
      </c>
      <c r="AF33" s="3"/>
      <c r="AG33" s="46">
        <f>VLOOKUP($D33,'[2]CSTD CS'!$D$26:$X$346,13,0)</f>
        <v>0</v>
      </c>
      <c r="AH33" s="46"/>
      <c r="AI33" s="49"/>
      <c r="AJ33" s="46">
        <f>VLOOKUP($D33,'[2]CSTD CS'!$D$26:$X$346,15,0)</f>
        <v>0</v>
      </c>
      <c r="AK33" s="46"/>
      <c r="AL33" s="46">
        <f>VLOOKUP($D33,'[2]CSTD CS'!$D$26:$X$346,17,0)</f>
        <v>0</v>
      </c>
      <c r="AM33" s="3"/>
      <c r="AN33" s="46">
        <f>VLOOKUP($D33,'[2]CSTD CS'!$D$26:$X$346,16,0)</f>
        <v>0</v>
      </c>
      <c r="AO33" s="46"/>
      <c r="AP33" s="38"/>
      <c r="AQ33" s="46">
        <f>VLOOKUP($D33,'[3]CSTD CS'!$D$25:$AD$344,13,0)</f>
        <v>0</v>
      </c>
      <c r="AR33" s="46"/>
      <c r="AS33" s="3" t="s">
        <v>567</v>
      </c>
      <c r="AT33" s="3"/>
      <c r="AU33" s="46"/>
      <c r="AV33" s="3"/>
      <c r="AW33" s="5"/>
      <c r="AX33" s="46">
        <f>VLOOKUP($D33,'[3]CSTD CS'!$D$25:$AD$344,15,0)</f>
        <v>0</v>
      </c>
      <c r="AY33" s="46"/>
      <c r="AZ33" s="3">
        <v>0</v>
      </c>
      <c r="BA33" s="3"/>
      <c r="BB33" s="46"/>
      <c r="BC33" s="3"/>
      <c r="BD33" s="33"/>
      <c r="BE33" s="46">
        <f>VLOOKUP($D33,'[3]CSTD CS'!$D$25:$AD$344,17,0)</f>
        <v>0</v>
      </c>
      <c r="BF33" s="46" t="s">
        <v>315</v>
      </c>
      <c r="BG33" s="3" t="s">
        <v>866</v>
      </c>
      <c r="BH33" s="3"/>
      <c r="BI33" s="46"/>
      <c r="BJ33" s="46"/>
      <c r="BK33" s="46"/>
      <c r="BL33" s="55"/>
      <c r="BM33" s="46">
        <f>VLOOKUP($D33,'[3]CSTD CS'!$D$25:$AD$344,20,0)</f>
        <v>0</v>
      </c>
      <c r="BN33" s="46" t="str">
        <f>VLOOKUP(C33,'[4]TH cham SK'!$P$19:$S$167,4,0)</f>
        <v>X</v>
      </c>
      <c r="BO33" s="3" t="s">
        <v>942</v>
      </c>
      <c r="BP33" s="46"/>
      <c r="BQ33" s="46" t="s">
        <v>346</v>
      </c>
      <c r="BR33" s="46"/>
      <c r="BS33" s="46"/>
      <c r="BT33" s="55"/>
      <c r="BU33" s="46" t="str">
        <f>VLOOKUP($D33,'[3]CSTD CS'!$D$25:$AA$344,23,0)</f>
        <v>x</v>
      </c>
      <c r="BV33" s="46" t="str">
        <f>VLOOKUP(C33,'[5]TH chi tiet'!$N$15:$Q$161,4,0)</f>
        <v>X</v>
      </c>
      <c r="BW33" s="3" t="s">
        <v>1080</v>
      </c>
      <c r="BX33" s="3"/>
      <c r="BY33" s="46"/>
      <c r="BZ33" s="46"/>
      <c r="CA33" s="46"/>
      <c r="CB33" s="46"/>
      <c r="CC33" s="46" t="str">
        <f>VLOOKUP($D33,'[3]CSTD CS'!$D$25:$AD$344,25,0)</f>
        <v>HTXS NV</v>
      </c>
      <c r="CD33" s="46"/>
      <c r="CE33" s="46" t="s">
        <v>315</v>
      </c>
      <c r="CF33" s="3" t="s">
        <v>1233</v>
      </c>
      <c r="CG33" s="46"/>
      <c r="CH33" s="46" t="str">
        <f>VLOOKUP(D33,[7]LTT!$D$10:$Q$342,10,0)</f>
        <v>X</v>
      </c>
      <c r="CI33" s="3"/>
      <c r="CJ33" s="12" t="str">
        <f>VLOOKUP(D33,'[8]XET CUOI NAM'!$E$9:$BF$332,53,0)</f>
        <v>HTXS NV</v>
      </c>
      <c r="CK33" s="12">
        <f>VLOOKUP($D33,'[9]Mau 6'!$D$10:$R$333,7,0)</f>
        <v>0</v>
      </c>
      <c r="CL33" s="12" t="str">
        <f>VLOOKUP(D33,[10]PL7!$F$17:$G$117,2,0)</f>
        <v>X</v>
      </c>
      <c r="CM33" s="3" t="s">
        <v>1395</v>
      </c>
      <c r="CN33" s="12"/>
      <c r="CO33" s="12">
        <f>VLOOKUP($D33,'[9]Mau 6'!$D$10:$R$333,10,0)</f>
        <v>0</v>
      </c>
      <c r="CP33" s="46"/>
      <c r="CQ33" s="12">
        <f>VLOOKUP($D33,'[9]Mau 6'!$D$10:$R$333,10,0)</f>
        <v>0</v>
      </c>
      <c r="CR33" s="12">
        <f>VLOOKUP($D33,'[9]Mau 6'!$D$10:$R$333,10,0)</f>
        <v>0</v>
      </c>
      <c r="CS33" s="12" t="s">
        <v>371</v>
      </c>
      <c r="CT33" s="12"/>
      <c r="CU33" s="12" t="str">
        <f>VLOOKUP($D33,'[11]XET CUOI NAM'!$E$9:$BF$336,47,0)</f>
        <v>Tốt</v>
      </c>
      <c r="CV33" s="3" t="s">
        <v>1585</v>
      </c>
      <c r="CW33" s="12"/>
      <c r="CX33" s="203" t="s">
        <v>315</v>
      </c>
      <c r="CY33" s="46"/>
      <c r="CZ33" s="46"/>
      <c r="DA33" s="46"/>
      <c r="DB33" s="12" t="s">
        <v>2227</v>
      </c>
      <c r="DC33" s="12">
        <v>0</v>
      </c>
      <c r="DD33" s="12"/>
      <c r="DE33" s="17" t="s">
        <v>2051</v>
      </c>
      <c r="DF33" s="191"/>
      <c r="DG33" s="191"/>
      <c r="DH33" s="191"/>
      <c r="DI33" s="191"/>
      <c r="DJ33" s="205"/>
    </row>
    <row r="34" spans="1:117" s="6" customFormat="1" ht="30" hidden="1" customHeight="1" x14ac:dyDescent="0.25">
      <c r="A34" s="12">
        <f>IF(C34="","",SUBTOTAL(3,$D$24:D34))</f>
        <v>2</v>
      </c>
      <c r="B34" s="12">
        <f>COUNTIF($E$24:E34,E34)</f>
        <v>7</v>
      </c>
      <c r="C34" s="21" t="s">
        <v>244</v>
      </c>
      <c r="D34" s="12" t="str">
        <f>VLOOKUP(C34,'[1]XET CUOI NAM'!$D$9:$E$332,2,0)</f>
        <v>01003014</v>
      </c>
      <c r="E34" s="12" t="s">
        <v>379</v>
      </c>
      <c r="F34" s="12" t="s">
        <v>380</v>
      </c>
      <c r="G34" s="49"/>
      <c r="H34" s="46">
        <f>VLOOKUP($D34,'[2]CSTD CS'!$D$26:$X$346,3,0)</f>
        <v>0</v>
      </c>
      <c r="I34" s="46"/>
      <c r="J34" s="46">
        <f>VLOOKUP($D34,'[2]CSTD CS'!$D$26:$X$346,5,0)</f>
        <v>0</v>
      </c>
      <c r="K34" s="3"/>
      <c r="L34" s="46">
        <f>VLOOKUP($D34,'[2]CSTD CS'!$D$26:$X$346,4,0)</f>
        <v>0</v>
      </c>
      <c r="M34" s="46"/>
      <c r="N34" s="49"/>
      <c r="O34" s="46">
        <f>VLOOKUP($D34,'[2]CSTD CS'!$D$26:$X$346,6,0)</f>
        <v>0</v>
      </c>
      <c r="P34" s="46"/>
      <c r="Q34" s="46">
        <f>VLOOKUP($D34,'[2]CSTD CS'!$D$26:$X$346,8,0)</f>
        <v>0</v>
      </c>
      <c r="R34" s="3"/>
      <c r="S34" s="46">
        <f>VLOOKUP($D34,'[2]CSTD CS'!$D$26:$X$346,7,0)</f>
        <v>0</v>
      </c>
      <c r="T34" s="46"/>
      <c r="U34" s="49"/>
      <c r="V34" s="46">
        <f>VLOOKUP($D34,'[2]CSTD CS'!$D$26:$X$346,9,0)</f>
        <v>0</v>
      </c>
      <c r="W34" s="46"/>
      <c r="X34" s="46">
        <f>VLOOKUP($D34,'[2]CSTD CS'!$D$26:$X$346,11,0)</f>
        <v>0</v>
      </c>
      <c r="Y34" s="3"/>
      <c r="Z34" s="46">
        <f>VLOOKUP($D34,'[2]CSTD CS'!$D$26:$X$346,10,0)</f>
        <v>0</v>
      </c>
      <c r="AA34" s="46"/>
      <c r="AB34" s="49"/>
      <c r="AC34" s="46">
        <f>VLOOKUP($D34,'[2]CSTD CS'!$D$26:$X$346,12,0)</f>
        <v>0</v>
      </c>
      <c r="AD34" s="46"/>
      <c r="AE34" s="46">
        <f>VLOOKUP($D34,'[2]CSTD CS'!$D$26:$X$346,14,0)</f>
        <v>0</v>
      </c>
      <c r="AF34" s="3"/>
      <c r="AG34" s="46">
        <f>VLOOKUP($D34,'[2]CSTD CS'!$D$26:$X$346,13,0)</f>
        <v>0</v>
      </c>
      <c r="AH34" s="46"/>
      <c r="AI34" s="49"/>
      <c r="AJ34" s="46">
        <f>VLOOKUP($D34,'[2]CSTD CS'!$D$26:$X$346,15,0)</f>
        <v>0</v>
      </c>
      <c r="AK34" s="46"/>
      <c r="AL34" s="46">
        <f>VLOOKUP($D34,'[2]CSTD CS'!$D$26:$X$346,17,0)</f>
        <v>0</v>
      </c>
      <c r="AM34" s="3"/>
      <c r="AN34" s="46">
        <f>VLOOKUP($D34,'[2]CSTD CS'!$D$26:$X$346,16,0)</f>
        <v>0</v>
      </c>
      <c r="AO34" s="46"/>
      <c r="AP34" s="38"/>
      <c r="AQ34" s="46">
        <f>VLOOKUP($D34,'[3]CSTD CS'!$D$25:$AD$344,13,0)</f>
        <v>0</v>
      </c>
      <c r="AR34" s="46"/>
      <c r="AS34" s="3">
        <v>0</v>
      </c>
      <c r="AT34" s="3"/>
      <c r="AU34" s="46"/>
      <c r="AV34" s="3"/>
      <c r="AW34" s="5"/>
      <c r="AX34" s="46">
        <f>VLOOKUP($D34,'[3]CSTD CS'!$D$25:$AD$344,15,0)</f>
        <v>0</v>
      </c>
      <c r="AY34" s="46"/>
      <c r="AZ34" s="3">
        <v>0</v>
      </c>
      <c r="BA34" s="3"/>
      <c r="BB34" s="46"/>
      <c r="BC34" s="3"/>
      <c r="BD34" s="33"/>
      <c r="BE34" s="46">
        <f>VLOOKUP($D34,'[3]CSTD CS'!$D$25:$AD$344,17,0)</f>
        <v>0</v>
      </c>
      <c r="BF34" s="46"/>
      <c r="BG34" s="3">
        <v>0</v>
      </c>
      <c r="BH34" s="3"/>
      <c r="BI34" s="46"/>
      <c r="BJ34" s="46"/>
      <c r="BK34" s="46"/>
      <c r="BL34" s="55"/>
      <c r="BM34" s="46">
        <f>VLOOKUP($D34,'[3]CSTD CS'!$D$25:$AD$344,20,0)</f>
        <v>0</v>
      </c>
      <c r="BN34" s="46"/>
      <c r="BO34" s="3">
        <v>0</v>
      </c>
      <c r="BP34" s="46"/>
      <c r="BQ34" s="46"/>
      <c r="BR34" s="46"/>
      <c r="BS34" s="46"/>
      <c r="BT34" s="55"/>
      <c r="BU34" s="46">
        <f>VLOOKUP($D34,'[3]CSTD CS'!$D$25:$AA$344,23,0)</f>
        <v>0</v>
      </c>
      <c r="BV34" s="46"/>
      <c r="BW34" s="3">
        <v>0</v>
      </c>
      <c r="BX34" s="3"/>
      <c r="BY34" s="46"/>
      <c r="BZ34" s="46"/>
      <c r="CA34" s="46"/>
      <c r="CB34" s="46"/>
      <c r="CC34" s="46" t="str">
        <f>VLOOKUP($D34,'[3]CSTD CS'!$D$25:$AD$344,25,0)</f>
        <v>HTXS NV</v>
      </c>
      <c r="CD34" s="46"/>
      <c r="CE34" s="46"/>
      <c r="CF34" s="3" t="s">
        <v>1234</v>
      </c>
      <c r="CG34" s="46"/>
      <c r="CH34" s="46">
        <f>VLOOKUP(D34,[7]LTT!$D$10:$Q$342,10,0)</f>
        <v>0</v>
      </c>
      <c r="CI34" s="3"/>
      <c r="CJ34" s="12" t="str">
        <f>VLOOKUP(D34,'[8]XET CUOI NAM'!$E$9:$BF$332,53,0)</f>
        <v>HTXS NV</v>
      </c>
      <c r="CK34" s="12">
        <f>VLOOKUP($D34,'[9]Mau 6'!$D$10:$R$333,7,0)</f>
        <v>0</v>
      </c>
      <c r="CL34" s="12" t="str">
        <f>VLOOKUP(D34,[10]PL7!$F$17:$G$117,2,0)</f>
        <v>X</v>
      </c>
      <c r="CM34" s="3" t="s">
        <v>1396</v>
      </c>
      <c r="CN34" s="12">
        <f>SUM(COUNTIF(BU34,"x"),COUNTIF(CD34,"x"),COUNTIF(CK34,"x"))</f>
        <v>0</v>
      </c>
      <c r="CO34" s="12">
        <f>VLOOKUP($D34,'[9]Mau 6'!$D$10:$R$333,10,0)</f>
        <v>0</v>
      </c>
      <c r="CP34" s="46"/>
      <c r="CQ34" s="12">
        <f>VLOOKUP($D34,'[9]Mau 6'!$D$10:$R$333,10,0)</f>
        <v>0</v>
      </c>
      <c r="CR34" s="12">
        <f>VLOOKUP($D34,'[9]Mau 6'!$D$10:$R$333,10,0)</f>
        <v>0</v>
      </c>
      <c r="CS34" s="12" t="s">
        <v>371</v>
      </c>
      <c r="CT34" s="12" t="s">
        <v>315</v>
      </c>
      <c r="CU34" s="12" t="str">
        <f>VLOOKUP($D34,'[11]XET CUOI NAM'!$E$9:$BF$336,47,0)</f>
        <v>Tốt</v>
      </c>
      <c r="CV34" s="3" t="s">
        <v>1586</v>
      </c>
      <c r="CW34" s="12"/>
      <c r="CX34" s="203" t="s">
        <v>315</v>
      </c>
      <c r="CY34" s="46"/>
      <c r="CZ34" s="46"/>
      <c r="DA34" s="46"/>
      <c r="DB34" s="12" t="s">
        <v>2226</v>
      </c>
      <c r="DC34" s="12" t="s">
        <v>315</v>
      </c>
      <c r="DD34" s="12" t="s">
        <v>2227</v>
      </c>
      <c r="DE34" s="17" t="s">
        <v>2052</v>
      </c>
      <c r="DF34" s="191"/>
      <c r="DG34" s="191"/>
      <c r="DH34" s="191"/>
      <c r="DI34" s="191"/>
      <c r="DJ34" s="205"/>
    </row>
    <row r="35" spans="1:117" s="6" customFormat="1" ht="30" hidden="1" customHeight="1" x14ac:dyDescent="0.25">
      <c r="A35" s="12">
        <f>IF(C35="","",SUBTOTAL(3,$D$24:D35))</f>
        <v>2</v>
      </c>
      <c r="B35" s="12">
        <f>COUNTIF($E$24:E35,E35)</f>
        <v>8</v>
      </c>
      <c r="C35" s="14" t="s">
        <v>336</v>
      </c>
      <c r="D35" s="12" t="str">
        <f>VLOOKUP(C35,'[1]XET CUOI NAM'!$D$9:$E$332,2,0)</f>
        <v>01003015</v>
      </c>
      <c r="E35" s="12" t="s">
        <v>379</v>
      </c>
      <c r="F35" s="12" t="s">
        <v>380</v>
      </c>
      <c r="G35" s="49"/>
      <c r="H35" s="46" t="e">
        <f>VLOOKUP($D35,'[2]CSTD CS'!$D$26:$X$346,3,0)</f>
        <v>#N/A</v>
      </c>
      <c r="I35" s="46"/>
      <c r="J35" s="46" t="e">
        <f>VLOOKUP($D35,'[2]CSTD CS'!$D$26:$X$346,5,0)</f>
        <v>#N/A</v>
      </c>
      <c r="K35" s="3"/>
      <c r="L35" s="46" t="e">
        <f>VLOOKUP($D35,'[2]CSTD CS'!$D$26:$X$346,4,0)</f>
        <v>#N/A</v>
      </c>
      <c r="M35" s="46"/>
      <c r="N35" s="49"/>
      <c r="O35" s="46" t="e">
        <f>VLOOKUP($D35,'[2]CSTD CS'!$D$26:$X$346,6,0)</f>
        <v>#N/A</v>
      </c>
      <c r="P35" s="46"/>
      <c r="Q35" s="46" t="e">
        <f>VLOOKUP($D35,'[2]CSTD CS'!$D$26:$X$346,8,0)</f>
        <v>#N/A</v>
      </c>
      <c r="R35" s="3"/>
      <c r="S35" s="46" t="e">
        <f>VLOOKUP($D35,'[2]CSTD CS'!$D$26:$X$346,7,0)</f>
        <v>#N/A</v>
      </c>
      <c r="T35" s="46"/>
      <c r="U35" s="49"/>
      <c r="V35" s="46" t="e">
        <f>VLOOKUP($D35,'[2]CSTD CS'!$D$26:$X$346,9,0)</f>
        <v>#N/A</v>
      </c>
      <c r="W35" s="46"/>
      <c r="X35" s="46" t="e">
        <f>VLOOKUP($D35,'[2]CSTD CS'!$D$26:$X$346,11,0)</f>
        <v>#N/A</v>
      </c>
      <c r="Y35" s="3"/>
      <c r="Z35" s="46" t="e">
        <f>VLOOKUP($D35,'[2]CSTD CS'!$D$26:$X$346,10,0)</f>
        <v>#N/A</v>
      </c>
      <c r="AA35" s="46"/>
      <c r="AB35" s="49"/>
      <c r="AC35" s="46" t="e">
        <f>VLOOKUP($D35,'[2]CSTD CS'!$D$26:$X$346,12,0)</f>
        <v>#N/A</v>
      </c>
      <c r="AD35" s="46"/>
      <c r="AE35" s="46" t="e">
        <f>VLOOKUP($D35,'[2]CSTD CS'!$D$26:$X$346,14,0)</f>
        <v>#N/A</v>
      </c>
      <c r="AF35" s="3"/>
      <c r="AG35" s="46" t="e">
        <f>VLOOKUP($D35,'[2]CSTD CS'!$D$26:$X$346,13,0)</f>
        <v>#N/A</v>
      </c>
      <c r="AH35" s="46"/>
      <c r="AI35" s="49"/>
      <c r="AJ35" s="46" t="e">
        <f>VLOOKUP($D35,'[2]CSTD CS'!$D$26:$X$346,15,0)</f>
        <v>#N/A</v>
      </c>
      <c r="AK35" s="46"/>
      <c r="AL35" s="46" t="e">
        <f>VLOOKUP($D35,'[2]CSTD CS'!$D$26:$X$346,17,0)</f>
        <v>#N/A</v>
      </c>
      <c r="AM35" s="3"/>
      <c r="AN35" s="46" t="e">
        <f>VLOOKUP($D35,'[2]CSTD CS'!$D$26:$X$346,16,0)</f>
        <v>#N/A</v>
      </c>
      <c r="AO35" s="46"/>
      <c r="AP35" s="38"/>
      <c r="AQ35" s="46"/>
      <c r="AR35" s="46"/>
      <c r="AS35" s="3"/>
      <c r="AT35" s="3"/>
      <c r="AU35" s="46"/>
      <c r="AV35" s="3"/>
      <c r="AW35" s="5"/>
      <c r="AX35" s="46"/>
      <c r="AY35" s="46"/>
      <c r="AZ35" s="3"/>
      <c r="BA35" s="3"/>
      <c r="BB35" s="46"/>
      <c r="BC35" s="3"/>
      <c r="BD35" s="33"/>
      <c r="BE35" s="46"/>
      <c r="BF35" s="46"/>
      <c r="BG35" s="3"/>
      <c r="BH35" s="3"/>
      <c r="BI35" s="46"/>
      <c r="BJ35" s="46"/>
      <c r="BK35" s="46"/>
      <c r="BL35" s="55"/>
      <c r="BM35" s="46"/>
      <c r="BN35" s="46"/>
      <c r="BO35" s="3"/>
      <c r="BP35" s="46"/>
      <c r="BQ35" s="46"/>
      <c r="BR35" s="46"/>
      <c r="BS35" s="46"/>
      <c r="BT35" s="55"/>
      <c r="BU35" s="46"/>
      <c r="BV35" s="46"/>
      <c r="BW35" s="3"/>
      <c r="BX35" s="3"/>
      <c r="BY35" s="46"/>
      <c r="BZ35" s="46"/>
      <c r="CA35" s="46"/>
      <c r="CB35" s="46"/>
      <c r="CC35" s="46"/>
      <c r="CD35" s="46"/>
      <c r="CE35" s="46"/>
      <c r="CF35" s="3"/>
      <c r="CG35" s="46"/>
      <c r="CH35" s="46">
        <f>VLOOKUP(D35,[7]LTT!$D$10:$Q$342,10,0)</f>
        <v>0</v>
      </c>
      <c r="CI35" s="3"/>
      <c r="CJ35" s="12" t="str">
        <f>VLOOKUP(D35,'[8]XET CUOI NAM'!$E$9:$BF$332,53,0)</f>
        <v>HTXS NV</v>
      </c>
      <c r="CK35" s="12">
        <f>VLOOKUP($D35,'[9]Mau 6'!$D$10:$R$333,7,0)</f>
        <v>0</v>
      </c>
      <c r="CL35" s="12" t="str">
        <f>VLOOKUP(D35,[10]PL7!$F$17:$G$117,2,0)</f>
        <v>X</v>
      </c>
      <c r="CM35" s="3" t="s">
        <v>1397</v>
      </c>
      <c r="CN35" s="12">
        <f>SUM(COUNTIF(BU35,"x"),COUNTIF(CD35,"x"),COUNTIF(CK35,"x"))</f>
        <v>0</v>
      </c>
      <c r="CO35" s="12">
        <f>VLOOKUP($D35,'[9]Mau 6'!$D$10:$R$333,10,0)</f>
        <v>0</v>
      </c>
      <c r="CP35" s="46"/>
      <c r="CQ35" s="12">
        <f>VLOOKUP($D35,'[9]Mau 6'!$D$10:$R$333,10,0)</f>
        <v>0</v>
      </c>
      <c r="CR35" s="12">
        <f>VLOOKUP($D35,'[9]Mau 6'!$D$10:$R$333,10,0)</f>
        <v>0</v>
      </c>
      <c r="CS35" s="12" t="s">
        <v>371</v>
      </c>
      <c r="CT35" s="12"/>
      <c r="CU35" s="12" t="str">
        <f>VLOOKUP($D35,'[11]XET CUOI NAM'!$E$9:$BF$336,47,0)</f>
        <v>Tốt</v>
      </c>
      <c r="CV35" s="3" t="s">
        <v>1587</v>
      </c>
      <c r="CW35" s="12"/>
      <c r="CX35" s="203" t="s">
        <v>315</v>
      </c>
      <c r="CY35" s="46"/>
      <c r="CZ35" s="46"/>
      <c r="DA35" s="46"/>
      <c r="DB35" s="12" t="s">
        <v>2227</v>
      </c>
      <c r="DC35" s="12" t="s">
        <v>315</v>
      </c>
      <c r="DD35" s="12" t="s">
        <v>2227</v>
      </c>
      <c r="DE35" s="17" t="s">
        <v>2053</v>
      </c>
      <c r="DF35" s="191"/>
      <c r="DG35" s="191"/>
      <c r="DH35" s="191"/>
      <c r="DI35" s="191"/>
      <c r="DJ35" s="205"/>
    </row>
    <row r="36" spans="1:117" s="98" customFormat="1" ht="30" hidden="1" customHeight="1" x14ac:dyDescent="0.25">
      <c r="A36" s="12">
        <f>IF(C36="","",SUBTOTAL(3,$D$24:D36))</f>
        <v>2</v>
      </c>
      <c r="B36" s="12">
        <f>COUNTIF($E$24:E36,E36)</f>
        <v>9</v>
      </c>
      <c r="C36" s="14" t="s">
        <v>425</v>
      </c>
      <c r="D36" s="32" t="s">
        <v>426</v>
      </c>
      <c r="E36" s="12" t="s">
        <v>379</v>
      </c>
      <c r="F36" s="12" t="s">
        <v>380</v>
      </c>
      <c r="G36" s="49"/>
      <c r="H36" s="46" t="e">
        <f>VLOOKUP($D36,'[2]CSTD CS'!$D$26:$X$346,3,0)</f>
        <v>#N/A</v>
      </c>
      <c r="I36" s="46"/>
      <c r="J36" s="46" t="e">
        <f>VLOOKUP($D36,'[2]CSTD CS'!$D$26:$X$346,5,0)</f>
        <v>#N/A</v>
      </c>
      <c r="K36" s="3"/>
      <c r="L36" s="46" t="e">
        <f>VLOOKUP($D36,'[2]CSTD CS'!$D$26:$X$346,4,0)</f>
        <v>#N/A</v>
      </c>
      <c r="M36" s="46"/>
      <c r="N36" s="49"/>
      <c r="O36" s="46" t="e">
        <f>VLOOKUP($D36,'[2]CSTD CS'!$D$26:$X$346,6,0)</f>
        <v>#N/A</v>
      </c>
      <c r="P36" s="46"/>
      <c r="Q36" s="46" t="e">
        <f>VLOOKUP($D36,'[2]CSTD CS'!$D$26:$X$346,8,0)</f>
        <v>#N/A</v>
      </c>
      <c r="R36" s="3"/>
      <c r="S36" s="46" t="e">
        <f>VLOOKUP($D36,'[2]CSTD CS'!$D$26:$X$346,7,0)</f>
        <v>#N/A</v>
      </c>
      <c r="T36" s="46"/>
      <c r="U36" s="49"/>
      <c r="V36" s="46" t="e">
        <f>VLOOKUP($D36,'[2]CSTD CS'!$D$26:$X$346,9,0)</f>
        <v>#N/A</v>
      </c>
      <c r="W36" s="46"/>
      <c r="X36" s="46" t="e">
        <f>VLOOKUP($D36,'[2]CSTD CS'!$D$26:$X$346,11,0)</f>
        <v>#N/A</v>
      </c>
      <c r="Y36" s="3"/>
      <c r="Z36" s="46" t="e">
        <f>VLOOKUP($D36,'[2]CSTD CS'!$D$26:$X$346,10,0)</f>
        <v>#N/A</v>
      </c>
      <c r="AA36" s="46"/>
      <c r="AB36" s="49"/>
      <c r="AC36" s="46" t="e">
        <f>VLOOKUP($D36,'[2]CSTD CS'!$D$26:$X$346,12,0)</f>
        <v>#N/A</v>
      </c>
      <c r="AD36" s="46"/>
      <c r="AE36" s="46" t="e">
        <f>VLOOKUP($D36,'[2]CSTD CS'!$D$26:$X$346,14,0)</f>
        <v>#N/A</v>
      </c>
      <c r="AF36" s="3"/>
      <c r="AG36" s="46" t="e">
        <f>VLOOKUP($D36,'[2]CSTD CS'!$D$26:$X$346,13,0)</f>
        <v>#N/A</v>
      </c>
      <c r="AH36" s="46"/>
      <c r="AI36" s="49"/>
      <c r="AJ36" s="46" t="e">
        <f>VLOOKUP($D36,'[2]CSTD CS'!$D$26:$X$346,15,0)</f>
        <v>#N/A</v>
      </c>
      <c r="AK36" s="46"/>
      <c r="AL36" s="46" t="e">
        <f>VLOOKUP($D36,'[2]CSTD CS'!$D$26:$X$346,17,0)</f>
        <v>#N/A</v>
      </c>
      <c r="AM36" s="3"/>
      <c r="AN36" s="46" t="e">
        <f>VLOOKUP($D36,'[2]CSTD CS'!$D$26:$X$346,16,0)</f>
        <v>#N/A</v>
      </c>
      <c r="AO36" s="46"/>
      <c r="AP36" s="38"/>
      <c r="AQ36" s="46"/>
      <c r="AR36" s="46"/>
      <c r="AS36" s="3"/>
      <c r="AT36" s="3"/>
      <c r="AU36" s="46"/>
      <c r="AV36" s="3"/>
      <c r="AW36" s="5"/>
      <c r="AX36" s="46"/>
      <c r="AY36" s="46"/>
      <c r="AZ36" s="3"/>
      <c r="BA36" s="3"/>
      <c r="BB36" s="46"/>
      <c r="BC36" s="3"/>
      <c r="BD36" s="33"/>
      <c r="BE36" s="46"/>
      <c r="BF36" s="46"/>
      <c r="BG36" s="3"/>
      <c r="BH36" s="3"/>
      <c r="BI36" s="46"/>
      <c r="BJ36" s="46"/>
      <c r="BK36" s="46"/>
      <c r="BL36" s="55"/>
      <c r="BM36" s="46"/>
      <c r="BN36" s="46"/>
      <c r="BO36" s="3"/>
      <c r="BP36" s="46"/>
      <c r="BQ36" s="46"/>
      <c r="BR36" s="46"/>
      <c r="BS36" s="46"/>
      <c r="BT36" s="55"/>
      <c r="BU36" s="46"/>
      <c r="BV36" s="46"/>
      <c r="BW36" s="3"/>
      <c r="BX36" s="3"/>
      <c r="BY36" s="46"/>
      <c r="BZ36" s="46"/>
      <c r="CA36" s="46"/>
      <c r="CB36" s="46"/>
      <c r="CC36" s="46"/>
      <c r="CD36" s="46"/>
      <c r="CE36" s="46"/>
      <c r="CF36" s="3"/>
      <c r="CG36" s="46"/>
      <c r="CH36" s="46"/>
      <c r="CI36" s="3"/>
      <c r="CJ36" s="12">
        <f>VLOOKUP(D36,'[8]XET CUOI NAM'!$E$9:$BF$332,53,0)</f>
        <v>0</v>
      </c>
      <c r="CK36" s="12"/>
      <c r="CL36" s="12"/>
      <c r="CM36" s="3"/>
      <c r="CN36" s="12"/>
      <c r="CO36" s="12"/>
      <c r="CP36" s="46"/>
      <c r="CQ36" s="12"/>
      <c r="CR36" s="12"/>
      <c r="CS36" s="12" t="s">
        <v>431</v>
      </c>
      <c r="CT36" s="12"/>
      <c r="CU36" s="12" t="str">
        <f>VLOOKUP($D36,'[11]XET CUOI NAM'!$E$9:$BF$336,47,0)</f>
        <v>Tốt</v>
      </c>
      <c r="CV36" s="3" t="s">
        <v>1588</v>
      </c>
      <c r="CW36" s="12"/>
      <c r="CX36" s="12"/>
      <c r="CY36" s="46"/>
      <c r="CZ36" s="46"/>
      <c r="DA36" s="46"/>
      <c r="DB36" s="12" t="s">
        <v>2227</v>
      </c>
      <c r="DC36" s="12" t="s">
        <v>315</v>
      </c>
      <c r="DD36" s="12" t="s">
        <v>2227</v>
      </c>
      <c r="DE36" s="17" t="s">
        <v>2054</v>
      </c>
      <c r="DF36" s="191"/>
      <c r="DG36" s="191"/>
      <c r="DH36" s="191"/>
      <c r="DI36" s="191"/>
      <c r="DJ36" s="205"/>
    </row>
    <row r="37" spans="1:117" s="6" customFormat="1" ht="30" hidden="1" customHeight="1" x14ac:dyDescent="0.25">
      <c r="A37" s="12">
        <f>IF(C37="","",SUBTOTAL(3,$D$24:D37))</f>
        <v>2</v>
      </c>
      <c r="B37" s="12">
        <f>COUNTIF($E$24:E37,E37)</f>
        <v>1</v>
      </c>
      <c r="C37" s="323" t="s">
        <v>79</v>
      </c>
      <c r="D37" s="12" t="str">
        <f>VLOOKUP(C37,'[1]XET CUOI NAM'!$D$9:$E$332,2,0)</f>
        <v>01005007</v>
      </c>
      <c r="E37" s="12" t="s">
        <v>381</v>
      </c>
      <c r="F37" s="12" t="s">
        <v>378</v>
      </c>
      <c r="G37" s="49"/>
      <c r="H37" s="46">
        <f>VLOOKUP($D37,'[2]CSTD CS'!$D$26:$X$346,3,0)</f>
        <v>0</v>
      </c>
      <c r="I37" s="46"/>
      <c r="J37" s="46">
        <f>VLOOKUP($D37,'[2]CSTD CS'!$D$26:$X$346,5,0)</f>
        <v>0</v>
      </c>
      <c r="K37" s="3"/>
      <c r="L37" s="46">
        <f>VLOOKUP($D37,'[2]CSTD CS'!$D$26:$X$346,4,0)</f>
        <v>0</v>
      </c>
      <c r="M37" s="46"/>
      <c r="N37" s="49"/>
      <c r="O37" s="46">
        <f>VLOOKUP($D37,'[2]CSTD CS'!$D$26:$X$346,6,0)</f>
        <v>0</v>
      </c>
      <c r="P37" s="46"/>
      <c r="Q37" s="46">
        <f>VLOOKUP($D37,'[2]CSTD CS'!$D$26:$X$346,8,0)</f>
        <v>0</v>
      </c>
      <c r="R37" s="3"/>
      <c r="S37" s="46">
        <f>VLOOKUP($D37,'[2]CSTD CS'!$D$26:$X$346,7,0)</f>
        <v>0</v>
      </c>
      <c r="T37" s="46"/>
      <c r="U37" s="49"/>
      <c r="V37" s="46">
        <f>VLOOKUP($D37,'[2]CSTD CS'!$D$26:$X$346,9,0)</f>
        <v>0</v>
      </c>
      <c r="W37" s="46"/>
      <c r="X37" s="46">
        <f>VLOOKUP($D37,'[2]CSTD CS'!$D$26:$X$346,11,0)</f>
        <v>0</v>
      </c>
      <c r="Y37" s="3"/>
      <c r="Z37" s="46">
        <f>VLOOKUP($D37,'[2]CSTD CS'!$D$26:$X$346,10,0)</f>
        <v>0</v>
      </c>
      <c r="AA37" s="46"/>
      <c r="AB37" s="49"/>
      <c r="AC37" s="46">
        <f>VLOOKUP($D37,'[2]CSTD CS'!$D$26:$X$346,12,0)</f>
        <v>0</v>
      </c>
      <c r="AD37" s="46"/>
      <c r="AE37" s="46">
        <f>VLOOKUP($D37,'[2]CSTD CS'!$D$26:$X$346,14,0)</f>
        <v>0</v>
      </c>
      <c r="AF37" s="3"/>
      <c r="AG37" s="46">
        <f>VLOOKUP($D37,'[2]CSTD CS'!$D$26:$X$346,13,0)</f>
        <v>0</v>
      </c>
      <c r="AH37" s="46"/>
      <c r="AI37" s="49"/>
      <c r="AJ37" s="46">
        <f>VLOOKUP($D37,'[2]CSTD CS'!$D$26:$X$346,15,0)</f>
        <v>0</v>
      </c>
      <c r="AK37" s="46"/>
      <c r="AL37" s="46">
        <f>VLOOKUP($D37,'[2]CSTD CS'!$D$26:$X$346,17,0)</f>
        <v>0</v>
      </c>
      <c r="AM37" s="3"/>
      <c r="AN37" s="46">
        <f>VLOOKUP($D37,'[2]CSTD CS'!$D$26:$X$346,16,0)</f>
        <v>0</v>
      </c>
      <c r="AO37" s="46"/>
      <c r="AP37" s="30"/>
      <c r="AQ37" s="46">
        <f>VLOOKUP($D37,'[3]CSTD CS'!$D$25:$AD$344,13,0)</f>
        <v>0</v>
      </c>
      <c r="AR37" s="46"/>
      <c r="AS37" s="3">
        <v>0</v>
      </c>
      <c r="AT37" s="3"/>
      <c r="AU37" s="46"/>
      <c r="AV37" s="3"/>
      <c r="AW37" s="24"/>
      <c r="AX37" s="46">
        <f>VLOOKUP($D37,'[3]CSTD CS'!$D$25:$AD$344,15,0)</f>
        <v>0</v>
      </c>
      <c r="AY37" s="46"/>
      <c r="AZ37" s="3" t="s">
        <v>770</v>
      </c>
      <c r="BA37" s="3"/>
      <c r="BB37" s="46"/>
      <c r="BC37" s="3"/>
      <c r="BD37" s="33"/>
      <c r="BE37" s="46" t="str">
        <f>VLOOKUP($D37,'[3]CSTD CS'!$D$25:$AD$344,17,0)</f>
        <v>x</v>
      </c>
      <c r="BF37" s="46" t="s">
        <v>315</v>
      </c>
      <c r="BG37" s="3" t="s">
        <v>867</v>
      </c>
      <c r="BH37" s="3"/>
      <c r="BI37" s="46"/>
      <c r="BJ37" s="46"/>
      <c r="BK37" s="46"/>
      <c r="BL37" s="59"/>
      <c r="BM37" s="46">
        <f>VLOOKUP($D37,'[3]CSTD CS'!$D$25:$AD$344,20,0)</f>
        <v>0</v>
      </c>
      <c r="BN37" s="46" t="str">
        <f>VLOOKUP(C37,'[4]TH cham SK'!$P$19:$S$167,4,0)</f>
        <v>X</v>
      </c>
      <c r="BO37" s="3" t="s">
        <v>943</v>
      </c>
      <c r="BP37" s="46"/>
      <c r="BQ37" s="46"/>
      <c r="BR37" s="46"/>
      <c r="BS37" s="46"/>
      <c r="BT37" s="59"/>
      <c r="BU37" s="307" t="str">
        <f>VLOOKUP($D37,'[3]CSTD CS'!$D$25:$AA$344,23,0)</f>
        <v>x</v>
      </c>
      <c r="BV37" s="46" t="str">
        <f>VLOOKUP(C37,'[5]TH chi tiet'!$N$15:$Q$161,4,0)</f>
        <v>X</v>
      </c>
      <c r="BW37" s="3" t="s">
        <v>1081</v>
      </c>
      <c r="BX37" s="3"/>
      <c r="BY37" s="307" t="s">
        <v>315</v>
      </c>
      <c r="BZ37" s="46"/>
      <c r="CA37" s="46"/>
      <c r="CB37" s="46"/>
      <c r="CC37" s="46" t="str">
        <f>VLOOKUP($D37,'[3]CSTD CS'!$D$25:$AD$344,25,0)</f>
        <v>HTT NV</v>
      </c>
      <c r="CD37" s="46"/>
      <c r="CE37" s="46" t="s">
        <v>315</v>
      </c>
      <c r="CF37" s="3" t="s">
        <v>1235</v>
      </c>
      <c r="CG37" s="46"/>
      <c r="CH37" s="46">
        <f>VLOOKUP(D37,[7]LTT!$D$10:$Q$342,10,0)</f>
        <v>0</v>
      </c>
      <c r="CI37" s="3"/>
      <c r="CJ37" s="12" t="str">
        <f>VLOOKUP(D37,'[8]XET CUOI NAM'!$E$9:$BF$332,53,0)</f>
        <v>HTXS NV</v>
      </c>
      <c r="CK37" s="308" t="str">
        <f>VLOOKUP($D37,'[9]Mau 6'!$D$10:$R$333,7,0)</f>
        <v>X</v>
      </c>
      <c r="CL37" s="12" t="str">
        <f>VLOOKUP(D37,[10]PL7!$F$17:$G$117,2,0)</f>
        <v>X</v>
      </c>
      <c r="CM37" s="3" t="s">
        <v>1398</v>
      </c>
      <c r="CN37" s="12"/>
      <c r="CO37" s="12">
        <f>VLOOKUP($D37,'[9]Mau 6'!$D$10:$R$333,10,0)</f>
        <v>0</v>
      </c>
      <c r="CP37" s="46"/>
      <c r="CQ37" s="12">
        <f>VLOOKUP($D37,'[9]Mau 6'!$D$10:$R$333,10,0)</f>
        <v>0</v>
      </c>
      <c r="CR37" s="12">
        <f>VLOOKUP($D37,'[9]Mau 6'!$D$10:$R$333,10,0)</f>
        <v>0</v>
      </c>
      <c r="CS37" s="12" t="s">
        <v>371</v>
      </c>
      <c r="CT37" s="12" t="s">
        <v>315</v>
      </c>
      <c r="CU37" s="12" t="str">
        <f>VLOOKUP($D37,'[11]XET CUOI NAM'!$E$9:$BF$336,47,0)</f>
        <v>Tốt</v>
      </c>
      <c r="CV37" s="3" t="s">
        <v>1589</v>
      </c>
      <c r="CW37" s="12"/>
      <c r="CX37" s="203" t="s">
        <v>315</v>
      </c>
      <c r="CY37" s="46"/>
      <c r="CZ37" s="46"/>
      <c r="DA37" s="46"/>
      <c r="DB37" s="12" t="s">
        <v>2227</v>
      </c>
      <c r="DC37" s="12" t="s">
        <v>315</v>
      </c>
      <c r="DD37" s="12" t="s">
        <v>2227</v>
      </c>
      <c r="DE37" s="17" t="s">
        <v>2055</v>
      </c>
      <c r="DF37" s="5" t="s">
        <v>315</v>
      </c>
      <c r="DG37" s="191"/>
      <c r="DH37" s="191"/>
      <c r="DI37" s="191"/>
      <c r="DJ37" s="205"/>
      <c r="DL37" s="6" t="s">
        <v>315</v>
      </c>
      <c r="DM37" s="6" t="s">
        <v>2232</v>
      </c>
    </row>
    <row r="38" spans="1:117" s="6" customFormat="1" ht="30" customHeight="1" x14ac:dyDescent="0.25">
      <c r="A38" s="12">
        <f>IF(C38="","",SUBTOTAL(3,$D$24:D38))</f>
        <v>3</v>
      </c>
      <c r="B38" s="337">
        <f>COUNTIF($E$24:E38,E38)</f>
        <v>2</v>
      </c>
      <c r="C38" s="341" t="s">
        <v>273</v>
      </c>
      <c r="D38" s="12" t="str">
        <f>VLOOKUP(C38,'[1]XET CUOI NAM'!$D$9:$E$332,2,0)</f>
        <v>01014007</v>
      </c>
      <c r="E38" s="12" t="s">
        <v>381</v>
      </c>
      <c r="F38" s="12" t="s">
        <v>378</v>
      </c>
      <c r="G38" s="49"/>
      <c r="H38" s="46" t="str">
        <f>VLOOKUP($D38,'[2]CSTD CS'!$D$26:$X$346,3,0)</f>
        <v>x</v>
      </c>
      <c r="I38" s="46"/>
      <c r="J38" s="46" t="str">
        <f>VLOOKUP($D38,'[2]CSTD CS'!$D$26:$X$346,5,0)</f>
        <v>Biên soạn giáo trình Thực tập Máy Điện 1 cho hệ CĐKT</v>
      </c>
      <c r="K38" s="3"/>
      <c r="L38" s="46" t="str">
        <f>VLOOKUP($D38,'[2]CSTD CS'!$D$26:$X$346,4,0)</f>
        <v>x</v>
      </c>
      <c r="M38" s="46"/>
      <c r="N38" s="49"/>
      <c r="O38" s="46" t="str">
        <f>VLOOKUP($D38,'[2]CSTD CS'!$D$26:$X$346,6,0)</f>
        <v>x</v>
      </c>
      <c r="P38" s="46"/>
      <c r="Q38" s="46" t="str">
        <f>VLOOKUP($D38,'[2]CSTD CS'!$D$26:$X$346,8,0)</f>
        <v>Thi công mô hình ly hợp điện từ dạng hãm</v>
      </c>
      <c r="R38" s="3"/>
      <c r="S38" s="46">
        <f>VLOOKUP($D38,'[2]CSTD CS'!$D$26:$X$346,7,0)</f>
        <v>0</v>
      </c>
      <c r="T38" s="46"/>
      <c r="U38" s="49"/>
      <c r="V38" s="46" t="str">
        <f>VLOOKUP($D38,'[2]CSTD CS'!$D$26:$X$346,9,0)</f>
        <v>x</v>
      </c>
      <c r="W38" s="46"/>
      <c r="X38" s="46" t="str">
        <f>VLOOKUP($D38,'[2]CSTD CS'!$D$26:$X$346,11,0)</f>
        <v>Thi công mô hình khởi động Y/D động cơ không đồng bộ 3 pha</v>
      </c>
      <c r="Y38" s="3"/>
      <c r="Z38" s="46" t="str">
        <f>VLOOKUP($D38,'[2]CSTD CS'!$D$26:$X$346,10,0)</f>
        <v>x</v>
      </c>
      <c r="AA38" s="46"/>
      <c r="AB38" s="49"/>
      <c r="AC38" s="46">
        <f>VLOOKUP($D38,'[2]CSTD CS'!$D$26:$X$346,12,0)</f>
        <v>0</v>
      </c>
      <c r="AD38" s="46"/>
      <c r="AE38" s="46">
        <f>VLOOKUP($D38,'[2]CSTD CS'!$D$26:$X$346,14,0)</f>
        <v>0</v>
      </c>
      <c r="AF38" s="3"/>
      <c r="AG38" s="46">
        <f>VLOOKUP($D38,'[2]CSTD CS'!$D$26:$X$346,13,0)</f>
        <v>0</v>
      </c>
      <c r="AH38" s="46"/>
      <c r="AI38" s="49"/>
      <c r="AJ38" s="46">
        <f>VLOOKUP($D38,'[2]CSTD CS'!$D$26:$X$346,15,0)</f>
        <v>0</v>
      </c>
      <c r="AK38" s="46"/>
      <c r="AL38" s="46">
        <f>VLOOKUP($D38,'[2]CSTD CS'!$D$26:$X$346,17,0)</f>
        <v>0</v>
      </c>
      <c r="AM38" s="3"/>
      <c r="AN38" s="46">
        <f>VLOOKUP($D38,'[2]CSTD CS'!$D$26:$X$346,16,0)</f>
        <v>0</v>
      </c>
      <c r="AO38" s="46"/>
      <c r="AP38" s="41"/>
      <c r="AQ38" s="46" t="str">
        <f>VLOOKUP($D38,'[3]CSTD CS'!$D$25:$AD$344,13,0)</f>
        <v>x</v>
      </c>
      <c r="AR38" s="46" t="s">
        <v>346</v>
      </c>
      <c r="AS38" s="3" t="s">
        <v>570</v>
      </c>
      <c r="AT38" s="3"/>
      <c r="AU38" s="46"/>
      <c r="AV38" s="3"/>
      <c r="AW38" s="56"/>
      <c r="AX38" s="46" t="str">
        <f>VLOOKUP($D38,'[3]CSTD CS'!$D$25:$AD$344,15,0)</f>
        <v>x</v>
      </c>
      <c r="AY38" s="46" t="s">
        <v>346</v>
      </c>
      <c r="AZ38" s="3" t="s">
        <v>772</v>
      </c>
      <c r="BA38" s="3"/>
      <c r="BB38" s="325" t="s">
        <v>346</v>
      </c>
      <c r="BC38" s="3"/>
      <c r="BD38" s="33"/>
      <c r="BE38" s="325" t="str">
        <f>VLOOKUP($D38,'[3]CSTD CS'!$D$25:$AD$344,17,0)</f>
        <v>x</v>
      </c>
      <c r="BF38" s="46" t="s">
        <v>315</v>
      </c>
      <c r="BG38" s="3" t="s">
        <v>869</v>
      </c>
      <c r="BH38" s="3"/>
      <c r="BI38" s="46"/>
      <c r="BJ38" s="46"/>
      <c r="BK38" s="46"/>
      <c r="BL38" s="3"/>
      <c r="BM38" s="46">
        <f>VLOOKUP($D38,'[3]CSTD CS'!$D$25:$AD$344,20,0)</f>
        <v>0</v>
      </c>
      <c r="BN38" s="46">
        <f>VLOOKUP(C38,'[4]TH cham SK'!$P$19:$S$167,4,0)</f>
        <v>0</v>
      </c>
      <c r="BO38" s="3" t="s">
        <v>946</v>
      </c>
      <c r="BP38" s="46"/>
      <c r="BQ38" s="46"/>
      <c r="BR38" s="46"/>
      <c r="BS38" s="46"/>
      <c r="BT38" s="3"/>
      <c r="BU38" s="46">
        <f>VLOOKUP($D38,'[3]CSTD CS'!$D$25:$AA$344,23,0)</f>
        <v>0</v>
      </c>
      <c r="BV38" s="46">
        <f>VLOOKUP(C38,'[5]TH chi tiet'!$N$15:$Q$161,4,0)</f>
        <v>0</v>
      </c>
      <c r="BW38" s="3" t="s">
        <v>1084</v>
      </c>
      <c r="BX38" s="3"/>
      <c r="BY38" s="46"/>
      <c r="BZ38" s="46"/>
      <c r="CA38" s="46"/>
      <c r="CB38" s="46"/>
      <c r="CC38" s="46" t="str">
        <f>VLOOKUP($D38,'[3]CSTD CS'!$D$25:$AD$344,25,0)</f>
        <v>HTXS NV</v>
      </c>
      <c r="CD38" s="46"/>
      <c r="CE38" s="46"/>
      <c r="CF38" s="3">
        <v>0</v>
      </c>
      <c r="CG38" s="46"/>
      <c r="CH38" s="46">
        <f>VLOOKUP(D38,[7]LTT!$D$10:$Q$342,10,0)</f>
        <v>0</v>
      </c>
      <c r="CI38" s="3"/>
      <c r="CJ38" s="12" t="str">
        <f>VLOOKUP(D38,'[8]XET CUOI NAM'!$E$9:$BF$332,53,0)</f>
        <v>HTXS NV</v>
      </c>
      <c r="CK38" s="337" t="str">
        <f>VLOOKUP($D38,'[9]Mau 6'!$D$10:$R$333,7,0)</f>
        <v>X</v>
      </c>
      <c r="CL38" s="12" t="str">
        <f>VLOOKUP(D38,[10]PL7!$F$17:$G$117,2,0)</f>
        <v>X</v>
      </c>
      <c r="CM38" s="3" t="s">
        <v>1400</v>
      </c>
      <c r="CN38" s="12"/>
      <c r="CO38" s="12">
        <f>VLOOKUP($D38,'[9]Mau 6'!$D$10:$R$333,10,0)</f>
        <v>0</v>
      </c>
      <c r="CP38" s="46"/>
      <c r="CQ38" s="12">
        <f>VLOOKUP($D38,'[9]Mau 6'!$D$10:$R$333,10,0)</f>
        <v>0</v>
      </c>
      <c r="CR38" s="12">
        <f>VLOOKUP($D38,'[9]Mau 6'!$D$10:$R$333,10,0)</f>
        <v>0</v>
      </c>
      <c r="CS38" s="12" t="s">
        <v>371</v>
      </c>
      <c r="CT38" s="337" t="s">
        <v>315</v>
      </c>
      <c r="CU38" s="12" t="str">
        <f>VLOOKUP($D38,'[11]XET CUOI NAM'!$E$9:$BF$336,47,0)</f>
        <v>Xuất sắc</v>
      </c>
      <c r="CV38" s="3" t="s">
        <v>1591</v>
      </c>
      <c r="CW38" s="12"/>
      <c r="CX38" s="203" t="s">
        <v>315</v>
      </c>
      <c r="CY38" s="46"/>
      <c r="CZ38" s="46"/>
      <c r="DA38" s="46"/>
      <c r="DB38" s="12" t="s">
        <v>2227</v>
      </c>
      <c r="DC38" s="12">
        <v>0</v>
      </c>
      <c r="DD38" s="12"/>
      <c r="DE38" s="17" t="s">
        <v>2056</v>
      </c>
      <c r="DF38" s="5" t="s">
        <v>315</v>
      </c>
      <c r="DG38" s="191"/>
      <c r="DH38" s="191"/>
      <c r="DI38" s="191" t="s">
        <v>315</v>
      </c>
      <c r="DJ38" s="205"/>
      <c r="DK38" s="6" t="s">
        <v>2208</v>
      </c>
    </row>
    <row r="39" spans="1:117" s="6" customFormat="1" ht="30" hidden="1" customHeight="1" x14ac:dyDescent="0.25">
      <c r="A39" s="12">
        <f>IF(C39="","",SUBTOTAL(3,$D$24:D39))</f>
        <v>3</v>
      </c>
      <c r="B39" s="12">
        <f>COUNTIF($E$24:E39,E39)</f>
        <v>3</v>
      </c>
      <c r="C39" s="316" t="s">
        <v>155</v>
      </c>
      <c r="D39" s="12" t="str">
        <f>VLOOKUP(C39,'[1]XET CUOI NAM'!$D$9:$E$332,2,0)</f>
        <v>01022013</v>
      </c>
      <c r="E39" s="12" t="s">
        <v>381</v>
      </c>
      <c r="F39" s="12" t="s">
        <v>378</v>
      </c>
      <c r="G39" s="49"/>
      <c r="H39" s="46">
        <f>VLOOKUP($D39,'[2]CSTD CS'!$D$26:$X$346,3,0)</f>
        <v>0</v>
      </c>
      <c r="I39" s="46"/>
      <c r="J39" s="46">
        <f>VLOOKUP($D39,'[2]CSTD CS'!$D$26:$X$346,5,0)</f>
        <v>0</v>
      </c>
      <c r="K39" s="3"/>
      <c r="L39" s="46">
        <f>VLOOKUP($D39,'[2]CSTD CS'!$D$26:$X$346,4,0)</f>
        <v>0</v>
      </c>
      <c r="M39" s="46"/>
      <c r="N39" s="49"/>
      <c r="O39" s="46">
        <f>VLOOKUP($D39,'[2]CSTD CS'!$D$26:$X$346,6,0)</f>
        <v>0</v>
      </c>
      <c r="P39" s="46"/>
      <c r="Q39" s="46">
        <f>VLOOKUP($D39,'[2]CSTD CS'!$D$26:$X$346,8,0)</f>
        <v>0</v>
      </c>
      <c r="R39" s="3"/>
      <c r="S39" s="46">
        <f>VLOOKUP($D39,'[2]CSTD CS'!$D$26:$X$346,7,0)</f>
        <v>0</v>
      </c>
      <c r="T39" s="46"/>
      <c r="U39" s="49"/>
      <c r="V39" s="46">
        <f>VLOOKUP($D39,'[2]CSTD CS'!$D$26:$X$346,9,0)</f>
        <v>0</v>
      </c>
      <c r="W39" s="46"/>
      <c r="X39" s="46">
        <f>VLOOKUP($D39,'[2]CSTD CS'!$D$26:$X$346,11,0)</f>
        <v>0</v>
      </c>
      <c r="Y39" s="3"/>
      <c r="Z39" s="46">
        <f>VLOOKUP($D39,'[2]CSTD CS'!$D$26:$X$346,10,0)</f>
        <v>0</v>
      </c>
      <c r="AA39" s="46"/>
      <c r="AB39" s="49"/>
      <c r="AC39" s="46">
        <f>VLOOKUP($D39,'[2]CSTD CS'!$D$26:$X$346,12,0)</f>
        <v>0</v>
      </c>
      <c r="AD39" s="46"/>
      <c r="AE39" s="46">
        <f>VLOOKUP($D39,'[2]CSTD CS'!$D$26:$X$346,14,0)</f>
        <v>0</v>
      </c>
      <c r="AF39" s="3"/>
      <c r="AG39" s="46">
        <f>VLOOKUP($D39,'[2]CSTD CS'!$D$26:$X$346,13,0)</f>
        <v>0</v>
      </c>
      <c r="AH39" s="46"/>
      <c r="AI39" s="49"/>
      <c r="AJ39" s="46">
        <f>VLOOKUP($D39,'[2]CSTD CS'!$D$26:$X$346,15,0)</f>
        <v>0</v>
      </c>
      <c r="AK39" s="46"/>
      <c r="AL39" s="46">
        <f>VLOOKUP($D39,'[2]CSTD CS'!$D$26:$X$346,17,0)</f>
        <v>0</v>
      </c>
      <c r="AM39" s="3"/>
      <c r="AN39" s="46">
        <f>VLOOKUP($D39,'[2]CSTD CS'!$D$26:$X$346,16,0)</f>
        <v>0</v>
      </c>
      <c r="AO39" s="46"/>
      <c r="AP39" s="41"/>
      <c r="AQ39" s="46">
        <f>VLOOKUP($D39,'[3]CSTD CS'!$D$25:$AD$344,13,0)</f>
        <v>0</v>
      </c>
      <c r="AR39" s="46"/>
      <c r="AS39" s="3" t="s">
        <v>571</v>
      </c>
      <c r="AT39" s="3"/>
      <c r="AU39" s="46"/>
      <c r="AV39" s="3"/>
      <c r="AW39" s="56"/>
      <c r="AX39" s="46">
        <f>VLOOKUP($D39,'[3]CSTD CS'!$D$25:$AD$344,15,0)</f>
        <v>0</v>
      </c>
      <c r="AY39" s="46"/>
      <c r="AZ39" s="3">
        <v>0</v>
      </c>
      <c r="BA39" s="3"/>
      <c r="BB39" s="46"/>
      <c r="BC39" s="3"/>
      <c r="BD39" s="33"/>
      <c r="BE39" s="46">
        <f>VLOOKUP($D39,'[3]CSTD CS'!$D$25:$AD$344,17,0)</f>
        <v>0</v>
      </c>
      <c r="BF39" s="46"/>
      <c r="BG39" s="3">
        <v>0</v>
      </c>
      <c r="BH39" s="3"/>
      <c r="BI39" s="46"/>
      <c r="BJ39" s="46"/>
      <c r="BK39" s="46"/>
      <c r="BL39" s="55"/>
      <c r="BM39" s="46">
        <f>VLOOKUP($D39,'[3]CSTD CS'!$D$25:$AD$344,20,0)</f>
        <v>0</v>
      </c>
      <c r="BN39" s="46" t="str">
        <f>VLOOKUP(C39,'[4]TH cham SK'!$P$19:$S$167,4,0)</f>
        <v>X</v>
      </c>
      <c r="BO39" s="3" t="s">
        <v>947</v>
      </c>
      <c r="BP39" s="46"/>
      <c r="BQ39" s="46"/>
      <c r="BR39" s="46"/>
      <c r="BS39" s="46"/>
      <c r="BT39" s="55"/>
      <c r="BU39" s="46">
        <f>VLOOKUP($D39,'[3]CSTD CS'!$D$25:$AA$344,23,0)</f>
        <v>0</v>
      </c>
      <c r="BV39" s="46" t="str">
        <f>VLOOKUP(C39,'[5]TH chi tiet'!$N$15:$Q$161,4,0)</f>
        <v>X</v>
      </c>
      <c r="BW39" s="3" t="s">
        <v>1085</v>
      </c>
      <c r="BX39" s="3"/>
      <c r="BY39" s="46" t="s">
        <v>315</v>
      </c>
      <c r="BZ39" s="46"/>
      <c r="CA39" s="46"/>
      <c r="CB39" s="46"/>
      <c r="CC39" s="46" t="str">
        <f>VLOOKUP($D39,'[3]CSTD CS'!$D$25:$AD$344,25,0)</f>
        <v>HTXS NV</v>
      </c>
      <c r="CD39" s="46"/>
      <c r="CE39" s="46" t="s">
        <v>315</v>
      </c>
      <c r="CF39" s="3" t="s">
        <v>1237</v>
      </c>
      <c r="CG39" s="46"/>
      <c r="CH39" s="46">
        <f>VLOOKUP(D39,[7]LTT!$D$10:$Q$342,10,0)</f>
        <v>0</v>
      </c>
      <c r="CI39" s="3"/>
      <c r="CJ39" s="12" t="str">
        <f>VLOOKUP(D39,'[8]XET CUOI NAM'!$E$9:$BF$332,53,0)</f>
        <v>HTXS NV</v>
      </c>
      <c r="CK39" s="12" t="str">
        <f>VLOOKUP($D39,'[9]Mau 6'!$D$10:$R$333,7,0)</f>
        <v>X</v>
      </c>
      <c r="CL39" s="12" t="str">
        <f>VLOOKUP(D39,[10]PL7!$F$17:$G$117,2,0)</f>
        <v>X</v>
      </c>
      <c r="CM39" s="3" t="s">
        <v>1401</v>
      </c>
      <c r="CN39" s="12"/>
      <c r="CO39" s="12" t="s">
        <v>346</v>
      </c>
      <c r="CP39" s="46"/>
      <c r="CQ39" s="12"/>
      <c r="CR39" s="12"/>
      <c r="CS39" s="12" t="s">
        <v>371</v>
      </c>
      <c r="CT39" s="12"/>
      <c r="CU39" s="12"/>
      <c r="CV39" s="3" t="s">
        <v>1592</v>
      </c>
      <c r="CW39" s="12"/>
      <c r="CX39" s="12"/>
      <c r="CY39" s="46"/>
      <c r="CZ39" s="46"/>
      <c r="DA39" s="46"/>
      <c r="DB39" s="12" t="s">
        <v>2226</v>
      </c>
      <c r="DC39" s="12" t="s">
        <v>315</v>
      </c>
      <c r="DD39" s="12"/>
      <c r="DE39" s="17" t="s">
        <v>2057</v>
      </c>
      <c r="DF39" s="5">
        <f>VLOOKUP($C39,'[12]TS-ĐT'!$C$9:$J$24,6,0)</f>
        <v>0</v>
      </c>
      <c r="DG39" s="191"/>
      <c r="DH39" s="191"/>
      <c r="DI39" s="191"/>
      <c r="DJ39" s="205"/>
    </row>
    <row r="40" spans="1:117" s="6" customFormat="1" ht="30" hidden="1" customHeight="1" x14ac:dyDescent="0.25">
      <c r="A40" s="12">
        <f>IF(C40="","",SUBTOTAL(3,$D$24:D40))</f>
        <v>3</v>
      </c>
      <c r="B40" s="12">
        <f>COUNTIF($E$24:E40,E40)</f>
        <v>4</v>
      </c>
      <c r="C40" s="17" t="s">
        <v>156</v>
      </c>
      <c r="D40" s="12" t="str">
        <f>VLOOKUP(C40,'[1]XET CUOI NAM'!$D$9:$E$332,2,0)</f>
        <v>01004003</v>
      </c>
      <c r="E40" s="12" t="s">
        <v>381</v>
      </c>
      <c r="F40" s="12" t="s">
        <v>378</v>
      </c>
      <c r="G40" s="49"/>
      <c r="H40" s="46">
        <f>VLOOKUP($D40,'[2]CSTD CS'!$D$26:$X$346,3,0)</f>
        <v>0</v>
      </c>
      <c r="I40" s="46"/>
      <c r="J40" s="46">
        <f>VLOOKUP($D40,'[2]CSTD CS'!$D$26:$X$346,5,0)</f>
        <v>0</v>
      </c>
      <c r="K40" s="3"/>
      <c r="L40" s="46">
        <f>VLOOKUP($D40,'[2]CSTD CS'!$D$26:$X$346,4,0)</f>
        <v>0</v>
      </c>
      <c r="M40" s="46"/>
      <c r="N40" s="49"/>
      <c r="O40" s="46">
        <f>VLOOKUP($D40,'[2]CSTD CS'!$D$26:$X$346,6,0)</f>
        <v>0</v>
      </c>
      <c r="P40" s="46"/>
      <c r="Q40" s="46">
        <f>VLOOKUP($D40,'[2]CSTD CS'!$D$26:$X$346,8,0)</f>
        <v>0</v>
      </c>
      <c r="R40" s="3"/>
      <c r="S40" s="46">
        <f>VLOOKUP($D40,'[2]CSTD CS'!$D$26:$X$346,7,0)</f>
        <v>0</v>
      </c>
      <c r="T40" s="46"/>
      <c r="U40" s="49"/>
      <c r="V40" s="46" t="str">
        <f>VLOOKUP($D40,'[2]CSTD CS'!$D$26:$X$346,9,0)</f>
        <v>x</v>
      </c>
      <c r="W40" s="46"/>
      <c r="X40" s="46" t="str">
        <f>VLOOKUP($D40,'[2]CSTD CS'!$D$26:$X$346,11,0)</f>
        <v>Xây dựng bộ biểu mẫu tính khối lượng giảng dạy, “hoạt động chuyên môn và các nhiệm vụ khác” của Giáo viên – Giảng viên áp dụng tại trường CĐKT Lý Tự Trọng</v>
      </c>
      <c r="Y40" s="3"/>
      <c r="Z40" s="46">
        <f>VLOOKUP($D40,'[2]CSTD CS'!$D$26:$X$346,10,0)</f>
        <v>0</v>
      </c>
      <c r="AA40" s="46"/>
      <c r="AB40" s="49"/>
      <c r="AC40" s="46">
        <f>VLOOKUP($D40,'[2]CSTD CS'!$D$26:$X$346,12,0)</f>
        <v>0</v>
      </c>
      <c r="AD40" s="46"/>
      <c r="AE40" s="46">
        <f>VLOOKUP($D40,'[2]CSTD CS'!$D$26:$X$346,14,0)</f>
        <v>0</v>
      </c>
      <c r="AF40" s="3"/>
      <c r="AG40" s="46">
        <f>VLOOKUP($D40,'[2]CSTD CS'!$D$26:$X$346,13,0)</f>
        <v>0</v>
      </c>
      <c r="AH40" s="46"/>
      <c r="AI40" s="49"/>
      <c r="AJ40" s="46">
        <f>VLOOKUP($D40,'[2]CSTD CS'!$D$26:$X$346,15,0)</f>
        <v>0</v>
      </c>
      <c r="AK40" s="46"/>
      <c r="AL40" s="46">
        <f>VLOOKUP($D40,'[2]CSTD CS'!$D$26:$X$346,17,0)</f>
        <v>0</v>
      </c>
      <c r="AM40" s="3"/>
      <c r="AN40" s="46">
        <f>VLOOKUP($D40,'[2]CSTD CS'!$D$26:$X$346,16,0)</f>
        <v>0</v>
      </c>
      <c r="AO40" s="46"/>
      <c r="AP40" s="41"/>
      <c r="AQ40" s="46">
        <f>VLOOKUP($D40,'[3]CSTD CS'!$D$25:$AD$344,13,0)</f>
        <v>0</v>
      </c>
      <c r="AR40" s="46"/>
      <c r="AS40" s="3" t="s">
        <v>572</v>
      </c>
      <c r="AT40" s="3"/>
      <c r="AU40" s="46"/>
      <c r="AV40" s="3"/>
      <c r="AW40" s="56"/>
      <c r="AX40" s="46">
        <f>VLOOKUP($D40,'[3]CSTD CS'!$D$25:$AD$344,15,0)</f>
        <v>0</v>
      </c>
      <c r="AY40" s="46"/>
      <c r="AZ40" s="3">
        <v>0</v>
      </c>
      <c r="BA40" s="3"/>
      <c r="BB40" s="46"/>
      <c r="BC40" s="3"/>
      <c r="BD40" s="33"/>
      <c r="BE40" s="46">
        <f>VLOOKUP($D40,'[3]CSTD CS'!$D$25:$AD$344,17,0)</f>
        <v>0</v>
      </c>
      <c r="BF40" s="46"/>
      <c r="BG40" s="3">
        <v>0</v>
      </c>
      <c r="BH40" s="3"/>
      <c r="BI40" s="46"/>
      <c r="BJ40" s="46"/>
      <c r="BK40" s="46"/>
      <c r="BL40" s="55"/>
      <c r="BM40" s="46">
        <f>VLOOKUP($D40,'[3]CSTD CS'!$D$25:$AD$344,20,0)</f>
        <v>0</v>
      </c>
      <c r="BN40" s="46">
        <f>VLOOKUP(C40,'[4]TH cham SK'!$P$19:$S$167,4,0)</f>
        <v>0</v>
      </c>
      <c r="BO40" s="3" t="s">
        <v>948</v>
      </c>
      <c r="BP40" s="46"/>
      <c r="BQ40" s="46"/>
      <c r="BR40" s="46"/>
      <c r="BS40" s="46"/>
      <c r="BT40" s="55"/>
      <c r="BU40" s="46">
        <f>VLOOKUP($D40,'[3]CSTD CS'!$D$25:$AA$344,23,0)</f>
        <v>0</v>
      </c>
      <c r="BV40" s="46" t="str">
        <f>VLOOKUP(C40,'[5]TH chi tiet'!$N$15:$Q$161,4,0)</f>
        <v>X</v>
      </c>
      <c r="BW40" s="3" t="s">
        <v>1086</v>
      </c>
      <c r="BX40" s="3"/>
      <c r="BY40" s="46"/>
      <c r="BZ40" s="46"/>
      <c r="CA40" s="46"/>
      <c r="CB40" s="46"/>
      <c r="CC40" s="46" t="str">
        <f>VLOOKUP($D40,'[3]CSTD CS'!$D$25:$AD$344,25,0)</f>
        <v>HTXS NV</v>
      </c>
      <c r="CD40" s="46"/>
      <c r="CE40" s="46" t="s">
        <v>315</v>
      </c>
      <c r="CF40" s="3" t="s">
        <v>1238</v>
      </c>
      <c r="CG40" s="46"/>
      <c r="CH40" s="46" t="str">
        <f>VLOOKUP(D40,[7]LTT!$D$10:$Q$342,10,0)</f>
        <v>X</v>
      </c>
      <c r="CI40" s="3"/>
      <c r="CJ40" s="12" t="str">
        <f>VLOOKUP(D40,'[8]XET CUOI NAM'!$E$9:$BF$332,53,0)</f>
        <v>HTXS NV</v>
      </c>
      <c r="CK40" s="12">
        <f>VLOOKUP($D40,'[9]Mau 6'!$D$10:$R$333,7,0)</f>
        <v>0</v>
      </c>
      <c r="CL40" s="12"/>
      <c r="CM40" s="3" t="s">
        <v>1402</v>
      </c>
      <c r="CN40" s="12">
        <f>SUM(COUNTIF(BU40,"x"),COUNTIF(CD40,"x"),COUNTIF(CK40,"x"))</f>
        <v>0</v>
      </c>
      <c r="CO40" s="12">
        <f>VLOOKUP($D40,'[9]Mau 6'!$D$10:$R$333,10,0)</f>
        <v>0</v>
      </c>
      <c r="CP40" s="46"/>
      <c r="CQ40" s="12">
        <f>VLOOKUP($D40,'[9]Mau 6'!$D$10:$R$333,10,0)</f>
        <v>0</v>
      </c>
      <c r="CR40" s="12">
        <f>VLOOKUP($D40,'[9]Mau 6'!$D$10:$R$333,10,0)</f>
        <v>0</v>
      </c>
      <c r="CS40" s="12" t="s">
        <v>371</v>
      </c>
      <c r="CT40" s="12"/>
      <c r="CU40" s="12" t="str">
        <f>VLOOKUP($D40,'[11]XET CUOI NAM'!$E$9:$BF$336,47,0)</f>
        <v>Tốt</v>
      </c>
      <c r="CV40" s="3" t="s">
        <v>1593</v>
      </c>
      <c r="CW40" s="12"/>
      <c r="CX40" s="46"/>
      <c r="CY40" s="46"/>
      <c r="CZ40" s="46"/>
      <c r="DA40" s="46"/>
      <c r="DB40" s="12" t="s">
        <v>2227</v>
      </c>
      <c r="DC40" s="12">
        <v>0</v>
      </c>
      <c r="DD40" s="12"/>
      <c r="DE40" s="17" t="s">
        <v>2058</v>
      </c>
      <c r="DF40" s="5">
        <f>VLOOKUP($C40,'[12]TS-ĐT'!$C$9:$J$24,6,0)</f>
        <v>0</v>
      </c>
      <c r="DG40" s="5" t="s">
        <v>315</v>
      </c>
      <c r="DH40" s="191"/>
      <c r="DI40" s="191"/>
      <c r="DJ40" s="205"/>
    </row>
    <row r="41" spans="1:117" s="6" customFormat="1" ht="30" hidden="1" customHeight="1" x14ac:dyDescent="0.25">
      <c r="A41" s="12">
        <f>IF(C41="","",SUBTOTAL(3,$D$24:D41))</f>
        <v>3</v>
      </c>
      <c r="B41" s="12">
        <f>COUNTIF($E$24:E41,E41)</f>
        <v>5</v>
      </c>
      <c r="C41" s="316" t="s">
        <v>157</v>
      </c>
      <c r="D41" s="12" t="str">
        <f>VLOOKUP(C41,'[1]XET CUOI NAM'!$D$9:$E$332,2,0)</f>
        <v>01004008</v>
      </c>
      <c r="E41" s="12" t="s">
        <v>381</v>
      </c>
      <c r="F41" s="12" t="s">
        <v>378</v>
      </c>
      <c r="G41" s="49"/>
      <c r="H41" s="46" t="str">
        <f>VLOOKUP($D41,'[2]CSTD CS'!$D$26:$X$346,3,0)</f>
        <v>x</v>
      </c>
      <c r="I41" s="46"/>
      <c r="J41" s="46" t="str">
        <f>VLOOKUP($D41,'[2]CSTD CS'!$D$26:$X$346,5,0)</f>
        <v>Hệ thống hóa điểm học phần của HS-SV khoa Điện Công Nghiệp</v>
      </c>
      <c r="K41" s="3"/>
      <c r="L41" s="46">
        <f>VLOOKUP($D41,'[2]CSTD CS'!$D$26:$X$346,4,0)</f>
        <v>0</v>
      </c>
      <c r="M41" s="46"/>
      <c r="N41" s="49"/>
      <c r="O41" s="46" t="str">
        <f>VLOOKUP($D41,'[2]CSTD CS'!$D$26:$X$346,6,0)</f>
        <v>x</v>
      </c>
      <c r="P41" s="46"/>
      <c r="Q41" s="46" t="str">
        <f>VLOOKUP($D41,'[2]CSTD CS'!$D$26:$X$346,8,0)</f>
        <v>Ứng dụng Macro trong Excel để lưu trữ và cấp phát bảng điểm của các khóa : 10LTCĐ, 10TCCN, 09CĐKT</v>
      </c>
      <c r="R41" s="3"/>
      <c r="S41" s="46" t="str">
        <f>VLOOKUP($D41,'[2]CSTD CS'!$D$26:$X$346,7,0)</f>
        <v>x</v>
      </c>
      <c r="T41" s="46"/>
      <c r="U41" s="49"/>
      <c r="V41" s="46" t="str">
        <f>VLOOKUP($D41,'[2]CSTD CS'!$D$26:$X$346,9,0)</f>
        <v>x</v>
      </c>
      <c r="W41" s="46"/>
      <c r="X41" s="46" t="str">
        <f>VLOOKUP($D41,'[2]CSTD CS'!$D$26:$X$346,11,0)</f>
        <v>Hệ thống hóa quy trình đăng ký thi lại cho HS-SV các khóa đào tạo bậc Cao đẳng và Trung cấp chuyên nghiệp năm học 2012-2013</v>
      </c>
      <c r="Y41" s="3"/>
      <c r="Z41" s="46">
        <f>VLOOKUP($D41,'[2]CSTD CS'!$D$26:$X$346,10,0)</f>
        <v>0</v>
      </c>
      <c r="AA41" s="46"/>
      <c r="AB41" s="49"/>
      <c r="AC41" s="46">
        <f>VLOOKUP($D41,'[2]CSTD CS'!$D$26:$X$346,12,0)</f>
        <v>0</v>
      </c>
      <c r="AD41" s="46"/>
      <c r="AE41" s="46">
        <f>VLOOKUP($D41,'[2]CSTD CS'!$D$26:$X$346,14,0)</f>
        <v>0</v>
      </c>
      <c r="AF41" s="3"/>
      <c r="AG41" s="46">
        <f>VLOOKUP($D41,'[2]CSTD CS'!$D$26:$X$346,13,0)</f>
        <v>0</v>
      </c>
      <c r="AH41" s="46"/>
      <c r="AI41" s="49"/>
      <c r="AJ41" s="46">
        <f>VLOOKUP($D41,'[2]CSTD CS'!$D$26:$X$346,15,0)</f>
        <v>0</v>
      </c>
      <c r="AK41" s="46"/>
      <c r="AL41" s="46">
        <f>VLOOKUP($D41,'[2]CSTD CS'!$D$26:$X$346,17,0)</f>
        <v>0</v>
      </c>
      <c r="AM41" s="3"/>
      <c r="AN41" s="46">
        <f>VLOOKUP($D41,'[2]CSTD CS'!$D$26:$X$346,16,0)</f>
        <v>0</v>
      </c>
      <c r="AO41" s="46"/>
      <c r="AP41" s="41"/>
      <c r="AQ41" s="46">
        <f>VLOOKUP($D41,'[3]CSTD CS'!$D$25:$AD$344,13,0)</f>
        <v>0</v>
      </c>
      <c r="AR41" s="46"/>
      <c r="AS41" s="3" t="s">
        <v>573</v>
      </c>
      <c r="AT41" s="3"/>
      <c r="AU41" s="46"/>
      <c r="AV41" s="46" t="s">
        <v>346</v>
      </c>
      <c r="AW41" s="56"/>
      <c r="AX41" s="46">
        <f>VLOOKUP($D41,'[3]CSTD CS'!$D$25:$AD$344,15,0)</f>
        <v>0</v>
      </c>
      <c r="AY41" s="46"/>
      <c r="AZ41" s="3">
        <v>0</v>
      </c>
      <c r="BA41" s="3"/>
      <c r="BB41" s="46"/>
      <c r="BC41" s="3"/>
      <c r="BD41" s="33"/>
      <c r="BE41" s="46">
        <f>VLOOKUP($D41,'[3]CSTD CS'!$D$25:$AD$344,17,0)</f>
        <v>0</v>
      </c>
      <c r="BF41" s="46"/>
      <c r="BG41" s="3">
        <v>0</v>
      </c>
      <c r="BH41" s="3"/>
      <c r="BI41" s="46"/>
      <c r="BJ41" s="46"/>
      <c r="BK41" s="46"/>
      <c r="BL41" s="3"/>
      <c r="BM41" s="46">
        <f>VLOOKUP($D41,'[3]CSTD CS'!$D$25:$AD$344,20,0)</f>
        <v>0</v>
      </c>
      <c r="BN41" s="46">
        <f>VLOOKUP(C41,'[4]TH cham SK'!$P$19:$S$167,4,0)</f>
        <v>0</v>
      </c>
      <c r="BO41" s="3" t="s">
        <v>949</v>
      </c>
      <c r="BP41" s="46"/>
      <c r="BQ41" s="46"/>
      <c r="BR41" s="46"/>
      <c r="BS41" s="46"/>
      <c r="BT41" s="3"/>
      <c r="BU41" s="46">
        <f>VLOOKUP($D41,'[3]CSTD CS'!$D$25:$AA$344,23,0)</f>
        <v>0</v>
      </c>
      <c r="BV41" s="46" t="str">
        <f>VLOOKUP(C41,'[5]TH chi tiet'!$N$15:$Q$161,4,0)</f>
        <v>X</v>
      </c>
      <c r="BW41" s="3" t="s">
        <v>1087</v>
      </c>
      <c r="BX41" s="3"/>
      <c r="BY41" s="46"/>
      <c r="BZ41" s="46"/>
      <c r="CA41" s="46"/>
      <c r="CB41" s="46"/>
      <c r="CC41" s="46" t="str">
        <f>VLOOKUP($D41,'[3]CSTD CS'!$D$25:$AD$344,25,0)</f>
        <v>HTXS NV</v>
      </c>
      <c r="CD41" s="46"/>
      <c r="CE41" s="46" t="s">
        <v>315</v>
      </c>
      <c r="CF41" s="3" t="s">
        <v>1239</v>
      </c>
      <c r="CG41" s="46"/>
      <c r="CH41" s="46" t="str">
        <f>VLOOKUP(D41,[7]LTT!$D$10:$Q$342,10,0)</f>
        <v>X</v>
      </c>
      <c r="CI41" s="3"/>
      <c r="CJ41" s="12" t="str">
        <f>VLOOKUP(D41,'[8]XET CUOI NAM'!$E$9:$BF$332,53,0)</f>
        <v>HTXS NV</v>
      </c>
      <c r="CK41" s="12">
        <f>VLOOKUP($D41,'[9]Mau 6'!$D$10:$R$333,7,0)</f>
        <v>0</v>
      </c>
      <c r="CL41" s="12"/>
      <c r="CM41" s="3" t="s">
        <v>1403</v>
      </c>
      <c r="CN41" s="12">
        <f>SUM(COUNTIF(BU41,"x"),COUNTIF(CD41,"x"),COUNTIF(CK41,"x"))</f>
        <v>0</v>
      </c>
      <c r="CO41" s="12">
        <f>VLOOKUP($D41,'[9]Mau 6'!$D$10:$R$333,10,0)</f>
        <v>0</v>
      </c>
      <c r="CP41" s="46"/>
      <c r="CQ41" s="12">
        <f>VLOOKUP($D41,'[9]Mau 6'!$D$10:$R$333,10,0)</f>
        <v>0</v>
      </c>
      <c r="CR41" s="12">
        <f>VLOOKUP($D41,'[9]Mau 6'!$D$10:$R$333,10,0)</f>
        <v>0</v>
      </c>
      <c r="CS41" s="12" t="s">
        <v>371</v>
      </c>
      <c r="CT41" s="12"/>
      <c r="CU41" s="12"/>
      <c r="CV41" s="3" t="s">
        <v>1594</v>
      </c>
      <c r="CW41" s="12"/>
      <c r="CX41" s="12"/>
      <c r="CY41" s="46"/>
      <c r="CZ41" s="46"/>
      <c r="DA41" s="46"/>
      <c r="DB41" s="12" t="s">
        <v>2227</v>
      </c>
      <c r="DC41" s="12" t="s">
        <v>315</v>
      </c>
      <c r="DD41" s="12" t="s">
        <v>2227</v>
      </c>
      <c r="DE41" s="17" t="s">
        <v>2059</v>
      </c>
      <c r="DF41" s="5">
        <f>VLOOKUP($C41,'[12]TS-ĐT'!$C$9:$J$24,6,0)</f>
        <v>0</v>
      </c>
      <c r="DG41" s="191"/>
      <c r="DH41" s="191"/>
      <c r="DI41" s="191"/>
      <c r="DJ41" s="205"/>
    </row>
    <row r="42" spans="1:117" s="6" customFormat="1" ht="30" hidden="1" customHeight="1" x14ac:dyDescent="0.25">
      <c r="A42" s="12">
        <f>IF(C42="","",SUBTOTAL(3,$D$24:D42))</f>
        <v>3</v>
      </c>
      <c r="B42" s="12">
        <f>COUNTIF($E$24:E42,E42)</f>
        <v>6</v>
      </c>
      <c r="C42" s="17" t="s">
        <v>158</v>
      </c>
      <c r="D42" s="12" t="str">
        <f>VLOOKUP(C42,'[1]XET CUOI NAM'!$D$9:$E$332,2,0)</f>
        <v>01005009</v>
      </c>
      <c r="E42" s="12" t="s">
        <v>381</v>
      </c>
      <c r="F42" s="12" t="s">
        <v>378</v>
      </c>
      <c r="G42" s="49"/>
      <c r="H42" s="46">
        <f>VLOOKUP($D42,'[2]CSTD CS'!$D$26:$X$346,3,0)</f>
        <v>0</v>
      </c>
      <c r="I42" s="46"/>
      <c r="J42" s="46">
        <f>VLOOKUP($D42,'[2]CSTD CS'!$D$26:$X$346,5,0)</f>
        <v>0</v>
      </c>
      <c r="K42" s="3"/>
      <c r="L42" s="46">
        <f>VLOOKUP($D42,'[2]CSTD CS'!$D$26:$X$346,4,0)</f>
        <v>0</v>
      </c>
      <c r="M42" s="46"/>
      <c r="N42" s="49"/>
      <c r="O42" s="46">
        <f>VLOOKUP($D42,'[2]CSTD CS'!$D$26:$X$346,6,0)</f>
        <v>0</v>
      </c>
      <c r="P42" s="46"/>
      <c r="Q42" s="46">
        <f>VLOOKUP($D42,'[2]CSTD CS'!$D$26:$X$346,8,0)</f>
        <v>0</v>
      </c>
      <c r="R42" s="3"/>
      <c r="S42" s="46">
        <f>VLOOKUP($D42,'[2]CSTD CS'!$D$26:$X$346,7,0)</f>
        <v>0</v>
      </c>
      <c r="T42" s="46"/>
      <c r="U42" s="49"/>
      <c r="V42" s="46">
        <f>VLOOKUP($D42,'[2]CSTD CS'!$D$26:$X$346,9,0)</f>
        <v>0</v>
      </c>
      <c r="W42" s="46"/>
      <c r="X42" s="46">
        <f>VLOOKUP($D42,'[2]CSTD CS'!$D$26:$X$346,11,0)</f>
        <v>0</v>
      </c>
      <c r="Y42" s="3"/>
      <c r="Z42" s="46">
        <f>VLOOKUP($D42,'[2]CSTD CS'!$D$26:$X$346,10,0)</f>
        <v>0</v>
      </c>
      <c r="AA42" s="46"/>
      <c r="AB42" s="49"/>
      <c r="AC42" s="46">
        <f>VLOOKUP($D42,'[2]CSTD CS'!$D$26:$X$346,12,0)</f>
        <v>0</v>
      </c>
      <c r="AD42" s="46"/>
      <c r="AE42" s="46">
        <f>VLOOKUP($D42,'[2]CSTD CS'!$D$26:$X$346,14,0)</f>
        <v>0</v>
      </c>
      <c r="AF42" s="3"/>
      <c r="AG42" s="46">
        <f>VLOOKUP($D42,'[2]CSTD CS'!$D$26:$X$346,13,0)</f>
        <v>0</v>
      </c>
      <c r="AH42" s="46"/>
      <c r="AI42" s="49"/>
      <c r="AJ42" s="46">
        <f>VLOOKUP($D42,'[2]CSTD CS'!$D$26:$X$346,15,0)</f>
        <v>0</v>
      </c>
      <c r="AK42" s="46"/>
      <c r="AL42" s="46">
        <f>VLOOKUP($D42,'[2]CSTD CS'!$D$26:$X$346,17,0)</f>
        <v>0</v>
      </c>
      <c r="AM42" s="3"/>
      <c r="AN42" s="46">
        <f>VLOOKUP($D42,'[2]CSTD CS'!$D$26:$X$346,16,0)</f>
        <v>0</v>
      </c>
      <c r="AO42" s="46"/>
      <c r="AP42" s="41"/>
      <c r="AQ42" s="46">
        <f>VLOOKUP($D42,'[3]CSTD CS'!$D$25:$AD$344,13,0)</f>
        <v>0</v>
      </c>
      <c r="AR42" s="46"/>
      <c r="AS42" s="3">
        <v>0</v>
      </c>
      <c r="AT42" s="3"/>
      <c r="AU42" s="46"/>
      <c r="AV42" s="3"/>
      <c r="AW42" s="56"/>
      <c r="AX42" s="46">
        <f>VLOOKUP($D42,'[3]CSTD CS'!$D$25:$AD$344,15,0)</f>
        <v>0</v>
      </c>
      <c r="AY42" s="46"/>
      <c r="AZ42" s="3">
        <v>0</v>
      </c>
      <c r="BA42" s="3"/>
      <c r="BB42" s="46"/>
      <c r="BC42" s="3"/>
      <c r="BD42" s="33"/>
      <c r="BE42" s="46">
        <f>VLOOKUP($D42,'[3]CSTD CS'!$D$25:$AD$344,17,0)</f>
        <v>0</v>
      </c>
      <c r="BF42" s="46"/>
      <c r="BG42" s="3">
        <v>0</v>
      </c>
      <c r="BH42" s="3"/>
      <c r="BI42" s="46"/>
      <c r="BJ42" s="46"/>
      <c r="BK42" s="46"/>
      <c r="BL42" s="3"/>
      <c r="BM42" s="46">
        <f>VLOOKUP($D42,'[3]CSTD CS'!$D$25:$AD$344,20,0)</f>
        <v>0</v>
      </c>
      <c r="BN42" s="46"/>
      <c r="BO42" s="3">
        <v>0</v>
      </c>
      <c r="BP42" s="46"/>
      <c r="BQ42" s="46"/>
      <c r="BR42" s="46"/>
      <c r="BS42" s="46"/>
      <c r="BT42" s="3"/>
      <c r="BU42" s="46">
        <f>VLOOKUP($D42,'[3]CSTD CS'!$D$25:$AA$344,23,0)</f>
        <v>0</v>
      </c>
      <c r="BV42" s="46"/>
      <c r="BW42" s="3">
        <v>0</v>
      </c>
      <c r="BX42" s="3"/>
      <c r="BY42" s="46"/>
      <c r="BZ42" s="46"/>
      <c r="CA42" s="46"/>
      <c r="CB42" s="46"/>
      <c r="CC42" s="46" t="str">
        <f>VLOOKUP($D42,'[3]CSTD CS'!$D$25:$AD$344,25,0)</f>
        <v>HTXS NV</v>
      </c>
      <c r="CD42" s="46"/>
      <c r="CE42" s="46"/>
      <c r="CF42" s="3" t="s">
        <v>1240</v>
      </c>
      <c r="CG42" s="46"/>
      <c r="CH42" s="46">
        <f>VLOOKUP(D42,[7]LTT!$D$10:$Q$342,10,0)</f>
        <v>0</v>
      </c>
      <c r="CI42" s="3"/>
      <c r="CJ42" s="12" t="str">
        <f>VLOOKUP(D42,'[8]XET CUOI NAM'!$E$9:$BF$332,53,0)</f>
        <v>HTT NV</v>
      </c>
      <c r="CK42" s="12">
        <f>VLOOKUP($D42,'[9]Mau 6'!$D$10:$R$333,7,0)</f>
        <v>0</v>
      </c>
      <c r="CL42" s="12"/>
      <c r="CM42" s="3" t="s">
        <v>1404</v>
      </c>
      <c r="CN42" s="12">
        <f>SUM(COUNTIF(BU42,"x"),COUNTIF(CD42,"x"),COUNTIF(CK42,"x"))</f>
        <v>0</v>
      </c>
      <c r="CO42" s="12">
        <f>VLOOKUP($D42,'[9]Mau 6'!$D$10:$R$333,10,0)</f>
        <v>0</v>
      </c>
      <c r="CP42" s="46"/>
      <c r="CQ42" s="12">
        <f>VLOOKUP($D42,'[9]Mau 6'!$D$10:$R$333,10,0)</f>
        <v>0</v>
      </c>
      <c r="CR42" s="12">
        <f>VLOOKUP($D42,'[9]Mau 6'!$D$10:$R$333,10,0)</f>
        <v>0</v>
      </c>
      <c r="CS42" s="12" t="s">
        <v>371</v>
      </c>
      <c r="CT42" s="12"/>
      <c r="CU42" s="12"/>
      <c r="CV42" s="3" t="s">
        <v>1595</v>
      </c>
      <c r="CW42" s="12"/>
      <c r="CX42" s="12"/>
      <c r="CY42" s="46"/>
      <c r="CZ42" s="46"/>
      <c r="DA42" s="46"/>
      <c r="DB42" s="12" t="s">
        <v>2227</v>
      </c>
      <c r="DC42" s="12">
        <v>0</v>
      </c>
      <c r="DD42" s="12"/>
      <c r="DE42" s="17" t="s">
        <v>2060</v>
      </c>
      <c r="DF42" s="5">
        <f>VLOOKUP($C42,'[12]TS-ĐT'!$C$9:$J$24,6,0)</f>
        <v>0</v>
      </c>
      <c r="DG42" s="191"/>
      <c r="DH42" s="191"/>
      <c r="DI42" s="191"/>
      <c r="DJ42" s="205"/>
    </row>
    <row r="43" spans="1:117" s="9" customFormat="1" ht="30" hidden="1" customHeight="1" x14ac:dyDescent="0.25">
      <c r="A43" s="12">
        <f>IF(C43="","",SUBTOTAL(3,$D$24:D43))</f>
        <v>3</v>
      </c>
      <c r="B43" s="12">
        <f>COUNTIF($E$24:E43,E43)</f>
        <v>7</v>
      </c>
      <c r="C43" s="17" t="s">
        <v>159</v>
      </c>
      <c r="D43" s="12" t="str">
        <f>VLOOKUP(C43,'[1]XET CUOI NAM'!$D$9:$E$332,2,0)</f>
        <v>01004009</v>
      </c>
      <c r="E43" s="12" t="s">
        <v>381</v>
      </c>
      <c r="F43" s="12" t="s">
        <v>378</v>
      </c>
      <c r="G43" s="49"/>
      <c r="H43" s="46">
        <f>VLOOKUP($D43,'[2]CSTD CS'!$D$26:$X$346,3,0)</f>
        <v>0</v>
      </c>
      <c r="I43" s="46"/>
      <c r="J43" s="46">
        <f>VLOOKUP($D43,'[2]CSTD CS'!$D$26:$X$346,5,0)</f>
        <v>0</v>
      </c>
      <c r="K43" s="3"/>
      <c r="L43" s="46">
        <f>VLOOKUP($D43,'[2]CSTD CS'!$D$26:$X$346,4,0)</f>
        <v>0</v>
      </c>
      <c r="M43" s="46"/>
      <c r="N43" s="49"/>
      <c r="O43" s="46" t="str">
        <f>VLOOKUP($D43,'[2]CSTD CS'!$D$26:$X$346,6,0)</f>
        <v>x</v>
      </c>
      <c r="P43" s="46"/>
      <c r="Q43" s="46" t="str">
        <f>VLOOKUP($D43,'[2]CSTD CS'!$D$26:$X$346,8,0)</f>
        <v>Xây dựng và hệ thống lại các biểu mẫu dùng trong đào tạo (biểu mẫu cho HSSV và GV)</v>
      </c>
      <c r="R43" s="3"/>
      <c r="S43" s="46">
        <f>VLOOKUP($D43,'[2]CSTD CS'!$D$26:$X$346,7,0)</f>
        <v>0</v>
      </c>
      <c r="T43" s="46"/>
      <c r="U43" s="49"/>
      <c r="V43" s="46">
        <f>VLOOKUP($D43,'[2]CSTD CS'!$D$26:$X$346,9,0)</f>
        <v>0</v>
      </c>
      <c r="W43" s="46"/>
      <c r="X43" s="46">
        <f>VLOOKUP($D43,'[2]CSTD CS'!$D$26:$X$346,11,0)</f>
        <v>0</v>
      </c>
      <c r="Y43" s="3"/>
      <c r="Z43" s="46">
        <f>VLOOKUP($D43,'[2]CSTD CS'!$D$26:$X$346,10,0)</f>
        <v>0</v>
      </c>
      <c r="AA43" s="46"/>
      <c r="AB43" s="49"/>
      <c r="AC43" s="46">
        <f>VLOOKUP($D43,'[2]CSTD CS'!$D$26:$X$346,12,0)</f>
        <v>0</v>
      </c>
      <c r="AD43" s="46"/>
      <c r="AE43" s="46">
        <f>VLOOKUP($D43,'[2]CSTD CS'!$D$26:$X$346,14,0)</f>
        <v>0</v>
      </c>
      <c r="AF43" s="3"/>
      <c r="AG43" s="46">
        <f>VLOOKUP($D43,'[2]CSTD CS'!$D$26:$X$346,13,0)</f>
        <v>0</v>
      </c>
      <c r="AH43" s="46"/>
      <c r="AI43" s="49"/>
      <c r="AJ43" s="46">
        <f>VLOOKUP($D43,'[2]CSTD CS'!$D$26:$X$346,15,0)</f>
        <v>0</v>
      </c>
      <c r="AK43" s="46"/>
      <c r="AL43" s="46">
        <f>VLOOKUP($D43,'[2]CSTD CS'!$D$26:$X$346,17,0)</f>
        <v>0</v>
      </c>
      <c r="AM43" s="3"/>
      <c r="AN43" s="46">
        <f>VLOOKUP($D43,'[2]CSTD CS'!$D$26:$X$346,16,0)</f>
        <v>0</v>
      </c>
      <c r="AO43" s="46"/>
      <c r="AP43" s="51"/>
      <c r="AQ43" s="46">
        <f>VLOOKUP($D43,'[3]CSTD CS'!$D$25:$AD$344,13,0)</f>
        <v>0</v>
      </c>
      <c r="AR43" s="46"/>
      <c r="AS43" s="3" t="s">
        <v>574</v>
      </c>
      <c r="AT43" s="3"/>
      <c r="AU43" s="46"/>
      <c r="AV43" s="3"/>
      <c r="AW43" s="56"/>
      <c r="AX43" s="46">
        <f>VLOOKUP($D43,'[3]CSTD CS'!$D$25:$AD$344,15,0)</f>
        <v>0</v>
      </c>
      <c r="AY43" s="46"/>
      <c r="AZ43" s="3">
        <v>0</v>
      </c>
      <c r="BA43" s="3"/>
      <c r="BB43" s="46"/>
      <c r="BC43" s="3"/>
      <c r="BD43" s="33"/>
      <c r="BE43" s="46">
        <f>VLOOKUP($D43,'[3]CSTD CS'!$D$25:$AD$344,17,0)</f>
        <v>0</v>
      </c>
      <c r="BF43" s="46"/>
      <c r="BG43" s="3">
        <v>0</v>
      </c>
      <c r="BH43" s="3"/>
      <c r="BI43" s="46"/>
      <c r="BJ43" s="46"/>
      <c r="BK43" s="46"/>
      <c r="BL43" s="55"/>
      <c r="BM43" s="46">
        <f>VLOOKUP($D43,'[3]CSTD CS'!$D$25:$AD$344,20,0)</f>
        <v>0</v>
      </c>
      <c r="BN43" s="46">
        <f>VLOOKUP(C43,'[4]TH cham SK'!$P$19:$S$167,4,0)</f>
        <v>0</v>
      </c>
      <c r="BO43" s="3" t="s">
        <v>950</v>
      </c>
      <c r="BP43" s="46"/>
      <c r="BQ43" s="46"/>
      <c r="BR43" s="46"/>
      <c r="BS43" s="46"/>
      <c r="BT43" s="55"/>
      <c r="BU43" s="46">
        <f>VLOOKUP($D43,'[3]CSTD CS'!$D$25:$AA$344,23,0)</f>
        <v>0</v>
      </c>
      <c r="BV43" s="46">
        <f>VLOOKUP(C43,'[5]TH chi tiet'!$N$15:$Q$161,4,0)</f>
        <v>0</v>
      </c>
      <c r="BW43" s="3" t="s">
        <v>1088</v>
      </c>
      <c r="BX43" s="3"/>
      <c r="BY43" s="46"/>
      <c r="BZ43" s="46"/>
      <c r="CA43" s="46"/>
      <c r="CB43" s="46"/>
      <c r="CC43" s="46" t="str">
        <f>VLOOKUP($D43,'[3]CSTD CS'!$D$25:$AD$344,25,0)</f>
        <v>HTXS NV</v>
      </c>
      <c r="CD43" s="46"/>
      <c r="CE43" s="46" t="s">
        <v>315</v>
      </c>
      <c r="CF43" s="3" t="s">
        <v>1241</v>
      </c>
      <c r="CG43" s="46"/>
      <c r="CH43" s="46">
        <f>VLOOKUP(D43,[7]LTT!$D$10:$Q$342,10,0)</f>
        <v>0</v>
      </c>
      <c r="CI43" s="3"/>
      <c r="CJ43" s="12" t="str">
        <f>VLOOKUP(D43,'[8]XET CUOI NAM'!$E$9:$BF$332,53,0)</f>
        <v>HTXS NV</v>
      </c>
      <c r="CK43" s="12">
        <f>VLOOKUP($D43,'[9]Mau 6'!$D$10:$R$333,7,0)</f>
        <v>0</v>
      </c>
      <c r="CL43" s="12"/>
      <c r="CM43" s="3" t="s">
        <v>1405</v>
      </c>
      <c r="CN43" s="12">
        <f>SUM(COUNTIF(BU43,"x"),COUNTIF(CD43,"x"),COUNTIF(CK43,"x"))</f>
        <v>0</v>
      </c>
      <c r="CO43" s="12">
        <f>VLOOKUP($D43,'[9]Mau 6'!$D$10:$R$333,10,0)</f>
        <v>0</v>
      </c>
      <c r="CP43" s="46"/>
      <c r="CQ43" s="12">
        <f>VLOOKUP($D43,'[9]Mau 6'!$D$10:$R$333,10,0)</f>
        <v>0</v>
      </c>
      <c r="CR43" s="12">
        <f>VLOOKUP($D43,'[9]Mau 6'!$D$10:$R$333,10,0)</f>
        <v>0</v>
      </c>
      <c r="CS43" s="12" t="s">
        <v>371</v>
      </c>
      <c r="CT43" s="12"/>
      <c r="CU43" s="12"/>
      <c r="CV43" s="3" t="s">
        <v>1596</v>
      </c>
      <c r="CW43" s="12"/>
      <c r="CX43" s="12"/>
      <c r="CY43" s="46"/>
      <c r="CZ43" s="46"/>
      <c r="DA43" s="46"/>
      <c r="DB43" s="12" t="s">
        <v>2227</v>
      </c>
      <c r="DC43" s="12">
        <v>0</v>
      </c>
      <c r="DD43" s="12"/>
      <c r="DE43" s="17" t="s">
        <v>2061</v>
      </c>
      <c r="DF43" s="5">
        <f>VLOOKUP($C43,'[12]TS-ĐT'!$C$9:$J$24,6,0)</f>
        <v>0</v>
      </c>
      <c r="DG43" s="5"/>
      <c r="DH43" s="5"/>
      <c r="DI43" s="5"/>
      <c r="DJ43" s="5"/>
    </row>
    <row r="44" spans="1:117" s="6" customFormat="1" ht="30" hidden="1" customHeight="1" x14ac:dyDescent="0.25">
      <c r="A44" s="12">
        <f>IF(C44="","",SUBTOTAL(3,$D$24:D44))</f>
        <v>3</v>
      </c>
      <c r="B44" s="12">
        <f>COUNTIF($E$24:E44,E44)</f>
        <v>8</v>
      </c>
      <c r="C44" s="316" t="s">
        <v>160</v>
      </c>
      <c r="D44" s="12" t="str">
        <f>VLOOKUP(C44,'[1]XET CUOI NAM'!$D$9:$E$332,2,0)</f>
        <v>01002020</v>
      </c>
      <c r="E44" s="12" t="s">
        <v>381</v>
      </c>
      <c r="F44" s="12" t="s">
        <v>378</v>
      </c>
      <c r="G44" s="49"/>
      <c r="H44" s="46">
        <f>VLOOKUP($D44,'[2]CSTD CS'!$D$26:$X$346,3,0)</f>
        <v>0</v>
      </c>
      <c r="I44" s="46"/>
      <c r="J44" s="46">
        <f>VLOOKUP($D44,'[2]CSTD CS'!$D$26:$X$346,5,0)</f>
        <v>0</v>
      </c>
      <c r="K44" s="3"/>
      <c r="L44" s="46">
        <f>VLOOKUP($D44,'[2]CSTD CS'!$D$26:$X$346,4,0)</f>
        <v>0</v>
      </c>
      <c r="M44" s="46"/>
      <c r="N44" s="49"/>
      <c r="O44" s="46">
        <f>VLOOKUP($D44,'[2]CSTD CS'!$D$26:$X$346,6,0)</f>
        <v>0</v>
      </c>
      <c r="P44" s="46"/>
      <c r="Q44" s="46">
        <f>VLOOKUP($D44,'[2]CSTD CS'!$D$26:$X$346,8,0)</f>
        <v>0</v>
      </c>
      <c r="R44" s="3"/>
      <c r="S44" s="46">
        <f>VLOOKUP($D44,'[2]CSTD CS'!$D$26:$X$346,7,0)</f>
        <v>0</v>
      </c>
      <c r="T44" s="46"/>
      <c r="U44" s="49"/>
      <c r="V44" s="46">
        <f>VLOOKUP($D44,'[2]CSTD CS'!$D$26:$X$346,9,0)</f>
        <v>0</v>
      </c>
      <c r="W44" s="46"/>
      <c r="X44" s="46">
        <f>VLOOKUP($D44,'[2]CSTD CS'!$D$26:$X$346,11,0)</f>
        <v>0</v>
      </c>
      <c r="Y44" s="3"/>
      <c r="Z44" s="46">
        <f>VLOOKUP($D44,'[2]CSTD CS'!$D$26:$X$346,10,0)</f>
        <v>0</v>
      </c>
      <c r="AA44" s="46"/>
      <c r="AB44" s="49"/>
      <c r="AC44" s="46" t="str">
        <f>VLOOKUP($D44,'[2]CSTD CS'!$D$26:$X$346,12,0)</f>
        <v>x</v>
      </c>
      <c r="AD44" s="46"/>
      <c r="AE44" s="46" t="str">
        <f>VLOOKUP($D44,'[2]CSTD CS'!$D$26:$X$346,14,0)</f>
        <v>Hoàn thiện quy trình kiểm soát hồ sơ hành chính của trường CĐ Kỹ thuật Lý Tự Trọng</v>
      </c>
      <c r="AF44" s="3"/>
      <c r="AG44" s="46">
        <f>VLOOKUP($D44,'[2]CSTD CS'!$D$26:$X$346,13,0)</f>
        <v>0</v>
      </c>
      <c r="AH44" s="46"/>
      <c r="AI44" s="49"/>
      <c r="AJ44" s="46">
        <f>VLOOKUP($D44,'[2]CSTD CS'!$D$26:$X$346,15,0)</f>
        <v>0</v>
      </c>
      <c r="AK44" s="46"/>
      <c r="AL44" s="46" t="str">
        <f>VLOOKUP($D44,'[2]CSTD CS'!$D$26:$X$346,17,0)</f>
        <v>Xây dựng quy trình luân chuyển hồ sơ hành chính tại Trường Cao đẳng kỹ thuật Lý Tự Trọng</v>
      </c>
      <c r="AM44" s="3"/>
      <c r="AN44" s="46">
        <f>VLOOKUP($D44,'[2]CSTD CS'!$D$26:$X$346,16,0)</f>
        <v>0</v>
      </c>
      <c r="AO44" s="46"/>
      <c r="AP44" s="41"/>
      <c r="AQ44" s="46">
        <f>VLOOKUP($D44,'[3]CSTD CS'!$D$25:$AD$344,13,0)</f>
        <v>0</v>
      </c>
      <c r="AR44" s="46"/>
      <c r="AS44" s="3" t="s">
        <v>575</v>
      </c>
      <c r="AT44" s="3"/>
      <c r="AU44" s="46"/>
      <c r="AV44" s="3"/>
      <c r="AW44" s="56"/>
      <c r="AX44" s="46">
        <f>VLOOKUP($D44,'[3]CSTD CS'!$D$25:$AD$344,15,0)</f>
        <v>0</v>
      </c>
      <c r="AY44" s="46"/>
      <c r="AZ44" s="3">
        <v>0</v>
      </c>
      <c r="BA44" s="3"/>
      <c r="BB44" s="46"/>
      <c r="BC44" s="3"/>
      <c r="BD44" s="33"/>
      <c r="BE44" s="46" t="str">
        <f>VLOOKUP($D44,'[3]CSTD CS'!$D$25:$AD$344,17,0)</f>
        <v>x</v>
      </c>
      <c r="BF44" s="46" t="s">
        <v>315</v>
      </c>
      <c r="BG44" s="3" t="s">
        <v>870</v>
      </c>
      <c r="BH44" s="3"/>
      <c r="BI44" s="46"/>
      <c r="BJ44" s="46"/>
      <c r="BK44" s="46"/>
      <c r="BL44" s="55"/>
      <c r="BM44" s="46">
        <f>VLOOKUP($D44,'[3]CSTD CS'!$D$25:$AD$344,20,0)</f>
        <v>0</v>
      </c>
      <c r="BN44" s="46" t="str">
        <f>VLOOKUP(C44,'[4]TH cham SK'!$P$19:$S$167,4,0)</f>
        <v>X</v>
      </c>
      <c r="BO44" s="3" t="s">
        <v>951</v>
      </c>
      <c r="BP44" s="46"/>
      <c r="BQ44" s="46"/>
      <c r="BR44" s="46"/>
      <c r="BS44" s="46"/>
      <c r="BT44" s="55"/>
      <c r="BU44" s="46" t="str">
        <f>VLOOKUP($D44,'[3]CSTD CS'!$D$25:$AA$344,23,0)</f>
        <v>x</v>
      </c>
      <c r="BV44" s="46" t="str">
        <f>VLOOKUP(C44,'[5]TH chi tiet'!$N$15:$Q$161,4,0)</f>
        <v>X</v>
      </c>
      <c r="BW44" s="3" t="s">
        <v>1089</v>
      </c>
      <c r="BX44" s="3"/>
      <c r="BY44" s="46" t="s">
        <v>315</v>
      </c>
      <c r="BZ44" s="46"/>
      <c r="CA44" s="46"/>
      <c r="CB44" s="46"/>
      <c r="CC44" s="46" t="str">
        <f>VLOOKUP($D44,'[3]CSTD CS'!$D$25:$AD$344,25,0)</f>
        <v>HTXS NV</v>
      </c>
      <c r="CD44" s="46"/>
      <c r="CE44" s="46" t="s">
        <v>315</v>
      </c>
      <c r="CF44" s="3" t="s">
        <v>1242</v>
      </c>
      <c r="CG44" s="46"/>
      <c r="CH44" s="46">
        <f>VLOOKUP(D44,[7]LTT!$D$10:$Q$342,10,0)</f>
        <v>0</v>
      </c>
      <c r="CI44" s="3"/>
      <c r="CJ44" s="12" t="str">
        <f>VLOOKUP(D44,'[8]XET CUOI NAM'!$E$9:$BF$332,53,0)</f>
        <v>HTXS NV</v>
      </c>
      <c r="CK44" s="12">
        <f>VLOOKUP($D44,'[9]Mau 6'!$D$10:$R$333,7,0)</f>
        <v>0</v>
      </c>
      <c r="CL44" s="12"/>
      <c r="CM44" s="3" t="s">
        <v>1406</v>
      </c>
      <c r="CN44" s="12"/>
      <c r="CO44" s="12">
        <f>VLOOKUP($D44,'[9]Mau 6'!$D$10:$R$333,10,0)</f>
        <v>0</v>
      </c>
      <c r="CP44" s="46"/>
      <c r="CQ44" s="12">
        <f>VLOOKUP($D44,'[9]Mau 6'!$D$10:$R$333,10,0)</f>
        <v>0</v>
      </c>
      <c r="CR44" s="12">
        <f>VLOOKUP($D44,'[9]Mau 6'!$D$10:$R$333,10,0)</f>
        <v>0</v>
      </c>
      <c r="CS44" s="12" t="s">
        <v>371</v>
      </c>
      <c r="CT44" s="12"/>
      <c r="CU44" s="12" t="str">
        <f>VLOOKUP($D44,'[11]XET CUOI NAM'!$E$9:$BF$336,47,0)</f>
        <v>Tốt</v>
      </c>
      <c r="CV44" s="3" t="s">
        <v>1597</v>
      </c>
      <c r="CW44" s="12"/>
      <c r="CX44" s="12"/>
      <c r="CY44" s="46"/>
      <c r="CZ44" s="46"/>
      <c r="DA44" s="46"/>
      <c r="DB44" s="12" t="s">
        <v>2226</v>
      </c>
      <c r="DC44" s="12" t="s">
        <v>315</v>
      </c>
      <c r="DD44" s="12" t="s">
        <v>2227</v>
      </c>
      <c r="DE44" s="17" t="s">
        <v>2062</v>
      </c>
      <c r="DF44" s="5">
        <f>VLOOKUP($C44,'[12]TS-ĐT'!$C$9:$J$24,6,0)</f>
        <v>0</v>
      </c>
      <c r="DG44" s="313" t="s">
        <v>315</v>
      </c>
      <c r="DH44" s="191"/>
      <c r="DI44" s="191"/>
      <c r="DJ44" s="205"/>
      <c r="DL44" s="133" t="s">
        <v>2232</v>
      </c>
    </row>
    <row r="45" spans="1:117" s="6" customFormat="1" ht="30" hidden="1" customHeight="1" x14ac:dyDescent="0.25">
      <c r="A45" s="12">
        <f>IF(C45="","",SUBTOTAL(3,$D$24:D45))</f>
        <v>3</v>
      </c>
      <c r="B45" s="12">
        <f>COUNTIF($E$24:E45,E45)</f>
        <v>9</v>
      </c>
      <c r="C45" s="17" t="s">
        <v>161</v>
      </c>
      <c r="D45" s="12" t="str">
        <f>VLOOKUP(C45,'[1]XET CUOI NAM'!$D$9:$E$332,2,0)</f>
        <v>01010038</v>
      </c>
      <c r="E45" s="12" t="s">
        <v>381</v>
      </c>
      <c r="F45" s="12" t="s">
        <v>378</v>
      </c>
      <c r="G45" s="49"/>
      <c r="H45" s="46">
        <f>VLOOKUP($D45,'[2]CSTD CS'!$D$26:$X$346,3,0)</f>
        <v>0</v>
      </c>
      <c r="I45" s="46"/>
      <c r="J45" s="46">
        <f>VLOOKUP($D45,'[2]CSTD CS'!$D$26:$X$346,5,0)</f>
        <v>0</v>
      </c>
      <c r="K45" s="3"/>
      <c r="L45" s="46">
        <f>VLOOKUP($D45,'[2]CSTD CS'!$D$26:$X$346,4,0)</f>
        <v>0</v>
      </c>
      <c r="M45" s="46"/>
      <c r="N45" s="49"/>
      <c r="O45" s="46">
        <f>VLOOKUP($D45,'[2]CSTD CS'!$D$26:$X$346,6,0)</f>
        <v>0</v>
      </c>
      <c r="P45" s="46"/>
      <c r="Q45" s="46">
        <f>VLOOKUP($D45,'[2]CSTD CS'!$D$26:$X$346,8,0)</f>
        <v>0</v>
      </c>
      <c r="R45" s="3"/>
      <c r="S45" s="46">
        <f>VLOOKUP($D45,'[2]CSTD CS'!$D$26:$X$346,7,0)</f>
        <v>0</v>
      </c>
      <c r="T45" s="46"/>
      <c r="U45" s="49"/>
      <c r="V45" s="46">
        <f>VLOOKUP($D45,'[2]CSTD CS'!$D$26:$X$346,9,0)</f>
        <v>0</v>
      </c>
      <c r="W45" s="46"/>
      <c r="X45" s="46">
        <f>VLOOKUP($D45,'[2]CSTD CS'!$D$26:$X$346,11,0)</f>
        <v>0</v>
      </c>
      <c r="Y45" s="3"/>
      <c r="Z45" s="46">
        <f>VLOOKUP($D45,'[2]CSTD CS'!$D$26:$X$346,10,0)</f>
        <v>0</v>
      </c>
      <c r="AA45" s="46"/>
      <c r="AB45" s="49"/>
      <c r="AC45" s="46">
        <f>VLOOKUP($D45,'[2]CSTD CS'!$D$26:$X$346,12,0)</f>
        <v>0</v>
      </c>
      <c r="AD45" s="46"/>
      <c r="AE45" s="46">
        <f>VLOOKUP($D45,'[2]CSTD CS'!$D$26:$X$346,14,0)</f>
        <v>0</v>
      </c>
      <c r="AF45" s="3"/>
      <c r="AG45" s="46">
        <f>VLOOKUP($D45,'[2]CSTD CS'!$D$26:$X$346,13,0)</f>
        <v>0</v>
      </c>
      <c r="AH45" s="46"/>
      <c r="AI45" s="49"/>
      <c r="AJ45" s="46">
        <f>VLOOKUP($D45,'[2]CSTD CS'!$D$26:$X$346,15,0)</f>
        <v>0</v>
      </c>
      <c r="AK45" s="46"/>
      <c r="AL45" s="46">
        <f>VLOOKUP($D45,'[2]CSTD CS'!$D$26:$X$346,17,0)</f>
        <v>0</v>
      </c>
      <c r="AM45" s="3"/>
      <c r="AN45" s="46">
        <f>VLOOKUP($D45,'[2]CSTD CS'!$D$26:$X$346,16,0)</f>
        <v>0</v>
      </c>
      <c r="AO45" s="46"/>
      <c r="AP45" s="41"/>
      <c r="AQ45" s="46">
        <f>VLOOKUP($D45,'[3]CSTD CS'!$D$25:$AD$344,13,0)</f>
        <v>0</v>
      </c>
      <c r="AR45" s="46"/>
      <c r="AS45" s="3" t="s">
        <v>576</v>
      </c>
      <c r="AT45" s="3"/>
      <c r="AU45" s="46"/>
      <c r="AV45" s="3"/>
      <c r="AW45" s="56"/>
      <c r="AX45" s="46">
        <f>VLOOKUP($D45,'[3]CSTD CS'!$D$25:$AD$344,15,0)</f>
        <v>0</v>
      </c>
      <c r="AY45" s="46"/>
      <c r="AZ45" s="3">
        <v>0</v>
      </c>
      <c r="BA45" s="3"/>
      <c r="BB45" s="46"/>
      <c r="BC45" s="3"/>
      <c r="BD45" s="33"/>
      <c r="BE45" s="46">
        <f>VLOOKUP($D45,'[3]CSTD CS'!$D$25:$AD$344,17,0)</f>
        <v>0</v>
      </c>
      <c r="BF45" s="46"/>
      <c r="BG45" s="3">
        <v>0</v>
      </c>
      <c r="BH45" s="3"/>
      <c r="BI45" s="46"/>
      <c r="BJ45" s="46"/>
      <c r="BK45" s="46"/>
      <c r="BL45" s="57"/>
      <c r="BM45" s="46">
        <f>VLOOKUP($D45,'[3]CSTD CS'!$D$25:$AD$344,20,0)</f>
        <v>0</v>
      </c>
      <c r="BN45" s="46"/>
      <c r="BO45" s="3">
        <v>0</v>
      </c>
      <c r="BP45" s="46"/>
      <c r="BQ45" s="46"/>
      <c r="BR45" s="46"/>
      <c r="BS45" s="46"/>
      <c r="BT45" s="57"/>
      <c r="BU45" s="46">
        <f>VLOOKUP($D45,'[3]CSTD CS'!$D$25:$AA$344,23,0)</f>
        <v>0</v>
      </c>
      <c r="BV45" s="46"/>
      <c r="BW45" s="3">
        <v>0</v>
      </c>
      <c r="BX45" s="3"/>
      <c r="BY45" s="46"/>
      <c r="BZ45" s="46"/>
      <c r="CA45" s="46"/>
      <c r="CB45" s="46"/>
      <c r="CC45" s="46" t="str">
        <f>VLOOKUP($D45,'[3]CSTD CS'!$D$25:$AD$344,25,0)</f>
        <v>HTXS NV</v>
      </c>
      <c r="CD45" s="46"/>
      <c r="CE45" s="46"/>
      <c r="CF45" s="3" t="s">
        <v>1243</v>
      </c>
      <c r="CG45" s="46"/>
      <c r="CH45" s="46">
        <f>VLOOKUP(D45,[7]LTT!$D$10:$Q$342,10,0)</f>
        <v>0</v>
      </c>
      <c r="CI45" s="3"/>
      <c r="CJ45" s="12" t="str">
        <f>VLOOKUP(D45,'[8]XET CUOI NAM'!$E$9:$BF$332,53,0)</f>
        <v>HTXS NV</v>
      </c>
      <c r="CK45" s="12">
        <f>VLOOKUP($D45,'[9]Mau 6'!$D$10:$R$333,7,0)</f>
        <v>0</v>
      </c>
      <c r="CL45" s="12"/>
      <c r="CM45" s="3" t="s">
        <v>1407</v>
      </c>
      <c r="CN45" s="12">
        <f>SUM(COUNTIF(BU45,"x"),COUNTIF(CD45,"x"),COUNTIF(CK45,"x"))</f>
        <v>0</v>
      </c>
      <c r="CO45" s="12">
        <f>VLOOKUP($D45,'[9]Mau 6'!$D$10:$R$333,10,0)</f>
        <v>0</v>
      </c>
      <c r="CP45" s="46"/>
      <c r="CQ45" s="12">
        <f>VLOOKUP($D45,'[9]Mau 6'!$D$10:$R$333,10,0)</f>
        <v>0</v>
      </c>
      <c r="CR45" s="12">
        <f>VLOOKUP($D45,'[9]Mau 6'!$D$10:$R$333,10,0)</f>
        <v>0</v>
      </c>
      <c r="CS45" s="12" t="s">
        <v>371</v>
      </c>
      <c r="CT45" s="12"/>
      <c r="CU45" s="12"/>
      <c r="CV45" s="3" t="s">
        <v>1598</v>
      </c>
      <c r="CW45" s="12"/>
      <c r="CX45" s="12"/>
      <c r="CY45" s="46"/>
      <c r="CZ45" s="46"/>
      <c r="DA45" s="46"/>
      <c r="DB45" s="12" t="s">
        <v>2227</v>
      </c>
      <c r="DC45" s="12">
        <v>0</v>
      </c>
      <c r="DD45" s="12"/>
      <c r="DE45" s="17" t="s">
        <v>2063</v>
      </c>
      <c r="DF45" s="5">
        <f>VLOOKUP($C45,'[12]TS-ĐT'!$C$9:$J$24,6,0)</f>
        <v>0</v>
      </c>
      <c r="DG45" s="191"/>
      <c r="DH45" s="191"/>
      <c r="DI45" s="191"/>
      <c r="DJ45" s="205"/>
    </row>
    <row r="46" spans="1:117" s="9" customFormat="1" ht="30" hidden="1" customHeight="1" x14ac:dyDescent="0.25">
      <c r="A46" s="12">
        <f>IF(C46="","",SUBTOTAL(3,$D$24:D46))</f>
        <v>3</v>
      </c>
      <c r="B46" s="12">
        <f>COUNTIF($E$24:E46,E46)</f>
        <v>10</v>
      </c>
      <c r="C46" s="316" t="s">
        <v>162</v>
      </c>
      <c r="D46" s="12" t="str">
        <f>VLOOKUP(C46,'[1]XET CUOI NAM'!$D$9:$E$332,2,0)</f>
        <v>01012026</v>
      </c>
      <c r="E46" s="12" t="s">
        <v>381</v>
      </c>
      <c r="F46" s="12" t="s">
        <v>378</v>
      </c>
      <c r="G46" s="49"/>
      <c r="H46" s="46">
        <f>VLOOKUP($D46,'[2]CSTD CS'!$D$26:$X$346,3,0)</f>
        <v>0</v>
      </c>
      <c r="I46" s="46"/>
      <c r="J46" s="46">
        <f>VLOOKUP($D46,'[2]CSTD CS'!$D$26:$X$346,5,0)</f>
        <v>0</v>
      </c>
      <c r="K46" s="3"/>
      <c r="L46" s="46">
        <f>VLOOKUP($D46,'[2]CSTD CS'!$D$26:$X$346,4,0)</f>
        <v>0</v>
      </c>
      <c r="M46" s="46"/>
      <c r="N46" s="49"/>
      <c r="O46" s="46">
        <f>VLOOKUP($D46,'[2]CSTD CS'!$D$26:$X$346,6,0)</f>
        <v>0</v>
      </c>
      <c r="P46" s="46"/>
      <c r="Q46" s="46">
        <f>VLOOKUP($D46,'[2]CSTD CS'!$D$26:$X$346,8,0)</f>
        <v>0</v>
      </c>
      <c r="R46" s="3"/>
      <c r="S46" s="46">
        <f>VLOOKUP($D46,'[2]CSTD CS'!$D$26:$X$346,7,0)</f>
        <v>0</v>
      </c>
      <c r="T46" s="46"/>
      <c r="U46" s="49"/>
      <c r="V46" s="46">
        <f>VLOOKUP($D46,'[2]CSTD CS'!$D$26:$X$346,9,0)</f>
        <v>0</v>
      </c>
      <c r="W46" s="46"/>
      <c r="X46" s="46">
        <f>VLOOKUP($D46,'[2]CSTD CS'!$D$26:$X$346,11,0)</f>
        <v>0</v>
      </c>
      <c r="Y46" s="3"/>
      <c r="Z46" s="46">
        <f>VLOOKUP($D46,'[2]CSTD CS'!$D$26:$X$346,10,0)</f>
        <v>0</v>
      </c>
      <c r="AA46" s="46"/>
      <c r="AB46" s="49"/>
      <c r="AC46" s="46">
        <f>VLOOKUP($D46,'[2]CSTD CS'!$D$26:$X$346,12,0)</f>
        <v>0</v>
      </c>
      <c r="AD46" s="46"/>
      <c r="AE46" s="46">
        <f>VLOOKUP($D46,'[2]CSTD CS'!$D$26:$X$346,14,0)</f>
        <v>0</v>
      </c>
      <c r="AF46" s="3"/>
      <c r="AG46" s="46">
        <f>VLOOKUP($D46,'[2]CSTD CS'!$D$26:$X$346,13,0)</f>
        <v>0</v>
      </c>
      <c r="AH46" s="46"/>
      <c r="AI46" s="49"/>
      <c r="AJ46" s="46">
        <f>VLOOKUP($D46,'[2]CSTD CS'!$D$26:$X$346,15,0)</f>
        <v>0</v>
      </c>
      <c r="AK46" s="46"/>
      <c r="AL46" s="46">
        <f>VLOOKUP($D46,'[2]CSTD CS'!$D$26:$X$346,17,0)</f>
        <v>0</v>
      </c>
      <c r="AM46" s="3"/>
      <c r="AN46" s="46">
        <f>VLOOKUP($D46,'[2]CSTD CS'!$D$26:$X$346,16,0)</f>
        <v>0</v>
      </c>
      <c r="AO46" s="46"/>
      <c r="AP46" s="41"/>
      <c r="AQ46" s="46">
        <f>VLOOKUP($D46,'[3]CSTD CS'!$D$25:$AD$344,13,0)</f>
        <v>0</v>
      </c>
      <c r="AR46" s="46"/>
      <c r="AS46" s="3" t="s">
        <v>577</v>
      </c>
      <c r="AT46" s="3"/>
      <c r="AU46" s="46"/>
      <c r="AV46" s="3"/>
      <c r="AW46" s="56"/>
      <c r="AX46" s="46">
        <f>VLOOKUP($D46,'[3]CSTD CS'!$D$25:$AD$344,15,0)</f>
        <v>0</v>
      </c>
      <c r="AY46" s="46"/>
      <c r="AZ46" s="3">
        <v>0</v>
      </c>
      <c r="BA46" s="3"/>
      <c r="BB46" s="46"/>
      <c r="BC46" s="3"/>
      <c r="BD46" s="33"/>
      <c r="BE46" s="46">
        <f>VLOOKUP($D46,'[3]CSTD CS'!$D$25:$AD$344,17,0)</f>
        <v>0</v>
      </c>
      <c r="BF46" s="46"/>
      <c r="BG46" s="3">
        <v>0</v>
      </c>
      <c r="BH46" s="3"/>
      <c r="BI46" s="46"/>
      <c r="BJ46" s="46"/>
      <c r="BK46" s="46"/>
      <c r="BL46" s="57"/>
      <c r="BM46" s="46">
        <f>VLOOKUP($D46,'[3]CSTD CS'!$D$25:$AD$344,20,0)</f>
        <v>0</v>
      </c>
      <c r="BN46" s="46"/>
      <c r="BO46" s="3">
        <v>0</v>
      </c>
      <c r="BP46" s="46"/>
      <c r="BQ46" s="46"/>
      <c r="BR46" s="46"/>
      <c r="BS46" s="46"/>
      <c r="BT46" s="57"/>
      <c r="BU46" s="46">
        <f>VLOOKUP($D46,'[3]CSTD CS'!$D$25:$AA$344,23,0)</f>
        <v>0</v>
      </c>
      <c r="BV46" s="46" t="str">
        <f>VLOOKUP(C46,'[5]TH chi tiet'!$N$15:$Q$161,4,0)</f>
        <v>X</v>
      </c>
      <c r="BW46" s="3" t="s">
        <v>1090</v>
      </c>
      <c r="BX46" s="3"/>
      <c r="BY46" s="46"/>
      <c r="BZ46" s="46"/>
      <c r="CA46" s="46"/>
      <c r="CB46" s="46"/>
      <c r="CC46" s="46" t="str">
        <f>VLOOKUP($D46,'[3]CSTD CS'!$D$25:$AD$344,25,0)</f>
        <v>HTXS NV</v>
      </c>
      <c r="CD46" s="46"/>
      <c r="CE46" s="46"/>
      <c r="CF46" s="3" t="s">
        <v>1244</v>
      </c>
      <c r="CG46" s="46"/>
      <c r="CH46" s="46">
        <f>VLOOKUP(D46,[7]LTT!$D$10:$Q$342,10,0)</f>
        <v>0</v>
      </c>
      <c r="CI46" s="3"/>
      <c r="CJ46" s="12" t="str">
        <f>VLOOKUP(D46,'[8]XET CUOI NAM'!$E$9:$BF$332,53,0)</f>
        <v>HTXS NV</v>
      </c>
      <c r="CK46" s="12">
        <f>VLOOKUP($D46,'[9]Mau 6'!$D$10:$R$333,7,0)</f>
        <v>0</v>
      </c>
      <c r="CL46" s="12"/>
      <c r="CM46" s="3" t="s">
        <v>1408</v>
      </c>
      <c r="CN46" s="12">
        <f>SUM(COUNTIF(BU46,"x"),COUNTIF(CD46,"x"),COUNTIF(CK46,"x"))</f>
        <v>0</v>
      </c>
      <c r="CO46" s="12">
        <f>VLOOKUP($D46,'[9]Mau 6'!$D$10:$R$333,10,0)</f>
        <v>0</v>
      </c>
      <c r="CP46" s="46"/>
      <c r="CQ46" s="12">
        <f>VLOOKUP($D46,'[9]Mau 6'!$D$10:$R$333,10,0)</f>
        <v>0</v>
      </c>
      <c r="CR46" s="12">
        <f>VLOOKUP($D46,'[9]Mau 6'!$D$10:$R$333,10,0)</f>
        <v>0</v>
      </c>
      <c r="CS46" s="12" t="s">
        <v>371</v>
      </c>
      <c r="CT46" s="12"/>
      <c r="CU46" s="12"/>
      <c r="CV46" s="3" t="s">
        <v>1599</v>
      </c>
      <c r="CW46" s="12"/>
      <c r="CX46" s="12"/>
      <c r="CY46" s="46"/>
      <c r="CZ46" s="46"/>
      <c r="DA46" s="46"/>
      <c r="DB46" s="12" t="s">
        <v>2227</v>
      </c>
      <c r="DC46" s="12" t="s">
        <v>315</v>
      </c>
      <c r="DD46" s="12" t="s">
        <v>2227</v>
      </c>
      <c r="DE46" s="17" t="s">
        <v>2064</v>
      </c>
      <c r="DF46" s="5">
        <f>VLOOKUP($C46,'[12]TS-ĐT'!$C$9:$J$24,6,0)</f>
        <v>0</v>
      </c>
      <c r="DG46" s="5"/>
      <c r="DH46" s="5"/>
      <c r="DI46" s="5"/>
      <c r="DJ46" s="5"/>
    </row>
    <row r="47" spans="1:117" s="9" customFormat="1" ht="30" hidden="1" customHeight="1" x14ac:dyDescent="0.25">
      <c r="A47" s="12">
        <f>IF(C47="","",SUBTOTAL(3,$D$24:D47))</f>
        <v>3</v>
      </c>
      <c r="B47" s="12">
        <f>COUNTIF($E$24:E47,E47)</f>
        <v>11</v>
      </c>
      <c r="C47" s="39" t="s">
        <v>20</v>
      </c>
      <c r="D47" s="12" t="str">
        <f>VLOOKUP(C47,'[1]XET CUOI NAM'!$D$9:$E$332,2,0)</f>
        <v>01022058</v>
      </c>
      <c r="E47" s="12" t="s">
        <v>381</v>
      </c>
      <c r="F47" s="12" t="s">
        <v>378</v>
      </c>
      <c r="G47" s="49"/>
      <c r="H47" s="46">
        <f>VLOOKUP($D47,'[2]CSTD CS'!$D$26:$X$346,3,0)</f>
        <v>0</v>
      </c>
      <c r="I47" s="46"/>
      <c r="J47" s="46">
        <f>VLOOKUP($D47,'[2]CSTD CS'!$D$26:$X$346,5,0)</f>
        <v>0</v>
      </c>
      <c r="K47" s="3"/>
      <c r="L47" s="46">
        <f>VLOOKUP($D47,'[2]CSTD CS'!$D$26:$X$346,4,0)</f>
        <v>0</v>
      </c>
      <c r="M47" s="46"/>
      <c r="N47" s="49"/>
      <c r="O47" s="46">
        <f>VLOOKUP($D47,'[2]CSTD CS'!$D$26:$X$346,6,0)</f>
        <v>0</v>
      </c>
      <c r="P47" s="46"/>
      <c r="Q47" s="46">
        <f>VLOOKUP($D47,'[2]CSTD CS'!$D$26:$X$346,8,0)</f>
        <v>0</v>
      </c>
      <c r="R47" s="3"/>
      <c r="S47" s="46">
        <f>VLOOKUP($D47,'[2]CSTD CS'!$D$26:$X$346,7,0)</f>
        <v>0</v>
      </c>
      <c r="T47" s="46"/>
      <c r="U47" s="49"/>
      <c r="V47" s="46">
        <f>VLOOKUP($D47,'[2]CSTD CS'!$D$26:$X$346,9,0)</f>
        <v>0</v>
      </c>
      <c r="W47" s="46"/>
      <c r="X47" s="46">
        <f>VLOOKUP($D47,'[2]CSTD CS'!$D$26:$X$346,11,0)</f>
        <v>0</v>
      </c>
      <c r="Y47" s="3"/>
      <c r="Z47" s="46">
        <f>VLOOKUP($D47,'[2]CSTD CS'!$D$26:$X$346,10,0)</f>
        <v>0</v>
      </c>
      <c r="AA47" s="46"/>
      <c r="AB47" s="49"/>
      <c r="AC47" s="46">
        <f>VLOOKUP($D47,'[2]CSTD CS'!$D$26:$X$346,12,0)</f>
        <v>0</v>
      </c>
      <c r="AD47" s="46"/>
      <c r="AE47" s="46">
        <f>VLOOKUP($D47,'[2]CSTD CS'!$D$26:$X$346,14,0)</f>
        <v>0</v>
      </c>
      <c r="AF47" s="3"/>
      <c r="AG47" s="46">
        <f>VLOOKUP($D47,'[2]CSTD CS'!$D$26:$X$346,13,0)</f>
        <v>0</v>
      </c>
      <c r="AH47" s="46"/>
      <c r="AI47" s="49"/>
      <c r="AJ47" s="46">
        <f>VLOOKUP($D47,'[2]CSTD CS'!$D$26:$X$346,15,0)</f>
        <v>0</v>
      </c>
      <c r="AK47" s="46"/>
      <c r="AL47" s="46">
        <f>VLOOKUP($D47,'[2]CSTD CS'!$D$26:$X$346,17,0)</f>
        <v>0</v>
      </c>
      <c r="AM47" s="3"/>
      <c r="AN47" s="46">
        <f>VLOOKUP($D47,'[2]CSTD CS'!$D$26:$X$346,16,0)</f>
        <v>0</v>
      </c>
      <c r="AO47" s="46"/>
      <c r="AP47" s="38"/>
      <c r="AQ47" s="46">
        <f>VLOOKUP($D47,'[3]CSTD CS'!$D$25:$AD$344,13,0)</f>
        <v>0</v>
      </c>
      <c r="AR47" s="46"/>
      <c r="AS47" s="3" t="s">
        <v>595</v>
      </c>
      <c r="AT47" s="3"/>
      <c r="AU47" s="46"/>
      <c r="AV47" s="3"/>
      <c r="AW47" s="53"/>
      <c r="AX47" s="46">
        <f>VLOOKUP($D47,'[3]CSTD CS'!$D$25:$AD$344,15,0)</f>
        <v>0</v>
      </c>
      <c r="AY47" s="46"/>
      <c r="AZ47" s="3">
        <v>0</v>
      </c>
      <c r="BA47" s="3"/>
      <c r="BB47" s="46"/>
      <c r="BC47" s="3"/>
      <c r="BD47" s="33"/>
      <c r="BE47" s="46">
        <f>VLOOKUP($D47,'[3]CSTD CS'!$D$25:$AD$344,17,0)</f>
        <v>0</v>
      </c>
      <c r="BF47" s="46"/>
      <c r="BG47" s="3" t="s">
        <v>882</v>
      </c>
      <c r="BH47" s="3"/>
      <c r="BI47" s="46"/>
      <c r="BJ47" s="46"/>
      <c r="BK47" s="46"/>
      <c r="BL47" s="1"/>
      <c r="BM47" s="46">
        <f>VLOOKUP($D47,'[3]CSTD CS'!$D$25:$AD$344,20,0)</f>
        <v>0</v>
      </c>
      <c r="BN47" s="46">
        <f>VLOOKUP(C47,'[4]TH cham SK'!$P$19:$S$167,4,0)</f>
        <v>0</v>
      </c>
      <c r="BO47" s="3" t="s">
        <v>972</v>
      </c>
      <c r="BP47" s="46"/>
      <c r="BQ47" s="46"/>
      <c r="BR47" s="46"/>
      <c r="BS47" s="46"/>
      <c r="BT47" s="1"/>
      <c r="BU47" s="46">
        <f>VLOOKUP($D47,'[3]CSTD CS'!$D$25:$AA$344,23,0)</f>
        <v>0</v>
      </c>
      <c r="BV47" s="46">
        <f>VLOOKUP(C47,'[5]TH chi tiet'!$N$15:$Q$161,4,0)</f>
        <v>0</v>
      </c>
      <c r="BW47" s="3" t="s">
        <v>1111</v>
      </c>
      <c r="BX47" s="3"/>
      <c r="BY47" s="46"/>
      <c r="BZ47" s="46"/>
      <c r="CA47" s="46"/>
      <c r="CB47" s="46"/>
      <c r="CC47" s="46" t="str">
        <f>VLOOKUP($D47,'[3]CSTD CS'!$D$25:$AD$344,25,0)</f>
        <v>HTXS NV</v>
      </c>
      <c r="CD47" s="46"/>
      <c r="CE47" s="46"/>
      <c r="CF47" s="3" t="s">
        <v>1268</v>
      </c>
      <c r="CG47" s="46"/>
      <c r="CH47" s="46">
        <f>VLOOKUP(D47,[7]LTT!$D$10:$Q$342,10,0)</f>
        <v>0</v>
      </c>
      <c r="CI47" s="3"/>
      <c r="CJ47" s="12" t="str">
        <f>VLOOKUP(D47,'[8]XET CUOI NAM'!$E$9:$BF$332,53,0)</f>
        <v>HTT NV</v>
      </c>
      <c r="CK47" s="12">
        <f>VLOOKUP($D47,'[9]Mau 6'!$D$10:$R$333,7,0)</f>
        <v>0</v>
      </c>
      <c r="CL47" s="12" t="str">
        <f>VLOOKUP(D47,[10]PL7!$F$17:$G$117,2,0)</f>
        <v>X</v>
      </c>
      <c r="CM47" s="3" t="s">
        <v>1431</v>
      </c>
      <c r="CN47" s="12">
        <f>SUM(COUNTIF(BU47,"x"),COUNTIF(CD47,"x"),COUNTIF(CK47,"x"))</f>
        <v>0</v>
      </c>
      <c r="CO47" s="12">
        <f>VLOOKUP($D47,'[9]Mau 6'!$D$10:$R$333,10,0)</f>
        <v>0</v>
      </c>
      <c r="CP47" s="46"/>
      <c r="CQ47" s="12">
        <f>VLOOKUP($D47,'[9]Mau 6'!$D$10:$R$333,10,0)</f>
        <v>0</v>
      </c>
      <c r="CR47" s="12" t="s">
        <v>315</v>
      </c>
      <c r="CS47" s="12" t="s">
        <v>431</v>
      </c>
      <c r="CT47" s="12"/>
      <c r="CU47" s="12"/>
      <c r="CV47" s="3" t="s">
        <v>1622</v>
      </c>
      <c r="CW47" s="12"/>
      <c r="CX47" s="12"/>
      <c r="CY47" s="46"/>
      <c r="CZ47" s="46"/>
      <c r="DA47" s="46"/>
      <c r="DB47" s="12" t="s">
        <v>2227</v>
      </c>
      <c r="DC47" s="12">
        <v>0</v>
      </c>
      <c r="DD47" s="12"/>
      <c r="DE47" s="17" t="s">
        <v>2065</v>
      </c>
      <c r="DF47" s="5">
        <f>VLOOKUP($C47,'[12]TS-ĐT'!$C$9:$J$24,6,0)</f>
        <v>0</v>
      </c>
      <c r="DG47" s="5"/>
      <c r="DH47" s="5"/>
      <c r="DI47" s="5"/>
      <c r="DJ47" s="5"/>
    </row>
    <row r="48" spans="1:117" s="9" customFormat="1" ht="30" hidden="1" customHeight="1" x14ac:dyDescent="0.25">
      <c r="A48" s="12">
        <f>IF(C48="","",SUBTOTAL(3,$D$24:D48))</f>
        <v>3</v>
      </c>
      <c r="B48" s="12">
        <f>COUNTIF($E$24:E48,E48)</f>
        <v>12</v>
      </c>
      <c r="C48" s="317" t="s">
        <v>2009</v>
      </c>
      <c r="D48" s="12" t="s">
        <v>2010</v>
      </c>
      <c r="E48" s="12" t="s">
        <v>381</v>
      </c>
      <c r="F48" s="12" t="s">
        <v>380</v>
      </c>
      <c r="G48" s="49"/>
      <c r="H48" s="46" t="e">
        <f>VLOOKUP($D48,'[2]CSTD CS'!$D$26:$X$346,3,0)</f>
        <v>#N/A</v>
      </c>
      <c r="I48" s="46"/>
      <c r="J48" s="46" t="e">
        <f>VLOOKUP($D48,'[2]CSTD CS'!$D$26:$X$346,5,0)</f>
        <v>#N/A</v>
      </c>
      <c r="K48" s="3"/>
      <c r="L48" s="46" t="e">
        <f>VLOOKUP($D48,'[2]CSTD CS'!$D$26:$X$346,4,0)</f>
        <v>#N/A</v>
      </c>
      <c r="M48" s="46"/>
      <c r="N48" s="49"/>
      <c r="O48" s="46" t="e">
        <f>VLOOKUP($D48,'[2]CSTD CS'!$D$26:$X$346,6,0)</f>
        <v>#N/A</v>
      </c>
      <c r="P48" s="46"/>
      <c r="Q48" s="46" t="e">
        <f>VLOOKUP($D48,'[2]CSTD CS'!$D$26:$X$346,8,0)</f>
        <v>#N/A</v>
      </c>
      <c r="R48" s="3"/>
      <c r="S48" s="46" t="e">
        <f>VLOOKUP($D48,'[2]CSTD CS'!$D$26:$X$346,7,0)</f>
        <v>#N/A</v>
      </c>
      <c r="T48" s="46"/>
      <c r="U48" s="49"/>
      <c r="V48" s="46" t="e">
        <f>VLOOKUP($D48,'[2]CSTD CS'!$D$26:$X$346,9,0)</f>
        <v>#N/A</v>
      </c>
      <c r="W48" s="46"/>
      <c r="X48" s="46" t="e">
        <f>VLOOKUP($D48,'[2]CSTD CS'!$D$26:$X$346,11,0)</f>
        <v>#N/A</v>
      </c>
      <c r="Y48" s="3"/>
      <c r="Z48" s="46" t="e">
        <f>VLOOKUP($D48,'[2]CSTD CS'!$D$26:$X$346,10,0)</f>
        <v>#N/A</v>
      </c>
      <c r="AA48" s="46"/>
      <c r="AB48" s="49"/>
      <c r="AC48" s="46" t="e">
        <f>VLOOKUP($D48,'[2]CSTD CS'!$D$26:$X$346,12,0)</f>
        <v>#N/A</v>
      </c>
      <c r="AD48" s="46"/>
      <c r="AE48" s="46" t="e">
        <f>VLOOKUP($D48,'[2]CSTD CS'!$D$26:$X$346,14,0)</f>
        <v>#N/A</v>
      </c>
      <c r="AF48" s="3"/>
      <c r="AG48" s="46" t="e">
        <f>VLOOKUP($D48,'[2]CSTD CS'!$D$26:$X$346,13,0)</f>
        <v>#N/A</v>
      </c>
      <c r="AH48" s="46"/>
      <c r="AI48" s="49"/>
      <c r="AJ48" s="46" t="e">
        <f>VLOOKUP($D48,'[2]CSTD CS'!$D$26:$X$346,15,0)</f>
        <v>#N/A</v>
      </c>
      <c r="AK48" s="46"/>
      <c r="AL48" s="46" t="e">
        <f>VLOOKUP($D48,'[2]CSTD CS'!$D$26:$X$346,17,0)</f>
        <v>#N/A</v>
      </c>
      <c r="AM48" s="3"/>
      <c r="AN48" s="46" t="e">
        <f>VLOOKUP($D48,'[2]CSTD CS'!$D$26:$X$346,16,0)</f>
        <v>#N/A</v>
      </c>
      <c r="AO48" s="46"/>
      <c r="AP48" s="38"/>
      <c r="AQ48" s="46"/>
      <c r="AR48" s="46"/>
      <c r="AS48" s="3"/>
      <c r="AT48" s="3"/>
      <c r="AU48" s="46"/>
      <c r="AV48" s="3"/>
      <c r="AW48" s="53"/>
      <c r="AX48" s="46"/>
      <c r="AY48" s="46"/>
      <c r="AZ48" s="3"/>
      <c r="BA48" s="3"/>
      <c r="BB48" s="46"/>
      <c r="BC48" s="3"/>
      <c r="BD48" s="33"/>
      <c r="BE48" s="46"/>
      <c r="BF48" s="46"/>
      <c r="BG48" s="3"/>
      <c r="BH48" s="3"/>
      <c r="BI48" s="46"/>
      <c r="BJ48" s="46"/>
      <c r="BK48" s="46"/>
      <c r="BL48" s="1"/>
      <c r="BM48" s="46"/>
      <c r="BN48" s="46"/>
      <c r="BO48" s="3"/>
      <c r="BP48" s="46"/>
      <c r="BQ48" s="46"/>
      <c r="BR48" s="46"/>
      <c r="BS48" s="46"/>
      <c r="BT48" s="1"/>
      <c r="BU48" s="46"/>
      <c r="BV48" s="46"/>
      <c r="BW48" s="3"/>
      <c r="BX48" s="3"/>
      <c r="BY48" s="46"/>
      <c r="BZ48" s="46"/>
      <c r="CA48" s="46"/>
      <c r="CB48" s="46"/>
      <c r="CC48" s="46"/>
      <c r="CD48" s="46"/>
      <c r="CE48" s="46"/>
      <c r="CF48" s="3"/>
      <c r="CG48" s="46"/>
      <c r="CH48" s="46"/>
      <c r="CI48" s="3"/>
      <c r="CJ48" s="12"/>
      <c r="CK48" s="12"/>
      <c r="CL48" s="12"/>
      <c r="CM48" s="3"/>
      <c r="CN48" s="12"/>
      <c r="CO48" s="12"/>
      <c r="CP48" s="46"/>
      <c r="CQ48" s="12"/>
      <c r="CR48" s="12"/>
      <c r="CS48" s="12"/>
      <c r="CT48" s="12"/>
      <c r="CU48" s="12"/>
      <c r="CV48" s="3"/>
      <c r="CW48" s="12"/>
      <c r="CX48" s="12"/>
      <c r="CY48" s="46"/>
      <c r="CZ48" s="46"/>
      <c r="DA48" s="46"/>
      <c r="DB48" s="12" t="s">
        <v>2227</v>
      </c>
      <c r="DC48" s="12" t="s">
        <v>315</v>
      </c>
      <c r="DD48" s="12" t="s">
        <v>2227</v>
      </c>
      <c r="DE48" s="17" t="s">
        <v>2066</v>
      </c>
      <c r="DF48" s="5">
        <f>VLOOKUP($C48,'[12]TS-ĐT'!$C$9:$J$24,6,0)</f>
        <v>0</v>
      </c>
      <c r="DG48" s="5"/>
      <c r="DH48" s="5"/>
      <c r="DI48" s="5"/>
      <c r="DJ48" s="5"/>
    </row>
    <row r="49" spans="1:116" s="6" customFormat="1" ht="30" hidden="1" customHeight="1" x14ac:dyDescent="0.25">
      <c r="A49" s="12">
        <f>IF(C49="","",SUBTOTAL(3,$D$24:D49))</f>
        <v>3</v>
      </c>
      <c r="B49" s="12">
        <f>COUNTIF($E$24:E49,E49)</f>
        <v>13</v>
      </c>
      <c r="C49" s="316" t="s">
        <v>163</v>
      </c>
      <c r="D49" s="12" t="str">
        <f>VLOOKUP(C49,'[1]XET CUOI NAM'!$D$9:$E$332,2,0)</f>
        <v>01011017</v>
      </c>
      <c r="E49" s="12" t="s">
        <v>381</v>
      </c>
      <c r="F49" s="12" t="s">
        <v>380</v>
      </c>
      <c r="G49" s="49"/>
      <c r="H49" s="46">
        <f>VLOOKUP($D49,'[2]CSTD CS'!$D$26:$X$346,3,0)</f>
        <v>0</v>
      </c>
      <c r="I49" s="46"/>
      <c r="J49" s="46">
        <f>VLOOKUP($D49,'[2]CSTD CS'!$D$26:$X$346,5,0)</f>
        <v>0</v>
      </c>
      <c r="K49" s="3"/>
      <c r="L49" s="46">
        <f>VLOOKUP($D49,'[2]CSTD CS'!$D$26:$X$346,4,0)</f>
        <v>0</v>
      </c>
      <c r="M49" s="46"/>
      <c r="N49" s="49"/>
      <c r="O49" s="46">
        <f>VLOOKUP($D49,'[2]CSTD CS'!$D$26:$X$346,6,0)</f>
        <v>0</v>
      </c>
      <c r="P49" s="46"/>
      <c r="Q49" s="46">
        <f>VLOOKUP($D49,'[2]CSTD CS'!$D$26:$X$346,8,0)</f>
        <v>0</v>
      </c>
      <c r="R49" s="3"/>
      <c r="S49" s="46">
        <f>VLOOKUP($D49,'[2]CSTD CS'!$D$26:$X$346,7,0)</f>
        <v>0</v>
      </c>
      <c r="T49" s="46"/>
      <c r="U49" s="49"/>
      <c r="V49" s="46">
        <f>VLOOKUP($D49,'[2]CSTD CS'!$D$26:$X$346,9,0)</f>
        <v>0</v>
      </c>
      <c r="W49" s="46"/>
      <c r="X49" s="46">
        <f>VLOOKUP($D49,'[2]CSTD CS'!$D$26:$X$346,11,0)</f>
        <v>0</v>
      </c>
      <c r="Y49" s="3"/>
      <c r="Z49" s="46">
        <f>VLOOKUP($D49,'[2]CSTD CS'!$D$26:$X$346,10,0)</f>
        <v>0</v>
      </c>
      <c r="AA49" s="46"/>
      <c r="AB49" s="49"/>
      <c r="AC49" s="46">
        <f>VLOOKUP($D49,'[2]CSTD CS'!$D$26:$X$346,12,0)</f>
        <v>0</v>
      </c>
      <c r="AD49" s="46"/>
      <c r="AE49" s="46">
        <f>VLOOKUP($D49,'[2]CSTD CS'!$D$26:$X$346,14,0)</f>
        <v>0</v>
      </c>
      <c r="AF49" s="3"/>
      <c r="AG49" s="46">
        <f>VLOOKUP($D49,'[2]CSTD CS'!$D$26:$X$346,13,0)</f>
        <v>0</v>
      </c>
      <c r="AH49" s="46"/>
      <c r="AI49" s="49"/>
      <c r="AJ49" s="46">
        <f>VLOOKUP($D49,'[2]CSTD CS'!$D$26:$X$346,15,0)</f>
        <v>0</v>
      </c>
      <c r="AK49" s="46"/>
      <c r="AL49" s="46">
        <f>VLOOKUP($D49,'[2]CSTD CS'!$D$26:$X$346,17,0)</f>
        <v>0</v>
      </c>
      <c r="AM49" s="3"/>
      <c r="AN49" s="46">
        <f>VLOOKUP($D49,'[2]CSTD CS'!$D$26:$X$346,16,0)</f>
        <v>0</v>
      </c>
      <c r="AO49" s="46"/>
      <c r="AP49" s="52"/>
      <c r="AQ49" s="46">
        <f>VLOOKUP($D49,'[3]CSTD CS'!$D$25:$AD$344,13,0)</f>
        <v>0</v>
      </c>
      <c r="AR49" s="46"/>
      <c r="AS49" s="3" t="s">
        <v>578</v>
      </c>
      <c r="AT49" s="3"/>
      <c r="AU49" s="46"/>
      <c r="AV49" s="3"/>
      <c r="AW49" s="5"/>
      <c r="AX49" s="46">
        <f>VLOOKUP($D49,'[3]CSTD CS'!$D$25:$AD$344,15,0)</f>
        <v>0</v>
      </c>
      <c r="AY49" s="46"/>
      <c r="AZ49" s="3">
        <v>0</v>
      </c>
      <c r="BA49" s="3"/>
      <c r="BB49" s="46"/>
      <c r="BC49" s="3"/>
      <c r="BD49" s="33"/>
      <c r="BE49" s="46">
        <f>VLOOKUP($D49,'[3]CSTD CS'!$D$25:$AD$344,17,0)</f>
        <v>0</v>
      </c>
      <c r="BF49" s="46"/>
      <c r="BG49" s="3">
        <v>0</v>
      </c>
      <c r="BH49" s="3"/>
      <c r="BI49" s="46"/>
      <c r="BJ49" s="46"/>
      <c r="BK49" s="46"/>
      <c r="BL49" s="55"/>
      <c r="BM49" s="46">
        <f>VLOOKUP($D49,'[3]CSTD CS'!$D$25:$AD$344,20,0)</f>
        <v>0</v>
      </c>
      <c r="BN49" s="46">
        <f>VLOOKUP(C49,'[4]TH cham SK'!$P$19:$S$167,4,0)</f>
        <v>0</v>
      </c>
      <c r="BO49" s="3" t="s">
        <v>952</v>
      </c>
      <c r="BP49" s="46"/>
      <c r="BQ49" s="46"/>
      <c r="BR49" s="46"/>
      <c r="BS49" s="46"/>
      <c r="BT49" s="55"/>
      <c r="BU49" s="46">
        <f>VLOOKUP($D49,'[3]CSTD CS'!$D$25:$AA$344,23,0)</f>
        <v>0</v>
      </c>
      <c r="BV49" s="46">
        <f>VLOOKUP(C49,'[5]TH chi tiet'!$N$15:$Q$161,4,0)</f>
        <v>0</v>
      </c>
      <c r="BW49" s="3" t="s">
        <v>1091</v>
      </c>
      <c r="BX49" s="3"/>
      <c r="BY49" s="46"/>
      <c r="BZ49" s="46"/>
      <c r="CA49" s="46"/>
      <c r="CB49" s="46"/>
      <c r="CC49" s="46" t="str">
        <f>VLOOKUP($D49,'[3]CSTD CS'!$D$25:$AD$344,25,0)</f>
        <v>HTXS NV</v>
      </c>
      <c r="CD49" s="46"/>
      <c r="CE49" s="46" t="s">
        <v>315</v>
      </c>
      <c r="CF49" s="3" t="s">
        <v>1245</v>
      </c>
      <c r="CG49" s="46"/>
      <c r="CH49" s="46">
        <f>VLOOKUP(D49,[7]LTT!$D$10:$Q$342,10,0)</f>
        <v>0</v>
      </c>
      <c r="CI49" s="3"/>
      <c r="CJ49" s="12" t="str">
        <f>VLOOKUP(D49,'[8]XET CUOI NAM'!$E$9:$BF$332,53,0)</f>
        <v>HTXS NV</v>
      </c>
      <c r="CK49" s="12" t="str">
        <f>VLOOKUP($D49,'[9]Mau 6'!$D$10:$R$333,7,0)</f>
        <v>X</v>
      </c>
      <c r="CL49" s="12" t="str">
        <f>VLOOKUP(D49,[10]PL7!$F$17:$G$117,2,0)</f>
        <v>X</v>
      </c>
      <c r="CM49" s="3" t="s">
        <v>1409</v>
      </c>
      <c r="CN49" s="12"/>
      <c r="CO49" s="12" t="s">
        <v>346</v>
      </c>
      <c r="CP49" s="46"/>
      <c r="CQ49" s="12"/>
      <c r="CR49" s="12"/>
      <c r="CS49" s="12" t="s">
        <v>371</v>
      </c>
      <c r="CT49" s="12"/>
      <c r="CU49" s="12"/>
      <c r="CV49" s="3" t="s">
        <v>1600</v>
      </c>
      <c r="CW49" s="12"/>
      <c r="CX49" s="12"/>
      <c r="CY49" s="46"/>
      <c r="CZ49" s="46"/>
      <c r="DA49" s="46"/>
      <c r="DB49" s="12" t="s">
        <v>2227</v>
      </c>
      <c r="DC49" s="12" t="s">
        <v>315</v>
      </c>
      <c r="DD49" s="12" t="s">
        <v>2227</v>
      </c>
      <c r="DE49" s="17" t="s">
        <v>2067</v>
      </c>
      <c r="DF49" s="5">
        <f>VLOOKUP($C49,'[12]TS-ĐT'!$C$9:$J$24,6,0)</f>
        <v>0</v>
      </c>
      <c r="DG49" s="191"/>
      <c r="DH49" s="191"/>
      <c r="DI49" s="191"/>
      <c r="DJ49" s="205"/>
    </row>
    <row r="50" spans="1:116" s="16" customFormat="1" ht="30" hidden="1" customHeight="1" x14ac:dyDescent="0.25">
      <c r="A50" s="12">
        <f>IF(C50="","",SUBTOTAL(3,$D$24:D50))</f>
        <v>3</v>
      </c>
      <c r="B50" s="12">
        <f>COUNTIF($E$24:E50,E50)</f>
        <v>14</v>
      </c>
      <c r="C50" s="316" t="s">
        <v>164</v>
      </c>
      <c r="D50" s="12" t="str">
        <f>VLOOKUP(C50,'[1]XET CUOI NAM'!$D$9:$E$332,2,0)</f>
        <v>01022059</v>
      </c>
      <c r="E50" s="12" t="s">
        <v>381</v>
      </c>
      <c r="F50" s="12" t="s">
        <v>380</v>
      </c>
      <c r="G50" s="49"/>
      <c r="H50" s="46">
        <f>VLOOKUP($D50,'[2]CSTD CS'!$D$26:$X$346,3,0)</f>
        <v>0</v>
      </c>
      <c r="I50" s="46"/>
      <c r="J50" s="46">
        <f>VLOOKUP($D50,'[2]CSTD CS'!$D$26:$X$346,5,0)</f>
        <v>0</v>
      </c>
      <c r="K50" s="3"/>
      <c r="L50" s="46">
        <f>VLOOKUP($D50,'[2]CSTD CS'!$D$26:$X$346,4,0)</f>
        <v>0</v>
      </c>
      <c r="M50" s="46"/>
      <c r="N50" s="49"/>
      <c r="O50" s="46">
        <f>VLOOKUP($D50,'[2]CSTD CS'!$D$26:$X$346,6,0)</f>
        <v>0</v>
      </c>
      <c r="P50" s="46"/>
      <c r="Q50" s="46">
        <f>VLOOKUP($D50,'[2]CSTD CS'!$D$26:$X$346,8,0)</f>
        <v>0</v>
      </c>
      <c r="R50" s="3"/>
      <c r="S50" s="46">
        <f>VLOOKUP($D50,'[2]CSTD CS'!$D$26:$X$346,7,0)</f>
        <v>0</v>
      </c>
      <c r="T50" s="46"/>
      <c r="U50" s="49"/>
      <c r="V50" s="46">
        <f>VLOOKUP($D50,'[2]CSTD CS'!$D$26:$X$346,9,0)</f>
        <v>0</v>
      </c>
      <c r="W50" s="46"/>
      <c r="X50" s="46">
        <f>VLOOKUP($D50,'[2]CSTD CS'!$D$26:$X$346,11,0)</f>
        <v>0</v>
      </c>
      <c r="Y50" s="3"/>
      <c r="Z50" s="46">
        <f>VLOOKUP($D50,'[2]CSTD CS'!$D$26:$X$346,10,0)</f>
        <v>0</v>
      </c>
      <c r="AA50" s="46"/>
      <c r="AB50" s="49"/>
      <c r="AC50" s="46">
        <f>VLOOKUP($D50,'[2]CSTD CS'!$D$26:$X$346,12,0)</f>
        <v>0</v>
      </c>
      <c r="AD50" s="46"/>
      <c r="AE50" s="46">
        <f>VLOOKUP($D50,'[2]CSTD CS'!$D$26:$X$346,14,0)</f>
        <v>0</v>
      </c>
      <c r="AF50" s="3"/>
      <c r="AG50" s="46">
        <f>VLOOKUP($D50,'[2]CSTD CS'!$D$26:$X$346,13,0)</f>
        <v>0</v>
      </c>
      <c r="AH50" s="46"/>
      <c r="AI50" s="49"/>
      <c r="AJ50" s="46">
        <f>VLOOKUP($D50,'[2]CSTD CS'!$D$26:$X$346,15,0)</f>
        <v>0</v>
      </c>
      <c r="AK50" s="46"/>
      <c r="AL50" s="46">
        <f>VLOOKUP($D50,'[2]CSTD CS'!$D$26:$X$346,17,0)</f>
        <v>0</v>
      </c>
      <c r="AM50" s="3"/>
      <c r="AN50" s="46">
        <f>VLOOKUP($D50,'[2]CSTD CS'!$D$26:$X$346,16,0)</f>
        <v>0</v>
      </c>
      <c r="AO50" s="46"/>
      <c r="AP50" s="52"/>
      <c r="AQ50" s="46">
        <f>VLOOKUP($D50,'[3]CSTD CS'!$D$25:$AD$344,13,0)</f>
        <v>0</v>
      </c>
      <c r="AR50" s="46"/>
      <c r="AS50" s="3" t="s">
        <v>579</v>
      </c>
      <c r="AT50" s="3"/>
      <c r="AU50" s="46"/>
      <c r="AV50" s="3"/>
      <c r="AW50" s="5"/>
      <c r="AX50" s="46">
        <f>VLOOKUP($D50,'[3]CSTD CS'!$D$25:$AD$344,15,0)</f>
        <v>0</v>
      </c>
      <c r="AY50" s="46"/>
      <c r="AZ50" s="3">
        <v>0</v>
      </c>
      <c r="BA50" s="3"/>
      <c r="BB50" s="46"/>
      <c r="BC50" s="3"/>
      <c r="BD50" s="33"/>
      <c r="BE50" s="46">
        <f>VLOOKUP($D50,'[3]CSTD CS'!$D$25:$AD$344,17,0)</f>
        <v>0</v>
      </c>
      <c r="BF50" s="46"/>
      <c r="BG50" s="3">
        <v>0</v>
      </c>
      <c r="BH50" s="3"/>
      <c r="BI50" s="46"/>
      <c r="BJ50" s="46"/>
      <c r="BK50" s="46"/>
      <c r="BL50" s="55"/>
      <c r="BM50" s="46">
        <f>VLOOKUP($D50,'[3]CSTD CS'!$D$25:$AD$344,20,0)</f>
        <v>0</v>
      </c>
      <c r="BN50" s="46" t="str">
        <f>VLOOKUP(C50,'[4]TH cham SK'!$P$19:$S$167,4,0)</f>
        <v>X</v>
      </c>
      <c r="BO50" s="3" t="s">
        <v>953</v>
      </c>
      <c r="BP50" s="46"/>
      <c r="BQ50" s="46"/>
      <c r="BR50" s="46"/>
      <c r="BS50" s="46"/>
      <c r="BT50" s="55"/>
      <c r="BU50" s="46">
        <f>VLOOKUP($D50,'[3]CSTD CS'!$D$25:$AA$344,23,0)</f>
        <v>0</v>
      </c>
      <c r="BV50" s="46">
        <f>VLOOKUP(C50,'[5]TH chi tiet'!$N$15:$Q$161,4,0)</f>
        <v>0</v>
      </c>
      <c r="BW50" s="3" t="s">
        <v>1092</v>
      </c>
      <c r="BX50" s="3"/>
      <c r="BY50" s="46"/>
      <c r="BZ50" s="46"/>
      <c r="CA50" s="46"/>
      <c r="CB50" s="46"/>
      <c r="CC50" s="46" t="str">
        <f>VLOOKUP($D50,'[3]CSTD CS'!$D$25:$AD$344,25,0)</f>
        <v>HTXS NV</v>
      </c>
      <c r="CD50" s="46"/>
      <c r="CE50" s="46" t="s">
        <v>315</v>
      </c>
      <c r="CF50" s="3" t="s">
        <v>1246</v>
      </c>
      <c r="CG50" s="46"/>
      <c r="CH50" s="46">
        <f>VLOOKUP(D50,[7]LTT!$D$10:$Q$342,10,0)</f>
        <v>0</v>
      </c>
      <c r="CI50" s="3"/>
      <c r="CJ50" s="12" t="str">
        <f>VLOOKUP(D50,'[8]XET CUOI NAM'!$E$9:$BF$332,53,0)</f>
        <v>HTXS NV</v>
      </c>
      <c r="CK50" s="12">
        <f>VLOOKUP($D50,'[9]Mau 6'!$D$10:$R$333,7,0)</f>
        <v>0</v>
      </c>
      <c r="CL50" s="12"/>
      <c r="CM50" s="3" t="s">
        <v>1410</v>
      </c>
      <c r="CN50" s="12">
        <f>SUM(COUNTIF(BU50,"x"),COUNTIF(CD50,"x"),COUNTIF(CK50,"x"))</f>
        <v>0</v>
      </c>
      <c r="CO50" s="12">
        <f>VLOOKUP($D50,'[9]Mau 6'!$D$10:$R$333,10,0)</f>
        <v>0</v>
      </c>
      <c r="CP50" s="46"/>
      <c r="CQ50" s="12">
        <f>VLOOKUP($D50,'[9]Mau 6'!$D$10:$R$333,10,0)</f>
        <v>0</v>
      </c>
      <c r="CR50" s="12">
        <f>VLOOKUP($D50,'[9]Mau 6'!$D$10:$R$333,10,0)</f>
        <v>0</v>
      </c>
      <c r="CS50" s="12" t="s">
        <v>371</v>
      </c>
      <c r="CT50" s="12"/>
      <c r="CU50" s="12" t="str">
        <f>VLOOKUP($D50,'[11]XET CUOI NAM'!$E$9:$BF$336,47,0)</f>
        <v>Tốt</v>
      </c>
      <c r="CV50" s="3" t="s">
        <v>1601</v>
      </c>
      <c r="CW50" s="12"/>
      <c r="CX50" s="12"/>
      <c r="CY50" s="46"/>
      <c r="CZ50" s="46"/>
      <c r="DA50" s="46"/>
      <c r="DB50" s="12" t="s">
        <v>2226</v>
      </c>
      <c r="DC50" s="12" t="s">
        <v>315</v>
      </c>
      <c r="DD50" s="12"/>
      <c r="DE50" s="17" t="s">
        <v>2068</v>
      </c>
      <c r="DF50" s="5">
        <f>VLOOKUP($C50,'[12]TS-ĐT'!$C$9:$J$24,6,0)</f>
        <v>0</v>
      </c>
      <c r="DG50" s="5" t="s">
        <v>315</v>
      </c>
      <c r="DH50" s="194"/>
      <c r="DI50" s="194"/>
      <c r="DJ50" s="194"/>
    </row>
    <row r="51" spans="1:116" s="16" customFormat="1" ht="30" hidden="1" customHeight="1" x14ac:dyDescent="0.25">
      <c r="A51" s="12">
        <f>IF(C51="","",SUBTOTAL(3,$D$24:D51))</f>
        <v>3</v>
      </c>
      <c r="B51" s="12">
        <f>COUNTIF($E$24:E51,E51)</f>
        <v>15</v>
      </c>
      <c r="C51" s="18" t="s">
        <v>165</v>
      </c>
      <c r="D51" s="12" t="str">
        <f>VLOOKUP(C51,'[1]XET CUOI NAM'!$D$9:$E$332,2,0)</f>
        <v>01018006</v>
      </c>
      <c r="E51" s="12" t="s">
        <v>381</v>
      </c>
      <c r="F51" s="12" t="s">
        <v>380</v>
      </c>
      <c r="G51" s="49"/>
      <c r="H51" s="46">
        <f>VLOOKUP($D51,'[2]CSTD CS'!$D$26:$X$346,3,0)</f>
        <v>0</v>
      </c>
      <c r="I51" s="46"/>
      <c r="J51" s="46">
        <f>VLOOKUP($D51,'[2]CSTD CS'!$D$26:$X$346,5,0)</f>
        <v>0</v>
      </c>
      <c r="K51" s="3"/>
      <c r="L51" s="46">
        <f>VLOOKUP($D51,'[2]CSTD CS'!$D$26:$X$346,4,0)</f>
        <v>0</v>
      </c>
      <c r="M51" s="46"/>
      <c r="N51" s="49"/>
      <c r="O51" s="46">
        <f>VLOOKUP($D51,'[2]CSTD CS'!$D$26:$X$346,6,0)</f>
        <v>0</v>
      </c>
      <c r="P51" s="46"/>
      <c r="Q51" s="46">
        <f>VLOOKUP($D51,'[2]CSTD CS'!$D$26:$X$346,8,0)</f>
        <v>0</v>
      </c>
      <c r="R51" s="3"/>
      <c r="S51" s="46">
        <f>VLOOKUP($D51,'[2]CSTD CS'!$D$26:$X$346,7,0)</f>
        <v>0</v>
      </c>
      <c r="T51" s="46"/>
      <c r="U51" s="49"/>
      <c r="V51" s="46">
        <f>VLOOKUP($D51,'[2]CSTD CS'!$D$26:$X$346,9,0)</f>
        <v>0</v>
      </c>
      <c r="W51" s="46"/>
      <c r="X51" s="46">
        <f>VLOOKUP($D51,'[2]CSTD CS'!$D$26:$X$346,11,0)</f>
        <v>0</v>
      </c>
      <c r="Y51" s="3"/>
      <c r="Z51" s="46">
        <f>VLOOKUP($D51,'[2]CSTD CS'!$D$26:$X$346,10,0)</f>
        <v>0</v>
      </c>
      <c r="AA51" s="46"/>
      <c r="AB51" s="49"/>
      <c r="AC51" s="46">
        <f>VLOOKUP($D51,'[2]CSTD CS'!$D$26:$X$346,12,0)</f>
        <v>0</v>
      </c>
      <c r="AD51" s="46"/>
      <c r="AE51" s="46">
        <f>VLOOKUP($D51,'[2]CSTD CS'!$D$26:$X$346,14,0)</f>
        <v>0</v>
      </c>
      <c r="AF51" s="3"/>
      <c r="AG51" s="46">
        <f>VLOOKUP($D51,'[2]CSTD CS'!$D$26:$X$346,13,0)</f>
        <v>0</v>
      </c>
      <c r="AH51" s="46"/>
      <c r="AI51" s="49"/>
      <c r="AJ51" s="46">
        <f>VLOOKUP($D51,'[2]CSTD CS'!$D$26:$X$346,15,0)</f>
        <v>0</v>
      </c>
      <c r="AK51" s="46"/>
      <c r="AL51" s="46">
        <f>VLOOKUP($D51,'[2]CSTD CS'!$D$26:$X$346,17,0)</f>
        <v>0</v>
      </c>
      <c r="AM51" s="3"/>
      <c r="AN51" s="46">
        <f>VLOOKUP($D51,'[2]CSTD CS'!$D$26:$X$346,16,0)</f>
        <v>0</v>
      </c>
      <c r="AO51" s="46"/>
      <c r="AP51" s="52"/>
      <c r="AQ51" s="46">
        <f>VLOOKUP($D51,'[3]CSTD CS'!$D$25:$AD$344,13,0)</f>
        <v>0</v>
      </c>
      <c r="AR51" s="46"/>
      <c r="AS51" s="3" t="s">
        <v>580</v>
      </c>
      <c r="AT51" s="3"/>
      <c r="AU51" s="46"/>
      <c r="AV51" s="3"/>
      <c r="AW51" s="5"/>
      <c r="AX51" s="46">
        <f>VLOOKUP($D51,'[3]CSTD CS'!$D$25:$AD$344,15,0)</f>
        <v>0</v>
      </c>
      <c r="AY51" s="46"/>
      <c r="AZ51" s="3">
        <v>0</v>
      </c>
      <c r="BA51" s="3"/>
      <c r="BB51" s="46"/>
      <c r="BC51" s="3"/>
      <c r="BD51" s="33"/>
      <c r="BE51" s="46" t="str">
        <f>VLOOKUP($D51,'[3]CSTD CS'!$D$25:$AD$344,17,0)</f>
        <v>x</v>
      </c>
      <c r="BF51" s="46" t="s">
        <v>315</v>
      </c>
      <c r="BG51" s="3" t="s">
        <v>871</v>
      </c>
      <c r="BH51" s="3"/>
      <c r="BI51" s="46"/>
      <c r="BJ51" s="46"/>
      <c r="BK51" s="46"/>
      <c r="BL51" s="55"/>
      <c r="BM51" s="46">
        <f>VLOOKUP($D51,'[3]CSTD CS'!$D$25:$AD$344,20,0)</f>
        <v>0</v>
      </c>
      <c r="BN51" s="46">
        <f>VLOOKUP(C51,'[4]TH cham SK'!$P$19:$S$167,4,0)</f>
        <v>0</v>
      </c>
      <c r="BO51" s="3" t="s">
        <v>954</v>
      </c>
      <c r="BP51" s="46"/>
      <c r="BQ51" s="46"/>
      <c r="BR51" s="46"/>
      <c r="BS51" s="46"/>
      <c r="BT51" s="55"/>
      <c r="BU51" s="46" t="str">
        <f>VLOOKUP($D51,'[3]CSTD CS'!$D$25:$AA$344,23,0)</f>
        <v>x</v>
      </c>
      <c r="BV51" s="46" t="str">
        <f>VLOOKUP(C51,'[5]TH chi tiet'!$N$15:$Q$161,4,0)</f>
        <v>X</v>
      </c>
      <c r="BW51" s="3" t="s">
        <v>1093</v>
      </c>
      <c r="BX51" s="3"/>
      <c r="BY51" s="46"/>
      <c r="BZ51" s="46"/>
      <c r="CA51" s="46"/>
      <c r="CB51" s="46"/>
      <c r="CC51" s="46" t="str">
        <f>VLOOKUP($D51,'[3]CSTD CS'!$D$25:$AD$344,25,0)</f>
        <v>HTXS NV</v>
      </c>
      <c r="CD51" s="46"/>
      <c r="CE51" s="46" t="s">
        <v>315</v>
      </c>
      <c r="CF51" s="3" t="s">
        <v>1247</v>
      </c>
      <c r="CG51" s="46"/>
      <c r="CH51" s="46" t="str">
        <f>VLOOKUP(D51,[7]LTT!$D$10:$Q$342,10,0)</f>
        <v>X</v>
      </c>
      <c r="CI51" s="3"/>
      <c r="CJ51" s="12" t="str">
        <f>VLOOKUP(D51,'[8]XET CUOI NAM'!$E$9:$BF$332,53,0)</f>
        <v>HTXS NV</v>
      </c>
      <c r="CK51" s="12">
        <f>VLOOKUP($D51,'[9]Mau 6'!$D$10:$R$333,7,0)</f>
        <v>0</v>
      </c>
      <c r="CL51" s="12"/>
      <c r="CM51" s="3" t="s">
        <v>1411</v>
      </c>
      <c r="CN51" s="12"/>
      <c r="CO51" s="12">
        <f>VLOOKUP($D51,'[9]Mau 6'!$D$10:$R$333,10,0)</f>
        <v>0</v>
      </c>
      <c r="CP51" s="46"/>
      <c r="CQ51" s="12">
        <f>VLOOKUP($D51,'[9]Mau 6'!$D$10:$R$333,10,0)</f>
        <v>0</v>
      </c>
      <c r="CR51" s="12">
        <f>VLOOKUP($D51,'[9]Mau 6'!$D$10:$R$333,10,0)</f>
        <v>0</v>
      </c>
      <c r="CS51" s="12" t="s">
        <v>371</v>
      </c>
      <c r="CT51" s="12"/>
      <c r="CU51" s="12"/>
      <c r="CV51" s="3" t="s">
        <v>1602</v>
      </c>
      <c r="CW51" s="12"/>
      <c r="CX51" s="12"/>
      <c r="CY51" s="46"/>
      <c r="CZ51" s="46"/>
      <c r="DA51" s="46"/>
      <c r="DB51" s="12" t="s">
        <v>2227</v>
      </c>
      <c r="DC51" s="12">
        <v>0</v>
      </c>
      <c r="DD51" s="12"/>
      <c r="DE51" s="17" t="s">
        <v>2069</v>
      </c>
      <c r="DF51" s="5">
        <f>VLOOKUP($C51,'[12]TS-ĐT'!$C$9:$J$24,6,0)</f>
        <v>0</v>
      </c>
      <c r="DG51" s="194"/>
      <c r="DH51" s="194"/>
      <c r="DI51" s="194"/>
      <c r="DJ51" s="194"/>
    </row>
    <row r="52" spans="1:116" s="16" customFormat="1" ht="30" hidden="1" customHeight="1" x14ac:dyDescent="0.25">
      <c r="A52" s="12">
        <f>IF(C52="","",SUBTOTAL(3,$D$24:D52))</f>
        <v>3</v>
      </c>
      <c r="B52" s="12">
        <f>COUNTIF($E$24:E52,E52)</f>
        <v>16</v>
      </c>
      <c r="C52" s="17" t="s">
        <v>166</v>
      </c>
      <c r="D52" s="12" t="str">
        <f>VLOOKUP(C52,'[1]XET CUOI NAM'!$D$9:$E$332,2,0)</f>
        <v>01004013</v>
      </c>
      <c r="E52" s="12" t="s">
        <v>381</v>
      </c>
      <c r="F52" s="12" t="s">
        <v>380</v>
      </c>
      <c r="G52" s="49"/>
      <c r="H52" s="46">
        <f>VLOOKUP($D52,'[2]CSTD CS'!$D$26:$X$346,3,0)</f>
        <v>0</v>
      </c>
      <c r="I52" s="46"/>
      <c r="J52" s="46">
        <f>VLOOKUP($D52,'[2]CSTD CS'!$D$26:$X$346,5,0)</f>
        <v>0</v>
      </c>
      <c r="K52" s="3"/>
      <c r="L52" s="46">
        <f>VLOOKUP($D52,'[2]CSTD CS'!$D$26:$X$346,4,0)</f>
        <v>0</v>
      </c>
      <c r="M52" s="46"/>
      <c r="N52" s="49"/>
      <c r="O52" s="46">
        <f>VLOOKUP($D52,'[2]CSTD CS'!$D$26:$X$346,6,0)</f>
        <v>0</v>
      </c>
      <c r="P52" s="46"/>
      <c r="Q52" s="46">
        <f>VLOOKUP($D52,'[2]CSTD CS'!$D$26:$X$346,8,0)</f>
        <v>0</v>
      </c>
      <c r="R52" s="3"/>
      <c r="S52" s="46">
        <f>VLOOKUP($D52,'[2]CSTD CS'!$D$26:$X$346,7,0)</f>
        <v>0</v>
      </c>
      <c r="T52" s="46"/>
      <c r="U52" s="49"/>
      <c r="V52" s="46">
        <f>VLOOKUP($D52,'[2]CSTD CS'!$D$26:$X$346,9,0)</f>
        <v>0</v>
      </c>
      <c r="W52" s="46"/>
      <c r="X52" s="46">
        <f>VLOOKUP($D52,'[2]CSTD CS'!$D$26:$X$346,11,0)</f>
        <v>0</v>
      </c>
      <c r="Y52" s="3"/>
      <c r="Z52" s="46">
        <f>VLOOKUP($D52,'[2]CSTD CS'!$D$26:$X$346,10,0)</f>
        <v>0</v>
      </c>
      <c r="AA52" s="46"/>
      <c r="AB52" s="49"/>
      <c r="AC52" s="46">
        <f>VLOOKUP($D52,'[2]CSTD CS'!$D$26:$X$346,12,0)</f>
        <v>0</v>
      </c>
      <c r="AD52" s="46"/>
      <c r="AE52" s="46">
        <f>VLOOKUP($D52,'[2]CSTD CS'!$D$26:$X$346,14,0)</f>
        <v>0</v>
      </c>
      <c r="AF52" s="3"/>
      <c r="AG52" s="46">
        <f>VLOOKUP($D52,'[2]CSTD CS'!$D$26:$X$346,13,0)</f>
        <v>0</v>
      </c>
      <c r="AH52" s="46"/>
      <c r="AI52" s="49"/>
      <c r="AJ52" s="46">
        <f>VLOOKUP($D52,'[2]CSTD CS'!$D$26:$X$346,15,0)</f>
        <v>0</v>
      </c>
      <c r="AK52" s="46"/>
      <c r="AL52" s="46">
        <f>VLOOKUP($D52,'[2]CSTD CS'!$D$26:$X$346,17,0)</f>
        <v>0</v>
      </c>
      <c r="AM52" s="3"/>
      <c r="AN52" s="46">
        <f>VLOOKUP($D52,'[2]CSTD CS'!$D$26:$X$346,16,0)</f>
        <v>0</v>
      </c>
      <c r="AO52" s="46"/>
      <c r="AP52" s="52"/>
      <c r="AQ52" s="46">
        <f>VLOOKUP($D52,'[3]CSTD CS'!$D$25:$AD$344,13,0)</f>
        <v>0</v>
      </c>
      <c r="AR52" s="46"/>
      <c r="AS52" s="3">
        <v>0</v>
      </c>
      <c r="AT52" s="3"/>
      <c r="AU52" s="46"/>
      <c r="AV52" s="3"/>
      <c r="AW52" s="5"/>
      <c r="AX52" s="46">
        <f>VLOOKUP($D52,'[3]CSTD CS'!$D$25:$AD$344,15,0)</f>
        <v>0</v>
      </c>
      <c r="AY52" s="46"/>
      <c r="AZ52" s="3">
        <v>0</v>
      </c>
      <c r="BA52" s="3"/>
      <c r="BB52" s="46"/>
      <c r="BC52" s="3"/>
      <c r="BD52" s="33"/>
      <c r="BE52" s="46">
        <f>VLOOKUP($D52,'[3]CSTD CS'!$D$25:$AD$344,17,0)</f>
        <v>0</v>
      </c>
      <c r="BF52" s="46"/>
      <c r="BG52" s="3">
        <v>0</v>
      </c>
      <c r="BH52" s="3"/>
      <c r="BI52" s="46"/>
      <c r="BJ52" s="46"/>
      <c r="BK52" s="46"/>
      <c r="BL52" s="3"/>
      <c r="BM52" s="46">
        <f>VLOOKUP($D52,'[3]CSTD CS'!$D$25:$AD$344,20,0)</f>
        <v>0</v>
      </c>
      <c r="BN52" s="46">
        <f>VLOOKUP(C52,'[4]TH cham SK'!$P$19:$S$167,4,0)</f>
        <v>0</v>
      </c>
      <c r="BO52" s="3" t="s">
        <v>955</v>
      </c>
      <c r="BP52" s="46"/>
      <c r="BQ52" s="46"/>
      <c r="BR52" s="46"/>
      <c r="BS52" s="46"/>
      <c r="BT52" s="3"/>
      <c r="BU52" s="46">
        <f>VLOOKUP($D52,'[3]CSTD CS'!$D$25:$AA$344,23,0)</f>
        <v>0</v>
      </c>
      <c r="BV52" s="46">
        <f>VLOOKUP(C52,'[5]TH chi tiet'!$N$15:$Q$161,4,0)</f>
        <v>0</v>
      </c>
      <c r="BW52" s="3" t="s">
        <v>1094</v>
      </c>
      <c r="BX52" s="3"/>
      <c r="BY52" s="46"/>
      <c r="BZ52" s="46"/>
      <c r="CA52" s="46"/>
      <c r="CB52" s="46"/>
      <c r="CC52" s="46" t="str">
        <f>VLOOKUP($D52,'[3]CSTD CS'!$D$25:$AD$344,25,0)</f>
        <v>HTXS NV</v>
      </c>
      <c r="CD52" s="46"/>
      <c r="CE52" s="46"/>
      <c r="CF52" s="3" t="s">
        <v>1248</v>
      </c>
      <c r="CG52" s="46"/>
      <c r="CH52" s="46">
        <f>VLOOKUP(D52,[7]LTT!$D$10:$Q$342,10,0)</f>
        <v>0</v>
      </c>
      <c r="CI52" s="3"/>
      <c r="CJ52" s="12" t="str">
        <f>VLOOKUP(D52,'[8]XET CUOI NAM'!$E$9:$BF$332,53,0)</f>
        <v>HTXS NV</v>
      </c>
      <c r="CK52" s="12">
        <f>VLOOKUP($D52,'[9]Mau 6'!$D$10:$R$333,7,0)</f>
        <v>0</v>
      </c>
      <c r="CL52" s="12"/>
      <c r="CM52" s="3" t="s">
        <v>1412</v>
      </c>
      <c r="CN52" s="12">
        <f>SUM(COUNTIF(BU52,"x"),COUNTIF(CD52,"x"),COUNTIF(CK52,"x"))</f>
        <v>0</v>
      </c>
      <c r="CO52" s="12">
        <f>VLOOKUP($D52,'[9]Mau 6'!$D$10:$R$333,10,0)</f>
        <v>0</v>
      </c>
      <c r="CP52" s="46"/>
      <c r="CQ52" s="12">
        <f>VLOOKUP($D52,'[9]Mau 6'!$D$10:$R$333,10,0)</f>
        <v>0</v>
      </c>
      <c r="CR52" s="12">
        <f>VLOOKUP($D52,'[9]Mau 6'!$D$10:$R$333,10,0)</f>
        <v>0</v>
      </c>
      <c r="CS52" s="12" t="s">
        <v>371</v>
      </c>
      <c r="CT52" s="12"/>
      <c r="CU52" s="12"/>
      <c r="CV52" s="3" t="s">
        <v>1603</v>
      </c>
      <c r="CW52" s="12"/>
      <c r="CX52" s="12"/>
      <c r="CY52" s="46"/>
      <c r="CZ52" s="46"/>
      <c r="DA52" s="46"/>
      <c r="DB52" s="12" t="s">
        <v>2227</v>
      </c>
      <c r="DC52" s="12">
        <v>0</v>
      </c>
      <c r="DD52" s="12"/>
      <c r="DE52" s="17" t="s">
        <v>2070</v>
      </c>
      <c r="DF52" s="5">
        <f>VLOOKUP($C52,'[12]TS-ĐT'!$C$9:$J$24,6,0)</f>
        <v>0</v>
      </c>
      <c r="DG52" s="194"/>
      <c r="DH52" s="194"/>
      <c r="DI52" s="194"/>
      <c r="DJ52" s="194"/>
    </row>
    <row r="53" spans="1:116" s="6" customFormat="1" ht="30" hidden="1" customHeight="1" x14ac:dyDescent="0.25">
      <c r="A53" s="12">
        <f>IF(C53="","",SUBTOTAL(3,$D$24:D53))</f>
        <v>3</v>
      </c>
      <c r="B53" s="12">
        <f>COUNTIF($E$24:E53,E53)</f>
        <v>1</v>
      </c>
      <c r="C53" s="14" t="s">
        <v>167</v>
      </c>
      <c r="D53" s="12" t="str">
        <f>VLOOKUP(C53,'[1]XET CUOI NAM'!$D$9:$E$332,2,0)</f>
        <v>01007009</v>
      </c>
      <c r="E53" s="12" t="s">
        <v>382</v>
      </c>
      <c r="F53" s="12" t="s">
        <v>378</v>
      </c>
      <c r="G53" s="49"/>
      <c r="H53" s="46">
        <f>VLOOKUP($D53,'[2]CSTD CS'!$D$26:$X$346,3,0)</f>
        <v>0</v>
      </c>
      <c r="I53" s="46"/>
      <c r="J53" s="46">
        <f>VLOOKUP($D53,'[2]CSTD CS'!$D$26:$X$346,5,0)</f>
        <v>0</v>
      </c>
      <c r="K53" s="3"/>
      <c r="L53" s="46">
        <f>VLOOKUP($D53,'[2]CSTD CS'!$D$26:$X$346,4,0)</f>
        <v>0</v>
      </c>
      <c r="M53" s="46"/>
      <c r="N53" s="49"/>
      <c r="O53" s="46">
        <f>VLOOKUP($D53,'[2]CSTD CS'!$D$26:$X$346,6,0)</f>
        <v>0</v>
      </c>
      <c r="P53" s="46"/>
      <c r="Q53" s="46">
        <f>VLOOKUP($D53,'[2]CSTD CS'!$D$26:$X$346,8,0)</f>
        <v>0</v>
      </c>
      <c r="R53" s="3"/>
      <c r="S53" s="46">
        <f>VLOOKUP($D53,'[2]CSTD CS'!$D$26:$X$346,7,0)</f>
        <v>0</v>
      </c>
      <c r="T53" s="46"/>
      <c r="U53" s="49"/>
      <c r="V53" s="46">
        <f>VLOOKUP($D53,'[2]CSTD CS'!$D$26:$X$346,9,0)</f>
        <v>0</v>
      </c>
      <c r="W53" s="46"/>
      <c r="X53" s="46">
        <f>VLOOKUP($D53,'[2]CSTD CS'!$D$26:$X$346,11,0)</f>
        <v>0</v>
      </c>
      <c r="Y53" s="3"/>
      <c r="Z53" s="46">
        <f>VLOOKUP($D53,'[2]CSTD CS'!$D$26:$X$346,10,0)</f>
        <v>0</v>
      </c>
      <c r="AA53" s="46"/>
      <c r="AB53" s="49"/>
      <c r="AC53" s="46">
        <f>VLOOKUP($D53,'[2]CSTD CS'!$D$26:$X$346,12,0)</f>
        <v>0</v>
      </c>
      <c r="AD53" s="46"/>
      <c r="AE53" s="46">
        <f>VLOOKUP($D53,'[2]CSTD CS'!$D$26:$X$346,14,0)</f>
        <v>0</v>
      </c>
      <c r="AF53" s="3"/>
      <c r="AG53" s="46">
        <f>VLOOKUP($D53,'[2]CSTD CS'!$D$26:$X$346,13,0)</f>
        <v>0</v>
      </c>
      <c r="AH53" s="46"/>
      <c r="AI53" s="49"/>
      <c r="AJ53" s="46">
        <f>VLOOKUP($D53,'[2]CSTD CS'!$D$26:$X$346,15,0)</f>
        <v>0</v>
      </c>
      <c r="AK53" s="46"/>
      <c r="AL53" s="46">
        <f>VLOOKUP($D53,'[2]CSTD CS'!$D$26:$X$346,17,0)</f>
        <v>0</v>
      </c>
      <c r="AM53" s="3"/>
      <c r="AN53" s="46">
        <f>VLOOKUP($D53,'[2]CSTD CS'!$D$26:$X$346,16,0)</f>
        <v>0</v>
      </c>
      <c r="AO53" s="46"/>
      <c r="AP53" s="38"/>
      <c r="AQ53" s="46" t="str">
        <f>VLOOKUP($D53,'[3]CSTD CS'!$D$25:$AD$344,13,0)</f>
        <v>x</v>
      </c>
      <c r="AR53" s="46" t="s">
        <v>346</v>
      </c>
      <c r="AS53" s="3" t="s">
        <v>581</v>
      </c>
      <c r="AT53" s="3"/>
      <c r="AU53" s="46"/>
      <c r="AV53" s="3"/>
      <c r="AW53" s="53"/>
      <c r="AX53" s="46">
        <f>VLOOKUP($D53,'[3]CSTD CS'!$D$25:$AD$344,15,0)</f>
        <v>0</v>
      </c>
      <c r="AY53" s="46"/>
      <c r="AZ53" s="3" t="s">
        <v>773</v>
      </c>
      <c r="BA53" s="3"/>
      <c r="BB53" s="46"/>
      <c r="BC53" s="3"/>
      <c r="BD53" s="33"/>
      <c r="BE53" s="46" t="str">
        <f>VLOOKUP($D53,'[3]CSTD CS'!$D$25:$AD$344,17,0)</f>
        <v>x</v>
      </c>
      <c r="BF53" s="46" t="s">
        <v>315</v>
      </c>
      <c r="BG53" s="3" t="s">
        <v>872</v>
      </c>
      <c r="BH53" s="3"/>
      <c r="BI53" s="46"/>
      <c r="BJ53" s="46"/>
      <c r="BK53" s="46"/>
      <c r="BL53" s="3"/>
      <c r="BM53" s="46" t="str">
        <f>VLOOKUP($D53,'[3]CSTD CS'!$D$25:$AD$344,20,0)</f>
        <v>x</v>
      </c>
      <c r="BN53" s="46" t="str">
        <f>VLOOKUP(C53,'[4]TH cham SK'!$P$19:$S$167,4,0)</f>
        <v>X</v>
      </c>
      <c r="BO53" s="3" t="s">
        <v>956</v>
      </c>
      <c r="BP53" s="46"/>
      <c r="BQ53" s="46"/>
      <c r="BR53" s="46"/>
      <c r="BS53" s="46"/>
      <c r="BT53" s="3"/>
      <c r="BU53" s="46" t="str">
        <f>VLOOKUP($D53,'[3]CSTD CS'!$D$25:$AA$344,23,0)</f>
        <v>x</v>
      </c>
      <c r="BV53" s="46" t="str">
        <f>VLOOKUP(C53,'[5]TH chi tiet'!$N$15:$Q$161,4,0)</f>
        <v>X</v>
      </c>
      <c r="BW53" s="3" t="s">
        <v>1095</v>
      </c>
      <c r="BX53" s="46" t="s">
        <v>315</v>
      </c>
      <c r="BY53" s="46" t="s">
        <v>315</v>
      </c>
      <c r="BZ53" s="46"/>
      <c r="CA53" s="46"/>
      <c r="CB53" s="46"/>
      <c r="CC53" s="46" t="str">
        <f>VLOOKUP($D53,'[3]CSTD CS'!$D$25:$AD$344,25,0)</f>
        <v>HTXS NV</v>
      </c>
      <c r="CD53" s="46" t="str">
        <f>VLOOKUP($C53,[6]LTT!$C$10:$J$342,7,0)</f>
        <v>X</v>
      </c>
      <c r="CE53" s="46" t="s">
        <v>315</v>
      </c>
      <c r="CF53" s="3" t="s">
        <v>1249</v>
      </c>
      <c r="CG53" s="46"/>
      <c r="CH53" s="46">
        <f>VLOOKUP(D53,[7]LTT!$D$10:$Q$342,10,0)</f>
        <v>0</v>
      </c>
      <c r="CI53" s="3"/>
      <c r="CJ53" s="12" t="str">
        <f>VLOOKUP(D53,'[8]XET CUOI NAM'!$E$9:$BF$332,53,0)</f>
        <v>HTXS NV</v>
      </c>
      <c r="CK53" s="12" t="str">
        <f>VLOOKUP($D53,'[9]Mau 6'!$D$10:$R$333,7,0)</f>
        <v>X</v>
      </c>
      <c r="CL53" s="12" t="str">
        <f>VLOOKUP(D53,[10]PL7!$F$17:$G$117,2,0)</f>
        <v>X</v>
      </c>
      <c r="CM53" s="3" t="s">
        <v>1413</v>
      </c>
      <c r="CN53" s="12"/>
      <c r="CO53" s="12" t="s">
        <v>346</v>
      </c>
      <c r="CP53" s="46"/>
      <c r="CQ53" s="12"/>
      <c r="CR53" s="12" t="s">
        <v>315</v>
      </c>
      <c r="CS53" s="12" t="s">
        <v>371</v>
      </c>
      <c r="CT53" s="12" t="s">
        <v>315</v>
      </c>
      <c r="CU53" s="12" t="str">
        <f>VLOOKUP($D53,'[11]XET CUOI NAM'!$E$9:$BF$336,47,0)</f>
        <v>Xuất sắc</v>
      </c>
      <c r="CV53" s="3" t="s">
        <v>1604</v>
      </c>
      <c r="CW53" s="12" t="s">
        <v>315</v>
      </c>
      <c r="CX53" s="203"/>
      <c r="CY53" s="46" t="s">
        <v>315</v>
      </c>
      <c r="CZ53" s="46"/>
      <c r="DA53" s="46"/>
      <c r="DB53" s="12" t="s">
        <v>2226</v>
      </c>
      <c r="DC53" s="12" t="s">
        <v>315</v>
      </c>
      <c r="DD53" s="12" t="s">
        <v>2226</v>
      </c>
      <c r="DE53" s="17" t="s">
        <v>2223</v>
      </c>
      <c r="DF53" s="191"/>
      <c r="DG53" s="313" t="s">
        <v>315</v>
      </c>
      <c r="DH53" s="191"/>
      <c r="DI53" s="191"/>
      <c r="DJ53" s="205"/>
      <c r="DL53" s="6" t="s">
        <v>2232</v>
      </c>
    </row>
    <row r="54" spans="1:116" s="6" customFormat="1" ht="30" customHeight="1" x14ac:dyDescent="0.25">
      <c r="A54" s="12">
        <f>ROW()-23</f>
        <v>31</v>
      </c>
      <c r="B54" s="337">
        <f>COUNTIF($E$24:E54,E54)</f>
        <v>2</v>
      </c>
      <c r="C54" s="338" t="s">
        <v>173</v>
      </c>
      <c r="D54" s="12" t="str">
        <f>VLOOKUP(C54,'[1]XET CUOI NAM'!$D$9:$E$332,2,0)</f>
        <v>01002019</v>
      </c>
      <c r="E54" s="12" t="s">
        <v>382</v>
      </c>
      <c r="F54" s="12" t="s">
        <v>378</v>
      </c>
      <c r="G54" s="49"/>
      <c r="H54" s="46">
        <f>VLOOKUP($D54,'[2]CSTD CS'!$D$26:$X$346,3,0)</f>
        <v>0</v>
      </c>
      <c r="I54" s="46"/>
      <c r="J54" s="46">
        <f>VLOOKUP($D54,'[2]CSTD CS'!$D$26:$X$346,5,0)</f>
        <v>0</v>
      </c>
      <c r="K54" s="3"/>
      <c r="L54" s="46">
        <f>VLOOKUP($D54,'[2]CSTD CS'!$D$26:$X$346,4,0)</f>
        <v>0</v>
      </c>
      <c r="M54" s="46"/>
      <c r="N54" s="49"/>
      <c r="O54" s="46">
        <f>VLOOKUP($D54,'[2]CSTD CS'!$D$26:$X$346,6,0)</f>
        <v>0</v>
      </c>
      <c r="P54" s="46"/>
      <c r="Q54" s="46">
        <f>VLOOKUP($D54,'[2]CSTD CS'!$D$26:$X$346,8,0)</f>
        <v>0</v>
      </c>
      <c r="R54" s="3"/>
      <c r="S54" s="46">
        <f>VLOOKUP($D54,'[2]CSTD CS'!$D$26:$X$346,7,0)</f>
        <v>0</v>
      </c>
      <c r="T54" s="46"/>
      <c r="U54" s="49"/>
      <c r="V54" s="46">
        <f>VLOOKUP($D54,'[2]CSTD CS'!$D$26:$X$346,9,0)</f>
        <v>0</v>
      </c>
      <c r="W54" s="46"/>
      <c r="X54" s="46">
        <f>VLOOKUP($D54,'[2]CSTD CS'!$D$26:$X$346,11,0)</f>
        <v>0</v>
      </c>
      <c r="Y54" s="3"/>
      <c r="Z54" s="46">
        <f>VLOOKUP($D54,'[2]CSTD CS'!$D$26:$X$346,10,0)</f>
        <v>0</v>
      </c>
      <c r="AA54" s="46"/>
      <c r="AB54" s="49"/>
      <c r="AC54" s="46" t="str">
        <f>VLOOKUP($D54,'[2]CSTD CS'!$D$26:$X$346,12,0)</f>
        <v>x</v>
      </c>
      <c r="AD54" s="46"/>
      <c r="AE54" s="46" t="str">
        <f>VLOOKUP($D54,'[2]CSTD CS'!$D$26:$X$346,14,0)</f>
        <v xml:space="preserve">Hoàn thiện hệ thống biểu mẫu trong quy trình quản lý tài sản quản trị tại trường Cao đẳng Kỹ thuật Lý Tự Trọng </v>
      </c>
      <c r="AF54" s="3"/>
      <c r="AG54" s="46">
        <f>VLOOKUP($D54,'[2]CSTD CS'!$D$26:$X$346,13,0)</f>
        <v>0</v>
      </c>
      <c r="AH54" s="46"/>
      <c r="AI54" s="49"/>
      <c r="AJ54" s="46" t="str">
        <f>VLOOKUP($D54,'[2]CSTD CS'!$D$26:$X$346,15,0)</f>
        <v>x</v>
      </c>
      <c r="AK54" s="46"/>
      <c r="AL54" s="46" t="str">
        <f>VLOOKUP($D54,'[2]CSTD CS'!$D$26:$X$346,17,0)</f>
        <v>Hoàn thiện quy trình giải quyết hồ sơ đi học sau đại học tại nước ngoài của viên chức Trường CĐKT Lý Tự Trọng</v>
      </c>
      <c r="AM54" s="3"/>
      <c r="AN54" s="46" t="str">
        <f>VLOOKUP($D54,'[2]CSTD CS'!$D$26:$X$346,16,0)</f>
        <v>x</v>
      </c>
      <c r="AO54" s="46"/>
      <c r="AP54" s="38"/>
      <c r="AQ54" s="46" t="str">
        <f>VLOOKUP($D54,'[3]CSTD CS'!$D$25:$AD$344,13,0)</f>
        <v>x</v>
      </c>
      <c r="AR54" s="46" t="s">
        <v>346</v>
      </c>
      <c r="AS54" s="3" t="s">
        <v>582</v>
      </c>
      <c r="AT54" s="3" t="s">
        <v>346</v>
      </c>
      <c r="AU54" s="46"/>
      <c r="AV54" s="3"/>
      <c r="AW54" s="53"/>
      <c r="AX54" s="46" t="str">
        <f>VLOOKUP($D54,'[3]CSTD CS'!$D$25:$AD$344,15,0)</f>
        <v>x</v>
      </c>
      <c r="AY54" s="46" t="s">
        <v>346</v>
      </c>
      <c r="AZ54" s="3" t="s">
        <v>774</v>
      </c>
      <c r="BA54" s="3"/>
      <c r="BB54" s="325" t="s">
        <v>346</v>
      </c>
      <c r="BC54" s="3"/>
      <c r="BD54" s="33"/>
      <c r="BE54" s="325" t="str">
        <f>VLOOKUP($D54,'[3]CSTD CS'!$D$25:$AD$344,17,0)</f>
        <v>x</v>
      </c>
      <c r="BF54" s="46" t="s">
        <v>315</v>
      </c>
      <c r="BG54" s="3" t="s">
        <v>873</v>
      </c>
      <c r="BH54" s="3"/>
      <c r="BI54" s="46"/>
      <c r="BJ54" s="46"/>
      <c r="BK54" s="46"/>
      <c r="BL54" s="55"/>
      <c r="BM54" s="325" t="str">
        <f>VLOOKUP($D54,'[3]CSTD CS'!$D$25:$AD$344,20,0)</f>
        <v>x</v>
      </c>
      <c r="BN54" s="46" t="str">
        <f>VLOOKUP(C54,'[4]TH cham SK'!$P$19:$S$167,4,0)</f>
        <v>X</v>
      </c>
      <c r="BO54" s="3" t="s">
        <v>957</v>
      </c>
      <c r="BP54" s="46"/>
      <c r="BQ54" s="46"/>
      <c r="BR54" s="46"/>
      <c r="BS54" s="46"/>
      <c r="BT54" s="55"/>
      <c r="BU54" s="46">
        <f>VLOOKUP($D54,'[3]CSTD CS'!$D$25:$AA$344,23,0)</f>
        <v>0</v>
      </c>
      <c r="BV54" s="46"/>
      <c r="BW54" s="3" t="s">
        <v>1096</v>
      </c>
      <c r="BX54" s="3"/>
      <c r="BY54" s="46"/>
      <c r="BZ54" s="46"/>
      <c r="CA54" s="46"/>
      <c r="CB54" s="46"/>
      <c r="CC54" s="46" t="str">
        <f>VLOOKUP($D54,'[3]CSTD CS'!$D$25:$AD$344,25,0)</f>
        <v>HTXS NV</v>
      </c>
      <c r="CD54" s="325" t="str">
        <f>VLOOKUP($C54,[6]LTT!$C$10:$J$342,7,0)</f>
        <v>X</v>
      </c>
      <c r="CE54" s="46" t="s">
        <v>315</v>
      </c>
      <c r="CF54" s="3" t="s">
        <v>1250</v>
      </c>
      <c r="CG54" s="46"/>
      <c r="CH54" s="46">
        <f>VLOOKUP(D54,[7]LTT!$D$10:$Q$342,10,0)</f>
        <v>0</v>
      </c>
      <c r="CI54" s="3"/>
      <c r="CJ54" s="12" t="str">
        <f>VLOOKUP(D54,'[8]XET CUOI NAM'!$E$9:$BF$332,53,0)</f>
        <v>HTXS NV</v>
      </c>
      <c r="CK54" s="337" t="str">
        <f>VLOOKUP($D54,'[9]Mau 6'!$D$10:$R$333,7,0)</f>
        <v>X</v>
      </c>
      <c r="CL54" s="12" t="str">
        <f>VLOOKUP(D54,[10]PL7!$F$17:$G$117,2,0)</f>
        <v>X</v>
      </c>
      <c r="CM54" s="3" t="s">
        <v>1414</v>
      </c>
      <c r="CN54" s="12"/>
      <c r="CO54" s="12" t="s">
        <v>346</v>
      </c>
      <c r="CP54" s="46"/>
      <c r="CQ54" s="12"/>
      <c r="CR54" s="12"/>
      <c r="CS54" s="12" t="s">
        <v>371</v>
      </c>
      <c r="CT54" s="12"/>
      <c r="CU54" s="12"/>
      <c r="CV54" s="3"/>
      <c r="CW54" s="12"/>
      <c r="CX54" s="12"/>
      <c r="CY54" s="46" t="s">
        <v>315</v>
      </c>
      <c r="CZ54" s="46"/>
      <c r="DA54" s="46"/>
      <c r="DB54" s="12" t="s">
        <v>2227</v>
      </c>
      <c r="DC54" s="12">
        <v>0</v>
      </c>
      <c r="DD54" s="12">
        <v>0</v>
      </c>
      <c r="DE54" s="5"/>
      <c r="DF54" s="191"/>
      <c r="DG54" s="191"/>
      <c r="DH54" s="191"/>
      <c r="DI54" s="191" t="s">
        <v>315</v>
      </c>
      <c r="DJ54" s="205"/>
      <c r="DK54" s="133" t="s">
        <v>2207</v>
      </c>
    </row>
    <row r="55" spans="1:116" s="6" customFormat="1" ht="30" customHeight="1" x14ac:dyDescent="0.25">
      <c r="A55" s="337">
        <f>IF(C55="","",SUBTOTAL(3,$D$24:D55))</f>
        <v>5</v>
      </c>
      <c r="B55" s="337">
        <f>COUNTIF($E$24:E55,E55)</f>
        <v>3</v>
      </c>
      <c r="C55" s="338" t="s">
        <v>257</v>
      </c>
      <c r="D55" s="12" t="str">
        <f>VLOOKUP(C55,'[1]XET CUOI NAM'!$D$9:$E$332,2,0)</f>
        <v>01004007</v>
      </c>
      <c r="E55" s="12" t="s">
        <v>382</v>
      </c>
      <c r="F55" s="12" t="s">
        <v>378</v>
      </c>
      <c r="G55" s="49"/>
      <c r="H55" s="46" t="str">
        <f>VLOOKUP($D55,'[2]CSTD CS'!$D$26:$X$346,3,0)</f>
        <v>x</v>
      </c>
      <c r="I55" s="46"/>
      <c r="J55" s="46" t="str">
        <f>VLOOKUP($D55,'[2]CSTD CS'!$D$26:$X$346,5,0)</f>
        <v>Kế hoạch thực hiện tiến độ đào tạo theo chuyên ngành khối Trung cấp chuyên nghiệp _ Hệ chính quy</v>
      </c>
      <c r="K55" s="3"/>
      <c r="L55" s="46">
        <f>VLOOKUP($D55,'[2]CSTD CS'!$D$26:$X$346,4,0)</f>
        <v>0</v>
      </c>
      <c r="M55" s="46"/>
      <c r="N55" s="49"/>
      <c r="O55" s="46" t="str">
        <f>VLOOKUP($D55,'[2]CSTD CS'!$D$26:$X$346,6,0)</f>
        <v>x</v>
      </c>
      <c r="P55" s="46"/>
      <c r="Q55" s="46" t="str">
        <f>VLOOKUP($D55,'[2]CSTD CS'!$D$26:$X$346,8,0)</f>
        <v>Xây dựng Kế hoạch thực hiện tiến độ đào tạo theo chuyên ngành khối Cao đẳng – Hệ chính quy</v>
      </c>
      <c r="R55" s="3"/>
      <c r="S55" s="46" t="str">
        <f>VLOOKUP($D55,'[2]CSTD CS'!$D$26:$X$346,7,0)</f>
        <v>x</v>
      </c>
      <c r="T55" s="46"/>
      <c r="U55" s="49"/>
      <c r="V55" s="46" t="str">
        <f>VLOOKUP($D55,'[2]CSTD CS'!$D$26:$X$346,9,0)</f>
        <v>x</v>
      </c>
      <c r="W55" s="46"/>
      <c r="X55" s="46" t="str">
        <f>VLOOKUP($D55,'[2]CSTD CS'!$D$26:$X$346,11,0)</f>
        <v>Xây dựng kế hoạch thực hiện tiến độ đào tạo theo chuyên ngành Cao đẳng và Trung cấp chuyên nghiệp – Hệ chính quy</v>
      </c>
      <c r="Y55" s="3"/>
      <c r="Z55" s="46">
        <f>VLOOKUP($D55,'[2]CSTD CS'!$D$26:$X$346,10,0)</f>
        <v>0</v>
      </c>
      <c r="AA55" s="46"/>
      <c r="AB55" s="49"/>
      <c r="AC55" s="46">
        <f>VLOOKUP($D55,'[2]CSTD CS'!$D$26:$X$346,12,0)</f>
        <v>0</v>
      </c>
      <c r="AD55" s="46"/>
      <c r="AE55" s="46">
        <f>VLOOKUP($D55,'[2]CSTD CS'!$D$26:$X$346,14,0)</f>
        <v>0</v>
      </c>
      <c r="AF55" s="3"/>
      <c r="AG55" s="46">
        <f>VLOOKUP($D55,'[2]CSTD CS'!$D$26:$X$346,13,0)</f>
        <v>0</v>
      </c>
      <c r="AH55" s="46"/>
      <c r="AI55" s="49"/>
      <c r="AJ55" s="46">
        <f>VLOOKUP($D55,'[2]CSTD CS'!$D$26:$X$346,15,0)</f>
        <v>0</v>
      </c>
      <c r="AK55" s="46"/>
      <c r="AL55" s="46">
        <f>VLOOKUP($D55,'[2]CSTD CS'!$D$26:$X$346,17,0)</f>
        <v>0</v>
      </c>
      <c r="AM55" s="3"/>
      <c r="AN55" s="46">
        <f>VLOOKUP($D55,'[2]CSTD CS'!$D$26:$X$346,16,0)</f>
        <v>0</v>
      </c>
      <c r="AO55" s="46"/>
      <c r="AP55" s="41"/>
      <c r="AQ55" s="46">
        <f>VLOOKUP($D55,'[3]CSTD CS'!$D$25:$AD$344,13,0)</f>
        <v>0</v>
      </c>
      <c r="AR55" s="46"/>
      <c r="AS55" s="3" t="s">
        <v>583</v>
      </c>
      <c r="AT55" s="3"/>
      <c r="AU55" s="46"/>
      <c r="AV55" s="3"/>
      <c r="AW55" s="53"/>
      <c r="AX55" s="46" t="str">
        <f>VLOOKUP($D55,'[3]CSTD CS'!$D$25:$AD$344,15,0)</f>
        <v>x</v>
      </c>
      <c r="AY55" s="46" t="s">
        <v>346</v>
      </c>
      <c r="AZ55" s="3" t="s">
        <v>775</v>
      </c>
      <c r="BA55" s="3"/>
      <c r="BB55" s="46"/>
      <c r="BC55" s="3"/>
      <c r="BD55" s="33"/>
      <c r="BE55" s="46" t="str">
        <f>VLOOKUP($D55,'[3]CSTD CS'!$D$25:$AD$344,17,0)</f>
        <v>x</v>
      </c>
      <c r="BF55" s="46" t="s">
        <v>315</v>
      </c>
      <c r="BG55" s="3" t="s">
        <v>874</v>
      </c>
      <c r="BH55" s="3"/>
      <c r="BI55" s="325" t="s">
        <v>346</v>
      </c>
      <c r="BJ55" s="46"/>
      <c r="BK55" s="46"/>
      <c r="BL55" s="55"/>
      <c r="BM55" s="325" t="str">
        <f>VLOOKUP($D55,'[3]CSTD CS'!$D$25:$AD$344,20,0)</f>
        <v>x</v>
      </c>
      <c r="BN55" s="46" t="str">
        <f>VLOOKUP(C55,'[4]TH cham SK'!$P$19:$S$167,4,0)</f>
        <v>X</v>
      </c>
      <c r="BO55" s="3" t="s">
        <v>958</v>
      </c>
      <c r="BP55" s="46"/>
      <c r="BQ55" s="46"/>
      <c r="BR55" s="46"/>
      <c r="BS55" s="46"/>
      <c r="BT55" s="55"/>
      <c r="BU55" s="325" t="str">
        <f>VLOOKUP($D55,'[3]CSTD CS'!$D$25:$AA$344,23,0)</f>
        <v>x</v>
      </c>
      <c r="BV55" s="46" t="str">
        <f>VLOOKUP(C55,'[5]TH chi tiet'!$N$15:$Q$161,4,0)</f>
        <v>X</v>
      </c>
      <c r="BW55" s="3" t="s">
        <v>1097</v>
      </c>
      <c r="BX55" s="3"/>
      <c r="BY55" s="46" t="s">
        <v>315</v>
      </c>
      <c r="BZ55" s="46"/>
      <c r="CA55" s="46"/>
      <c r="CB55" s="46"/>
      <c r="CC55" s="46" t="str">
        <f>VLOOKUP($D55,'[3]CSTD CS'!$D$25:$AD$344,25,0)</f>
        <v>HTXS NV</v>
      </c>
      <c r="CD55" s="325" t="str">
        <f>VLOOKUP($C55,[6]LTT!$C$10:$J$342,7,0)</f>
        <v>X</v>
      </c>
      <c r="CE55" s="46" t="s">
        <v>315</v>
      </c>
      <c r="CF55" s="3" t="s">
        <v>1251</v>
      </c>
      <c r="CG55" s="46"/>
      <c r="CH55" s="46">
        <f>VLOOKUP(D55,[7]LTT!$D$10:$Q$342,10,0)</f>
        <v>0</v>
      </c>
      <c r="CI55" s="3"/>
      <c r="CJ55" s="12" t="str">
        <f>VLOOKUP(D55,'[8]XET CUOI NAM'!$E$9:$BF$332,53,0)</f>
        <v>HTXS NV</v>
      </c>
      <c r="CK55" s="337" t="str">
        <f>VLOOKUP($D55,'[9]Mau 6'!$D$10:$R$333,7,0)</f>
        <v>X</v>
      </c>
      <c r="CL55" s="12" t="str">
        <f>VLOOKUP(D55,[10]PL7!$F$17:$G$117,2,0)</f>
        <v>X</v>
      </c>
      <c r="CM55" s="3" t="s">
        <v>1415</v>
      </c>
      <c r="CN55" s="12"/>
      <c r="CO55" s="12" t="s">
        <v>346</v>
      </c>
      <c r="CP55" s="46"/>
      <c r="CQ55" s="12"/>
      <c r="CR55" s="12"/>
      <c r="CS55" s="12" t="s">
        <v>371</v>
      </c>
      <c r="CT55" s="337" t="s">
        <v>315</v>
      </c>
      <c r="CU55" s="12" t="str">
        <f>VLOOKUP($D55,'[11]XET CUOI NAM'!$E$9:$BF$336,47,0)</f>
        <v>Tốt</v>
      </c>
      <c r="CV55" s="3" t="s">
        <v>1605</v>
      </c>
      <c r="CW55" s="12"/>
      <c r="CX55" s="203"/>
      <c r="CY55" s="46"/>
      <c r="CZ55" s="46"/>
      <c r="DA55" s="46"/>
      <c r="DB55" s="12" t="s">
        <v>2227</v>
      </c>
      <c r="DC55" s="337" t="s">
        <v>315</v>
      </c>
      <c r="DD55" s="12" t="s">
        <v>2227</v>
      </c>
      <c r="DE55" s="17" t="s">
        <v>2071</v>
      </c>
      <c r="DF55" s="5"/>
      <c r="DG55" s="5"/>
      <c r="DH55" s="191"/>
      <c r="DI55" s="191"/>
      <c r="DJ55" s="205"/>
      <c r="DK55" s="6" t="s">
        <v>2203</v>
      </c>
    </row>
    <row r="56" spans="1:116" s="6" customFormat="1" ht="30" hidden="1" customHeight="1" x14ac:dyDescent="0.25">
      <c r="A56" s="12">
        <f>IF(C56="","",SUBTOTAL(3,$D$24:D56))</f>
        <v>5</v>
      </c>
      <c r="B56" s="12">
        <f>COUNTIF($E$24:E56,E56)</f>
        <v>4</v>
      </c>
      <c r="C56" s="39" t="s">
        <v>168</v>
      </c>
      <c r="D56" s="12" t="str">
        <f>VLOOKUP(C56,'[1]XET CUOI NAM'!$D$9:$E$332,2,0)</f>
        <v>01002017</v>
      </c>
      <c r="E56" s="12" t="s">
        <v>382</v>
      </c>
      <c r="F56" s="12" t="s">
        <v>378</v>
      </c>
      <c r="G56" s="49"/>
      <c r="H56" s="46" t="str">
        <f>VLOOKUP($D56,'[2]CSTD CS'!$D$26:$X$346,3,0)</f>
        <v>x</v>
      </c>
      <c r="I56" s="46"/>
      <c r="J56" s="46" t="str">
        <f>VLOOKUP($D56,'[2]CSTD CS'!$D$26:$X$346,5,0)</f>
        <v>Cẩm nang các thủ tục trong công tác hành chính</v>
      </c>
      <c r="K56" s="3"/>
      <c r="L56" s="46">
        <f>VLOOKUP($D56,'[2]CSTD CS'!$D$26:$X$346,4,0)</f>
        <v>0</v>
      </c>
      <c r="M56" s="46"/>
      <c r="N56" s="49"/>
      <c r="O56" s="46" t="str">
        <f>VLOOKUP($D56,'[2]CSTD CS'!$D$26:$X$346,6,0)</f>
        <v>x</v>
      </c>
      <c r="P56" s="46"/>
      <c r="Q56" s="46" t="str">
        <f>VLOOKUP($D56,'[2]CSTD CS'!$D$26:$X$346,8,0)</f>
        <v>Cải tiến quy trình quản lý nhân sự trong nhà trường</v>
      </c>
      <c r="R56" s="3"/>
      <c r="S56" s="46">
        <f>VLOOKUP($D56,'[2]CSTD CS'!$D$26:$X$346,7,0)</f>
        <v>0</v>
      </c>
      <c r="T56" s="46"/>
      <c r="U56" s="49"/>
      <c r="V56" s="46">
        <f>VLOOKUP($D56,'[2]CSTD CS'!$D$26:$X$346,9,0)</f>
        <v>0</v>
      </c>
      <c r="W56" s="46"/>
      <c r="X56" s="46">
        <f>VLOOKUP($D56,'[2]CSTD CS'!$D$26:$X$346,11,0)</f>
        <v>0</v>
      </c>
      <c r="Y56" s="3"/>
      <c r="Z56" s="46">
        <f>VLOOKUP($D56,'[2]CSTD CS'!$D$26:$X$346,10,0)</f>
        <v>0</v>
      </c>
      <c r="AA56" s="46"/>
      <c r="AB56" s="49"/>
      <c r="AC56" s="46">
        <f>VLOOKUP($D56,'[2]CSTD CS'!$D$26:$X$346,12,0)</f>
        <v>0</v>
      </c>
      <c r="AD56" s="46"/>
      <c r="AE56" s="46">
        <f>VLOOKUP($D56,'[2]CSTD CS'!$D$26:$X$346,14,0)</f>
        <v>0</v>
      </c>
      <c r="AF56" s="3"/>
      <c r="AG56" s="46">
        <f>VLOOKUP($D56,'[2]CSTD CS'!$D$26:$X$346,13,0)</f>
        <v>0</v>
      </c>
      <c r="AH56" s="46"/>
      <c r="AI56" s="49"/>
      <c r="AJ56" s="46" t="str">
        <f>VLOOKUP($D56,'[2]CSTD CS'!$D$26:$X$346,15,0)</f>
        <v>x</v>
      </c>
      <c r="AK56" s="46"/>
      <c r="AL56" s="46" t="str">
        <f>VLOOKUP($D56,'[2]CSTD CS'!$D$26:$X$346,17,0)</f>
        <v>Hoàn thiện kế toán tiền lương và các khoản trích theo lương tại Trường CĐKT Lý Tự Trọng</v>
      </c>
      <c r="AM56" s="3"/>
      <c r="AN56" s="46">
        <f>VLOOKUP($D56,'[2]CSTD CS'!$D$26:$X$346,16,0)</f>
        <v>0</v>
      </c>
      <c r="AO56" s="46"/>
      <c r="AP56" s="38"/>
      <c r="AQ56" s="46" t="str">
        <f>VLOOKUP($D56,'[3]CSTD CS'!$D$25:$AD$344,13,0)</f>
        <v>x</v>
      </c>
      <c r="AR56" s="46" t="s">
        <v>346</v>
      </c>
      <c r="AS56" s="3" t="s">
        <v>584</v>
      </c>
      <c r="AT56" s="3"/>
      <c r="AU56" s="46" t="s">
        <v>346</v>
      </c>
      <c r="AV56" s="3"/>
      <c r="AW56" s="53"/>
      <c r="AX56" s="46" t="str">
        <f>VLOOKUP($D56,'[3]CSTD CS'!$D$25:$AD$344,15,0)</f>
        <v>x</v>
      </c>
      <c r="AY56" s="46" t="s">
        <v>346</v>
      </c>
      <c r="AZ56" s="3" t="s">
        <v>776</v>
      </c>
      <c r="BA56" s="3"/>
      <c r="BB56" s="46"/>
      <c r="BC56" s="3"/>
      <c r="BD56" s="33"/>
      <c r="BE56" s="46">
        <f>VLOOKUP($D56,'[3]CSTD CS'!$D$25:$AD$344,17,0)</f>
        <v>0</v>
      </c>
      <c r="BF56" s="46"/>
      <c r="BG56" s="3">
        <v>0</v>
      </c>
      <c r="BH56" s="3"/>
      <c r="BI56" s="46"/>
      <c r="BJ56" s="46"/>
      <c r="BK56" s="46"/>
      <c r="BL56" s="55"/>
      <c r="BM56" s="46">
        <f>VLOOKUP($D56,'[3]CSTD CS'!$D$25:$AD$344,20,0)</f>
        <v>0</v>
      </c>
      <c r="BN56" s="46" t="str">
        <f>VLOOKUP(C56,'[4]TH cham SK'!$P$19:$S$167,4,0)</f>
        <v>X</v>
      </c>
      <c r="BO56" s="3" t="s">
        <v>959</v>
      </c>
      <c r="BP56" s="46"/>
      <c r="BQ56" s="46"/>
      <c r="BR56" s="46"/>
      <c r="BS56" s="46"/>
      <c r="BT56" s="55"/>
      <c r="BU56" s="46" t="str">
        <f>VLOOKUP($D56,'[3]CSTD CS'!$D$25:$AA$344,23,0)</f>
        <v>x</v>
      </c>
      <c r="BV56" s="46" t="str">
        <f>VLOOKUP(C56,'[5]TH chi tiet'!$N$15:$Q$161,4,0)</f>
        <v>X</v>
      </c>
      <c r="BW56" s="3" t="s">
        <v>1098</v>
      </c>
      <c r="BX56" s="3"/>
      <c r="BY56" s="46" t="s">
        <v>315</v>
      </c>
      <c r="BZ56" s="46"/>
      <c r="CA56" s="46"/>
      <c r="CB56" s="46"/>
      <c r="CC56" s="46" t="str">
        <f>VLOOKUP($D56,'[3]CSTD CS'!$D$25:$AD$344,25,0)</f>
        <v>HTXS NV</v>
      </c>
      <c r="CD56" s="46"/>
      <c r="CE56" s="46" t="s">
        <v>315</v>
      </c>
      <c r="CF56" s="3" t="s">
        <v>1252</v>
      </c>
      <c r="CG56" s="46"/>
      <c r="CH56" s="46">
        <f>VLOOKUP(D56,[7]LTT!$D$10:$Q$342,10,0)</f>
        <v>0</v>
      </c>
      <c r="CI56" s="3"/>
      <c r="CJ56" s="12" t="str">
        <f>VLOOKUP(D56,'[8]XET CUOI NAM'!$E$9:$BF$332,53,0)</f>
        <v>HTXS NV</v>
      </c>
      <c r="CK56" s="12">
        <f>VLOOKUP($D56,'[9]Mau 6'!$D$10:$R$333,7,0)</f>
        <v>0</v>
      </c>
      <c r="CL56" s="12" t="str">
        <f>VLOOKUP(D56,[10]PL7!$F$17:$G$117,2,0)</f>
        <v>X</v>
      </c>
      <c r="CM56" s="3" t="s">
        <v>1416</v>
      </c>
      <c r="CN56" s="12"/>
      <c r="CO56" s="12" t="s">
        <v>346</v>
      </c>
      <c r="CP56" s="46"/>
      <c r="CQ56" s="12"/>
      <c r="CR56" s="12"/>
      <c r="CS56" s="12" t="s">
        <v>371</v>
      </c>
      <c r="CT56" s="12"/>
      <c r="CU56" s="12" t="str">
        <f>VLOOKUP($D56,'[11]XET CUOI NAM'!$E$9:$BF$336,47,0)</f>
        <v>Tốt</v>
      </c>
      <c r="CV56" s="3" t="s">
        <v>1606</v>
      </c>
      <c r="CW56" s="12"/>
      <c r="CX56" s="203"/>
      <c r="CY56" s="46"/>
      <c r="CZ56" s="46"/>
      <c r="DA56" s="46"/>
      <c r="DB56" s="12" t="s">
        <v>2227</v>
      </c>
      <c r="DC56" s="12">
        <v>0</v>
      </c>
      <c r="DD56" s="12"/>
      <c r="DE56" s="17" t="s">
        <v>2072</v>
      </c>
      <c r="DF56" s="191"/>
      <c r="DG56" s="5" t="s">
        <v>315</v>
      </c>
      <c r="DH56" s="191"/>
      <c r="DI56" s="191"/>
      <c r="DJ56" s="205"/>
    </row>
    <row r="57" spans="1:116" s="6" customFormat="1" ht="30" customHeight="1" x14ac:dyDescent="0.25">
      <c r="A57" s="337">
        <f>IF(C57="","",SUBTOTAL(3,$D$24:D57))</f>
        <v>6</v>
      </c>
      <c r="B57" s="337">
        <f>COUNTIF($E$24:E57,E57)</f>
        <v>5</v>
      </c>
      <c r="C57" s="338" t="s">
        <v>169</v>
      </c>
      <c r="D57" s="12" t="str">
        <f>VLOOKUP(C57,'[1]XET CUOI NAM'!$D$9:$E$332,2,0)</f>
        <v>01002018</v>
      </c>
      <c r="E57" s="12" t="s">
        <v>382</v>
      </c>
      <c r="F57" s="12" t="s">
        <v>378</v>
      </c>
      <c r="G57" s="49"/>
      <c r="H57" s="46">
        <f>VLOOKUP($D57,'[2]CSTD CS'!$D$26:$X$346,3,0)</f>
        <v>0</v>
      </c>
      <c r="I57" s="46"/>
      <c r="J57" s="46">
        <f>VLOOKUP($D57,'[2]CSTD CS'!$D$26:$X$346,5,0)</f>
        <v>0</v>
      </c>
      <c r="K57" s="3"/>
      <c r="L57" s="46">
        <f>VLOOKUP($D57,'[2]CSTD CS'!$D$26:$X$346,4,0)</f>
        <v>0</v>
      </c>
      <c r="M57" s="46"/>
      <c r="N57" s="49"/>
      <c r="O57" s="46" t="str">
        <f>VLOOKUP($D57,'[2]CSTD CS'!$D$26:$X$346,6,0)</f>
        <v>x</v>
      </c>
      <c r="P57" s="46"/>
      <c r="Q57" s="46" t="str">
        <f>VLOOKUP($D57,'[2]CSTD CS'!$D$26:$X$346,8,0)</f>
        <v>Hệ thống hóa việc quản lý hồ sơ tài sản quản trị của trường</v>
      </c>
      <c r="R57" s="3"/>
      <c r="S57" s="46">
        <f>VLOOKUP($D57,'[2]CSTD CS'!$D$26:$X$346,7,0)</f>
        <v>0</v>
      </c>
      <c r="T57" s="46"/>
      <c r="U57" s="49"/>
      <c r="V57" s="46" t="str">
        <f>VLOOKUP($D57,'[2]CSTD CS'!$D$26:$X$346,9,0)</f>
        <v>x</v>
      </c>
      <c r="W57" s="46"/>
      <c r="X57" s="46" t="str">
        <f>VLOOKUP($D57,'[2]CSTD CS'!$D$26:$X$346,11,0)</f>
        <v>Hệ thống hóa việc quản lý hồ sơ tài sản của trường</v>
      </c>
      <c r="Y57" s="3"/>
      <c r="Z57" s="46" t="str">
        <f>VLOOKUP($D57,'[2]CSTD CS'!$D$26:$X$346,10,0)</f>
        <v>x</v>
      </c>
      <c r="AA57" s="46"/>
      <c r="AB57" s="49"/>
      <c r="AC57" s="46" t="str">
        <f>VLOOKUP($D57,'[2]CSTD CS'!$D$26:$X$346,12,0)</f>
        <v>x</v>
      </c>
      <c r="AD57" s="46"/>
      <c r="AE57" s="46" t="str">
        <f>VLOOKUP($D57,'[2]CSTD CS'!$D$26:$X$346,14,0)</f>
        <v>Hoàn thiện quy trình thủ tục tạm ứng, thanh toán theo chế độ quy định tại trường Cao đẳng Kỹ thuật Lý Tự Trọng TPHCM</v>
      </c>
      <c r="AF57" s="3"/>
      <c r="AG57" s="46">
        <f>VLOOKUP($D57,'[2]CSTD CS'!$D$26:$X$346,13,0)</f>
        <v>0</v>
      </c>
      <c r="AH57" s="46"/>
      <c r="AI57" s="49"/>
      <c r="AJ57" s="46">
        <f>VLOOKUP($D57,'[2]CSTD CS'!$D$26:$X$346,15,0)</f>
        <v>0</v>
      </c>
      <c r="AK57" s="46"/>
      <c r="AL57" s="46">
        <f>VLOOKUP($D57,'[2]CSTD CS'!$D$26:$X$346,17,0)</f>
        <v>0</v>
      </c>
      <c r="AM57" s="3"/>
      <c r="AN57" s="46">
        <f>VLOOKUP($D57,'[2]CSTD CS'!$D$26:$X$346,16,0)</f>
        <v>0</v>
      </c>
      <c r="AO57" s="46"/>
      <c r="AP57" s="38"/>
      <c r="AQ57" s="46">
        <f>VLOOKUP($D57,'[3]CSTD CS'!$D$25:$AD$344,13,0)</f>
        <v>0</v>
      </c>
      <c r="AR57" s="46"/>
      <c r="AS57" s="3" t="s">
        <v>585</v>
      </c>
      <c r="AT57" s="3"/>
      <c r="AU57" s="46"/>
      <c r="AV57" s="3"/>
      <c r="AW57" s="53"/>
      <c r="AX57" s="46" t="str">
        <f>VLOOKUP($D57,'[3]CSTD CS'!$D$25:$AD$344,15,0)</f>
        <v>x</v>
      </c>
      <c r="AY57" s="46" t="s">
        <v>346</v>
      </c>
      <c r="AZ57" s="3" t="s">
        <v>777</v>
      </c>
      <c r="BA57" s="3"/>
      <c r="BB57" s="46"/>
      <c r="BC57" s="3"/>
      <c r="BD57" s="33"/>
      <c r="BE57" s="46" t="str">
        <f>VLOOKUP($D57,'[3]CSTD CS'!$D$25:$AD$344,17,0)</f>
        <v>x</v>
      </c>
      <c r="BF57" s="46" t="s">
        <v>315</v>
      </c>
      <c r="BG57" s="3" t="s">
        <v>875</v>
      </c>
      <c r="BH57" s="3"/>
      <c r="BI57" s="325" t="s">
        <v>346</v>
      </c>
      <c r="BJ57" s="46"/>
      <c r="BK57" s="46"/>
      <c r="BL57" s="55"/>
      <c r="BM57" s="325" t="str">
        <f>VLOOKUP($D57,'[3]CSTD CS'!$D$25:$AD$344,20,0)</f>
        <v>x</v>
      </c>
      <c r="BN57" s="46" t="str">
        <f>VLOOKUP(C57,'[4]TH cham SK'!$P$19:$S$167,4,0)</f>
        <v>X</v>
      </c>
      <c r="BO57" s="3" t="s">
        <v>960</v>
      </c>
      <c r="BP57" s="46"/>
      <c r="BQ57" s="46"/>
      <c r="BR57" s="46"/>
      <c r="BS57" s="46"/>
      <c r="BT57" s="55"/>
      <c r="BU57" s="46">
        <f>VLOOKUP($D57,'[3]CSTD CS'!$D$25:$AA$344,23,0)</f>
        <v>0</v>
      </c>
      <c r="BV57" s="46"/>
      <c r="BW57" s="3" t="s">
        <v>1099</v>
      </c>
      <c r="BX57" s="3"/>
      <c r="BY57" s="46"/>
      <c r="BZ57" s="46"/>
      <c r="CA57" s="46"/>
      <c r="CB57" s="46"/>
      <c r="CC57" s="46" t="str">
        <f>VLOOKUP($D57,'[3]CSTD CS'!$D$25:$AD$344,25,0)</f>
        <v>HTXS NV</v>
      </c>
      <c r="CD57" s="325" t="str">
        <f>VLOOKUP($C57,[6]LTT!$C$10:$J$342,7,0)</f>
        <v>X</v>
      </c>
      <c r="CE57" s="46" t="s">
        <v>315</v>
      </c>
      <c r="CF57" s="3" t="s">
        <v>1253</v>
      </c>
      <c r="CG57" s="46"/>
      <c r="CH57" s="46">
        <f>VLOOKUP(D57,[7]LTT!$D$10:$Q$342,10,0)</f>
        <v>0</v>
      </c>
      <c r="CI57" s="3"/>
      <c r="CJ57" s="12" t="str">
        <f>VLOOKUP(D57,'[8]XET CUOI NAM'!$E$9:$BF$332,53,0)</f>
        <v>HTXS NV</v>
      </c>
      <c r="CK57" s="337" t="str">
        <f>VLOOKUP($D57,'[9]Mau 6'!$D$10:$R$333,7,0)</f>
        <v>X</v>
      </c>
      <c r="CL57" s="12" t="str">
        <f>VLOOKUP(D57,[10]PL7!$F$17:$G$117,2,0)</f>
        <v>X</v>
      </c>
      <c r="CM57" s="3" t="s">
        <v>1417</v>
      </c>
      <c r="CN57" s="12"/>
      <c r="CO57" s="12" t="s">
        <v>346</v>
      </c>
      <c r="CP57" s="46"/>
      <c r="CQ57" s="12"/>
      <c r="CR57" s="12" t="s">
        <v>315</v>
      </c>
      <c r="CS57" s="12" t="s">
        <v>371</v>
      </c>
      <c r="CT57" s="12"/>
      <c r="CU57" s="12" t="str">
        <f>VLOOKUP($D57,'[11]XET CUOI NAM'!$E$9:$BF$336,47,0)</f>
        <v>Tốt</v>
      </c>
      <c r="CV57" s="3" t="s">
        <v>1607</v>
      </c>
      <c r="CW57" s="12"/>
      <c r="CX57" s="203"/>
      <c r="CY57" s="46"/>
      <c r="CZ57" s="46"/>
      <c r="DA57" s="46"/>
      <c r="DB57" s="12" t="s">
        <v>2226</v>
      </c>
      <c r="DC57" s="337" t="s">
        <v>315</v>
      </c>
      <c r="DD57" s="12" t="s">
        <v>2226</v>
      </c>
      <c r="DE57" s="17" t="s">
        <v>2073</v>
      </c>
      <c r="DF57" s="191"/>
      <c r="DG57" s="313" t="s">
        <v>315</v>
      </c>
      <c r="DH57" s="191"/>
      <c r="DI57" s="191"/>
      <c r="DJ57" s="205"/>
      <c r="DK57" s="133" t="s">
        <v>2204</v>
      </c>
      <c r="DL57" s="133" t="s">
        <v>2232</v>
      </c>
    </row>
    <row r="58" spans="1:116" s="6" customFormat="1" ht="30" hidden="1" customHeight="1" x14ac:dyDescent="0.25">
      <c r="A58" s="12">
        <f t="shared" ref="A58:A63" si="0">ROW()-23</f>
        <v>35</v>
      </c>
      <c r="B58" s="12">
        <f>COUNTIF($E$24:E58,E58)</f>
        <v>6</v>
      </c>
      <c r="C58" s="39" t="s">
        <v>170</v>
      </c>
      <c r="D58" s="12" t="str">
        <f>VLOOKUP(C58,'[1]XET CUOI NAM'!$D$9:$E$332,2,0)</f>
        <v>01002005</v>
      </c>
      <c r="E58" s="12" t="s">
        <v>382</v>
      </c>
      <c r="F58" s="12" t="s">
        <v>378</v>
      </c>
      <c r="G58" s="49"/>
      <c r="H58" s="46">
        <f>VLOOKUP($D58,'[2]CSTD CS'!$D$26:$X$346,3,0)</f>
        <v>0</v>
      </c>
      <c r="I58" s="46"/>
      <c r="J58" s="46">
        <f>VLOOKUP($D58,'[2]CSTD CS'!$D$26:$X$346,5,0)</f>
        <v>0</v>
      </c>
      <c r="K58" s="3"/>
      <c r="L58" s="46">
        <f>VLOOKUP($D58,'[2]CSTD CS'!$D$26:$X$346,4,0)</f>
        <v>0</v>
      </c>
      <c r="M58" s="46"/>
      <c r="N58" s="49"/>
      <c r="O58" s="46">
        <f>VLOOKUP($D58,'[2]CSTD CS'!$D$26:$X$346,6,0)</f>
        <v>0</v>
      </c>
      <c r="P58" s="46"/>
      <c r="Q58" s="46">
        <f>VLOOKUP($D58,'[2]CSTD CS'!$D$26:$X$346,8,0)</f>
        <v>0</v>
      </c>
      <c r="R58" s="3"/>
      <c r="S58" s="46">
        <f>VLOOKUP($D58,'[2]CSTD CS'!$D$26:$X$346,7,0)</f>
        <v>0</v>
      </c>
      <c r="T58" s="46"/>
      <c r="U58" s="49"/>
      <c r="V58" s="46">
        <f>VLOOKUP($D58,'[2]CSTD CS'!$D$26:$X$346,9,0)</f>
        <v>0</v>
      </c>
      <c r="W58" s="46"/>
      <c r="X58" s="46">
        <f>VLOOKUP($D58,'[2]CSTD CS'!$D$26:$X$346,11,0)</f>
        <v>0</v>
      </c>
      <c r="Y58" s="3"/>
      <c r="Z58" s="46">
        <f>VLOOKUP($D58,'[2]CSTD CS'!$D$26:$X$346,10,0)</f>
        <v>0</v>
      </c>
      <c r="AA58" s="46"/>
      <c r="AB58" s="49"/>
      <c r="AC58" s="46" t="str">
        <f>VLOOKUP($D58,'[2]CSTD CS'!$D$26:$X$346,12,0)</f>
        <v>x</v>
      </c>
      <c r="AD58" s="46"/>
      <c r="AE58" s="46" t="str">
        <f>VLOOKUP($D58,'[2]CSTD CS'!$D$26:$X$346,14,0)</f>
        <v>Hoàn thiện quy trình đánh giá hàng năm đối với công chức - viên chức - nhân viên tại trường Cao đẳng Kỹ thuật Lý Tự Trọng</v>
      </c>
      <c r="AF58" s="3"/>
      <c r="AG58" s="46">
        <f>VLOOKUP($D58,'[2]CSTD CS'!$D$26:$X$346,13,0)</f>
        <v>0</v>
      </c>
      <c r="AH58" s="46"/>
      <c r="AI58" s="49"/>
      <c r="AJ58" s="46" t="str">
        <f>VLOOKUP($D58,'[2]CSTD CS'!$D$26:$X$346,15,0)</f>
        <v>x</v>
      </c>
      <c r="AK58" s="46"/>
      <c r="AL58" s="46" t="str">
        <f>VLOOKUP($D58,'[2]CSTD CS'!$D$26:$X$346,17,0)</f>
        <v xml:space="preserve">Một số kinh nghiệm trong công tác tổng hợp đánh giá, xếp loại viên chức tại Trường CĐKT Lý Tự Trọng </v>
      </c>
      <c r="AM58" s="3"/>
      <c r="AN58" s="46" t="str">
        <f>VLOOKUP($D58,'[2]CSTD CS'!$D$26:$X$346,16,0)</f>
        <v>x</v>
      </c>
      <c r="AO58" s="46"/>
      <c r="AP58" s="38"/>
      <c r="AQ58" s="46" t="str">
        <f>VLOOKUP($D58,'[3]CSTD CS'!$D$25:$AD$344,13,0)</f>
        <v>x</v>
      </c>
      <c r="AR58" s="46" t="s">
        <v>346</v>
      </c>
      <c r="AS58" s="3" t="s">
        <v>586</v>
      </c>
      <c r="AT58" s="46" t="s">
        <v>346</v>
      </c>
      <c r="AU58" s="46"/>
      <c r="AV58" s="3"/>
      <c r="AW58" s="53"/>
      <c r="AX58" s="46">
        <f>VLOOKUP($D58,'[3]CSTD CS'!$D$25:$AD$344,15,0)</f>
        <v>0</v>
      </c>
      <c r="AY58" s="46"/>
      <c r="AZ58" s="3">
        <v>0</v>
      </c>
      <c r="BA58" s="3"/>
      <c r="BB58" s="46"/>
      <c r="BC58" s="3"/>
      <c r="BD58" s="33"/>
      <c r="BE58" s="46">
        <f>VLOOKUP($D58,'[3]CSTD CS'!$D$25:$AD$344,17,0)</f>
        <v>0</v>
      </c>
      <c r="BF58" s="46"/>
      <c r="BG58" s="3" t="s">
        <v>876</v>
      </c>
      <c r="BH58" s="3"/>
      <c r="BI58" s="46"/>
      <c r="BJ58" s="46"/>
      <c r="BK58" s="46"/>
      <c r="BL58" s="55"/>
      <c r="BM58" s="46">
        <f>VLOOKUP($D58,'[3]CSTD CS'!$D$25:$AD$344,20,0)</f>
        <v>0</v>
      </c>
      <c r="BN58" s="46" t="str">
        <f>VLOOKUP(C58,'[4]TH cham SK'!$P$19:$S$167,4,0)</f>
        <v>X</v>
      </c>
      <c r="BO58" s="3" t="s">
        <v>961</v>
      </c>
      <c r="BP58" s="46"/>
      <c r="BQ58" s="46"/>
      <c r="BR58" s="46"/>
      <c r="BS58" s="46"/>
      <c r="BT58" s="55"/>
      <c r="BU58" s="46">
        <f>VLOOKUP($D58,'[3]CSTD CS'!$D$25:$AA$344,23,0)</f>
        <v>0</v>
      </c>
      <c r="BV58" s="46">
        <f>VLOOKUP(C58,'[5]TH chi tiet'!$N$15:$Q$161,4,0)</f>
        <v>0</v>
      </c>
      <c r="BW58" s="3" t="s">
        <v>1100</v>
      </c>
      <c r="BX58" s="3"/>
      <c r="BY58" s="46"/>
      <c r="BZ58" s="46"/>
      <c r="CA58" s="46"/>
      <c r="CB58" s="46"/>
      <c r="CC58" s="46" t="str">
        <f>VLOOKUP($D58,'[3]CSTD CS'!$D$25:$AD$344,25,0)</f>
        <v>HTXS NV</v>
      </c>
      <c r="CD58" s="46"/>
      <c r="CE58" s="46"/>
      <c r="CF58" s="3" t="s">
        <v>1254</v>
      </c>
      <c r="CG58" s="46"/>
      <c r="CH58" s="46">
        <f>VLOOKUP(D58,[7]LTT!$D$10:$Q$342,10,0)</f>
        <v>0</v>
      </c>
      <c r="CI58" s="3"/>
      <c r="CJ58" s="12" t="str">
        <f>VLOOKUP(D58,'[8]XET CUOI NAM'!$E$9:$BF$332,53,0)</f>
        <v>HTXS NV</v>
      </c>
      <c r="CK58" s="12">
        <f>VLOOKUP($D58,'[9]Mau 6'!$D$10:$R$333,7,0)</f>
        <v>0</v>
      </c>
      <c r="CL58" s="12" t="str">
        <f>VLOOKUP(D58,[10]PL7!$F$17:$G$117,2,0)</f>
        <v>X</v>
      </c>
      <c r="CM58" s="3" t="s">
        <v>1418</v>
      </c>
      <c r="CN58" s="12">
        <f>SUM(COUNTIF(BU58,"x"),COUNTIF(CD58,"x"),COUNTIF(CK58,"x"))</f>
        <v>0</v>
      </c>
      <c r="CO58" s="12">
        <f>VLOOKUP($D58,'[9]Mau 6'!$D$10:$R$333,10,0)</f>
        <v>0</v>
      </c>
      <c r="CP58" s="46"/>
      <c r="CQ58" s="12">
        <f>VLOOKUP($D58,'[9]Mau 6'!$D$10:$R$333,10,0)</f>
        <v>0</v>
      </c>
      <c r="CR58" s="12">
        <f>VLOOKUP($D58,'[9]Mau 6'!$D$10:$R$333,10,0)</f>
        <v>0</v>
      </c>
      <c r="CS58" s="12" t="s">
        <v>371</v>
      </c>
      <c r="CT58" s="12" t="s">
        <v>315</v>
      </c>
      <c r="CU58" s="12" t="str">
        <f>VLOOKUP($D58,'[11]XET CUOI NAM'!$E$9:$BF$336,47,0)</f>
        <v>Tốt</v>
      </c>
      <c r="CV58" s="3" t="s">
        <v>1608</v>
      </c>
      <c r="CW58" s="12"/>
      <c r="CX58" s="203" t="s">
        <v>315</v>
      </c>
      <c r="CY58" s="46"/>
      <c r="CZ58" s="46"/>
      <c r="DA58" s="46"/>
      <c r="DB58" s="12" t="s">
        <v>2227</v>
      </c>
      <c r="DC58" s="12">
        <v>0</v>
      </c>
      <c r="DD58" s="12">
        <v>0</v>
      </c>
      <c r="DE58" s="5"/>
      <c r="DF58" s="191"/>
      <c r="DG58" s="191"/>
      <c r="DH58" s="191"/>
      <c r="DI58" s="191"/>
      <c r="DJ58" s="205"/>
    </row>
    <row r="59" spans="1:116" s="6" customFormat="1" ht="30" hidden="1" customHeight="1" x14ac:dyDescent="0.25">
      <c r="A59" s="12">
        <f t="shared" si="0"/>
        <v>36</v>
      </c>
      <c r="B59" s="12">
        <f>COUNTIF($E$24:E59,E59)</f>
        <v>7</v>
      </c>
      <c r="C59" s="4" t="s">
        <v>171</v>
      </c>
      <c r="D59" s="12" t="str">
        <f>VLOOKUP(C59,'[1]XET CUOI NAM'!$D$9:$E$332,2,0)</f>
        <v>01023001</v>
      </c>
      <c r="E59" s="12" t="s">
        <v>382</v>
      </c>
      <c r="F59" s="12" t="s">
        <v>378</v>
      </c>
      <c r="G59" s="49"/>
      <c r="H59" s="46">
        <f>VLOOKUP($D59,'[2]CSTD CS'!$D$26:$X$346,3,0)</f>
        <v>0</v>
      </c>
      <c r="I59" s="46"/>
      <c r="J59" s="46">
        <f>VLOOKUP($D59,'[2]CSTD CS'!$D$26:$X$346,5,0)</f>
        <v>0</v>
      </c>
      <c r="K59" s="3"/>
      <c r="L59" s="46">
        <f>VLOOKUP($D59,'[2]CSTD CS'!$D$26:$X$346,4,0)</f>
        <v>0</v>
      </c>
      <c r="M59" s="46"/>
      <c r="N59" s="49"/>
      <c r="O59" s="46">
        <f>VLOOKUP($D59,'[2]CSTD CS'!$D$26:$X$346,6,0)</f>
        <v>0</v>
      </c>
      <c r="P59" s="46"/>
      <c r="Q59" s="46">
        <f>VLOOKUP($D59,'[2]CSTD CS'!$D$26:$X$346,8,0)</f>
        <v>0</v>
      </c>
      <c r="R59" s="3"/>
      <c r="S59" s="46">
        <f>VLOOKUP($D59,'[2]CSTD CS'!$D$26:$X$346,7,0)</f>
        <v>0</v>
      </c>
      <c r="T59" s="46"/>
      <c r="U59" s="49"/>
      <c r="V59" s="46">
        <f>VLOOKUP($D59,'[2]CSTD CS'!$D$26:$X$346,9,0)</f>
        <v>0</v>
      </c>
      <c r="W59" s="46"/>
      <c r="X59" s="46">
        <f>VLOOKUP($D59,'[2]CSTD CS'!$D$26:$X$346,11,0)</f>
        <v>0</v>
      </c>
      <c r="Y59" s="3"/>
      <c r="Z59" s="46">
        <f>VLOOKUP($D59,'[2]CSTD CS'!$D$26:$X$346,10,0)</f>
        <v>0</v>
      </c>
      <c r="AA59" s="46"/>
      <c r="AB59" s="49"/>
      <c r="AC59" s="46" t="str">
        <f>VLOOKUP($D59,'[2]CSTD CS'!$D$26:$X$346,12,0)</f>
        <v>x</v>
      </c>
      <c r="AD59" s="46"/>
      <c r="AE59" s="46" t="str">
        <f>VLOOKUP($D59,'[2]CSTD CS'!$D$26:$X$346,14,0)</f>
        <v>Cải tiến quy trình viết lý lịch của người xin vào Đảng tại trường CĐKT Lý Tự Trọng</v>
      </c>
      <c r="AF59" s="3"/>
      <c r="AG59" s="46">
        <f>VLOOKUP($D59,'[2]CSTD CS'!$D$26:$X$346,13,0)</f>
        <v>0</v>
      </c>
      <c r="AH59" s="46"/>
      <c r="AI59" s="49"/>
      <c r="AJ59" s="46">
        <f>VLOOKUP($D59,'[2]CSTD CS'!$D$26:$X$346,15,0)</f>
        <v>0</v>
      </c>
      <c r="AK59" s="46"/>
      <c r="AL59" s="46" t="str">
        <f>VLOOKUP($D59,'[2]CSTD CS'!$D$26:$X$346,17,0)</f>
        <v>Một số giải pháp để nâng cao hiệu quả công tác bồi dưỡng tạo nguồn phát triển đảng tại chi bộ</v>
      </c>
      <c r="AM59" s="3"/>
      <c r="AN59" s="46">
        <f>VLOOKUP($D59,'[2]CSTD CS'!$D$26:$X$346,16,0)</f>
        <v>0</v>
      </c>
      <c r="AO59" s="46"/>
      <c r="AP59" s="38"/>
      <c r="AQ59" s="46">
        <f>VLOOKUP($D59,'[3]CSTD CS'!$D$25:$AD$344,13,0)</f>
        <v>0</v>
      </c>
      <c r="AR59" s="46"/>
      <c r="AS59" s="3" t="s">
        <v>587</v>
      </c>
      <c r="AT59" s="3"/>
      <c r="AU59" s="46"/>
      <c r="AV59" s="3"/>
      <c r="AW59" s="53"/>
      <c r="AX59" s="46">
        <f>VLOOKUP($D59,'[3]CSTD CS'!$D$25:$AD$344,15,0)</f>
        <v>0</v>
      </c>
      <c r="AY59" s="46"/>
      <c r="AZ59" s="3" t="s">
        <v>778</v>
      </c>
      <c r="BA59" s="3"/>
      <c r="BB59" s="46"/>
      <c r="BC59" s="3"/>
      <c r="BD59" s="33"/>
      <c r="BE59" s="46">
        <f>VLOOKUP($D59,'[3]CSTD CS'!$D$25:$AD$344,17,0)</f>
        <v>0</v>
      </c>
      <c r="BF59" s="46"/>
      <c r="BG59" s="3" t="s">
        <v>877</v>
      </c>
      <c r="BH59" s="3"/>
      <c r="BI59" s="46"/>
      <c r="BJ59" s="46"/>
      <c r="BK59" s="46"/>
      <c r="BL59" s="57"/>
      <c r="BM59" s="46">
        <f>VLOOKUP($D59,'[3]CSTD CS'!$D$25:$AD$344,20,0)</f>
        <v>0</v>
      </c>
      <c r="BN59" s="46">
        <f>VLOOKUP(C59,'[4]TH cham SK'!$P$19:$S$167,4,0)</f>
        <v>0</v>
      </c>
      <c r="BO59" s="3" t="s">
        <v>962</v>
      </c>
      <c r="BP59" s="46"/>
      <c r="BQ59" s="46"/>
      <c r="BR59" s="46"/>
      <c r="BS59" s="46"/>
      <c r="BT59" s="57"/>
      <c r="BU59" s="46">
        <f>VLOOKUP($D59,'[3]CSTD CS'!$D$25:$AA$344,23,0)</f>
        <v>0</v>
      </c>
      <c r="BV59" s="46"/>
      <c r="BW59" s="3" t="s">
        <v>1101</v>
      </c>
      <c r="BX59" s="3"/>
      <c r="BY59" s="46"/>
      <c r="BZ59" s="46"/>
      <c r="CA59" s="46"/>
      <c r="CB59" s="46"/>
      <c r="CC59" s="46" t="str">
        <f>VLOOKUP($D59,'[3]CSTD CS'!$D$25:$AD$344,25,0)</f>
        <v>HTXS NV</v>
      </c>
      <c r="CD59" s="46"/>
      <c r="CE59" s="46"/>
      <c r="CF59" s="3" t="s">
        <v>1255</v>
      </c>
      <c r="CG59" s="46"/>
      <c r="CH59" s="46">
        <f>VLOOKUP(D59,[7]LTT!$D$10:$Q$342,10,0)</f>
        <v>0</v>
      </c>
      <c r="CI59" s="3"/>
      <c r="CJ59" s="12" t="str">
        <f>VLOOKUP(D59,'[8]XET CUOI NAM'!$E$9:$BF$332,53,0)</f>
        <v>HTXS NV</v>
      </c>
      <c r="CK59" s="12">
        <f>VLOOKUP($D59,'[9]Mau 6'!$D$10:$R$333,7,0)</f>
        <v>0</v>
      </c>
      <c r="CL59" s="12"/>
      <c r="CM59" s="3" t="s">
        <v>1419</v>
      </c>
      <c r="CN59" s="12">
        <f>SUM(COUNTIF(BU59,"x"),COUNTIF(CD59,"x"),COUNTIF(CK59,"x"))</f>
        <v>0</v>
      </c>
      <c r="CO59" s="12">
        <f>VLOOKUP($D59,'[9]Mau 6'!$D$10:$R$333,10,0)</f>
        <v>0</v>
      </c>
      <c r="CP59" s="46"/>
      <c r="CQ59" s="12">
        <f>VLOOKUP($D59,'[9]Mau 6'!$D$10:$R$333,10,0)</f>
        <v>0</v>
      </c>
      <c r="CR59" s="12">
        <f>VLOOKUP($D59,'[9]Mau 6'!$D$10:$R$333,10,0)</f>
        <v>0</v>
      </c>
      <c r="CS59" s="12" t="s">
        <v>371</v>
      </c>
      <c r="CT59" s="12"/>
      <c r="CU59" s="12"/>
      <c r="CV59" s="3" t="s">
        <v>1609</v>
      </c>
      <c r="CW59" s="12"/>
      <c r="CX59" s="12"/>
      <c r="CY59" s="46"/>
      <c r="CZ59" s="46"/>
      <c r="DA59" s="46"/>
      <c r="DB59" s="12" t="s">
        <v>2227</v>
      </c>
      <c r="DC59" s="12">
        <v>0</v>
      </c>
      <c r="DD59" s="12">
        <v>0</v>
      </c>
      <c r="DE59" s="5"/>
      <c r="DF59" s="191"/>
      <c r="DG59" s="191"/>
      <c r="DH59" s="191"/>
      <c r="DI59" s="191"/>
      <c r="DJ59" s="205"/>
    </row>
    <row r="60" spans="1:116" s="6" customFormat="1" ht="30" hidden="1" customHeight="1" x14ac:dyDescent="0.25">
      <c r="A60" s="12">
        <f t="shared" si="0"/>
        <v>37</v>
      </c>
      <c r="B60" s="12">
        <f>COUNTIF($E$24:E60,E60)</f>
        <v>8</v>
      </c>
      <c r="C60" s="4" t="s">
        <v>172</v>
      </c>
      <c r="D60" s="12" t="str">
        <f>VLOOKUP(C60,'[1]XET CUOI NAM'!$D$9:$E$332,2,0)</f>
        <v>01017006</v>
      </c>
      <c r="E60" s="12" t="s">
        <v>382</v>
      </c>
      <c r="F60" s="12" t="s">
        <v>378</v>
      </c>
      <c r="G60" s="49"/>
      <c r="H60" s="46">
        <f>VLOOKUP($D60,'[2]CSTD CS'!$D$26:$X$346,3,0)</f>
        <v>0</v>
      </c>
      <c r="I60" s="46"/>
      <c r="J60" s="46">
        <f>VLOOKUP($D60,'[2]CSTD CS'!$D$26:$X$346,5,0)</f>
        <v>0</v>
      </c>
      <c r="K60" s="3"/>
      <c r="L60" s="46">
        <f>VLOOKUP($D60,'[2]CSTD CS'!$D$26:$X$346,4,0)</f>
        <v>0</v>
      </c>
      <c r="M60" s="46"/>
      <c r="N60" s="49"/>
      <c r="O60" s="46">
        <f>VLOOKUP($D60,'[2]CSTD CS'!$D$26:$X$346,6,0)</f>
        <v>0</v>
      </c>
      <c r="P60" s="46"/>
      <c r="Q60" s="46">
        <f>VLOOKUP($D60,'[2]CSTD CS'!$D$26:$X$346,8,0)</f>
        <v>0</v>
      </c>
      <c r="R60" s="3"/>
      <c r="S60" s="46">
        <f>VLOOKUP($D60,'[2]CSTD CS'!$D$26:$X$346,7,0)</f>
        <v>0</v>
      </c>
      <c r="T60" s="46"/>
      <c r="U60" s="49"/>
      <c r="V60" s="46" t="str">
        <f>VLOOKUP($D60,'[2]CSTD CS'!$D$26:$X$346,9,0)</f>
        <v>x</v>
      </c>
      <c r="W60" s="46"/>
      <c r="X60" s="46" t="str">
        <f>VLOOKUP($D60,'[2]CSTD CS'!$D$26:$X$346,11,0)</f>
        <v xml:space="preserve">Một số giải pháp nâng cao hiệu quả công tác QL bảo trì, SC máy vi tính và các thiết bị ngoại vi trường ở trường CĐKT Lý Tự Trọng </v>
      </c>
      <c r="Y60" s="3"/>
      <c r="Z60" s="46">
        <f>VLOOKUP($D60,'[2]CSTD CS'!$D$26:$X$346,10,0)</f>
        <v>0</v>
      </c>
      <c r="AA60" s="46"/>
      <c r="AB60" s="49"/>
      <c r="AC60" s="46">
        <f>VLOOKUP($D60,'[2]CSTD CS'!$D$26:$X$346,12,0)</f>
        <v>0</v>
      </c>
      <c r="AD60" s="46"/>
      <c r="AE60" s="46">
        <f>VLOOKUP($D60,'[2]CSTD CS'!$D$26:$X$346,14,0)</f>
        <v>0</v>
      </c>
      <c r="AF60" s="3"/>
      <c r="AG60" s="46">
        <f>VLOOKUP($D60,'[2]CSTD CS'!$D$26:$X$346,13,0)</f>
        <v>0</v>
      </c>
      <c r="AH60" s="46"/>
      <c r="AI60" s="49"/>
      <c r="AJ60" s="46">
        <f>VLOOKUP($D60,'[2]CSTD CS'!$D$26:$X$346,15,0)</f>
        <v>0</v>
      </c>
      <c r="AK60" s="46"/>
      <c r="AL60" s="46">
        <f>VLOOKUP($D60,'[2]CSTD CS'!$D$26:$X$346,17,0)</f>
        <v>0</v>
      </c>
      <c r="AM60" s="3"/>
      <c r="AN60" s="46">
        <f>VLOOKUP($D60,'[2]CSTD CS'!$D$26:$X$346,16,0)</f>
        <v>0</v>
      </c>
      <c r="AO60" s="46"/>
      <c r="AP60" s="38"/>
      <c r="AQ60" s="46">
        <f>VLOOKUP($D60,'[3]CSTD CS'!$D$25:$AD$344,13,0)</f>
        <v>0</v>
      </c>
      <c r="AR60" s="46"/>
      <c r="AS60" s="3" t="s">
        <v>588</v>
      </c>
      <c r="AT60" s="3"/>
      <c r="AU60" s="46"/>
      <c r="AV60" s="3"/>
      <c r="AW60" s="53"/>
      <c r="AX60" s="46">
        <f>VLOOKUP($D60,'[3]CSTD CS'!$D$25:$AD$344,15,0)</f>
        <v>0</v>
      </c>
      <c r="AY60" s="46"/>
      <c r="AZ60" s="3" t="s">
        <v>779</v>
      </c>
      <c r="BA60" s="3"/>
      <c r="BB60" s="46"/>
      <c r="BC60" s="3"/>
      <c r="BD60" s="33"/>
      <c r="BE60" s="46">
        <f>VLOOKUP($D60,'[3]CSTD CS'!$D$25:$AD$344,17,0)</f>
        <v>0</v>
      </c>
      <c r="BF60" s="46"/>
      <c r="BG60" s="3" t="s">
        <v>878</v>
      </c>
      <c r="BH60" s="3"/>
      <c r="BI60" s="46"/>
      <c r="BJ60" s="46"/>
      <c r="BK60" s="46"/>
      <c r="BL60" s="55"/>
      <c r="BM60" s="46">
        <f>VLOOKUP($D60,'[3]CSTD CS'!$D$25:$AD$344,20,0)</f>
        <v>0</v>
      </c>
      <c r="BN60" s="46">
        <f>VLOOKUP(C60,'[4]TH cham SK'!$P$19:$S$167,4,0)</f>
        <v>0</v>
      </c>
      <c r="BO60" s="3" t="s">
        <v>963</v>
      </c>
      <c r="BP60" s="46"/>
      <c r="BQ60" s="46"/>
      <c r="BR60" s="46"/>
      <c r="BS60" s="46"/>
      <c r="BT60" s="55"/>
      <c r="BU60" s="46">
        <f>VLOOKUP($D60,'[3]CSTD CS'!$D$25:$AA$344,23,0)</f>
        <v>0</v>
      </c>
      <c r="BV60" s="46"/>
      <c r="BW60" s="3" t="s">
        <v>1102</v>
      </c>
      <c r="BX60" s="3"/>
      <c r="BY60" s="46"/>
      <c r="BZ60" s="46"/>
      <c r="CA60" s="46"/>
      <c r="CB60" s="46"/>
      <c r="CC60" s="46" t="str">
        <f>VLOOKUP($D60,'[3]CSTD CS'!$D$25:$AD$344,25,0)</f>
        <v>HTXS NV</v>
      </c>
      <c r="CD60" s="46"/>
      <c r="CE60" s="46" t="s">
        <v>315</v>
      </c>
      <c r="CF60" s="3" t="s">
        <v>1256</v>
      </c>
      <c r="CG60" s="46"/>
      <c r="CH60" s="46">
        <f>VLOOKUP(D60,[7]LTT!$D$10:$Q$342,10,0)</f>
        <v>0</v>
      </c>
      <c r="CI60" s="3"/>
      <c r="CJ60" s="12" t="str">
        <f>VLOOKUP(D60,'[8]XET CUOI NAM'!$E$9:$BF$332,53,0)</f>
        <v>HTXS NV</v>
      </c>
      <c r="CK60" s="12">
        <f>VLOOKUP($D60,'[9]Mau 6'!$D$10:$R$333,7,0)</f>
        <v>0</v>
      </c>
      <c r="CL60" s="12" t="str">
        <f>VLOOKUP(D60,[10]PL7!$F$17:$G$117,2,0)</f>
        <v>X</v>
      </c>
      <c r="CM60" s="3" t="s">
        <v>1420</v>
      </c>
      <c r="CN60" s="12">
        <f>SUM(COUNTIF(BU60,"x"),COUNTIF(CD60,"x"),COUNTIF(CK60,"x"))</f>
        <v>0</v>
      </c>
      <c r="CO60" s="12" t="s">
        <v>346</v>
      </c>
      <c r="CP60" s="46"/>
      <c r="CQ60" s="12"/>
      <c r="CR60" s="12"/>
      <c r="CS60" s="12" t="s">
        <v>371</v>
      </c>
      <c r="CT60" s="12" t="s">
        <v>315</v>
      </c>
      <c r="CU60" s="12" t="str">
        <f>VLOOKUP($D60,'[11]XET CUOI NAM'!$E$9:$BF$336,47,0)</f>
        <v>Tốt</v>
      </c>
      <c r="CV60" s="3" t="s">
        <v>1610</v>
      </c>
      <c r="CW60" s="12"/>
      <c r="CX60" s="203"/>
      <c r="CY60" s="46"/>
      <c r="CZ60" s="46"/>
      <c r="DA60" s="46"/>
      <c r="DB60" s="12" t="s">
        <v>2226</v>
      </c>
      <c r="DC60" s="12" t="s">
        <v>315</v>
      </c>
      <c r="DD60" s="12"/>
      <c r="DE60" s="311" t="s">
        <v>2211</v>
      </c>
      <c r="DF60" s="191"/>
      <c r="DG60" s="5" t="s">
        <v>315</v>
      </c>
      <c r="DH60" s="191"/>
      <c r="DI60" s="191"/>
      <c r="DJ60" s="205"/>
    </row>
    <row r="61" spans="1:116" s="6" customFormat="1" ht="30" hidden="1" customHeight="1" x14ac:dyDescent="0.25">
      <c r="A61" s="12">
        <f t="shared" si="0"/>
        <v>38</v>
      </c>
      <c r="B61" s="12">
        <f>COUNTIF($E$24:E61,E61)</f>
        <v>9</v>
      </c>
      <c r="C61" s="4" t="s">
        <v>174</v>
      </c>
      <c r="D61" s="12" t="str">
        <f>VLOOKUP(C61,'[1]XET CUOI NAM'!$D$9:$E$332,2,0)</f>
        <v>01002032</v>
      </c>
      <c r="E61" s="12" t="s">
        <v>382</v>
      </c>
      <c r="F61" s="12" t="s">
        <v>378</v>
      </c>
      <c r="G61" s="49"/>
      <c r="H61" s="46">
        <f>VLOOKUP($D61,'[2]CSTD CS'!$D$26:$X$346,3,0)</f>
        <v>0</v>
      </c>
      <c r="I61" s="46"/>
      <c r="J61" s="46">
        <f>VLOOKUP($D61,'[2]CSTD CS'!$D$26:$X$346,5,0)</f>
        <v>0</v>
      </c>
      <c r="K61" s="3"/>
      <c r="L61" s="46">
        <f>VLOOKUP($D61,'[2]CSTD CS'!$D$26:$X$346,4,0)</f>
        <v>0</v>
      </c>
      <c r="M61" s="46"/>
      <c r="N61" s="49"/>
      <c r="O61" s="46">
        <f>VLOOKUP($D61,'[2]CSTD CS'!$D$26:$X$346,6,0)</f>
        <v>0</v>
      </c>
      <c r="P61" s="46"/>
      <c r="Q61" s="46">
        <f>VLOOKUP($D61,'[2]CSTD CS'!$D$26:$X$346,8,0)</f>
        <v>0</v>
      </c>
      <c r="R61" s="3"/>
      <c r="S61" s="46">
        <f>VLOOKUP($D61,'[2]CSTD CS'!$D$26:$X$346,7,0)</f>
        <v>0</v>
      </c>
      <c r="T61" s="46"/>
      <c r="U61" s="49"/>
      <c r="V61" s="46">
        <f>VLOOKUP($D61,'[2]CSTD CS'!$D$26:$X$346,9,0)</f>
        <v>0</v>
      </c>
      <c r="W61" s="46"/>
      <c r="X61" s="46">
        <f>VLOOKUP($D61,'[2]CSTD CS'!$D$26:$X$346,11,0)</f>
        <v>0</v>
      </c>
      <c r="Y61" s="3"/>
      <c r="Z61" s="46">
        <f>VLOOKUP($D61,'[2]CSTD CS'!$D$26:$X$346,10,0)</f>
        <v>0</v>
      </c>
      <c r="AA61" s="46"/>
      <c r="AB61" s="49"/>
      <c r="AC61" s="46">
        <f>VLOOKUP($D61,'[2]CSTD CS'!$D$26:$X$346,12,0)</f>
        <v>0</v>
      </c>
      <c r="AD61" s="46"/>
      <c r="AE61" s="46">
        <f>VLOOKUP($D61,'[2]CSTD CS'!$D$26:$X$346,14,0)</f>
        <v>0</v>
      </c>
      <c r="AF61" s="3"/>
      <c r="AG61" s="46">
        <f>VLOOKUP($D61,'[2]CSTD CS'!$D$26:$X$346,13,0)</f>
        <v>0</v>
      </c>
      <c r="AH61" s="46"/>
      <c r="AI61" s="49"/>
      <c r="AJ61" s="46">
        <f>VLOOKUP($D61,'[2]CSTD CS'!$D$26:$X$346,15,0)</f>
        <v>0</v>
      </c>
      <c r="AK61" s="46"/>
      <c r="AL61" s="46">
        <f>VLOOKUP($D61,'[2]CSTD CS'!$D$26:$X$346,17,0)</f>
        <v>0</v>
      </c>
      <c r="AM61" s="3"/>
      <c r="AN61" s="46">
        <f>VLOOKUP($D61,'[2]CSTD CS'!$D$26:$X$346,16,0)</f>
        <v>0</v>
      </c>
      <c r="AO61" s="46"/>
      <c r="AP61" s="38"/>
      <c r="AQ61" s="46">
        <f>VLOOKUP($D61,'[3]CSTD CS'!$D$25:$AD$344,13,0)</f>
        <v>0</v>
      </c>
      <c r="AR61" s="46"/>
      <c r="AS61" s="3">
        <v>0</v>
      </c>
      <c r="AT61" s="3"/>
      <c r="AU61" s="46"/>
      <c r="AV61" s="3"/>
      <c r="AW61" s="53"/>
      <c r="AX61" s="46">
        <f>VLOOKUP($D61,'[3]CSTD CS'!$D$25:$AD$344,15,0)</f>
        <v>0</v>
      </c>
      <c r="AY61" s="46"/>
      <c r="AZ61" s="3">
        <v>0</v>
      </c>
      <c r="BA61" s="3"/>
      <c r="BB61" s="46"/>
      <c r="BC61" s="3"/>
      <c r="BD61" s="33"/>
      <c r="BE61" s="46">
        <f>VLOOKUP($D61,'[3]CSTD CS'!$D$25:$AD$344,17,0)</f>
        <v>0</v>
      </c>
      <c r="BF61" s="46"/>
      <c r="BG61" s="3">
        <v>0</v>
      </c>
      <c r="BH61" s="3"/>
      <c r="BI61" s="46"/>
      <c r="BJ61" s="46"/>
      <c r="BK61" s="46"/>
      <c r="BL61" s="55"/>
      <c r="BM61" s="46">
        <f>VLOOKUP($D61,'[3]CSTD CS'!$D$25:$AD$344,20,0)</f>
        <v>0</v>
      </c>
      <c r="BN61" s="46" t="str">
        <f>VLOOKUP(C61,'[4]TH cham SK'!$P$19:$S$167,4,0)</f>
        <v>X</v>
      </c>
      <c r="BO61" s="3" t="s">
        <v>964</v>
      </c>
      <c r="BP61" s="46"/>
      <c r="BQ61" s="46"/>
      <c r="BR61" s="46"/>
      <c r="BS61" s="46"/>
      <c r="BT61" s="55"/>
      <c r="BU61" s="46">
        <f>VLOOKUP($D61,'[3]CSTD CS'!$D$25:$AA$344,23,0)</f>
        <v>0</v>
      </c>
      <c r="BV61" s="46"/>
      <c r="BW61" s="3" t="s">
        <v>1103</v>
      </c>
      <c r="BX61" s="3"/>
      <c r="BY61" s="46"/>
      <c r="BZ61" s="46"/>
      <c r="CA61" s="46"/>
      <c r="CB61" s="46"/>
      <c r="CC61" s="46" t="str">
        <f>VLOOKUP($D61,'[3]CSTD CS'!$D$25:$AD$344,25,0)</f>
        <v>HTXS NV</v>
      </c>
      <c r="CD61" s="46"/>
      <c r="CE61" s="46"/>
      <c r="CF61" s="3" t="s">
        <v>1257</v>
      </c>
      <c r="CG61" s="46"/>
      <c r="CH61" s="46">
        <f>VLOOKUP(D61,[7]LTT!$D$10:$Q$342,10,0)</f>
        <v>0</v>
      </c>
      <c r="CI61" s="3"/>
      <c r="CJ61" s="12" t="str">
        <f>VLOOKUP(D61,'[8]XET CUOI NAM'!$E$9:$BF$332,53,0)</f>
        <v>HTXS NV</v>
      </c>
      <c r="CK61" s="12">
        <f>VLOOKUP($D61,'[9]Mau 6'!$D$10:$R$333,7,0)</f>
        <v>0</v>
      </c>
      <c r="CL61" s="12"/>
      <c r="CM61" s="3" t="s">
        <v>1421</v>
      </c>
      <c r="CN61" s="12">
        <f>SUM(COUNTIF(BU61,"x"),COUNTIF(CD61,"x"),COUNTIF(CK61,"x"))</f>
        <v>0</v>
      </c>
      <c r="CO61" s="12">
        <f>VLOOKUP($D61,'[9]Mau 6'!$D$10:$R$333,10,0)</f>
        <v>0</v>
      </c>
      <c r="CP61" s="46"/>
      <c r="CQ61" s="12">
        <f>VLOOKUP($D61,'[9]Mau 6'!$D$10:$R$333,10,0)</f>
        <v>0</v>
      </c>
      <c r="CR61" s="12">
        <f>VLOOKUP($D61,'[9]Mau 6'!$D$10:$R$333,10,0)</f>
        <v>0</v>
      </c>
      <c r="CS61" s="12" t="s">
        <v>371</v>
      </c>
      <c r="CT61" s="12" t="s">
        <v>315</v>
      </c>
      <c r="CU61" s="12" t="str">
        <f>VLOOKUP($D61,'[11]XET CUOI NAM'!$E$9:$BF$336,47,0)</f>
        <v>Tốt</v>
      </c>
      <c r="CV61" s="3" t="s">
        <v>1611</v>
      </c>
      <c r="CW61" s="12"/>
      <c r="CX61" s="12"/>
      <c r="CY61" s="46"/>
      <c r="CZ61" s="46"/>
      <c r="DA61" s="46"/>
      <c r="DB61" s="12" t="s">
        <v>2227</v>
      </c>
      <c r="DC61" s="12">
        <v>0</v>
      </c>
      <c r="DD61" s="12">
        <v>0</v>
      </c>
      <c r="DE61" s="5"/>
      <c r="DF61" s="191"/>
      <c r="DG61" s="191"/>
      <c r="DH61" s="191"/>
      <c r="DI61" s="191"/>
      <c r="DJ61" s="205"/>
    </row>
    <row r="62" spans="1:116" s="6" customFormat="1" ht="30" hidden="1" customHeight="1" x14ac:dyDescent="0.25">
      <c r="A62" s="12">
        <f t="shared" si="0"/>
        <v>39</v>
      </c>
      <c r="B62" s="12">
        <f>COUNTIF($E$24:E62,E62)</f>
        <v>10</v>
      </c>
      <c r="C62" s="4" t="s">
        <v>175</v>
      </c>
      <c r="D62" s="12" t="str">
        <f>VLOOKUP(C62,'[1]XET CUOI NAM'!$D$9:$E$332,2,0)</f>
        <v>01007007</v>
      </c>
      <c r="E62" s="12" t="s">
        <v>382</v>
      </c>
      <c r="F62" s="12" t="s">
        <v>378</v>
      </c>
      <c r="G62" s="49"/>
      <c r="H62" s="46">
        <f>VLOOKUP($D62,'[2]CSTD CS'!$D$26:$X$346,3,0)</f>
        <v>0</v>
      </c>
      <c r="I62" s="46"/>
      <c r="J62" s="46">
        <f>VLOOKUP($D62,'[2]CSTD CS'!$D$26:$X$346,5,0)</f>
        <v>0</v>
      </c>
      <c r="K62" s="3"/>
      <c r="L62" s="46">
        <f>VLOOKUP($D62,'[2]CSTD CS'!$D$26:$X$346,4,0)</f>
        <v>0</v>
      </c>
      <c r="M62" s="46"/>
      <c r="N62" s="49"/>
      <c r="O62" s="46">
        <f>VLOOKUP($D62,'[2]CSTD CS'!$D$26:$X$346,6,0)</f>
        <v>0</v>
      </c>
      <c r="P62" s="46"/>
      <c r="Q62" s="46">
        <f>VLOOKUP($D62,'[2]CSTD CS'!$D$26:$X$346,8,0)</f>
        <v>0</v>
      </c>
      <c r="R62" s="3"/>
      <c r="S62" s="46">
        <f>VLOOKUP($D62,'[2]CSTD CS'!$D$26:$X$346,7,0)</f>
        <v>0</v>
      </c>
      <c r="T62" s="46"/>
      <c r="U62" s="49"/>
      <c r="V62" s="46" t="str">
        <f>VLOOKUP($D62,'[2]CSTD CS'!$D$26:$X$346,9,0)</f>
        <v>x</v>
      </c>
      <c r="W62" s="46"/>
      <c r="X62" s="46" t="str">
        <f>VLOOKUP($D62,'[2]CSTD CS'!$D$26:$X$346,11,0)</f>
        <v>Cách thức quản lý và lưu trữ các điểm học phần của học sinh sinh viên các hệ đào tạo của khoa Động lực</v>
      </c>
      <c r="Y62" s="3"/>
      <c r="Z62" s="46">
        <f>VLOOKUP($D62,'[2]CSTD CS'!$D$26:$X$346,10,0)</f>
        <v>0</v>
      </c>
      <c r="AA62" s="46"/>
      <c r="AB62" s="49"/>
      <c r="AC62" s="46" t="str">
        <f>VLOOKUP($D62,'[2]CSTD CS'!$D$26:$X$346,12,0)</f>
        <v>x</v>
      </c>
      <c r="AD62" s="46"/>
      <c r="AE62" s="46" t="str">
        <f>VLOOKUP($D62,'[2]CSTD CS'!$D$26:$X$346,14,0)</f>
        <v>Cải tiến quy trình kiểm tra, luân chuyển hồ sơ mua sắm thiết bị vật tư tại phòng Thiết bị - Vật tư trường CĐKT Lý Tự Trọng</v>
      </c>
      <c r="AF62" s="3"/>
      <c r="AG62" s="46" t="str">
        <f>VLOOKUP($D62,'[2]CSTD CS'!$D$26:$X$346,13,0)</f>
        <v>x</v>
      </c>
      <c r="AH62" s="46"/>
      <c r="AI62" s="49"/>
      <c r="AJ62" s="46">
        <f>VLOOKUP($D62,'[2]CSTD CS'!$D$26:$X$346,15,0)</f>
        <v>0</v>
      </c>
      <c r="AK62" s="46"/>
      <c r="AL62" s="46" t="str">
        <f>VLOOKUP($D62,'[2]CSTD CS'!$D$26:$X$346,17,0)</f>
        <v>Một số biện pháp thực hiện qui trình trang bị, bảo quản, sử dụng tài sản - vật tư tại phòng Thiết bị vật tư Trường CĐKT Lý Tự Trọng</v>
      </c>
      <c r="AM62" s="3"/>
      <c r="AN62" s="46">
        <f>VLOOKUP($D62,'[2]CSTD CS'!$D$26:$X$346,16,0)</f>
        <v>0</v>
      </c>
      <c r="AO62" s="46"/>
      <c r="AP62" s="38"/>
      <c r="AQ62" s="46">
        <f>VLOOKUP($D62,'[3]CSTD CS'!$D$25:$AD$344,13,0)</f>
        <v>0</v>
      </c>
      <c r="AR62" s="46"/>
      <c r="AS62" s="3" t="s">
        <v>589</v>
      </c>
      <c r="AT62" s="3"/>
      <c r="AU62" s="46"/>
      <c r="AV62" s="3"/>
      <c r="AW62" s="53"/>
      <c r="AX62" s="46">
        <f>VLOOKUP($D62,'[3]CSTD CS'!$D$25:$AD$344,15,0)</f>
        <v>0</v>
      </c>
      <c r="AY62" s="46"/>
      <c r="AZ62" s="3">
        <v>0</v>
      </c>
      <c r="BA62" s="3"/>
      <c r="BB62" s="46"/>
      <c r="BC62" s="3"/>
      <c r="BD62" s="33"/>
      <c r="BE62" s="46">
        <f>VLOOKUP($D62,'[3]CSTD CS'!$D$25:$AD$344,17,0)</f>
        <v>0</v>
      </c>
      <c r="BF62" s="46"/>
      <c r="BG62" s="3">
        <v>0</v>
      </c>
      <c r="BH62" s="3"/>
      <c r="BI62" s="46"/>
      <c r="BJ62" s="46"/>
      <c r="BK62" s="46"/>
      <c r="BL62" s="57"/>
      <c r="BM62" s="46">
        <f>VLOOKUP($D62,'[3]CSTD CS'!$D$25:$AD$344,20,0)</f>
        <v>0</v>
      </c>
      <c r="BN62" s="46" t="str">
        <f>VLOOKUP(C62,'[4]TH cham SK'!$P$19:$S$167,4,0)</f>
        <v>X</v>
      </c>
      <c r="BO62" s="3" t="s">
        <v>965</v>
      </c>
      <c r="BP62" s="46"/>
      <c r="BQ62" s="46"/>
      <c r="BR62" s="46"/>
      <c r="BS62" s="46"/>
      <c r="BT62" s="57"/>
      <c r="BU62" s="46">
        <f>VLOOKUP($D62,'[3]CSTD CS'!$D$25:$AA$344,23,0)</f>
        <v>0</v>
      </c>
      <c r="BV62" s="46">
        <f>VLOOKUP(C62,'[5]TH chi tiet'!$N$15:$Q$161,4,0)</f>
        <v>0</v>
      </c>
      <c r="BW62" s="3" t="s">
        <v>1104</v>
      </c>
      <c r="BX62" s="3"/>
      <c r="BY62" s="46"/>
      <c r="BZ62" s="46"/>
      <c r="CA62" s="46"/>
      <c r="CB62" s="46"/>
      <c r="CC62" s="46" t="str">
        <f>VLOOKUP($D62,'[3]CSTD CS'!$D$25:$AD$344,25,0)</f>
        <v>HTXS NV</v>
      </c>
      <c r="CD62" s="46"/>
      <c r="CE62" s="46"/>
      <c r="CF62" s="3" t="s">
        <v>1258</v>
      </c>
      <c r="CG62" s="46"/>
      <c r="CH62" s="46">
        <f>VLOOKUP(D62,[7]LTT!$D$10:$Q$342,10,0)</f>
        <v>0</v>
      </c>
      <c r="CI62" s="3"/>
      <c r="CJ62" s="12" t="str">
        <f>VLOOKUP(D62,'[8]XET CUOI NAM'!$E$9:$BF$332,53,0)</f>
        <v>HTXS NV</v>
      </c>
      <c r="CK62" s="12">
        <f>VLOOKUP($D62,'[9]Mau 6'!$D$10:$R$333,7,0)</f>
        <v>0</v>
      </c>
      <c r="CL62" s="12" t="str">
        <f>VLOOKUP(D62,[10]PL7!$F$17:$G$117,2,0)</f>
        <v>X</v>
      </c>
      <c r="CM62" s="3" t="s">
        <v>1422</v>
      </c>
      <c r="CN62" s="12">
        <f>SUM(COUNTIF(BU62,"x"),COUNTIF(CD62,"x"),COUNTIF(CK62,"x"))</f>
        <v>0</v>
      </c>
      <c r="CO62" s="12">
        <f>VLOOKUP($D62,'[9]Mau 6'!$D$10:$R$333,10,0)</f>
        <v>0</v>
      </c>
      <c r="CP62" s="46"/>
      <c r="CQ62" s="12">
        <f>VLOOKUP($D62,'[9]Mau 6'!$D$10:$R$333,10,0)</f>
        <v>0</v>
      </c>
      <c r="CR62" s="12">
        <f>VLOOKUP($D62,'[9]Mau 6'!$D$10:$R$333,10,0)</f>
        <v>0</v>
      </c>
      <c r="CS62" s="12" t="s">
        <v>371</v>
      </c>
      <c r="CT62" s="12"/>
      <c r="CU62" s="12" t="str">
        <f>VLOOKUP($D62,'[11]XET CUOI NAM'!$E$9:$BF$336,47,0)</f>
        <v>Tốt</v>
      </c>
      <c r="CV62" s="3" t="s">
        <v>1612</v>
      </c>
      <c r="CW62" s="12"/>
      <c r="CX62" s="203" t="s">
        <v>315</v>
      </c>
      <c r="CY62" s="46"/>
      <c r="CZ62" s="46"/>
      <c r="DA62" s="46"/>
      <c r="DB62" s="12" t="s">
        <v>2227</v>
      </c>
      <c r="DC62" s="12">
        <v>0</v>
      </c>
      <c r="DD62" s="12">
        <v>0</v>
      </c>
      <c r="DE62" s="5"/>
      <c r="DF62" s="191"/>
      <c r="DG62" s="191"/>
      <c r="DH62" s="191"/>
      <c r="DI62" s="191"/>
      <c r="DJ62" s="205"/>
    </row>
    <row r="63" spans="1:116" s="6" customFormat="1" ht="30" hidden="1" customHeight="1" x14ac:dyDescent="0.25">
      <c r="A63" s="12">
        <f t="shared" si="0"/>
        <v>40</v>
      </c>
      <c r="B63" s="12">
        <f>COUNTIF($E$24:E63,E63)</f>
        <v>11</v>
      </c>
      <c r="C63" s="4" t="s">
        <v>176</v>
      </c>
      <c r="D63" s="12" t="str">
        <f>VLOOKUP(C63,'[1]XET CUOI NAM'!$D$9:$E$332,2,0)</f>
        <v>01007005</v>
      </c>
      <c r="E63" s="12" t="s">
        <v>382</v>
      </c>
      <c r="F63" s="12" t="s">
        <v>378</v>
      </c>
      <c r="G63" s="49"/>
      <c r="H63" s="46">
        <f>VLOOKUP($D63,'[2]CSTD CS'!$D$26:$X$346,3,0)</f>
        <v>0</v>
      </c>
      <c r="I63" s="46"/>
      <c r="J63" s="46">
        <f>VLOOKUP($D63,'[2]CSTD CS'!$D$26:$X$346,5,0)</f>
        <v>0</v>
      </c>
      <c r="K63" s="3"/>
      <c r="L63" s="46">
        <f>VLOOKUP($D63,'[2]CSTD CS'!$D$26:$X$346,4,0)</f>
        <v>0</v>
      </c>
      <c r="M63" s="46"/>
      <c r="N63" s="49"/>
      <c r="O63" s="46">
        <f>VLOOKUP($D63,'[2]CSTD CS'!$D$26:$X$346,6,0)</f>
        <v>0</v>
      </c>
      <c r="P63" s="46"/>
      <c r="Q63" s="46">
        <f>VLOOKUP($D63,'[2]CSTD CS'!$D$26:$X$346,8,0)</f>
        <v>0</v>
      </c>
      <c r="R63" s="3"/>
      <c r="S63" s="46">
        <f>VLOOKUP($D63,'[2]CSTD CS'!$D$26:$X$346,7,0)</f>
        <v>0</v>
      </c>
      <c r="T63" s="46"/>
      <c r="U63" s="49"/>
      <c r="V63" s="46">
        <f>VLOOKUP($D63,'[2]CSTD CS'!$D$26:$X$346,9,0)</f>
        <v>0</v>
      </c>
      <c r="W63" s="46"/>
      <c r="X63" s="46">
        <f>VLOOKUP($D63,'[2]CSTD CS'!$D$26:$X$346,11,0)</f>
        <v>0</v>
      </c>
      <c r="Y63" s="3"/>
      <c r="Z63" s="46">
        <f>VLOOKUP($D63,'[2]CSTD CS'!$D$26:$X$346,10,0)</f>
        <v>0</v>
      </c>
      <c r="AA63" s="46"/>
      <c r="AB63" s="49"/>
      <c r="AC63" s="46">
        <f>VLOOKUP($D63,'[2]CSTD CS'!$D$26:$X$346,12,0)</f>
        <v>0</v>
      </c>
      <c r="AD63" s="46"/>
      <c r="AE63" s="46">
        <f>VLOOKUP($D63,'[2]CSTD CS'!$D$26:$X$346,14,0)</f>
        <v>0</v>
      </c>
      <c r="AF63" s="3"/>
      <c r="AG63" s="46">
        <f>VLOOKUP($D63,'[2]CSTD CS'!$D$26:$X$346,13,0)</f>
        <v>0</v>
      </c>
      <c r="AH63" s="46"/>
      <c r="AI63" s="49"/>
      <c r="AJ63" s="46">
        <f>VLOOKUP($D63,'[2]CSTD CS'!$D$26:$X$346,15,0)</f>
        <v>0</v>
      </c>
      <c r="AK63" s="46"/>
      <c r="AL63" s="46">
        <f>VLOOKUP($D63,'[2]CSTD CS'!$D$26:$X$346,17,0)</f>
        <v>0</v>
      </c>
      <c r="AM63" s="3"/>
      <c r="AN63" s="46">
        <f>VLOOKUP($D63,'[2]CSTD CS'!$D$26:$X$346,16,0)</f>
        <v>0</v>
      </c>
      <c r="AO63" s="46"/>
      <c r="AP63" s="38"/>
      <c r="AQ63" s="46">
        <f>VLOOKUP($D63,'[3]CSTD CS'!$D$25:$AD$344,13,0)</f>
        <v>0</v>
      </c>
      <c r="AR63" s="46"/>
      <c r="AS63" s="3" t="s">
        <v>590</v>
      </c>
      <c r="AT63" s="3"/>
      <c r="AU63" s="46"/>
      <c r="AV63" s="3"/>
      <c r="AW63" s="53"/>
      <c r="AX63" s="46">
        <f>VLOOKUP($D63,'[3]CSTD CS'!$D$25:$AD$344,15,0)</f>
        <v>0</v>
      </c>
      <c r="AY63" s="46"/>
      <c r="AZ63" s="3">
        <v>0</v>
      </c>
      <c r="BA63" s="3"/>
      <c r="BB63" s="46"/>
      <c r="BC63" s="3"/>
      <c r="BD63" s="33"/>
      <c r="BE63" s="46">
        <f>VLOOKUP($D63,'[3]CSTD CS'!$D$25:$AD$344,17,0)</f>
        <v>0</v>
      </c>
      <c r="BF63" s="46"/>
      <c r="BG63" s="3">
        <v>0</v>
      </c>
      <c r="BH63" s="3"/>
      <c r="BI63" s="46"/>
      <c r="BJ63" s="46"/>
      <c r="BK63" s="46"/>
      <c r="BL63" s="55"/>
      <c r="BM63" s="46">
        <f>VLOOKUP($D63,'[3]CSTD CS'!$D$25:$AD$344,20,0)</f>
        <v>0</v>
      </c>
      <c r="BN63" s="46" t="str">
        <f>VLOOKUP(C63,'[4]TH cham SK'!$P$19:$S$167,4,0)</f>
        <v>X</v>
      </c>
      <c r="BO63" s="3" t="s">
        <v>966</v>
      </c>
      <c r="BP63" s="46"/>
      <c r="BQ63" s="46"/>
      <c r="BR63" s="46"/>
      <c r="BS63" s="46"/>
      <c r="BT63" s="55"/>
      <c r="BU63" s="46" t="str">
        <f>VLOOKUP($D63,'[3]CSTD CS'!$D$25:$AA$344,23,0)</f>
        <v>x</v>
      </c>
      <c r="BV63" s="46" t="str">
        <f>VLOOKUP(C63,'[5]TH chi tiet'!$N$15:$Q$161,4,0)</f>
        <v>X</v>
      </c>
      <c r="BW63" s="3" t="s">
        <v>1105</v>
      </c>
      <c r="BX63" s="3"/>
      <c r="BY63" s="46" t="s">
        <v>315</v>
      </c>
      <c r="BZ63" s="46"/>
      <c r="CA63" s="46"/>
      <c r="CB63" s="46"/>
      <c r="CC63" s="46" t="str">
        <f>VLOOKUP($D63,'[3]CSTD CS'!$D$25:$AD$344,25,0)</f>
        <v>HTXS NV</v>
      </c>
      <c r="CD63" s="46"/>
      <c r="CE63" s="46" t="s">
        <v>315</v>
      </c>
      <c r="CF63" s="3" t="s">
        <v>1259</v>
      </c>
      <c r="CG63" s="46"/>
      <c r="CH63" s="46">
        <f>VLOOKUP(D63,[7]LTT!$D$10:$Q$342,10,0)</f>
        <v>0</v>
      </c>
      <c r="CI63" s="3"/>
      <c r="CJ63" s="12" t="str">
        <f>VLOOKUP(D63,'[8]XET CUOI NAM'!$E$9:$BF$332,53,0)</f>
        <v>HTXS NV</v>
      </c>
      <c r="CK63" s="12">
        <f>VLOOKUP($D63,'[9]Mau 6'!$D$10:$R$333,7,0)</f>
        <v>0</v>
      </c>
      <c r="CL63" s="12"/>
      <c r="CM63" s="3" t="s">
        <v>1423</v>
      </c>
      <c r="CN63" s="12"/>
      <c r="CO63" s="12">
        <f>VLOOKUP($D63,'[9]Mau 6'!$D$10:$R$333,10,0)</f>
        <v>0</v>
      </c>
      <c r="CP63" s="46"/>
      <c r="CQ63" s="12">
        <f>VLOOKUP($D63,'[9]Mau 6'!$D$10:$R$333,10,0)</f>
        <v>0</v>
      </c>
      <c r="CR63" s="12">
        <f>VLOOKUP($D63,'[9]Mau 6'!$D$10:$R$333,10,0)</f>
        <v>0</v>
      </c>
      <c r="CS63" s="12" t="s">
        <v>371</v>
      </c>
      <c r="CT63" s="12"/>
      <c r="CU63" s="12"/>
      <c r="CV63" s="3" t="s">
        <v>1613</v>
      </c>
      <c r="CW63" s="12"/>
      <c r="CX63" s="12"/>
      <c r="CY63" s="46"/>
      <c r="CZ63" s="46"/>
      <c r="DA63" s="46"/>
      <c r="DB63" s="12" t="s">
        <v>2227</v>
      </c>
      <c r="DC63" s="12">
        <v>0</v>
      </c>
      <c r="DD63" s="12">
        <v>0</v>
      </c>
      <c r="DE63" s="5"/>
      <c r="DF63" s="191"/>
      <c r="DG63" s="191"/>
      <c r="DH63" s="191"/>
      <c r="DI63" s="191"/>
      <c r="DJ63" s="205"/>
    </row>
    <row r="64" spans="1:116" s="6" customFormat="1" ht="30" customHeight="1" x14ac:dyDescent="0.25">
      <c r="A64" s="337">
        <f>IF(C64="","",SUBTOTAL(3,$D$24:D64))</f>
        <v>7</v>
      </c>
      <c r="B64" s="337">
        <f>COUNTIF($E$24:E64,E64)</f>
        <v>12</v>
      </c>
      <c r="C64" s="338" t="s">
        <v>177</v>
      </c>
      <c r="D64" s="12" t="str">
        <f>VLOOKUP(C64,'[1]XET CUOI NAM'!$D$9:$E$332,2,0)</f>
        <v>01007006</v>
      </c>
      <c r="E64" s="12" t="s">
        <v>382</v>
      </c>
      <c r="F64" s="12" t="s">
        <v>378</v>
      </c>
      <c r="G64" s="49"/>
      <c r="H64" s="46" t="str">
        <f>VLOOKUP($D64,'[2]CSTD CS'!$D$26:$X$346,3,0)</f>
        <v>x</v>
      </c>
      <c r="I64" s="46"/>
      <c r="J64" s="46" t="str">
        <f>VLOOKUP($D64,'[2]CSTD CS'!$D$26:$X$346,5,0)</f>
        <v>Cải tiến công tác bảo quản các thiết bị, vật tư hàng hóa tại kho Trường cao đẳng kỹ thuật Lý Tự Trọng</v>
      </c>
      <c r="K64" s="3"/>
      <c r="L64" s="325" t="str">
        <f>VLOOKUP($D64,'[2]CSTD CS'!$D$26:$X$346,4,0)</f>
        <v>x</v>
      </c>
      <c r="M64" s="46"/>
      <c r="N64" s="49"/>
      <c r="O64" s="325" t="str">
        <f>VLOOKUP($D64,'[2]CSTD CS'!$D$26:$X$346,6,0)</f>
        <v>x</v>
      </c>
      <c r="P64" s="46"/>
      <c r="Q64" s="46" t="str">
        <f>VLOOKUP($D64,'[2]CSTD CS'!$D$26:$X$346,8,0)</f>
        <v xml:space="preserve">Kinh nghiệm nhận cấp phát, bảo quản thiết bị máy móc vật tư BHLĐ tai kho đơn vị </v>
      </c>
      <c r="R64" s="3"/>
      <c r="S64" s="46">
        <f>VLOOKUP($D64,'[2]CSTD CS'!$D$26:$X$346,7,0)</f>
        <v>0</v>
      </c>
      <c r="T64" s="46"/>
      <c r="U64" s="49"/>
      <c r="V64" s="325" t="str">
        <f>VLOOKUP($D64,'[2]CSTD CS'!$D$26:$X$346,9,0)</f>
        <v>x</v>
      </c>
      <c r="W64" s="46"/>
      <c r="X64" s="46" t="str">
        <f>VLOOKUP($D64,'[2]CSTD CS'!$D$26:$X$346,11,0)</f>
        <v>Kinh nghiệm ghi chép các chứng từ hóa đơn vật tư - thiết bị máy móc vào thẻ kho</v>
      </c>
      <c r="Y64" s="3"/>
      <c r="Z64" s="46" t="str">
        <f>VLOOKUP($D64,'[2]CSTD CS'!$D$26:$X$346,10,0)</f>
        <v>x</v>
      </c>
      <c r="AA64" s="46"/>
      <c r="AB64" s="49"/>
      <c r="AC64" s="325" t="str">
        <f>VLOOKUP($D64,'[2]CSTD CS'!$D$26:$X$346,12,0)</f>
        <v>x</v>
      </c>
      <c r="AD64" s="46"/>
      <c r="AE64" s="46" t="str">
        <f>VLOOKUP($D64,'[2]CSTD CS'!$D$26:$X$346,14,0)</f>
        <v>Tổ chức, tiếp nhận, sắp xếp, bảo quản hàng hóa tại kho Trường CĐKT Lý Tự Trọng TP.HCM</v>
      </c>
      <c r="AF64" s="3"/>
      <c r="AG64" s="46">
        <f>VLOOKUP($D64,'[2]CSTD CS'!$D$26:$X$346,13,0)</f>
        <v>0</v>
      </c>
      <c r="AH64" s="46"/>
      <c r="AI64" s="49"/>
      <c r="AJ64" s="46">
        <f>VLOOKUP($D64,'[2]CSTD CS'!$D$26:$X$346,15,0)</f>
        <v>0</v>
      </c>
      <c r="AK64" s="46"/>
      <c r="AL64" s="46">
        <f>VLOOKUP($D64,'[2]CSTD CS'!$D$26:$X$346,17,0)</f>
        <v>0</v>
      </c>
      <c r="AM64" s="3"/>
      <c r="AN64" s="46">
        <f>VLOOKUP($D64,'[2]CSTD CS'!$D$26:$X$346,16,0)</f>
        <v>0</v>
      </c>
      <c r="AO64" s="46"/>
      <c r="AP64" s="38"/>
      <c r="AQ64" s="46">
        <f>VLOOKUP($D64,'[3]CSTD CS'!$D$25:$AD$344,13,0)</f>
        <v>0</v>
      </c>
      <c r="AR64" s="46"/>
      <c r="AS64" s="3" t="s">
        <v>591</v>
      </c>
      <c r="AT64" s="3"/>
      <c r="AU64" s="46"/>
      <c r="AV64" s="3"/>
      <c r="AW64" s="53"/>
      <c r="AX64" s="46">
        <f>VLOOKUP($D64,'[3]CSTD CS'!$D$25:$AD$344,15,0)</f>
        <v>0</v>
      </c>
      <c r="AY64" s="46"/>
      <c r="AZ64" s="3">
        <v>0</v>
      </c>
      <c r="BA64" s="3"/>
      <c r="BB64" s="46"/>
      <c r="BC64" s="3"/>
      <c r="BD64" s="33"/>
      <c r="BE64" s="46">
        <f>VLOOKUP($D64,'[3]CSTD CS'!$D$25:$AD$344,17,0)</f>
        <v>0</v>
      </c>
      <c r="BF64" s="46"/>
      <c r="BG64" s="3">
        <v>0</v>
      </c>
      <c r="BH64" s="3"/>
      <c r="BI64" s="46"/>
      <c r="BJ64" s="46"/>
      <c r="BK64" s="46"/>
      <c r="BL64" s="57"/>
      <c r="BM64" s="46">
        <f>VLOOKUP($D64,'[3]CSTD CS'!$D$25:$AD$344,20,0)</f>
        <v>0</v>
      </c>
      <c r="BN64" s="46">
        <f>VLOOKUP(C64,'[4]TH cham SK'!$P$19:$S$167,4,0)</f>
        <v>0</v>
      </c>
      <c r="BO64" s="3" t="s">
        <v>967</v>
      </c>
      <c r="BP64" s="46"/>
      <c r="BQ64" s="46"/>
      <c r="BR64" s="46"/>
      <c r="BS64" s="46"/>
      <c r="BT64" s="57"/>
      <c r="BU64" s="46">
        <f>VLOOKUP($D64,'[3]CSTD CS'!$D$25:$AA$344,23,0)</f>
        <v>0</v>
      </c>
      <c r="BV64" s="46"/>
      <c r="BW64" s="3" t="s">
        <v>1106</v>
      </c>
      <c r="BX64" s="3"/>
      <c r="BY64" s="46"/>
      <c r="BZ64" s="46"/>
      <c r="CA64" s="46"/>
      <c r="CB64" s="46"/>
      <c r="CC64" s="46" t="str">
        <f>VLOOKUP($D64,'[3]CSTD CS'!$D$25:$AD$344,25,0)</f>
        <v>HTXS NV</v>
      </c>
      <c r="CD64" s="46"/>
      <c r="CE64" s="46" t="s">
        <v>315</v>
      </c>
      <c r="CF64" s="3" t="s">
        <v>1260</v>
      </c>
      <c r="CG64" s="46"/>
      <c r="CH64" s="46">
        <f>VLOOKUP(D64,[7]LTT!$D$10:$Q$342,10,0)</f>
        <v>0</v>
      </c>
      <c r="CI64" s="3"/>
      <c r="CJ64" s="12" t="str">
        <f>VLOOKUP(D64,'[8]XET CUOI NAM'!$E$9:$BF$332,53,0)</f>
        <v>HTT NV</v>
      </c>
      <c r="CK64" s="12">
        <f>VLOOKUP($D64,'[9]Mau 6'!$D$10:$R$333,7,0)</f>
        <v>0</v>
      </c>
      <c r="CL64" s="12"/>
      <c r="CM64" s="3"/>
      <c r="CN64" s="12">
        <f t="shared" ref="CN64:CN80" si="1">SUM(COUNTIF(BU64,"x"),COUNTIF(CD64,"x"),COUNTIF(CK64,"x"))</f>
        <v>0</v>
      </c>
      <c r="CO64" s="12">
        <f>VLOOKUP($D64,'[9]Mau 6'!$D$10:$R$333,10,0)</f>
        <v>0</v>
      </c>
      <c r="CP64" s="46"/>
      <c r="CQ64" s="12">
        <f>VLOOKUP($D64,'[9]Mau 6'!$D$10:$R$333,10,0)</f>
        <v>0</v>
      </c>
      <c r="CR64" s="12">
        <f>VLOOKUP($D64,'[9]Mau 6'!$D$10:$R$333,10,0)</f>
        <v>0</v>
      </c>
      <c r="CS64" s="12" t="s">
        <v>371</v>
      </c>
      <c r="CT64" s="12"/>
      <c r="CU64" s="12" t="str">
        <f>VLOOKUP($D64,'[11]XET CUOI NAM'!$E$9:$BF$336,47,0)</f>
        <v>Tốt</v>
      </c>
      <c r="CV64" s="3" t="s">
        <v>1614</v>
      </c>
      <c r="CW64" s="12"/>
      <c r="CX64" s="12"/>
      <c r="CY64" s="46"/>
      <c r="CZ64" s="46"/>
      <c r="DA64" s="46"/>
      <c r="DB64" s="12" t="s">
        <v>2227</v>
      </c>
      <c r="DC64" s="337" t="s">
        <v>315</v>
      </c>
      <c r="DD64" s="12" t="s">
        <v>2227</v>
      </c>
      <c r="DE64" s="17" t="s">
        <v>2074</v>
      </c>
      <c r="DF64" s="191"/>
      <c r="DG64" s="5" t="s">
        <v>315</v>
      </c>
      <c r="DH64" s="191"/>
      <c r="DI64" s="191"/>
      <c r="DJ64" s="205"/>
    </row>
    <row r="65" spans="1:114" s="6" customFormat="1" ht="30" hidden="1" customHeight="1" x14ac:dyDescent="0.25">
      <c r="A65" s="12">
        <f t="shared" ref="A65:A78" si="2">ROW()-23</f>
        <v>42</v>
      </c>
      <c r="B65" s="12">
        <f>COUNTIF($E$24:E65,E65)</f>
        <v>13</v>
      </c>
      <c r="C65" s="4" t="s">
        <v>178</v>
      </c>
      <c r="D65" s="12" t="str">
        <f>VLOOKUP(C65,'[1]XET CUOI NAM'!$D$9:$E$332,2,0)</f>
        <v>01002007</v>
      </c>
      <c r="E65" s="12" t="s">
        <v>382</v>
      </c>
      <c r="F65" s="12" t="s">
        <v>378</v>
      </c>
      <c r="G65" s="49"/>
      <c r="H65" s="46">
        <f>VLOOKUP($D65,'[2]CSTD CS'!$D$26:$X$346,3,0)</f>
        <v>0</v>
      </c>
      <c r="I65" s="46"/>
      <c r="J65" s="46">
        <f>VLOOKUP($D65,'[2]CSTD CS'!$D$26:$X$346,5,0)</f>
        <v>0</v>
      </c>
      <c r="K65" s="3"/>
      <c r="L65" s="46">
        <f>VLOOKUP($D65,'[2]CSTD CS'!$D$26:$X$346,4,0)</f>
        <v>0</v>
      </c>
      <c r="M65" s="46"/>
      <c r="N65" s="49"/>
      <c r="O65" s="46">
        <f>VLOOKUP($D65,'[2]CSTD CS'!$D$26:$X$346,6,0)</f>
        <v>0</v>
      </c>
      <c r="P65" s="46"/>
      <c r="Q65" s="46">
        <f>VLOOKUP($D65,'[2]CSTD CS'!$D$26:$X$346,8,0)</f>
        <v>0</v>
      </c>
      <c r="R65" s="3"/>
      <c r="S65" s="46">
        <f>VLOOKUP($D65,'[2]CSTD CS'!$D$26:$X$346,7,0)</f>
        <v>0</v>
      </c>
      <c r="T65" s="46"/>
      <c r="U65" s="49"/>
      <c r="V65" s="46">
        <f>VLOOKUP($D65,'[2]CSTD CS'!$D$26:$X$346,9,0)</f>
        <v>0</v>
      </c>
      <c r="W65" s="46"/>
      <c r="X65" s="46">
        <f>VLOOKUP($D65,'[2]CSTD CS'!$D$26:$X$346,11,0)</f>
        <v>0</v>
      </c>
      <c r="Y65" s="3"/>
      <c r="Z65" s="46">
        <f>VLOOKUP($D65,'[2]CSTD CS'!$D$26:$X$346,10,0)</f>
        <v>0</v>
      </c>
      <c r="AA65" s="46"/>
      <c r="AB65" s="49"/>
      <c r="AC65" s="46">
        <f>VLOOKUP($D65,'[2]CSTD CS'!$D$26:$X$346,12,0)</f>
        <v>0</v>
      </c>
      <c r="AD65" s="46"/>
      <c r="AE65" s="46">
        <f>VLOOKUP($D65,'[2]CSTD CS'!$D$26:$X$346,14,0)</f>
        <v>0</v>
      </c>
      <c r="AF65" s="3"/>
      <c r="AG65" s="46">
        <f>VLOOKUP($D65,'[2]CSTD CS'!$D$26:$X$346,13,0)</f>
        <v>0</v>
      </c>
      <c r="AH65" s="46"/>
      <c r="AI65" s="49"/>
      <c r="AJ65" s="46">
        <f>VLOOKUP($D65,'[2]CSTD CS'!$D$26:$X$346,15,0)</f>
        <v>0</v>
      </c>
      <c r="AK65" s="46"/>
      <c r="AL65" s="46">
        <f>VLOOKUP($D65,'[2]CSTD CS'!$D$26:$X$346,17,0)</f>
        <v>0</v>
      </c>
      <c r="AM65" s="3"/>
      <c r="AN65" s="46">
        <f>VLOOKUP($D65,'[2]CSTD CS'!$D$26:$X$346,16,0)</f>
        <v>0</v>
      </c>
      <c r="AO65" s="46"/>
      <c r="AP65" s="38"/>
      <c r="AQ65" s="46">
        <f>VLOOKUP($D65,'[3]CSTD CS'!$D$25:$AD$344,13,0)</f>
        <v>0</v>
      </c>
      <c r="AR65" s="46"/>
      <c r="AS65" s="3">
        <v>0</v>
      </c>
      <c r="AT65" s="3"/>
      <c r="AU65" s="46"/>
      <c r="AV65" s="3"/>
      <c r="AW65" s="53"/>
      <c r="AX65" s="46">
        <f>VLOOKUP($D65,'[3]CSTD CS'!$D$25:$AD$344,15,0)</f>
        <v>0</v>
      </c>
      <c r="AY65" s="46"/>
      <c r="AZ65" s="3">
        <v>0</v>
      </c>
      <c r="BA65" s="3"/>
      <c r="BB65" s="46"/>
      <c r="BC65" s="3"/>
      <c r="BD65" s="33"/>
      <c r="BE65" s="46">
        <f>VLOOKUP($D65,'[3]CSTD CS'!$D$25:$AD$344,17,0)</f>
        <v>0</v>
      </c>
      <c r="BF65" s="46"/>
      <c r="BG65" s="3">
        <v>0</v>
      </c>
      <c r="BH65" s="3"/>
      <c r="BI65" s="46"/>
      <c r="BJ65" s="46"/>
      <c r="BK65" s="46"/>
      <c r="BL65" s="55"/>
      <c r="BM65" s="46">
        <f>VLOOKUP($D65,'[3]CSTD CS'!$D$25:$AD$344,20,0)</f>
        <v>0</v>
      </c>
      <c r="BN65" s="46"/>
      <c r="BO65" s="3">
        <v>0</v>
      </c>
      <c r="BP65" s="46"/>
      <c r="BQ65" s="46"/>
      <c r="BR65" s="46"/>
      <c r="BS65" s="46"/>
      <c r="BT65" s="55"/>
      <c r="BU65" s="46">
        <f>VLOOKUP($D65,'[3]CSTD CS'!$D$25:$AA$344,23,0)</f>
        <v>0</v>
      </c>
      <c r="BV65" s="46"/>
      <c r="BW65" s="3">
        <v>0</v>
      </c>
      <c r="BX65" s="3"/>
      <c r="BY65" s="46"/>
      <c r="BZ65" s="46"/>
      <c r="CA65" s="46"/>
      <c r="CB65" s="46"/>
      <c r="CC65" s="46" t="str">
        <f>VLOOKUP($D65,'[3]CSTD CS'!$D$25:$AD$344,25,0)</f>
        <v>HTXS NV</v>
      </c>
      <c r="CD65" s="46"/>
      <c r="CE65" s="46"/>
      <c r="CF65" s="3">
        <v>0</v>
      </c>
      <c r="CG65" s="46"/>
      <c r="CH65" s="46">
        <f>VLOOKUP(D65,[7]LTT!$D$10:$Q$342,10,0)</f>
        <v>0</v>
      </c>
      <c r="CI65" s="3"/>
      <c r="CJ65" s="12" t="str">
        <f>VLOOKUP(D65,'[8]XET CUOI NAM'!$E$9:$BF$332,53,0)</f>
        <v>HTXS NV</v>
      </c>
      <c r="CK65" s="12">
        <f>VLOOKUP($D65,'[9]Mau 6'!$D$10:$R$333,7,0)</f>
        <v>0</v>
      </c>
      <c r="CL65" s="12"/>
      <c r="CM65" s="3"/>
      <c r="CN65" s="12">
        <f t="shared" si="1"/>
        <v>0</v>
      </c>
      <c r="CO65" s="12">
        <f>VLOOKUP($D65,'[9]Mau 6'!$D$10:$R$333,10,0)</f>
        <v>0</v>
      </c>
      <c r="CP65" s="46"/>
      <c r="CQ65" s="12">
        <f>VLOOKUP($D65,'[9]Mau 6'!$D$10:$R$333,10,0)</f>
        <v>0</v>
      </c>
      <c r="CR65" s="12">
        <f>VLOOKUP($D65,'[9]Mau 6'!$D$10:$R$333,10,0)</f>
        <v>0</v>
      </c>
      <c r="CS65" s="12" t="s">
        <v>431</v>
      </c>
      <c r="CT65" s="12"/>
      <c r="CU65" s="12"/>
      <c r="CV65" s="3"/>
      <c r="CW65" s="12"/>
      <c r="CX65" s="12"/>
      <c r="CY65" s="46"/>
      <c r="CZ65" s="46"/>
      <c r="DA65" s="46"/>
      <c r="DB65" s="12" t="s">
        <v>2227</v>
      </c>
      <c r="DC65" s="12">
        <v>0</v>
      </c>
      <c r="DD65" s="12">
        <v>0</v>
      </c>
      <c r="DE65" s="5"/>
      <c r="DF65" s="191"/>
      <c r="DG65" s="191"/>
      <c r="DH65" s="191"/>
      <c r="DI65" s="191"/>
      <c r="DJ65" s="205"/>
    </row>
    <row r="66" spans="1:114" s="6" customFormat="1" ht="30" hidden="1" customHeight="1" x14ac:dyDescent="0.25">
      <c r="A66" s="12">
        <f t="shared" si="2"/>
        <v>43</v>
      </c>
      <c r="B66" s="12">
        <f>COUNTIF($E$24:E66,E66)</f>
        <v>14</v>
      </c>
      <c r="C66" s="4" t="s">
        <v>179</v>
      </c>
      <c r="D66" s="12" t="str">
        <f>VLOOKUP(C66,'[1]XET CUOI NAM'!$D$9:$E$332,2,0)</f>
        <v>01002023</v>
      </c>
      <c r="E66" s="12" t="s">
        <v>382</v>
      </c>
      <c r="F66" s="12" t="s">
        <v>380</v>
      </c>
      <c r="G66" s="49"/>
      <c r="H66" s="46">
        <f>VLOOKUP($D66,'[2]CSTD CS'!$D$26:$X$346,3,0)</f>
        <v>0</v>
      </c>
      <c r="I66" s="46"/>
      <c r="J66" s="46">
        <f>VLOOKUP($D66,'[2]CSTD CS'!$D$26:$X$346,5,0)</f>
        <v>0</v>
      </c>
      <c r="K66" s="3"/>
      <c r="L66" s="46">
        <f>VLOOKUP($D66,'[2]CSTD CS'!$D$26:$X$346,4,0)</f>
        <v>0</v>
      </c>
      <c r="M66" s="46"/>
      <c r="N66" s="49"/>
      <c r="O66" s="46">
        <f>VLOOKUP($D66,'[2]CSTD CS'!$D$26:$X$346,6,0)</f>
        <v>0</v>
      </c>
      <c r="P66" s="46"/>
      <c r="Q66" s="46">
        <f>VLOOKUP($D66,'[2]CSTD CS'!$D$26:$X$346,8,0)</f>
        <v>0</v>
      </c>
      <c r="R66" s="3"/>
      <c r="S66" s="46">
        <f>VLOOKUP($D66,'[2]CSTD CS'!$D$26:$X$346,7,0)</f>
        <v>0</v>
      </c>
      <c r="T66" s="46"/>
      <c r="U66" s="49"/>
      <c r="V66" s="46">
        <f>VLOOKUP($D66,'[2]CSTD CS'!$D$26:$X$346,9,0)</f>
        <v>0</v>
      </c>
      <c r="W66" s="46"/>
      <c r="X66" s="46">
        <f>VLOOKUP($D66,'[2]CSTD CS'!$D$26:$X$346,11,0)</f>
        <v>0</v>
      </c>
      <c r="Y66" s="3"/>
      <c r="Z66" s="46">
        <f>VLOOKUP($D66,'[2]CSTD CS'!$D$26:$X$346,10,0)</f>
        <v>0</v>
      </c>
      <c r="AA66" s="46"/>
      <c r="AB66" s="49"/>
      <c r="AC66" s="46">
        <f>VLOOKUP($D66,'[2]CSTD CS'!$D$26:$X$346,12,0)</f>
        <v>0</v>
      </c>
      <c r="AD66" s="46"/>
      <c r="AE66" s="46">
        <f>VLOOKUP($D66,'[2]CSTD CS'!$D$26:$X$346,14,0)</f>
        <v>0</v>
      </c>
      <c r="AF66" s="3"/>
      <c r="AG66" s="46">
        <f>VLOOKUP($D66,'[2]CSTD CS'!$D$26:$X$346,13,0)</f>
        <v>0</v>
      </c>
      <c r="AH66" s="46"/>
      <c r="AI66" s="49"/>
      <c r="AJ66" s="46">
        <f>VLOOKUP($D66,'[2]CSTD CS'!$D$26:$X$346,15,0)</f>
        <v>0</v>
      </c>
      <c r="AK66" s="46"/>
      <c r="AL66" s="46">
        <f>VLOOKUP($D66,'[2]CSTD CS'!$D$26:$X$346,17,0)</f>
        <v>0</v>
      </c>
      <c r="AM66" s="3"/>
      <c r="AN66" s="46">
        <f>VLOOKUP($D66,'[2]CSTD CS'!$D$26:$X$346,16,0)</f>
        <v>0</v>
      </c>
      <c r="AO66" s="46"/>
      <c r="AP66" s="38"/>
      <c r="AQ66" s="46">
        <f>VLOOKUP($D66,'[3]CSTD CS'!$D$25:$AD$344,13,0)</f>
        <v>0</v>
      </c>
      <c r="AR66" s="46"/>
      <c r="AS66" s="3">
        <v>0</v>
      </c>
      <c r="AT66" s="3"/>
      <c r="AU66" s="46"/>
      <c r="AV66" s="3"/>
      <c r="AW66" s="53"/>
      <c r="AX66" s="46">
        <f>VLOOKUP($D66,'[3]CSTD CS'!$D$25:$AD$344,15,0)</f>
        <v>0</v>
      </c>
      <c r="AY66" s="46"/>
      <c r="AZ66" s="3">
        <v>0</v>
      </c>
      <c r="BA66" s="3"/>
      <c r="BB66" s="46"/>
      <c r="BC66" s="3"/>
      <c r="BD66" s="33"/>
      <c r="BE66" s="46">
        <f>VLOOKUP($D66,'[3]CSTD CS'!$D$25:$AD$344,17,0)</f>
        <v>0</v>
      </c>
      <c r="BF66" s="46"/>
      <c r="BG66" s="3" t="s">
        <v>879</v>
      </c>
      <c r="BH66" s="3"/>
      <c r="BI66" s="46"/>
      <c r="BJ66" s="46"/>
      <c r="BK66" s="46"/>
      <c r="BL66" s="58"/>
      <c r="BM66" s="46">
        <f>VLOOKUP($D66,'[3]CSTD CS'!$D$25:$AD$344,20,0)</f>
        <v>0</v>
      </c>
      <c r="BN66" s="46"/>
      <c r="BO66" s="3">
        <v>0</v>
      </c>
      <c r="BP66" s="46"/>
      <c r="BQ66" s="46"/>
      <c r="BR66" s="46"/>
      <c r="BS66" s="46"/>
      <c r="BT66" s="58"/>
      <c r="BU66" s="46">
        <f>VLOOKUP($D66,'[3]CSTD CS'!$D$25:$AA$344,23,0)</f>
        <v>0</v>
      </c>
      <c r="BV66" s="46"/>
      <c r="BW66" s="3">
        <v>0</v>
      </c>
      <c r="BX66" s="3"/>
      <c r="BY66" s="46"/>
      <c r="BZ66" s="46"/>
      <c r="CA66" s="46"/>
      <c r="CB66" s="46"/>
      <c r="CC66" s="46" t="str">
        <f>VLOOKUP($D66,'[3]CSTD CS'!$D$25:$AD$344,25,0)</f>
        <v>HTXS NV</v>
      </c>
      <c r="CD66" s="46"/>
      <c r="CE66" s="46"/>
      <c r="CF66" s="3">
        <v>0</v>
      </c>
      <c r="CG66" s="46"/>
      <c r="CH66" s="46">
        <f>VLOOKUP(D66,[7]LTT!$D$10:$Q$342,10,0)</f>
        <v>0</v>
      </c>
      <c r="CI66" s="3"/>
      <c r="CJ66" s="12" t="str">
        <f>VLOOKUP(D66,'[8]XET CUOI NAM'!$E$9:$BF$332,53,0)</f>
        <v>HTXS NV</v>
      </c>
      <c r="CK66" s="12">
        <f>VLOOKUP($D66,'[9]Mau 6'!$D$10:$R$333,7,0)</f>
        <v>0</v>
      </c>
      <c r="CL66" s="12"/>
      <c r="CM66" s="3"/>
      <c r="CN66" s="12">
        <f t="shared" si="1"/>
        <v>0</v>
      </c>
      <c r="CO66" s="12">
        <f>VLOOKUP($D66,'[9]Mau 6'!$D$10:$R$333,10,0)</f>
        <v>0</v>
      </c>
      <c r="CP66" s="46"/>
      <c r="CQ66" s="12">
        <f>VLOOKUP($D66,'[9]Mau 6'!$D$10:$R$333,10,0)</f>
        <v>0</v>
      </c>
      <c r="CR66" s="12">
        <f>VLOOKUP($D66,'[9]Mau 6'!$D$10:$R$333,10,0)</f>
        <v>0</v>
      </c>
      <c r="CS66" s="12" t="s">
        <v>371</v>
      </c>
      <c r="CT66" s="12"/>
      <c r="CU66" s="12"/>
      <c r="CV66" s="3"/>
      <c r="CW66" s="12"/>
      <c r="CX66" s="12"/>
      <c r="CY66" s="46"/>
      <c r="CZ66" s="46"/>
      <c r="DA66" s="46"/>
      <c r="DB66" s="12" t="s">
        <v>2226</v>
      </c>
      <c r="DC66" s="12" t="s">
        <v>315</v>
      </c>
      <c r="DD66" s="12">
        <v>0</v>
      </c>
      <c r="DE66" s="5"/>
      <c r="DF66" s="191"/>
      <c r="DG66" s="191"/>
      <c r="DH66" s="191"/>
      <c r="DI66" s="191"/>
      <c r="DJ66" s="205"/>
    </row>
    <row r="67" spans="1:114" s="6" customFormat="1" ht="30" hidden="1" customHeight="1" x14ac:dyDescent="0.25">
      <c r="A67" s="12">
        <f t="shared" si="2"/>
        <v>44</v>
      </c>
      <c r="B67" s="12">
        <f>COUNTIF($E$24:E67,E67)</f>
        <v>15</v>
      </c>
      <c r="C67" s="4" t="s">
        <v>180</v>
      </c>
      <c r="D67" s="12" t="str">
        <f>VLOOKUP(C67,'[1]XET CUOI NAM'!$D$9:$E$332,2,0)</f>
        <v>01002010</v>
      </c>
      <c r="E67" s="12" t="s">
        <v>382</v>
      </c>
      <c r="F67" s="12" t="s">
        <v>380</v>
      </c>
      <c r="G67" s="49"/>
      <c r="H67" s="46">
        <f>VLOOKUP($D67,'[2]CSTD CS'!$D$26:$X$346,3,0)</f>
        <v>0</v>
      </c>
      <c r="I67" s="46"/>
      <c r="J67" s="46">
        <f>VLOOKUP($D67,'[2]CSTD CS'!$D$26:$X$346,5,0)</f>
        <v>0</v>
      </c>
      <c r="K67" s="3"/>
      <c r="L67" s="46">
        <f>VLOOKUP($D67,'[2]CSTD CS'!$D$26:$X$346,4,0)</f>
        <v>0</v>
      </c>
      <c r="M67" s="46"/>
      <c r="N67" s="49"/>
      <c r="O67" s="46">
        <f>VLOOKUP($D67,'[2]CSTD CS'!$D$26:$X$346,6,0)</f>
        <v>0</v>
      </c>
      <c r="P67" s="46"/>
      <c r="Q67" s="46">
        <f>VLOOKUP($D67,'[2]CSTD CS'!$D$26:$X$346,8,0)</f>
        <v>0</v>
      </c>
      <c r="R67" s="3"/>
      <c r="S67" s="46">
        <f>VLOOKUP($D67,'[2]CSTD CS'!$D$26:$X$346,7,0)</f>
        <v>0</v>
      </c>
      <c r="T67" s="46"/>
      <c r="U67" s="49"/>
      <c r="V67" s="46">
        <f>VLOOKUP($D67,'[2]CSTD CS'!$D$26:$X$346,9,0)</f>
        <v>0</v>
      </c>
      <c r="W67" s="46"/>
      <c r="X67" s="46">
        <f>VLOOKUP($D67,'[2]CSTD CS'!$D$26:$X$346,11,0)</f>
        <v>0</v>
      </c>
      <c r="Y67" s="3"/>
      <c r="Z67" s="46">
        <f>VLOOKUP($D67,'[2]CSTD CS'!$D$26:$X$346,10,0)</f>
        <v>0</v>
      </c>
      <c r="AA67" s="46"/>
      <c r="AB67" s="49"/>
      <c r="AC67" s="46">
        <f>VLOOKUP($D67,'[2]CSTD CS'!$D$26:$X$346,12,0)</f>
        <v>0</v>
      </c>
      <c r="AD67" s="46"/>
      <c r="AE67" s="46">
        <f>VLOOKUP($D67,'[2]CSTD CS'!$D$26:$X$346,14,0)</f>
        <v>0</v>
      </c>
      <c r="AF67" s="3"/>
      <c r="AG67" s="46">
        <f>VLOOKUP($D67,'[2]CSTD CS'!$D$26:$X$346,13,0)</f>
        <v>0</v>
      </c>
      <c r="AH67" s="46"/>
      <c r="AI67" s="49"/>
      <c r="AJ67" s="46">
        <f>VLOOKUP($D67,'[2]CSTD CS'!$D$26:$X$346,15,0)</f>
        <v>0</v>
      </c>
      <c r="AK67" s="46"/>
      <c r="AL67" s="46">
        <f>VLOOKUP($D67,'[2]CSTD CS'!$D$26:$X$346,17,0)</f>
        <v>0</v>
      </c>
      <c r="AM67" s="3"/>
      <c r="AN67" s="46">
        <f>VLOOKUP($D67,'[2]CSTD CS'!$D$26:$X$346,16,0)</f>
        <v>0</v>
      </c>
      <c r="AO67" s="46"/>
      <c r="AP67" s="38"/>
      <c r="AQ67" s="46" t="str">
        <f>VLOOKUP($D67,'[3]CSTD CS'!$D$25:$AD$344,13,0)</f>
        <v>x</v>
      </c>
      <c r="AR67" s="46" t="s">
        <v>346</v>
      </c>
      <c r="AS67" s="3" t="s">
        <v>592</v>
      </c>
      <c r="AT67" s="3"/>
      <c r="AU67" s="46"/>
      <c r="AV67" s="3"/>
      <c r="AW67" s="53"/>
      <c r="AX67" s="46">
        <f>VLOOKUP($D67,'[3]CSTD CS'!$D$25:$AD$344,15,0)</f>
        <v>0</v>
      </c>
      <c r="AY67" s="46"/>
      <c r="AZ67" s="3" t="s">
        <v>780</v>
      </c>
      <c r="BA67" s="3"/>
      <c r="BB67" s="46"/>
      <c r="BC67" s="3"/>
      <c r="BD67" s="33"/>
      <c r="BE67" s="46">
        <f>VLOOKUP($D67,'[3]CSTD CS'!$D$25:$AD$344,17,0)</f>
        <v>0</v>
      </c>
      <c r="BF67" s="46"/>
      <c r="BG67" s="3">
        <v>0</v>
      </c>
      <c r="BH67" s="3"/>
      <c r="BI67" s="46"/>
      <c r="BJ67" s="46"/>
      <c r="BK67" s="46"/>
      <c r="BL67" s="55"/>
      <c r="BM67" s="46">
        <f>VLOOKUP($D67,'[3]CSTD CS'!$D$25:$AD$344,20,0)</f>
        <v>0</v>
      </c>
      <c r="BN67" s="46"/>
      <c r="BO67" s="3">
        <v>0</v>
      </c>
      <c r="BP67" s="46"/>
      <c r="BQ67" s="46"/>
      <c r="BR67" s="46"/>
      <c r="BS67" s="46"/>
      <c r="BT67" s="55"/>
      <c r="BU67" s="46">
        <f>VLOOKUP($D67,'[3]CSTD CS'!$D$25:$AA$344,23,0)</f>
        <v>0</v>
      </c>
      <c r="BV67" s="46"/>
      <c r="BW67" s="3">
        <v>0</v>
      </c>
      <c r="BX67" s="3"/>
      <c r="BY67" s="46"/>
      <c r="BZ67" s="46"/>
      <c r="CA67" s="46"/>
      <c r="CB67" s="46"/>
      <c r="CC67" s="46" t="str">
        <f>VLOOKUP($D67,'[3]CSTD CS'!$D$25:$AD$344,25,0)</f>
        <v>HTXS NV</v>
      </c>
      <c r="CD67" s="46"/>
      <c r="CE67" s="46"/>
      <c r="CF67" s="3">
        <v>0</v>
      </c>
      <c r="CG67" s="46"/>
      <c r="CH67" s="46">
        <f>VLOOKUP(D67,[7]LTT!$D$10:$Q$342,10,0)</f>
        <v>0</v>
      </c>
      <c r="CI67" s="3"/>
      <c r="CJ67" s="12" t="str">
        <f>VLOOKUP(D67,'[8]XET CUOI NAM'!$E$9:$BF$332,53,0)</f>
        <v>HTXS NV</v>
      </c>
      <c r="CK67" s="12">
        <f>VLOOKUP($D67,'[9]Mau 6'!$D$10:$R$333,7,0)</f>
        <v>0</v>
      </c>
      <c r="CL67" s="12"/>
      <c r="CM67" s="3"/>
      <c r="CN67" s="12">
        <f t="shared" si="1"/>
        <v>0</v>
      </c>
      <c r="CO67" s="12">
        <f>VLOOKUP($D67,'[9]Mau 6'!$D$10:$R$333,10,0)</f>
        <v>0</v>
      </c>
      <c r="CP67" s="46"/>
      <c r="CQ67" s="12">
        <f>VLOOKUP($D67,'[9]Mau 6'!$D$10:$R$333,10,0)</f>
        <v>0</v>
      </c>
      <c r="CR67" s="12">
        <f>VLOOKUP($D67,'[9]Mau 6'!$D$10:$R$333,10,0)</f>
        <v>0</v>
      </c>
      <c r="CS67" s="12" t="s">
        <v>431</v>
      </c>
      <c r="CT67" s="12"/>
      <c r="CU67" s="12"/>
      <c r="CV67" s="3"/>
      <c r="CW67" s="12"/>
      <c r="CX67" s="12"/>
      <c r="CY67" s="46"/>
      <c r="CZ67" s="46"/>
      <c r="DA67" s="46"/>
      <c r="DB67" s="12" t="s">
        <v>2226</v>
      </c>
      <c r="DC67" s="12" t="s">
        <v>315</v>
      </c>
      <c r="DD67" s="12">
        <v>0</v>
      </c>
      <c r="DE67" s="5"/>
      <c r="DF67" s="191"/>
      <c r="DG67" s="191"/>
      <c r="DH67" s="191"/>
      <c r="DI67" s="191"/>
      <c r="DJ67" s="205"/>
    </row>
    <row r="68" spans="1:114" s="6" customFormat="1" ht="30" hidden="1" customHeight="1" x14ac:dyDescent="0.25">
      <c r="A68" s="12">
        <f t="shared" si="2"/>
        <v>45</v>
      </c>
      <c r="B68" s="12">
        <f>COUNTIF($E$24:E68,E68)</f>
        <v>16</v>
      </c>
      <c r="C68" s="4" t="s">
        <v>181</v>
      </c>
      <c r="D68" s="12" t="str">
        <f>VLOOKUP(C68,'[1]XET CUOI NAM'!$D$9:$E$332,2,0)</f>
        <v>01002012</v>
      </c>
      <c r="E68" s="12" t="s">
        <v>382</v>
      </c>
      <c r="F68" s="12" t="s">
        <v>380</v>
      </c>
      <c r="G68" s="49"/>
      <c r="H68" s="46">
        <f>VLOOKUP($D68,'[2]CSTD CS'!$D$26:$X$346,3,0)</f>
        <v>0</v>
      </c>
      <c r="I68" s="46"/>
      <c r="J68" s="46">
        <f>VLOOKUP($D68,'[2]CSTD CS'!$D$26:$X$346,5,0)</f>
        <v>0</v>
      </c>
      <c r="K68" s="3"/>
      <c r="L68" s="46">
        <f>VLOOKUP($D68,'[2]CSTD CS'!$D$26:$X$346,4,0)</f>
        <v>0</v>
      </c>
      <c r="M68" s="46"/>
      <c r="N68" s="49"/>
      <c r="O68" s="46">
        <f>VLOOKUP($D68,'[2]CSTD CS'!$D$26:$X$346,6,0)</f>
        <v>0</v>
      </c>
      <c r="P68" s="46"/>
      <c r="Q68" s="46">
        <f>VLOOKUP($D68,'[2]CSTD CS'!$D$26:$X$346,8,0)</f>
        <v>0</v>
      </c>
      <c r="R68" s="3"/>
      <c r="S68" s="46">
        <f>VLOOKUP($D68,'[2]CSTD CS'!$D$26:$X$346,7,0)</f>
        <v>0</v>
      </c>
      <c r="T68" s="46"/>
      <c r="U68" s="49"/>
      <c r="V68" s="46">
        <f>VLOOKUP($D68,'[2]CSTD CS'!$D$26:$X$346,9,0)</f>
        <v>0</v>
      </c>
      <c r="W68" s="46"/>
      <c r="X68" s="46">
        <f>VLOOKUP($D68,'[2]CSTD CS'!$D$26:$X$346,11,0)</f>
        <v>0</v>
      </c>
      <c r="Y68" s="3"/>
      <c r="Z68" s="46">
        <f>VLOOKUP($D68,'[2]CSTD CS'!$D$26:$X$346,10,0)</f>
        <v>0</v>
      </c>
      <c r="AA68" s="46"/>
      <c r="AB68" s="49"/>
      <c r="AC68" s="46">
        <f>VLOOKUP($D68,'[2]CSTD CS'!$D$26:$X$346,12,0)</f>
        <v>0</v>
      </c>
      <c r="AD68" s="46"/>
      <c r="AE68" s="46">
        <f>VLOOKUP($D68,'[2]CSTD CS'!$D$26:$X$346,14,0)</f>
        <v>0</v>
      </c>
      <c r="AF68" s="3"/>
      <c r="AG68" s="46">
        <f>VLOOKUP($D68,'[2]CSTD CS'!$D$26:$X$346,13,0)</f>
        <v>0</v>
      </c>
      <c r="AH68" s="46"/>
      <c r="AI68" s="49"/>
      <c r="AJ68" s="46">
        <f>VLOOKUP($D68,'[2]CSTD CS'!$D$26:$X$346,15,0)</f>
        <v>0</v>
      </c>
      <c r="AK68" s="46"/>
      <c r="AL68" s="46">
        <f>VLOOKUP($D68,'[2]CSTD CS'!$D$26:$X$346,17,0)</f>
        <v>0</v>
      </c>
      <c r="AM68" s="3"/>
      <c r="AN68" s="46">
        <f>VLOOKUP($D68,'[2]CSTD CS'!$D$26:$X$346,16,0)</f>
        <v>0</v>
      </c>
      <c r="AO68" s="46"/>
      <c r="AP68" s="38"/>
      <c r="AQ68" s="46">
        <f>VLOOKUP($D68,'[3]CSTD CS'!$D$25:$AD$344,13,0)</f>
        <v>0</v>
      </c>
      <c r="AR68" s="46"/>
      <c r="AS68" s="3">
        <v>0</v>
      </c>
      <c r="AT68" s="3"/>
      <c r="AU68" s="46"/>
      <c r="AV68" s="3"/>
      <c r="AW68" s="53"/>
      <c r="AX68" s="46">
        <f>VLOOKUP($D68,'[3]CSTD CS'!$D$25:$AD$344,15,0)</f>
        <v>0</v>
      </c>
      <c r="AY68" s="46"/>
      <c r="AZ68" s="3">
        <v>0</v>
      </c>
      <c r="BA68" s="3"/>
      <c r="BB68" s="46"/>
      <c r="BC68" s="3"/>
      <c r="BD68" s="33"/>
      <c r="BE68" s="46">
        <f>VLOOKUP($D68,'[3]CSTD CS'!$D$25:$AD$344,17,0)</f>
        <v>0</v>
      </c>
      <c r="BF68" s="46"/>
      <c r="BG68" s="3">
        <v>0</v>
      </c>
      <c r="BH68" s="3"/>
      <c r="BI68" s="46"/>
      <c r="BJ68" s="46"/>
      <c r="BK68" s="46"/>
      <c r="BL68" s="55"/>
      <c r="BM68" s="46">
        <f>VLOOKUP($D68,'[3]CSTD CS'!$D$25:$AD$344,20,0)</f>
        <v>0</v>
      </c>
      <c r="BN68" s="46"/>
      <c r="BO68" s="3">
        <v>0</v>
      </c>
      <c r="BP68" s="46"/>
      <c r="BQ68" s="46"/>
      <c r="BR68" s="46"/>
      <c r="BS68" s="46"/>
      <c r="BT68" s="55"/>
      <c r="BU68" s="46">
        <f>VLOOKUP($D68,'[3]CSTD CS'!$D$25:$AA$344,23,0)</f>
        <v>0</v>
      </c>
      <c r="BV68" s="46"/>
      <c r="BW68" s="3">
        <v>0</v>
      </c>
      <c r="BX68" s="3"/>
      <c r="BY68" s="46"/>
      <c r="BZ68" s="46"/>
      <c r="CA68" s="46"/>
      <c r="CB68" s="46"/>
      <c r="CC68" s="46" t="str">
        <f>VLOOKUP($D68,'[3]CSTD CS'!$D$25:$AD$344,25,0)</f>
        <v>HTXS NV</v>
      </c>
      <c r="CD68" s="46"/>
      <c r="CE68" s="46"/>
      <c r="CF68" s="3">
        <v>0</v>
      </c>
      <c r="CG68" s="46"/>
      <c r="CH68" s="46">
        <f>VLOOKUP(D68,[7]LTT!$D$10:$Q$342,10,0)</f>
        <v>0</v>
      </c>
      <c r="CI68" s="3"/>
      <c r="CJ68" s="12" t="str">
        <f>VLOOKUP(D68,'[8]XET CUOI NAM'!$E$9:$BF$332,53,0)</f>
        <v>HTXS NV</v>
      </c>
      <c r="CK68" s="12">
        <f>VLOOKUP($D68,'[9]Mau 6'!$D$10:$R$333,7,0)</f>
        <v>0</v>
      </c>
      <c r="CL68" s="12"/>
      <c r="CM68" s="3"/>
      <c r="CN68" s="12">
        <f t="shared" si="1"/>
        <v>0</v>
      </c>
      <c r="CO68" s="12">
        <f>VLOOKUP($D68,'[9]Mau 6'!$D$10:$R$333,10,0)</f>
        <v>0</v>
      </c>
      <c r="CP68" s="46"/>
      <c r="CQ68" s="12">
        <f>VLOOKUP($D68,'[9]Mau 6'!$D$10:$R$333,10,0)</f>
        <v>0</v>
      </c>
      <c r="CR68" s="12">
        <f>VLOOKUP($D68,'[9]Mau 6'!$D$10:$R$333,10,0)</f>
        <v>0</v>
      </c>
      <c r="CS68" s="12" t="s">
        <v>431</v>
      </c>
      <c r="CT68" s="12"/>
      <c r="CU68" s="12"/>
      <c r="CV68" s="3"/>
      <c r="CW68" s="12"/>
      <c r="CX68" s="12"/>
      <c r="CY68" s="46"/>
      <c r="CZ68" s="46"/>
      <c r="DA68" s="46"/>
      <c r="DB68" s="12" t="s">
        <v>2227</v>
      </c>
      <c r="DC68" s="12">
        <v>0</v>
      </c>
      <c r="DD68" s="12">
        <v>0</v>
      </c>
      <c r="DE68" s="5"/>
      <c r="DF68" s="191"/>
      <c r="DG68" s="191"/>
      <c r="DH68" s="191"/>
      <c r="DI68" s="191"/>
      <c r="DJ68" s="205"/>
    </row>
    <row r="69" spans="1:114" s="6" customFormat="1" ht="30" hidden="1" customHeight="1" x14ac:dyDescent="0.25">
      <c r="A69" s="12">
        <f t="shared" si="2"/>
        <v>46</v>
      </c>
      <c r="B69" s="12">
        <f>COUNTIF($E$24:E69,E69)</f>
        <v>17</v>
      </c>
      <c r="C69" s="4" t="s">
        <v>182</v>
      </c>
      <c r="D69" s="12" t="str">
        <f>VLOOKUP(C69,'[1]XET CUOI NAM'!$D$9:$E$332,2,0)</f>
        <v>01002028</v>
      </c>
      <c r="E69" s="12" t="s">
        <v>382</v>
      </c>
      <c r="F69" s="12" t="s">
        <v>380</v>
      </c>
      <c r="G69" s="49"/>
      <c r="H69" s="46">
        <f>VLOOKUP($D69,'[2]CSTD CS'!$D$26:$X$346,3,0)</f>
        <v>0</v>
      </c>
      <c r="I69" s="46"/>
      <c r="J69" s="46">
        <f>VLOOKUP($D69,'[2]CSTD CS'!$D$26:$X$346,5,0)</f>
        <v>0</v>
      </c>
      <c r="K69" s="3"/>
      <c r="L69" s="46">
        <f>VLOOKUP($D69,'[2]CSTD CS'!$D$26:$X$346,4,0)</f>
        <v>0</v>
      </c>
      <c r="M69" s="46"/>
      <c r="N69" s="49"/>
      <c r="O69" s="46">
        <f>VLOOKUP($D69,'[2]CSTD CS'!$D$26:$X$346,6,0)</f>
        <v>0</v>
      </c>
      <c r="P69" s="46"/>
      <c r="Q69" s="46">
        <f>VLOOKUP($D69,'[2]CSTD CS'!$D$26:$X$346,8,0)</f>
        <v>0</v>
      </c>
      <c r="R69" s="3"/>
      <c r="S69" s="46">
        <f>VLOOKUP($D69,'[2]CSTD CS'!$D$26:$X$346,7,0)</f>
        <v>0</v>
      </c>
      <c r="T69" s="46"/>
      <c r="U69" s="49"/>
      <c r="V69" s="46">
        <f>VLOOKUP($D69,'[2]CSTD CS'!$D$26:$X$346,9,0)</f>
        <v>0</v>
      </c>
      <c r="W69" s="46"/>
      <c r="X69" s="46">
        <f>VLOOKUP($D69,'[2]CSTD CS'!$D$26:$X$346,11,0)</f>
        <v>0</v>
      </c>
      <c r="Y69" s="3"/>
      <c r="Z69" s="46">
        <f>VLOOKUP($D69,'[2]CSTD CS'!$D$26:$X$346,10,0)</f>
        <v>0</v>
      </c>
      <c r="AA69" s="46"/>
      <c r="AB69" s="49"/>
      <c r="AC69" s="46">
        <f>VLOOKUP($D69,'[2]CSTD CS'!$D$26:$X$346,12,0)</f>
        <v>0</v>
      </c>
      <c r="AD69" s="46"/>
      <c r="AE69" s="46">
        <f>VLOOKUP($D69,'[2]CSTD CS'!$D$26:$X$346,14,0)</f>
        <v>0</v>
      </c>
      <c r="AF69" s="3"/>
      <c r="AG69" s="46">
        <f>VLOOKUP($D69,'[2]CSTD CS'!$D$26:$X$346,13,0)</f>
        <v>0</v>
      </c>
      <c r="AH69" s="46"/>
      <c r="AI69" s="49"/>
      <c r="AJ69" s="46">
        <f>VLOOKUP($D69,'[2]CSTD CS'!$D$26:$X$346,15,0)</f>
        <v>0</v>
      </c>
      <c r="AK69" s="46"/>
      <c r="AL69" s="46">
        <f>VLOOKUP($D69,'[2]CSTD CS'!$D$26:$X$346,17,0)</f>
        <v>0</v>
      </c>
      <c r="AM69" s="3"/>
      <c r="AN69" s="46">
        <f>VLOOKUP($D69,'[2]CSTD CS'!$D$26:$X$346,16,0)</f>
        <v>0</v>
      </c>
      <c r="AO69" s="46"/>
      <c r="AP69" s="38"/>
      <c r="AQ69" s="46">
        <f>VLOOKUP($D69,'[3]CSTD CS'!$D$25:$AD$344,13,0)</f>
        <v>0</v>
      </c>
      <c r="AR69" s="46"/>
      <c r="AS69" s="3">
        <v>0</v>
      </c>
      <c r="AT69" s="3"/>
      <c r="AU69" s="46"/>
      <c r="AV69" s="3"/>
      <c r="AW69" s="53"/>
      <c r="AX69" s="46">
        <f>VLOOKUP($D69,'[3]CSTD CS'!$D$25:$AD$344,15,0)</f>
        <v>0</v>
      </c>
      <c r="AY69" s="46"/>
      <c r="AZ69" s="3" t="s">
        <v>781</v>
      </c>
      <c r="BA69" s="3"/>
      <c r="BB69" s="46"/>
      <c r="BC69" s="3"/>
      <c r="BD69" s="33"/>
      <c r="BE69" s="46">
        <f>VLOOKUP($D69,'[3]CSTD CS'!$D$25:$AD$344,17,0)</f>
        <v>0</v>
      </c>
      <c r="BF69" s="46"/>
      <c r="BG69" s="3">
        <v>0</v>
      </c>
      <c r="BH69" s="3"/>
      <c r="BI69" s="46"/>
      <c r="BJ69" s="46"/>
      <c r="BK69" s="46"/>
      <c r="BL69" s="55"/>
      <c r="BM69" s="46">
        <f>VLOOKUP($D69,'[3]CSTD CS'!$D$25:$AD$344,20,0)</f>
        <v>0</v>
      </c>
      <c r="BN69" s="46">
        <f>VLOOKUP(C69,'[4]TH cham SK'!$P$19:$S$167,4,0)</f>
        <v>0</v>
      </c>
      <c r="BO69" s="3" t="s">
        <v>968</v>
      </c>
      <c r="BP69" s="46"/>
      <c r="BQ69" s="46"/>
      <c r="BR69" s="46"/>
      <c r="BS69" s="46"/>
      <c r="BT69" s="55"/>
      <c r="BU69" s="46">
        <f>VLOOKUP($D69,'[3]CSTD CS'!$D$25:$AA$344,23,0)</f>
        <v>0</v>
      </c>
      <c r="BV69" s="46"/>
      <c r="BW69" s="3" t="s">
        <v>1107</v>
      </c>
      <c r="BX69" s="3"/>
      <c r="BY69" s="46"/>
      <c r="BZ69" s="46"/>
      <c r="CA69" s="46"/>
      <c r="CB69" s="46"/>
      <c r="CC69" s="46" t="str">
        <f>VLOOKUP($D69,'[3]CSTD CS'!$D$25:$AD$344,25,0)</f>
        <v>HTXS NV</v>
      </c>
      <c r="CD69" s="46"/>
      <c r="CE69" s="46"/>
      <c r="CF69" s="3">
        <v>0</v>
      </c>
      <c r="CG69" s="46"/>
      <c r="CH69" s="46">
        <f>VLOOKUP(D69,[7]LTT!$D$10:$Q$342,10,0)</f>
        <v>0</v>
      </c>
      <c r="CI69" s="3"/>
      <c r="CJ69" s="12" t="str">
        <f>VLOOKUP(D69,'[8]XET CUOI NAM'!$E$9:$BF$332,53,0)</f>
        <v>HTXS NV</v>
      </c>
      <c r="CK69" s="12">
        <f>VLOOKUP($D69,'[9]Mau 6'!$D$10:$R$333,7,0)</f>
        <v>0</v>
      </c>
      <c r="CL69" s="12" t="str">
        <f>VLOOKUP(D69,[10]PL7!$F$17:$G$117,2,0)</f>
        <v>X</v>
      </c>
      <c r="CM69" s="3" t="s">
        <v>1424</v>
      </c>
      <c r="CN69" s="12">
        <f t="shared" si="1"/>
        <v>0</v>
      </c>
      <c r="CO69" s="12">
        <f>VLOOKUP($D69,'[9]Mau 6'!$D$10:$R$333,10,0)</f>
        <v>0</v>
      </c>
      <c r="CP69" s="46"/>
      <c r="CQ69" s="12">
        <f>VLOOKUP($D69,'[9]Mau 6'!$D$10:$R$333,10,0)</f>
        <v>0</v>
      </c>
      <c r="CR69" s="12">
        <f>VLOOKUP($D69,'[9]Mau 6'!$D$10:$R$333,10,0)</f>
        <v>0</v>
      </c>
      <c r="CS69" s="12" t="s">
        <v>431</v>
      </c>
      <c r="CT69" s="12"/>
      <c r="CU69" s="12" t="str">
        <f>VLOOKUP($D69,'[11]XET CUOI NAM'!$E$9:$BF$336,47,0)</f>
        <v>Tốt</v>
      </c>
      <c r="CV69" s="3" t="s">
        <v>1615</v>
      </c>
      <c r="CW69" s="12"/>
      <c r="CX69" s="12"/>
      <c r="CY69" s="46"/>
      <c r="CZ69" s="46"/>
      <c r="DA69" s="46"/>
      <c r="DB69" s="12" t="s">
        <v>2227</v>
      </c>
      <c r="DC69" s="12">
        <v>0</v>
      </c>
      <c r="DD69" s="12">
        <v>0</v>
      </c>
      <c r="DE69" s="5"/>
      <c r="DF69" s="191"/>
      <c r="DG69" s="191"/>
      <c r="DH69" s="191"/>
      <c r="DI69" s="191"/>
      <c r="DJ69" s="205"/>
    </row>
    <row r="70" spans="1:114" s="6" customFormat="1" ht="30" hidden="1" customHeight="1" x14ac:dyDescent="0.25">
      <c r="A70" s="12">
        <f t="shared" si="2"/>
        <v>47</v>
      </c>
      <c r="B70" s="12">
        <f>COUNTIF($E$24:E70,E70)</f>
        <v>18</v>
      </c>
      <c r="C70" s="4" t="s">
        <v>345</v>
      </c>
      <c r="D70" s="12" t="str">
        <f>VLOOKUP(C70,'[1]XET CUOI NAM'!$D$9:$E$332,2,0)</f>
        <v>01002027</v>
      </c>
      <c r="E70" s="12" t="s">
        <v>382</v>
      </c>
      <c r="F70" s="12" t="s">
        <v>380</v>
      </c>
      <c r="G70" s="49"/>
      <c r="H70" s="46">
        <f>VLOOKUP($D70,'[2]CSTD CS'!$D$26:$X$346,3,0)</f>
        <v>0</v>
      </c>
      <c r="I70" s="46"/>
      <c r="J70" s="46">
        <f>VLOOKUP($D70,'[2]CSTD CS'!$D$26:$X$346,5,0)</f>
        <v>0</v>
      </c>
      <c r="K70" s="3"/>
      <c r="L70" s="46">
        <f>VLOOKUP($D70,'[2]CSTD CS'!$D$26:$X$346,4,0)</f>
        <v>0</v>
      </c>
      <c r="M70" s="46"/>
      <c r="N70" s="49"/>
      <c r="O70" s="46">
        <f>VLOOKUP($D70,'[2]CSTD CS'!$D$26:$X$346,6,0)</f>
        <v>0</v>
      </c>
      <c r="P70" s="46"/>
      <c r="Q70" s="46">
        <f>VLOOKUP($D70,'[2]CSTD CS'!$D$26:$X$346,8,0)</f>
        <v>0</v>
      </c>
      <c r="R70" s="3"/>
      <c r="S70" s="46">
        <f>VLOOKUP($D70,'[2]CSTD CS'!$D$26:$X$346,7,0)</f>
        <v>0</v>
      </c>
      <c r="T70" s="46"/>
      <c r="U70" s="49"/>
      <c r="V70" s="46">
        <f>VLOOKUP($D70,'[2]CSTD CS'!$D$26:$X$346,9,0)</f>
        <v>0</v>
      </c>
      <c r="W70" s="46"/>
      <c r="X70" s="46">
        <f>VLOOKUP($D70,'[2]CSTD CS'!$D$26:$X$346,11,0)</f>
        <v>0</v>
      </c>
      <c r="Y70" s="3"/>
      <c r="Z70" s="46">
        <f>VLOOKUP($D70,'[2]CSTD CS'!$D$26:$X$346,10,0)</f>
        <v>0</v>
      </c>
      <c r="AA70" s="46"/>
      <c r="AB70" s="49"/>
      <c r="AC70" s="46">
        <f>VLOOKUP($D70,'[2]CSTD CS'!$D$26:$X$346,12,0)</f>
        <v>0</v>
      </c>
      <c r="AD70" s="46"/>
      <c r="AE70" s="46">
        <f>VLOOKUP($D70,'[2]CSTD CS'!$D$26:$X$346,14,0)</f>
        <v>0</v>
      </c>
      <c r="AF70" s="3"/>
      <c r="AG70" s="46">
        <f>VLOOKUP($D70,'[2]CSTD CS'!$D$26:$X$346,13,0)</f>
        <v>0</v>
      </c>
      <c r="AH70" s="46"/>
      <c r="AI70" s="49"/>
      <c r="AJ70" s="46">
        <f>VLOOKUP($D70,'[2]CSTD CS'!$D$26:$X$346,15,0)</f>
        <v>0</v>
      </c>
      <c r="AK70" s="46"/>
      <c r="AL70" s="46">
        <f>VLOOKUP($D70,'[2]CSTD CS'!$D$26:$X$346,17,0)</f>
        <v>0</v>
      </c>
      <c r="AM70" s="3"/>
      <c r="AN70" s="46">
        <f>VLOOKUP($D70,'[2]CSTD CS'!$D$26:$X$346,16,0)</f>
        <v>0</v>
      </c>
      <c r="AO70" s="46"/>
      <c r="AP70" s="38"/>
      <c r="AQ70" s="46">
        <f>VLOOKUP($D70,'[3]CSTD CS'!$D$25:$AD$344,13,0)</f>
        <v>0</v>
      </c>
      <c r="AR70" s="46"/>
      <c r="AS70" s="3">
        <v>0</v>
      </c>
      <c r="AT70" s="3"/>
      <c r="AU70" s="46"/>
      <c r="AV70" s="3"/>
      <c r="AW70" s="53"/>
      <c r="AX70" s="46">
        <f>VLOOKUP($D70,'[3]CSTD CS'!$D$25:$AD$344,15,0)</f>
        <v>0</v>
      </c>
      <c r="AY70" s="46"/>
      <c r="AZ70" s="3">
        <v>0</v>
      </c>
      <c r="BA70" s="3"/>
      <c r="BB70" s="46"/>
      <c r="BC70" s="3"/>
      <c r="BD70" s="33"/>
      <c r="BE70" s="46">
        <f>VLOOKUP($D70,'[3]CSTD CS'!$D$25:$AD$344,17,0)</f>
        <v>0</v>
      </c>
      <c r="BF70" s="46"/>
      <c r="BG70" s="3">
        <v>0</v>
      </c>
      <c r="BH70" s="3"/>
      <c r="BI70" s="46"/>
      <c r="BJ70" s="46"/>
      <c r="BK70" s="46"/>
      <c r="BL70" s="55"/>
      <c r="BM70" s="46">
        <f>VLOOKUP($D70,'[3]CSTD CS'!$D$25:$AD$344,20,0)</f>
        <v>0</v>
      </c>
      <c r="BN70" s="46">
        <f>VLOOKUP(C70,'[4]TH cham SK'!$P$19:$S$167,4,0)</f>
        <v>0</v>
      </c>
      <c r="BO70" s="3" t="s">
        <v>969</v>
      </c>
      <c r="BP70" s="46"/>
      <c r="BQ70" s="46"/>
      <c r="BR70" s="46"/>
      <c r="BS70" s="46"/>
      <c r="BT70" s="55"/>
      <c r="BU70" s="46">
        <f>VLOOKUP($D70,'[3]CSTD CS'!$D$25:$AA$344,23,0)</f>
        <v>0</v>
      </c>
      <c r="BV70" s="46"/>
      <c r="BW70" s="3" t="s">
        <v>1108</v>
      </c>
      <c r="BX70" s="3"/>
      <c r="BY70" s="46"/>
      <c r="BZ70" s="46"/>
      <c r="CA70" s="46"/>
      <c r="CB70" s="46"/>
      <c r="CC70" s="46" t="str">
        <f>VLOOKUP($D70,'[3]CSTD CS'!$D$25:$AD$344,25,0)</f>
        <v>HTXS NV</v>
      </c>
      <c r="CD70" s="46"/>
      <c r="CE70" s="46" t="s">
        <v>315</v>
      </c>
      <c r="CF70" s="3" t="s">
        <v>1261</v>
      </c>
      <c r="CG70" s="46"/>
      <c r="CH70" s="46">
        <f>VLOOKUP(D70,[7]LTT!$D$10:$Q$342,10,0)</f>
        <v>0</v>
      </c>
      <c r="CI70" s="3"/>
      <c r="CJ70" s="12" t="str">
        <f>VLOOKUP(D70,'[8]XET CUOI NAM'!$E$9:$BF$332,53,0)</f>
        <v>HTXS NV</v>
      </c>
      <c r="CK70" s="12">
        <f>VLOOKUP($D70,'[9]Mau 6'!$D$10:$R$333,7,0)</f>
        <v>0</v>
      </c>
      <c r="CL70" s="12"/>
      <c r="CM70" s="3" t="s">
        <v>1425</v>
      </c>
      <c r="CN70" s="12">
        <f t="shared" si="1"/>
        <v>0</v>
      </c>
      <c r="CO70" s="12">
        <f>VLOOKUP($D70,'[9]Mau 6'!$D$10:$R$333,10,0)</f>
        <v>0</v>
      </c>
      <c r="CP70" s="46"/>
      <c r="CQ70" s="12">
        <f>VLOOKUP($D70,'[9]Mau 6'!$D$10:$R$333,10,0)</f>
        <v>0</v>
      </c>
      <c r="CR70" s="12">
        <f>VLOOKUP($D70,'[9]Mau 6'!$D$10:$R$333,10,0)</f>
        <v>0</v>
      </c>
      <c r="CS70" s="12" t="s">
        <v>431</v>
      </c>
      <c r="CT70" s="12"/>
      <c r="CU70" s="12"/>
      <c r="CV70" s="3"/>
      <c r="CW70" s="12"/>
      <c r="CX70" s="12"/>
      <c r="CY70" s="46"/>
      <c r="CZ70" s="46"/>
      <c r="DA70" s="46"/>
      <c r="DB70" s="12" t="s">
        <v>2227</v>
      </c>
      <c r="DC70" s="12">
        <v>0</v>
      </c>
      <c r="DD70" s="12">
        <v>0</v>
      </c>
      <c r="DE70" s="5"/>
      <c r="DF70" s="191"/>
      <c r="DG70" s="191"/>
      <c r="DH70" s="191"/>
      <c r="DI70" s="191"/>
      <c r="DJ70" s="205"/>
    </row>
    <row r="71" spans="1:114" s="6" customFormat="1" ht="30" hidden="1" customHeight="1" x14ac:dyDescent="0.25">
      <c r="A71" s="12">
        <f t="shared" si="2"/>
        <v>48</v>
      </c>
      <c r="B71" s="12">
        <f>COUNTIF($E$24:E71,E71)</f>
        <v>19</v>
      </c>
      <c r="C71" s="4" t="s">
        <v>183</v>
      </c>
      <c r="D71" s="12" t="str">
        <f>VLOOKUP(C71,'[1]XET CUOI NAM'!$D$9:$E$332,2,0)</f>
        <v>01002013</v>
      </c>
      <c r="E71" s="12" t="s">
        <v>382</v>
      </c>
      <c r="F71" s="12" t="s">
        <v>380</v>
      </c>
      <c r="G71" s="49"/>
      <c r="H71" s="46">
        <f>VLOOKUP($D71,'[2]CSTD CS'!$D$26:$X$346,3,0)</f>
        <v>0</v>
      </c>
      <c r="I71" s="46"/>
      <c r="J71" s="46">
        <f>VLOOKUP($D71,'[2]CSTD CS'!$D$26:$X$346,5,0)</f>
        <v>0</v>
      </c>
      <c r="K71" s="3"/>
      <c r="L71" s="46">
        <f>VLOOKUP($D71,'[2]CSTD CS'!$D$26:$X$346,4,0)</f>
        <v>0</v>
      </c>
      <c r="M71" s="46"/>
      <c r="N71" s="49"/>
      <c r="O71" s="46">
        <f>VLOOKUP($D71,'[2]CSTD CS'!$D$26:$X$346,6,0)</f>
        <v>0</v>
      </c>
      <c r="P71" s="46"/>
      <c r="Q71" s="46">
        <f>VLOOKUP($D71,'[2]CSTD CS'!$D$26:$X$346,8,0)</f>
        <v>0</v>
      </c>
      <c r="R71" s="3"/>
      <c r="S71" s="46">
        <f>VLOOKUP($D71,'[2]CSTD CS'!$D$26:$X$346,7,0)</f>
        <v>0</v>
      </c>
      <c r="T71" s="46"/>
      <c r="U71" s="49"/>
      <c r="V71" s="46">
        <f>VLOOKUP($D71,'[2]CSTD CS'!$D$26:$X$346,9,0)</f>
        <v>0</v>
      </c>
      <c r="W71" s="46"/>
      <c r="X71" s="46">
        <f>VLOOKUP($D71,'[2]CSTD CS'!$D$26:$X$346,11,0)</f>
        <v>0</v>
      </c>
      <c r="Y71" s="3"/>
      <c r="Z71" s="46">
        <f>VLOOKUP($D71,'[2]CSTD CS'!$D$26:$X$346,10,0)</f>
        <v>0</v>
      </c>
      <c r="AA71" s="46"/>
      <c r="AB71" s="49"/>
      <c r="AC71" s="46">
        <f>VLOOKUP($D71,'[2]CSTD CS'!$D$26:$X$346,12,0)</f>
        <v>0</v>
      </c>
      <c r="AD71" s="46"/>
      <c r="AE71" s="46">
        <f>VLOOKUP($D71,'[2]CSTD CS'!$D$26:$X$346,14,0)</f>
        <v>0</v>
      </c>
      <c r="AF71" s="3"/>
      <c r="AG71" s="46">
        <f>VLOOKUP($D71,'[2]CSTD CS'!$D$26:$X$346,13,0)</f>
        <v>0</v>
      </c>
      <c r="AH71" s="46"/>
      <c r="AI71" s="49"/>
      <c r="AJ71" s="46">
        <f>VLOOKUP($D71,'[2]CSTD CS'!$D$26:$X$346,15,0)</f>
        <v>0</v>
      </c>
      <c r="AK71" s="46"/>
      <c r="AL71" s="46">
        <f>VLOOKUP($D71,'[2]CSTD CS'!$D$26:$X$346,17,0)</f>
        <v>0</v>
      </c>
      <c r="AM71" s="3"/>
      <c r="AN71" s="46">
        <f>VLOOKUP($D71,'[2]CSTD CS'!$D$26:$X$346,16,0)</f>
        <v>0</v>
      </c>
      <c r="AO71" s="46"/>
      <c r="AP71" s="38"/>
      <c r="AQ71" s="46">
        <f>VLOOKUP($D71,'[3]CSTD CS'!$D$25:$AD$344,13,0)</f>
        <v>0</v>
      </c>
      <c r="AR71" s="46"/>
      <c r="AS71" s="3">
        <v>0</v>
      </c>
      <c r="AT71" s="3"/>
      <c r="AU71" s="46"/>
      <c r="AV71" s="3"/>
      <c r="AW71" s="53"/>
      <c r="AX71" s="46">
        <f>VLOOKUP($D71,'[3]CSTD CS'!$D$25:$AD$344,15,0)</f>
        <v>0</v>
      </c>
      <c r="AY71" s="46"/>
      <c r="AZ71" s="3">
        <v>0</v>
      </c>
      <c r="BA71" s="3"/>
      <c r="BB71" s="46"/>
      <c r="BC71" s="3"/>
      <c r="BD71" s="33"/>
      <c r="BE71" s="46">
        <f>VLOOKUP($D71,'[3]CSTD CS'!$D$25:$AD$344,17,0)</f>
        <v>0</v>
      </c>
      <c r="BF71" s="46"/>
      <c r="BG71" s="3">
        <v>0</v>
      </c>
      <c r="BH71" s="3"/>
      <c r="BI71" s="46"/>
      <c r="BJ71" s="46"/>
      <c r="BK71" s="46"/>
      <c r="BL71" s="55"/>
      <c r="BM71" s="46">
        <f>VLOOKUP($D71,'[3]CSTD CS'!$D$25:$AD$344,20,0)</f>
        <v>0</v>
      </c>
      <c r="BN71" s="46"/>
      <c r="BO71" s="3">
        <v>0</v>
      </c>
      <c r="BP71" s="46"/>
      <c r="BQ71" s="46"/>
      <c r="BR71" s="46"/>
      <c r="BS71" s="46"/>
      <c r="BT71" s="55"/>
      <c r="BU71" s="46">
        <f>VLOOKUP($D71,'[3]CSTD CS'!$D$25:$AA$344,23,0)</f>
        <v>0</v>
      </c>
      <c r="BV71" s="46"/>
      <c r="BW71" s="3">
        <v>0</v>
      </c>
      <c r="BX71" s="3"/>
      <c r="BY71" s="46"/>
      <c r="BZ71" s="46"/>
      <c r="CA71" s="46"/>
      <c r="CB71" s="46"/>
      <c r="CC71" s="46" t="str">
        <f>VLOOKUP($D71,'[3]CSTD CS'!$D$25:$AD$344,25,0)</f>
        <v>HTXS NV</v>
      </c>
      <c r="CD71" s="46"/>
      <c r="CE71" s="46"/>
      <c r="CF71" s="3">
        <v>0</v>
      </c>
      <c r="CG71" s="46"/>
      <c r="CH71" s="46">
        <f>VLOOKUP(D71,[7]LTT!$D$10:$Q$342,10,0)</f>
        <v>0</v>
      </c>
      <c r="CI71" s="3"/>
      <c r="CJ71" s="12" t="str">
        <f>VLOOKUP(D71,'[8]XET CUOI NAM'!$E$9:$BF$332,53,0)</f>
        <v>HTT NV</v>
      </c>
      <c r="CK71" s="12">
        <f>VLOOKUP($D71,'[9]Mau 6'!$D$10:$R$333,7,0)</f>
        <v>0</v>
      </c>
      <c r="CL71" s="12"/>
      <c r="CM71" s="3"/>
      <c r="CN71" s="12">
        <f t="shared" si="1"/>
        <v>0</v>
      </c>
      <c r="CO71" s="12">
        <f>VLOOKUP($D71,'[9]Mau 6'!$D$10:$R$333,10,0)</f>
        <v>0</v>
      </c>
      <c r="CP71" s="46"/>
      <c r="CQ71" s="12">
        <f>VLOOKUP($D71,'[9]Mau 6'!$D$10:$R$333,10,0)</f>
        <v>0</v>
      </c>
      <c r="CR71" s="12">
        <f>VLOOKUP($D71,'[9]Mau 6'!$D$10:$R$333,10,0)</f>
        <v>0</v>
      </c>
      <c r="CS71" s="12" t="s">
        <v>431</v>
      </c>
      <c r="CT71" s="12"/>
      <c r="CU71" s="12"/>
      <c r="CV71" s="3"/>
      <c r="CW71" s="12"/>
      <c r="CX71" s="12"/>
      <c r="CY71" s="46"/>
      <c r="CZ71" s="46"/>
      <c r="DA71" s="46"/>
      <c r="DB71" s="12" t="s">
        <v>2227</v>
      </c>
      <c r="DC71" s="12">
        <v>0</v>
      </c>
      <c r="DD71" s="12">
        <v>0</v>
      </c>
      <c r="DE71" s="5"/>
      <c r="DF71" s="191"/>
      <c r="DG71" s="191"/>
      <c r="DH71" s="191"/>
      <c r="DI71" s="191"/>
      <c r="DJ71" s="205"/>
    </row>
    <row r="72" spans="1:114" s="6" customFormat="1" ht="30" hidden="1" customHeight="1" x14ac:dyDescent="0.25">
      <c r="A72" s="12">
        <f t="shared" si="2"/>
        <v>49</v>
      </c>
      <c r="B72" s="12">
        <f>COUNTIF($E$24:E72,E72)</f>
        <v>20</v>
      </c>
      <c r="C72" s="4" t="s">
        <v>184</v>
      </c>
      <c r="D72" s="12" t="str">
        <f>VLOOKUP(C72,'[1]XET CUOI NAM'!$D$9:$E$332,2,0)</f>
        <v>01002031</v>
      </c>
      <c r="E72" s="12" t="s">
        <v>382</v>
      </c>
      <c r="F72" s="12" t="s">
        <v>380</v>
      </c>
      <c r="G72" s="49"/>
      <c r="H72" s="46">
        <f>VLOOKUP($D72,'[2]CSTD CS'!$D$26:$X$346,3,0)</f>
        <v>0</v>
      </c>
      <c r="I72" s="46"/>
      <c r="J72" s="46">
        <f>VLOOKUP($D72,'[2]CSTD CS'!$D$26:$X$346,5,0)</f>
        <v>0</v>
      </c>
      <c r="K72" s="3"/>
      <c r="L72" s="46">
        <f>VLOOKUP($D72,'[2]CSTD CS'!$D$26:$X$346,4,0)</f>
        <v>0</v>
      </c>
      <c r="M72" s="46"/>
      <c r="N72" s="49"/>
      <c r="O72" s="46">
        <f>VLOOKUP($D72,'[2]CSTD CS'!$D$26:$X$346,6,0)</f>
        <v>0</v>
      </c>
      <c r="P72" s="46"/>
      <c r="Q72" s="46">
        <f>VLOOKUP($D72,'[2]CSTD CS'!$D$26:$X$346,8,0)</f>
        <v>0</v>
      </c>
      <c r="R72" s="3"/>
      <c r="S72" s="46">
        <f>VLOOKUP($D72,'[2]CSTD CS'!$D$26:$X$346,7,0)</f>
        <v>0</v>
      </c>
      <c r="T72" s="46"/>
      <c r="U72" s="49"/>
      <c r="V72" s="46">
        <f>VLOOKUP($D72,'[2]CSTD CS'!$D$26:$X$346,9,0)</f>
        <v>0</v>
      </c>
      <c r="W72" s="46"/>
      <c r="X72" s="46">
        <f>VLOOKUP($D72,'[2]CSTD CS'!$D$26:$X$346,11,0)</f>
        <v>0</v>
      </c>
      <c r="Y72" s="3"/>
      <c r="Z72" s="46">
        <f>VLOOKUP($D72,'[2]CSTD CS'!$D$26:$X$346,10,0)</f>
        <v>0</v>
      </c>
      <c r="AA72" s="46"/>
      <c r="AB72" s="49"/>
      <c r="AC72" s="46">
        <f>VLOOKUP($D72,'[2]CSTD CS'!$D$26:$X$346,12,0)</f>
        <v>0</v>
      </c>
      <c r="AD72" s="46"/>
      <c r="AE72" s="46">
        <f>VLOOKUP($D72,'[2]CSTD CS'!$D$26:$X$346,14,0)</f>
        <v>0</v>
      </c>
      <c r="AF72" s="3"/>
      <c r="AG72" s="46">
        <f>VLOOKUP($D72,'[2]CSTD CS'!$D$26:$X$346,13,0)</f>
        <v>0</v>
      </c>
      <c r="AH72" s="46"/>
      <c r="AI72" s="49"/>
      <c r="AJ72" s="46">
        <f>VLOOKUP($D72,'[2]CSTD CS'!$D$26:$X$346,15,0)</f>
        <v>0</v>
      </c>
      <c r="AK72" s="46"/>
      <c r="AL72" s="46">
        <f>VLOOKUP($D72,'[2]CSTD CS'!$D$26:$X$346,17,0)</f>
        <v>0</v>
      </c>
      <c r="AM72" s="3"/>
      <c r="AN72" s="46">
        <f>VLOOKUP($D72,'[2]CSTD CS'!$D$26:$X$346,16,0)</f>
        <v>0</v>
      </c>
      <c r="AO72" s="46"/>
      <c r="AP72" s="38"/>
      <c r="AQ72" s="46">
        <f>VLOOKUP($D72,'[3]CSTD CS'!$D$25:$AD$344,13,0)</f>
        <v>0</v>
      </c>
      <c r="AR72" s="46"/>
      <c r="AS72" s="3">
        <v>0</v>
      </c>
      <c r="AT72" s="3"/>
      <c r="AU72" s="46"/>
      <c r="AV72" s="3"/>
      <c r="AW72" s="53"/>
      <c r="AX72" s="46">
        <f>VLOOKUP($D72,'[3]CSTD CS'!$D$25:$AD$344,15,0)</f>
        <v>0</v>
      </c>
      <c r="AY72" s="46"/>
      <c r="AZ72" s="3">
        <v>0</v>
      </c>
      <c r="BA72" s="3"/>
      <c r="BB72" s="46"/>
      <c r="BC72" s="3"/>
      <c r="BD72" s="33"/>
      <c r="BE72" s="46">
        <f>VLOOKUP($D72,'[3]CSTD CS'!$D$25:$AD$344,17,0)</f>
        <v>0</v>
      </c>
      <c r="BF72" s="46"/>
      <c r="BG72" s="3">
        <v>0</v>
      </c>
      <c r="BH72" s="3"/>
      <c r="BI72" s="46"/>
      <c r="BJ72" s="46"/>
      <c r="BK72" s="46"/>
      <c r="BL72" s="55"/>
      <c r="BM72" s="46">
        <f>VLOOKUP($D72,'[3]CSTD CS'!$D$25:$AD$344,20,0)</f>
        <v>0</v>
      </c>
      <c r="BN72" s="46"/>
      <c r="BO72" s="3">
        <v>0</v>
      </c>
      <c r="BP72" s="46"/>
      <c r="BQ72" s="46"/>
      <c r="BR72" s="46"/>
      <c r="BS72" s="46"/>
      <c r="BT72" s="55"/>
      <c r="BU72" s="46">
        <f>VLOOKUP($D72,'[3]CSTD CS'!$D$25:$AA$344,23,0)</f>
        <v>0</v>
      </c>
      <c r="BV72" s="46"/>
      <c r="BW72" s="3">
        <v>0</v>
      </c>
      <c r="BX72" s="3"/>
      <c r="BY72" s="46"/>
      <c r="BZ72" s="46"/>
      <c r="CA72" s="46"/>
      <c r="CB72" s="46"/>
      <c r="CC72" s="46" t="str">
        <f>VLOOKUP($D72,'[3]CSTD CS'!$D$25:$AD$344,25,0)</f>
        <v>HTXS NV</v>
      </c>
      <c r="CD72" s="46"/>
      <c r="CE72" s="46"/>
      <c r="CF72" s="3">
        <v>0</v>
      </c>
      <c r="CG72" s="46"/>
      <c r="CH72" s="46">
        <f>VLOOKUP(D72,[7]LTT!$D$10:$Q$342,10,0)</f>
        <v>0</v>
      </c>
      <c r="CI72" s="3"/>
      <c r="CJ72" s="12" t="str">
        <f>VLOOKUP(D72,'[8]XET CUOI NAM'!$E$9:$BF$332,53,0)</f>
        <v>HTT NV</v>
      </c>
      <c r="CK72" s="12">
        <f>VLOOKUP($D72,'[9]Mau 6'!$D$10:$R$333,7,0)</f>
        <v>0</v>
      </c>
      <c r="CL72" s="12"/>
      <c r="CM72" s="3"/>
      <c r="CN72" s="12">
        <f t="shared" si="1"/>
        <v>0</v>
      </c>
      <c r="CO72" s="12">
        <f>VLOOKUP($D72,'[9]Mau 6'!$D$10:$R$333,10,0)</f>
        <v>0</v>
      </c>
      <c r="CP72" s="46"/>
      <c r="CQ72" s="12">
        <f>VLOOKUP($D72,'[9]Mau 6'!$D$10:$R$333,10,0)</f>
        <v>0</v>
      </c>
      <c r="CR72" s="12">
        <f>VLOOKUP($D72,'[9]Mau 6'!$D$10:$R$333,10,0)</f>
        <v>0</v>
      </c>
      <c r="CS72" s="12" t="s">
        <v>431</v>
      </c>
      <c r="CT72" s="12"/>
      <c r="CU72" s="12"/>
      <c r="CV72" s="3"/>
      <c r="CW72" s="12"/>
      <c r="CX72" s="12"/>
      <c r="CY72" s="46"/>
      <c r="CZ72" s="46"/>
      <c r="DA72" s="46"/>
      <c r="DB72" s="12" t="s">
        <v>2227</v>
      </c>
      <c r="DC72" s="12">
        <v>0</v>
      </c>
      <c r="DD72" s="12">
        <v>0</v>
      </c>
      <c r="DE72" s="5"/>
      <c r="DF72" s="191"/>
      <c r="DG72" s="191"/>
      <c r="DH72" s="191"/>
      <c r="DI72" s="191"/>
      <c r="DJ72" s="205"/>
    </row>
    <row r="73" spans="1:114" s="6" customFormat="1" ht="30" hidden="1" customHeight="1" x14ac:dyDescent="0.25">
      <c r="A73" s="12">
        <f t="shared" si="2"/>
        <v>50</v>
      </c>
      <c r="B73" s="12">
        <f>COUNTIF($E$24:E73,E73)</f>
        <v>21</v>
      </c>
      <c r="C73" s="4" t="s">
        <v>186</v>
      </c>
      <c r="D73" s="12" t="str">
        <f>VLOOKUP(C73,'[1]XET CUOI NAM'!$D$9:$E$332,2,0)</f>
        <v>01002033</v>
      </c>
      <c r="E73" s="12" t="s">
        <v>382</v>
      </c>
      <c r="F73" s="12" t="s">
        <v>380</v>
      </c>
      <c r="G73" s="49"/>
      <c r="H73" s="46">
        <f>VLOOKUP($D73,'[2]CSTD CS'!$D$26:$X$346,3,0)</f>
        <v>0</v>
      </c>
      <c r="I73" s="46"/>
      <c r="J73" s="46">
        <f>VLOOKUP($D73,'[2]CSTD CS'!$D$26:$X$346,5,0)</f>
        <v>0</v>
      </c>
      <c r="K73" s="3"/>
      <c r="L73" s="46">
        <f>VLOOKUP($D73,'[2]CSTD CS'!$D$26:$X$346,4,0)</f>
        <v>0</v>
      </c>
      <c r="M73" s="46"/>
      <c r="N73" s="49"/>
      <c r="O73" s="46">
        <f>VLOOKUP($D73,'[2]CSTD CS'!$D$26:$X$346,6,0)</f>
        <v>0</v>
      </c>
      <c r="P73" s="46"/>
      <c r="Q73" s="46">
        <f>VLOOKUP($D73,'[2]CSTD CS'!$D$26:$X$346,8,0)</f>
        <v>0</v>
      </c>
      <c r="R73" s="3"/>
      <c r="S73" s="46">
        <f>VLOOKUP($D73,'[2]CSTD CS'!$D$26:$X$346,7,0)</f>
        <v>0</v>
      </c>
      <c r="T73" s="46"/>
      <c r="U73" s="49"/>
      <c r="V73" s="46">
        <f>VLOOKUP($D73,'[2]CSTD CS'!$D$26:$X$346,9,0)</f>
        <v>0</v>
      </c>
      <c r="W73" s="46"/>
      <c r="X73" s="46">
        <f>VLOOKUP($D73,'[2]CSTD CS'!$D$26:$X$346,11,0)</f>
        <v>0</v>
      </c>
      <c r="Y73" s="3"/>
      <c r="Z73" s="46">
        <f>VLOOKUP($D73,'[2]CSTD CS'!$D$26:$X$346,10,0)</f>
        <v>0</v>
      </c>
      <c r="AA73" s="46"/>
      <c r="AB73" s="49"/>
      <c r="AC73" s="46">
        <f>VLOOKUP($D73,'[2]CSTD CS'!$D$26:$X$346,12,0)</f>
        <v>0</v>
      </c>
      <c r="AD73" s="46"/>
      <c r="AE73" s="46">
        <f>VLOOKUP($D73,'[2]CSTD CS'!$D$26:$X$346,14,0)</f>
        <v>0</v>
      </c>
      <c r="AF73" s="3"/>
      <c r="AG73" s="46">
        <f>VLOOKUP($D73,'[2]CSTD CS'!$D$26:$X$346,13,0)</f>
        <v>0</v>
      </c>
      <c r="AH73" s="46"/>
      <c r="AI73" s="49"/>
      <c r="AJ73" s="46">
        <f>VLOOKUP($D73,'[2]CSTD CS'!$D$26:$X$346,15,0)</f>
        <v>0</v>
      </c>
      <c r="AK73" s="46"/>
      <c r="AL73" s="46">
        <f>VLOOKUP($D73,'[2]CSTD CS'!$D$26:$X$346,17,0)</f>
        <v>0</v>
      </c>
      <c r="AM73" s="3"/>
      <c r="AN73" s="46">
        <f>VLOOKUP($D73,'[2]CSTD CS'!$D$26:$X$346,16,0)</f>
        <v>0</v>
      </c>
      <c r="AO73" s="46"/>
      <c r="AP73" s="38"/>
      <c r="AQ73" s="46">
        <f>VLOOKUP($D73,'[3]CSTD CS'!$D$25:$AD$344,13,0)</f>
        <v>0</v>
      </c>
      <c r="AR73" s="46"/>
      <c r="AS73" s="3">
        <v>0</v>
      </c>
      <c r="AT73" s="3"/>
      <c r="AU73" s="46"/>
      <c r="AV73" s="3"/>
      <c r="AW73" s="53"/>
      <c r="AX73" s="46">
        <f>VLOOKUP($D73,'[3]CSTD CS'!$D$25:$AD$344,15,0)</f>
        <v>0</v>
      </c>
      <c r="AY73" s="46"/>
      <c r="AZ73" s="3">
        <v>0</v>
      </c>
      <c r="BA73" s="3"/>
      <c r="BB73" s="46"/>
      <c r="BC73" s="3"/>
      <c r="BD73" s="33"/>
      <c r="BE73" s="46">
        <f>VLOOKUP($D73,'[3]CSTD CS'!$D$25:$AD$344,17,0)</f>
        <v>0</v>
      </c>
      <c r="BF73" s="46"/>
      <c r="BG73" s="3">
        <v>0</v>
      </c>
      <c r="BH73" s="3"/>
      <c r="BI73" s="46"/>
      <c r="BJ73" s="46"/>
      <c r="BK73" s="46"/>
      <c r="BL73" s="55"/>
      <c r="BM73" s="46">
        <f>VLOOKUP($D73,'[3]CSTD CS'!$D$25:$AD$344,20,0)</f>
        <v>0</v>
      </c>
      <c r="BN73" s="46"/>
      <c r="BO73" s="3">
        <v>0</v>
      </c>
      <c r="BP73" s="46"/>
      <c r="BQ73" s="46"/>
      <c r="BR73" s="46"/>
      <c r="BS73" s="46"/>
      <c r="BT73" s="55"/>
      <c r="BU73" s="46">
        <f>VLOOKUP($D73,'[3]CSTD CS'!$D$25:$AA$344,23,0)</f>
        <v>0</v>
      </c>
      <c r="BV73" s="46"/>
      <c r="BW73" s="3">
        <v>0</v>
      </c>
      <c r="BX73" s="3"/>
      <c r="BY73" s="46"/>
      <c r="BZ73" s="46"/>
      <c r="CA73" s="46"/>
      <c r="CB73" s="46"/>
      <c r="CC73" s="46" t="str">
        <f>VLOOKUP($D73,'[3]CSTD CS'!$D$25:$AD$344,25,0)</f>
        <v>HTXS NV</v>
      </c>
      <c r="CD73" s="46"/>
      <c r="CE73" s="46"/>
      <c r="CF73" s="3">
        <v>0</v>
      </c>
      <c r="CG73" s="46"/>
      <c r="CH73" s="46">
        <f>VLOOKUP(D73,[7]LTT!$D$10:$Q$342,10,0)</f>
        <v>0</v>
      </c>
      <c r="CI73" s="3"/>
      <c r="CJ73" s="12" t="str">
        <f>VLOOKUP(D73,'[8]XET CUOI NAM'!$E$9:$BF$332,53,0)</f>
        <v>HTT NV</v>
      </c>
      <c r="CK73" s="12">
        <f>VLOOKUP($D73,'[9]Mau 6'!$D$10:$R$333,7,0)</f>
        <v>0</v>
      </c>
      <c r="CL73" s="12"/>
      <c r="CM73" s="3"/>
      <c r="CN73" s="12">
        <f t="shared" si="1"/>
        <v>0</v>
      </c>
      <c r="CO73" s="12">
        <f>VLOOKUP($D73,'[9]Mau 6'!$D$10:$R$333,10,0)</f>
        <v>0</v>
      </c>
      <c r="CP73" s="46"/>
      <c r="CQ73" s="12">
        <f>VLOOKUP($D73,'[9]Mau 6'!$D$10:$R$333,10,0)</f>
        <v>0</v>
      </c>
      <c r="CR73" s="12">
        <f>VLOOKUP($D73,'[9]Mau 6'!$D$10:$R$333,10,0)</f>
        <v>0</v>
      </c>
      <c r="CS73" s="12" t="s">
        <v>431</v>
      </c>
      <c r="CT73" s="12"/>
      <c r="CU73" s="12"/>
      <c r="CV73" s="3"/>
      <c r="CW73" s="12"/>
      <c r="CX73" s="12"/>
      <c r="CY73" s="46"/>
      <c r="CZ73" s="46"/>
      <c r="DA73" s="46"/>
      <c r="DB73" s="12" t="s">
        <v>2227</v>
      </c>
      <c r="DC73" s="12">
        <v>0</v>
      </c>
      <c r="DD73" s="12">
        <v>0</v>
      </c>
      <c r="DE73" s="5"/>
      <c r="DF73" s="191"/>
      <c r="DG73" s="191"/>
      <c r="DH73" s="191"/>
      <c r="DI73" s="191"/>
      <c r="DJ73" s="205"/>
    </row>
    <row r="74" spans="1:114" s="6" customFormat="1" ht="30" hidden="1" customHeight="1" x14ac:dyDescent="0.25">
      <c r="A74" s="12">
        <f t="shared" si="2"/>
        <v>51</v>
      </c>
      <c r="B74" s="12">
        <f>COUNTIF($E$24:E74,E74)</f>
        <v>22</v>
      </c>
      <c r="C74" s="37" t="s">
        <v>189</v>
      </c>
      <c r="D74" s="12" t="str">
        <f>VLOOKUP(C74,'[1]XET CUOI NAM'!$D$9:$E$332,2,0)</f>
        <v>01010068</v>
      </c>
      <c r="E74" s="12" t="s">
        <v>382</v>
      </c>
      <c r="F74" s="12" t="s">
        <v>380</v>
      </c>
      <c r="G74" s="49"/>
      <c r="H74" s="46" t="e">
        <f>VLOOKUP($D74,'[2]CSTD CS'!$D$26:$X$346,3,0)</f>
        <v>#N/A</v>
      </c>
      <c r="I74" s="46"/>
      <c r="J74" s="46" t="e">
        <f>VLOOKUP($D74,'[2]CSTD CS'!$D$26:$X$346,5,0)</f>
        <v>#N/A</v>
      </c>
      <c r="K74" s="3"/>
      <c r="L74" s="46" t="e">
        <f>VLOOKUP($D74,'[2]CSTD CS'!$D$26:$X$346,4,0)</f>
        <v>#N/A</v>
      </c>
      <c r="M74" s="46"/>
      <c r="N74" s="49"/>
      <c r="O74" s="46" t="e">
        <f>VLOOKUP($D74,'[2]CSTD CS'!$D$26:$X$346,6,0)</f>
        <v>#N/A</v>
      </c>
      <c r="P74" s="46"/>
      <c r="Q74" s="46" t="e">
        <f>VLOOKUP($D74,'[2]CSTD CS'!$D$26:$X$346,8,0)</f>
        <v>#N/A</v>
      </c>
      <c r="R74" s="3"/>
      <c r="S74" s="46" t="e">
        <f>VLOOKUP($D74,'[2]CSTD CS'!$D$26:$X$346,7,0)</f>
        <v>#N/A</v>
      </c>
      <c r="T74" s="46"/>
      <c r="U74" s="49"/>
      <c r="V74" s="46" t="e">
        <f>VLOOKUP($D74,'[2]CSTD CS'!$D$26:$X$346,9,0)</f>
        <v>#N/A</v>
      </c>
      <c r="W74" s="46"/>
      <c r="X74" s="46" t="e">
        <f>VLOOKUP($D74,'[2]CSTD CS'!$D$26:$X$346,11,0)</f>
        <v>#N/A</v>
      </c>
      <c r="Y74" s="3"/>
      <c r="Z74" s="46" t="e">
        <f>VLOOKUP($D74,'[2]CSTD CS'!$D$26:$X$346,10,0)</f>
        <v>#N/A</v>
      </c>
      <c r="AA74" s="46"/>
      <c r="AB74" s="49"/>
      <c r="AC74" s="46" t="e">
        <f>VLOOKUP($D74,'[2]CSTD CS'!$D$26:$X$346,12,0)</f>
        <v>#N/A</v>
      </c>
      <c r="AD74" s="46"/>
      <c r="AE74" s="46" t="e">
        <f>VLOOKUP($D74,'[2]CSTD CS'!$D$26:$X$346,14,0)</f>
        <v>#N/A</v>
      </c>
      <c r="AF74" s="3"/>
      <c r="AG74" s="46" t="e">
        <f>VLOOKUP($D74,'[2]CSTD CS'!$D$26:$X$346,13,0)</f>
        <v>#N/A</v>
      </c>
      <c r="AH74" s="46"/>
      <c r="AI74" s="49"/>
      <c r="AJ74" s="46" t="e">
        <f>VLOOKUP($D74,'[2]CSTD CS'!$D$26:$X$346,15,0)</f>
        <v>#N/A</v>
      </c>
      <c r="AK74" s="46"/>
      <c r="AL74" s="46" t="e">
        <f>VLOOKUP($D74,'[2]CSTD CS'!$D$26:$X$346,17,0)</f>
        <v>#N/A</v>
      </c>
      <c r="AM74" s="3"/>
      <c r="AN74" s="46" t="e">
        <f>VLOOKUP($D74,'[2]CSTD CS'!$D$26:$X$346,16,0)</f>
        <v>#N/A</v>
      </c>
      <c r="AO74" s="46"/>
      <c r="AP74" s="38"/>
      <c r="AQ74" s="46"/>
      <c r="AR74" s="46"/>
      <c r="AS74" s="3"/>
      <c r="AT74" s="3"/>
      <c r="AU74" s="46"/>
      <c r="AV74" s="3"/>
      <c r="AW74" s="53"/>
      <c r="AX74" s="46"/>
      <c r="AY74" s="46"/>
      <c r="AZ74" s="3"/>
      <c r="BA74" s="3"/>
      <c r="BB74" s="46"/>
      <c r="BC74" s="3"/>
      <c r="BD74" s="33"/>
      <c r="BE74" s="46"/>
      <c r="BF74" s="46"/>
      <c r="BG74" s="3"/>
      <c r="BH74" s="3"/>
      <c r="BI74" s="46"/>
      <c r="BJ74" s="46"/>
      <c r="BK74" s="46"/>
      <c r="BL74" s="55"/>
      <c r="BM74" s="46"/>
      <c r="BN74" s="46"/>
      <c r="BO74" s="3"/>
      <c r="BP74" s="46"/>
      <c r="BQ74" s="46"/>
      <c r="BR74" s="46"/>
      <c r="BS74" s="46"/>
      <c r="BT74" s="55"/>
      <c r="BU74" s="46"/>
      <c r="BV74" s="46"/>
      <c r="BW74" s="3"/>
      <c r="BX74" s="3"/>
      <c r="BY74" s="46"/>
      <c r="BZ74" s="46"/>
      <c r="CA74" s="46"/>
      <c r="CB74" s="46"/>
      <c r="CC74" s="46"/>
      <c r="CD74" s="46"/>
      <c r="CE74" s="46"/>
      <c r="CF74" s="3"/>
      <c r="CG74" s="46"/>
      <c r="CH74" s="46">
        <f>VLOOKUP(D74,[7]LTT!$D$10:$Q$342,10,0)</f>
        <v>0</v>
      </c>
      <c r="CI74" s="3"/>
      <c r="CJ74" s="12" t="str">
        <f>VLOOKUP(D74,'[8]XET CUOI NAM'!$E$9:$BF$332,53,0)</f>
        <v>HTT NV</v>
      </c>
      <c r="CK74" s="12">
        <f>VLOOKUP($D74,'[9]Mau 6'!$D$10:$R$333,7,0)</f>
        <v>0</v>
      </c>
      <c r="CL74" s="12"/>
      <c r="CM74" s="3"/>
      <c r="CN74" s="12">
        <f>SUM(COUNTIF(BU74,"x"),COUNTIF(CD74,"x"),COUNTIF(CK74,"x"))</f>
        <v>0</v>
      </c>
      <c r="CO74" s="12">
        <f>VLOOKUP($D74,'[9]Mau 6'!$D$10:$R$333,10,0)</f>
        <v>0</v>
      </c>
      <c r="CP74" s="46"/>
      <c r="CQ74" s="12">
        <f>VLOOKUP($D74,'[9]Mau 6'!$D$10:$R$333,10,0)</f>
        <v>0</v>
      </c>
      <c r="CR74" s="12">
        <f>VLOOKUP($D74,'[9]Mau 6'!$D$10:$R$333,10,0)</f>
        <v>0</v>
      </c>
      <c r="CS74" s="12" t="s">
        <v>431</v>
      </c>
      <c r="CT74" s="12"/>
      <c r="CU74" s="12"/>
      <c r="CV74" s="3"/>
      <c r="CW74" s="12"/>
      <c r="CX74" s="12"/>
      <c r="CY74" s="46"/>
      <c r="CZ74" s="46"/>
      <c r="DA74" s="46"/>
      <c r="DB74" s="12" t="s">
        <v>2227</v>
      </c>
      <c r="DC74" s="12">
        <v>0</v>
      </c>
      <c r="DD74" s="12">
        <v>0</v>
      </c>
      <c r="DE74" s="5"/>
      <c r="DF74" s="191"/>
      <c r="DG74" s="191"/>
      <c r="DH74" s="191"/>
      <c r="DI74" s="191"/>
      <c r="DJ74" s="205"/>
    </row>
    <row r="75" spans="1:114" s="133" customFormat="1" ht="30" hidden="1" customHeight="1" x14ac:dyDescent="0.25">
      <c r="A75" s="12">
        <f t="shared" si="2"/>
        <v>52</v>
      </c>
      <c r="B75" s="12">
        <f>COUNTIF($E$24:E75,E75)</f>
        <v>23</v>
      </c>
      <c r="C75" s="196" t="s">
        <v>1796</v>
      </c>
      <c r="D75" s="12" t="s">
        <v>1797</v>
      </c>
      <c r="E75" s="12" t="s">
        <v>382</v>
      </c>
      <c r="F75" s="12" t="s">
        <v>380</v>
      </c>
      <c r="G75" s="49"/>
      <c r="H75" s="46" t="e">
        <f>VLOOKUP($D75,'[2]CSTD CS'!$D$26:$X$346,3,0)</f>
        <v>#N/A</v>
      </c>
      <c r="I75" s="46"/>
      <c r="J75" s="46" t="e">
        <f>VLOOKUP($D75,'[2]CSTD CS'!$D$26:$X$346,5,0)</f>
        <v>#N/A</v>
      </c>
      <c r="K75" s="3"/>
      <c r="L75" s="46" t="e">
        <f>VLOOKUP($D75,'[2]CSTD CS'!$D$26:$X$346,4,0)</f>
        <v>#N/A</v>
      </c>
      <c r="M75" s="46"/>
      <c r="N75" s="49"/>
      <c r="O75" s="46" t="e">
        <f>VLOOKUP($D75,'[2]CSTD CS'!$D$26:$X$346,6,0)</f>
        <v>#N/A</v>
      </c>
      <c r="P75" s="46"/>
      <c r="Q75" s="46" t="e">
        <f>VLOOKUP($D75,'[2]CSTD CS'!$D$26:$X$346,8,0)</f>
        <v>#N/A</v>
      </c>
      <c r="R75" s="3"/>
      <c r="S75" s="46" t="e">
        <f>VLOOKUP($D75,'[2]CSTD CS'!$D$26:$X$346,7,0)</f>
        <v>#N/A</v>
      </c>
      <c r="T75" s="46"/>
      <c r="U75" s="49"/>
      <c r="V75" s="46" t="e">
        <f>VLOOKUP($D75,'[2]CSTD CS'!$D$26:$X$346,9,0)</f>
        <v>#N/A</v>
      </c>
      <c r="W75" s="46"/>
      <c r="X75" s="46" t="e">
        <f>VLOOKUP($D75,'[2]CSTD CS'!$D$26:$X$346,11,0)</f>
        <v>#N/A</v>
      </c>
      <c r="Y75" s="3"/>
      <c r="Z75" s="46" t="e">
        <f>VLOOKUP($D75,'[2]CSTD CS'!$D$26:$X$346,10,0)</f>
        <v>#N/A</v>
      </c>
      <c r="AA75" s="46"/>
      <c r="AB75" s="49"/>
      <c r="AC75" s="46" t="e">
        <f>VLOOKUP($D75,'[2]CSTD CS'!$D$26:$X$346,12,0)</f>
        <v>#N/A</v>
      </c>
      <c r="AD75" s="46"/>
      <c r="AE75" s="46" t="e">
        <f>VLOOKUP($D75,'[2]CSTD CS'!$D$26:$X$346,14,0)</f>
        <v>#N/A</v>
      </c>
      <c r="AF75" s="3"/>
      <c r="AG75" s="46" t="e">
        <f>VLOOKUP($D75,'[2]CSTD CS'!$D$26:$X$346,13,0)</f>
        <v>#N/A</v>
      </c>
      <c r="AH75" s="46"/>
      <c r="AI75" s="49"/>
      <c r="AJ75" s="46" t="e">
        <f>VLOOKUP($D75,'[2]CSTD CS'!$D$26:$X$346,15,0)</f>
        <v>#N/A</v>
      </c>
      <c r="AK75" s="46"/>
      <c r="AL75" s="46" t="e">
        <f>VLOOKUP($D75,'[2]CSTD CS'!$D$26:$X$346,17,0)</f>
        <v>#N/A</v>
      </c>
      <c r="AM75" s="3"/>
      <c r="AN75" s="46" t="e">
        <f>VLOOKUP($D75,'[2]CSTD CS'!$D$26:$X$346,16,0)</f>
        <v>#N/A</v>
      </c>
      <c r="AO75" s="46"/>
      <c r="AP75" s="38"/>
      <c r="AQ75" s="46"/>
      <c r="AR75" s="46"/>
      <c r="AS75" s="3"/>
      <c r="AT75" s="3"/>
      <c r="AU75" s="46"/>
      <c r="AV75" s="3"/>
      <c r="AW75" s="53"/>
      <c r="AX75" s="46"/>
      <c r="AY75" s="46"/>
      <c r="AZ75" s="3"/>
      <c r="BA75" s="3"/>
      <c r="BB75" s="46"/>
      <c r="BC75" s="3"/>
      <c r="BD75" s="33"/>
      <c r="BE75" s="46"/>
      <c r="BF75" s="46"/>
      <c r="BG75" s="3"/>
      <c r="BH75" s="3"/>
      <c r="BI75" s="46"/>
      <c r="BJ75" s="46"/>
      <c r="BK75" s="46"/>
      <c r="BL75" s="55"/>
      <c r="BM75" s="46"/>
      <c r="BN75" s="46"/>
      <c r="BO75" s="3"/>
      <c r="BP75" s="46"/>
      <c r="BQ75" s="46"/>
      <c r="BR75" s="46"/>
      <c r="BS75" s="46"/>
      <c r="BT75" s="55"/>
      <c r="BU75" s="46"/>
      <c r="BV75" s="46"/>
      <c r="BW75" s="3"/>
      <c r="BX75" s="3"/>
      <c r="BY75" s="46"/>
      <c r="BZ75" s="46"/>
      <c r="CA75" s="46"/>
      <c r="CB75" s="46"/>
      <c r="CC75" s="46"/>
      <c r="CD75" s="46"/>
      <c r="CE75" s="46"/>
      <c r="CF75" s="3"/>
      <c r="CG75" s="46"/>
      <c r="CH75" s="46"/>
      <c r="CI75" s="3"/>
      <c r="CJ75" s="12"/>
      <c r="CK75" s="12"/>
      <c r="CL75" s="12"/>
      <c r="CM75" s="3"/>
      <c r="CN75" s="12"/>
      <c r="CO75" s="12"/>
      <c r="CP75" s="46"/>
      <c r="CQ75" s="12"/>
      <c r="CR75" s="12"/>
      <c r="CS75" s="12"/>
      <c r="CT75" s="12"/>
      <c r="CU75" s="12"/>
      <c r="CV75" s="3"/>
      <c r="CW75" s="12"/>
      <c r="CX75" s="12"/>
      <c r="CY75" s="46"/>
      <c r="CZ75" s="46"/>
      <c r="DA75" s="46"/>
      <c r="DB75" s="12" t="s">
        <v>2227</v>
      </c>
      <c r="DC75" s="12">
        <v>0</v>
      </c>
      <c r="DD75" s="12">
        <v>0</v>
      </c>
      <c r="DE75" s="5"/>
      <c r="DF75" s="191"/>
      <c r="DG75" s="191"/>
      <c r="DH75" s="191"/>
      <c r="DI75" s="191"/>
      <c r="DJ75" s="205"/>
    </row>
    <row r="76" spans="1:114" s="133" customFormat="1" ht="30" hidden="1" customHeight="1" x14ac:dyDescent="0.25">
      <c r="A76" s="12">
        <f t="shared" si="2"/>
        <v>53</v>
      </c>
      <c r="B76" s="12">
        <f>COUNTIF($E$24:E76,E76)</f>
        <v>24</v>
      </c>
      <c r="C76" s="196" t="s">
        <v>1798</v>
      </c>
      <c r="D76" s="12" t="s">
        <v>1799</v>
      </c>
      <c r="E76" s="12" t="s">
        <v>382</v>
      </c>
      <c r="F76" s="12" t="s">
        <v>380</v>
      </c>
      <c r="G76" s="49"/>
      <c r="H76" s="46" t="e">
        <f>VLOOKUP($D76,'[2]CSTD CS'!$D$26:$X$346,3,0)</f>
        <v>#N/A</v>
      </c>
      <c r="I76" s="46"/>
      <c r="J76" s="46" t="e">
        <f>VLOOKUP($D76,'[2]CSTD CS'!$D$26:$X$346,5,0)</f>
        <v>#N/A</v>
      </c>
      <c r="K76" s="3"/>
      <c r="L76" s="46" t="e">
        <f>VLOOKUP($D76,'[2]CSTD CS'!$D$26:$X$346,4,0)</f>
        <v>#N/A</v>
      </c>
      <c r="M76" s="46"/>
      <c r="N76" s="49"/>
      <c r="O76" s="46" t="e">
        <f>VLOOKUP($D76,'[2]CSTD CS'!$D$26:$X$346,6,0)</f>
        <v>#N/A</v>
      </c>
      <c r="P76" s="46"/>
      <c r="Q76" s="46" t="e">
        <f>VLOOKUP($D76,'[2]CSTD CS'!$D$26:$X$346,8,0)</f>
        <v>#N/A</v>
      </c>
      <c r="R76" s="3"/>
      <c r="S76" s="46" t="e">
        <f>VLOOKUP($D76,'[2]CSTD CS'!$D$26:$X$346,7,0)</f>
        <v>#N/A</v>
      </c>
      <c r="T76" s="46"/>
      <c r="U76" s="49"/>
      <c r="V76" s="46" t="e">
        <f>VLOOKUP($D76,'[2]CSTD CS'!$D$26:$X$346,9,0)</f>
        <v>#N/A</v>
      </c>
      <c r="W76" s="46"/>
      <c r="X76" s="46" t="e">
        <f>VLOOKUP($D76,'[2]CSTD CS'!$D$26:$X$346,11,0)</f>
        <v>#N/A</v>
      </c>
      <c r="Y76" s="3"/>
      <c r="Z76" s="46" t="e">
        <f>VLOOKUP($D76,'[2]CSTD CS'!$D$26:$X$346,10,0)</f>
        <v>#N/A</v>
      </c>
      <c r="AA76" s="46"/>
      <c r="AB76" s="49"/>
      <c r="AC76" s="46" t="e">
        <f>VLOOKUP($D76,'[2]CSTD CS'!$D$26:$X$346,12,0)</f>
        <v>#N/A</v>
      </c>
      <c r="AD76" s="46"/>
      <c r="AE76" s="46" t="e">
        <f>VLOOKUP($D76,'[2]CSTD CS'!$D$26:$X$346,14,0)</f>
        <v>#N/A</v>
      </c>
      <c r="AF76" s="3"/>
      <c r="AG76" s="46" t="e">
        <f>VLOOKUP($D76,'[2]CSTD CS'!$D$26:$X$346,13,0)</f>
        <v>#N/A</v>
      </c>
      <c r="AH76" s="46"/>
      <c r="AI76" s="49"/>
      <c r="AJ76" s="46" t="e">
        <f>VLOOKUP($D76,'[2]CSTD CS'!$D$26:$X$346,15,0)</f>
        <v>#N/A</v>
      </c>
      <c r="AK76" s="46"/>
      <c r="AL76" s="46" t="e">
        <f>VLOOKUP($D76,'[2]CSTD CS'!$D$26:$X$346,17,0)</f>
        <v>#N/A</v>
      </c>
      <c r="AM76" s="3"/>
      <c r="AN76" s="46" t="e">
        <f>VLOOKUP($D76,'[2]CSTD CS'!$D$26:$X$346,16,0)</f>
        <v>#N/A</v>
      </c>
      <c r="AO76" s="46"/>
      <c r="AP76" s="38"/>
      <c r="AQ76" s="46"/>
      <c r="AR76" s="46"/>
      <c r="AS76" s="3"/>
      <c r="AT76" s="3"/>
      <c r="AU76" s="46"/>
      <c r="AV76" s="3"/>
      <c r="AW76" s="53"/>
      <c r="AX76" s="46"/>
      <c r="AY76" s="46"/>
      <c r="AZ76" s="3"/>
      <c r="BA76" s="3"/>
      <c r="BB76" s="46"/>
      <c r="BC76" s="3"/>
      <c r="BD76" s="33"/>
      <c r="BE76" s="46"/>
      <c r="BF76" s="46"/>
      <c r="BG76" s="3"/>
      <c r="BH76" s="3"/>
      <c r="BI76" s="46"/>
      <c r="BJ76" s="46"/>
      <c r="BK76" s="46"/>
      <c r="BL76" s="55"/>
      <c r="BM76" s="46"/>
      <c r="BN76" s="46"/>
      <c r="BO76" s="3"/>
      <c r="BP76" s="46"/>
      <c r="BQ76" s="46"/>
      <c r="BR76" s="46"/>
      <c r="BS76" s="46"/>
      <c r="BT76" s="55"/>
      <c r="BU76" s="46"/>
      <c r="BV76" s="46"/>
      <c r="BW76" s="3"/>
      <c r="BX76" s="3"/>
      <c r="BY76" s="46"/>
      <c r="BZ76" s="46"/>
      <c r="CA76" s="46"/>
      <c r="CB76" s="46"/>
      <c r="CC76" s="46"/>
      <c r="CD76" s="46"/>
      <c r="CE76" s="46"/>
      <c r="CF76" s="3"/>
      <c r="CG76" s="46"/>
      <c r="CH76" s="46"/>
      <c r="CI76" s="3"/>
      <c r="CJ76" s="12"/>
      <c r="CK76" s="12"/>
      <c r="CL76" s="12"/>
      <c r="CM76" s="3"/>
      <c r="CN76" s="12"/>
      <c r="CO76" s="12"/>
      <c r="CP76" s="46"/>
      <c r="CQ76" s="12"/>
      <c r="CR76" s="12"/>
      <c r="CS76" s="12"/>
      <c r="CT76" s="12"/>
      <c r="CU76" s="12"/>
      <c r="CV76" s="3"/>
      <c r="CW76" s="12"/>
      <c r="CX76" s="12"/>
      <c r="CY76" s="46"/>
      <c r="CZ76" s="46"/>
      <c r="DA76" s="46"/>
      <c r="DB76" s="12" t="s">
        <v>2227</v>
      </c>
      <c r="DC76" s="12">
        <v>0</v>
      </c>
      <c r="DD76" s="12">
        <v>0</v>
      </c>
      <c r="DE76" s="5"/>
      <c r="DF76" s="191"/>
      <c r="DG76" s="191"/>
      <c r="DH76" s="191"/>
      <c r="DI76" s="191"/>
      <c r="DJ76" s="205"/>
    </row>
    <row r="77" spans="1:114" s="6" customFormat="1" ht="30" hidden="1" customHeight="1" x14ac:dyDescent="0.25">
      <c r="A77" s="12">
        <f t="shared" si="2"/>
        <v>54</v>
      </c>
      <c r="B77" s="12">
        <f>COUNTIF($E$24:E77,E77)</f>
        <v>25</v>
      </c>
      <c r="C77" s="4" t="s">
        <v>187</v>
      </c>
      <c r="D77" s="12" t="str">
        <f>VLOOKUP(C77,'[1]XET CUOI NAM'!$D$9:$E$332,2,0)</f>
        <v>01002035</v>
      </c>
      <c r="E77" s="12" t="s">
        <v>382</v>
      </c>
      <c r="F77" s="12" t="s">
        <v>380</v>
      </c>
      <c r="G77" s="49"/>
      <c r="H77" s="46">
        <f>VLOOKUP($D77,'[2]CSTD CS'!$D$26:$X$346,3,0)</f>
        <v>0</v>
      </c>
      <c r="I77" s="46"/>
      <c r="J77" s="46">
        <f>VLOOKUP($D77,'[2]CSTD CS'!$D$26:$X$346,5,0)</f>
        <v>0</v>
      </c>
      <c r="K77" s="3"/>
      <c r="L77" s="46">
        <f>VLOOKUP($D77,'[2]CSTD CS'!$D$26:$X$346,4,0)</f>
        <v>0</v>
      </c>
      <c r="M77" s="46"/>
      <c r="N77" s="49"/>
      <c r="O77" s="46">
        <f>VLOOKUP($D77,'[2]CSTD CS'!$D$26:$X$346,6,0)</f>
        <v>0</v>
      </c>
      <c r="P77" s="46"/>
      <c r="Q77" s="46">
        <f>VLOOKUP($D77,'[2]CSTD CS'!$D$26:$X$346,8,0)</f>
        <v>0</v>
      </c>
      <c r="R77" s="3"/>
      <c r="S77" s="46">
        <f>VLOOKUP($D77,'[2]CSTD CS'!$D$26:$X$346,7,0)</f>
        <v>0</v>
      </c>
      <c r="T77" s="46"/>
      <c r="U77" s="49"/>
      <c r="V77" s="46">
        <f>VLOOKUP($D77,'[2]CSTD CS'!$D$26:$X$346,9,0)</f>
        <v>0</v>
      </c>
      <c r="W77" s="46"/>
      <c r="X77" s="46">
        <f>VLOOKUP($D77,'[2]CSTD CS'!$D$26:$X$346,11,0)</f>
        <v>0</v>
      </c>
      <c r="Y77" s="3"/>
      <c r="Z77" s="46">
        <f>VLOOKUP($D77,'[2]CSTD CS'!$D$26:$X$346,10,0)</f>
        <v>0</v>
      </c>
      <c r="AA77" s="46"/>
      <c r="AB77" s="49"/>
      <c r="AC77" s="46">
        <f>VLOOKUP($D77,'[2]CSTD CS'!$D$26:$X$346,12,0)</f>
        <v>0</v>
      </c>
      <c r="AD77" s="46"/>
      <c r="AE77" s="46">
        <f>VLOOKUP($D77,'[2]CSTD CS'!$D$26:$X$346,14,0)</f>
        <v>0</v>
      </c>
      <c r="AF77" s="3"/>
      <c r="AG77" s="46">
        <f>VLOOKUP($D77,'[2]CSTD CS'!$D$26:$X$346,13,0)</f>
        <v>0</v>
      </c>
      <c r="AH77" s="46"/>
      <c r="AI77" s="49"/>
      <c r="AJ77" s="46">
        <f>VLOOKUP($D77,'[2]CSTD CS'!$D$26:$X$346,15,0)</f>
        <v>0</v>
      </c>
      <c r="AK77" s="46"/>
      <c r="AL77" s="46">
        <f>VLOOKUP($D77,'[2]CSTD CS'!$D$26:$X$346,17,0)</f>
        <v>0</v>
      </c>
      <c r="AM77" s="3"/>
      <c r="AN77" s="46">
        <f>VLOOKUP($D77,'[2]CSTD CS'!$D$26:$X$346,16,0)</f>
        <v>0</v>
      </c>
      <c r="AO77" s="46"/>
      <c r="AP77" s="38"/>
      <c r="AQ77" s="46">
        <f>VLOOKUP($D77,'[3]CSTD CS'!$D$25:$AD$344,13,0)</f>
        <v>0</v>
      </c>
      <c r="AR77" s="46"/>
      <c r="AS77" s="3">
        <v>0</v>
      </c>
      <c r="AT77" s="3"/>
      <c r="AU77" s="46"/>
      <c r="AV77" s="3"/>
      <c r="AW77" s="53"/>
      <c r="AX77" s="46">
        <f>VLOOKUP($D77,'[3]CSTD CS'!$D$25:$AD$344,15,0)</f>
        <v>0</v>
      </c>
      <c r="AY77" s="46"/>
      <c r="AZ77" s="3">
        <v>0</v>
      </c>
      <c r="BA77" s="3"/>
      <c r="BB77" s="46"/>
      <c r="BC77" s="3"/>
      <c r="BD77" s="33"/>
      <c r="BE77" s="46">
        <f>VLOOKUP($D77,'[3]CSTD CS'!$D$25:$AD$344,17,0)</f>
        <v>0</v>
      </c>
      <c r="BF77" s="46"/>
      <c r="BG77" s="3">
        <v>0</v>
      </c>
      <c r="BH77" s="3"/>
      <c r="BI77" s="46"/>
      <c r="BJ77" s="46"/>
      <c r="BK77" s="46"/>
      <c r="BL77" s="55"/>
      <c r="BM77" s="46">
        <f>VLOOKUP($D77,'[3]CSTD CS'!$D$25:$AD$344,20,0)</f>
        <v>0</v>
      </c>
      <c r="BN77" s="46"/>
      <c r="BO77" s="3">
        <v>0</v>
      </c>
      <c r="BP77" s="46"/>
      <c r="BQ77" s="46"/>
      <c r="BR77" s="46"/>
      <c r="BS77" s="46"/>
      <c r="BT77" s="55"/>
      <c r="BU77" s="46">
        <f>VLOOKUP($D77,'[3]CSTD CS'!$D$25:$AA$344,23,0)</f>
        <v>0</v>
      </c>
      <c r="BV77" s="46"/>
      <c r="BW77" s="3">
        <v>0</v>
      </c>
      <c r="BX77" s="3"/>
      <c r="BY77" s="46"/>
      <c r="BZ77" s="46"/>
      <c r="CA77" s="46"/>
      <c r="CB77" s="46"/>
      <c r="CC77" s="46" t="str">
        <f>VLOOKUP($D77,'[3]CSTD CS'!$D$25:$AD$344,25,0)</f>
        <v>HTXS NV</v>
      </c>
      <c r="CD77" s="46"/>
      <c r="CE77" s="46"/>
      <c r="CF77" s="3">
        <v>0</v>
      </c>
      <c r="CG77" s="46"/>
      <c r="CH77" s="46">
        <f>VLOOKUP(D77,[7]LTT!$D$10:$Q$342,10,0)</f>
        <v>0</v>
      </c>
      <c r="CI77" s="3"/>
      <c r="CJ77" s="12" t="str">
        <f>VLOOKUP(D77,'[8]XET CUOI NAM'!$E$9:$BF$332,53,0)</f>
        <v>HTXS NV</v>
      </c>
      <c r="CK77" s="12">
        <f>VLOOKUP($D77,'[9]Mau 6'!$D$10:$R$333,7,0)</f>
        <v>0</v>
      </c>
      <c r="CL77" s="12"/>
      <c r="CM77" s="3"/>
      <c r="CN77" s="12">
        <f t="shared" si="1"/>
        <v>0</v>
      </c>
      <c r="CO77" s="12">
        <f>VLOOKUP($D77,'[9]Mau 6'!$D$10:$R$333,10,0)</f>
        <v>0</v>
      </c>
      <c r="CP77" s="46"/>
      <c r="CQ77" s="12">
        <f>VLOOKUP($D77,'[9]Mau 6'!$D$10:$R$333,10,0)</f>
        <v>0</v>
      </c>
      <c r="CR77" s="12">
        <f>VLOOKUP($D77,'[9]Mau 6'!$D$10:$R$333,10,0)</f>
        <v>0</v>
      </c>
      <c r="CS77" s="12" t="s">
        <v>371</v>
      </c>
      <c r="CT77" s="12"/>
      <c r="CU77" s="12"/>
      <c r="CV77" s="3"/>
      <c r="CW77" s="12"/>
      <c r="CX77" s="12"/>
      <c r="CY77" s="46"/>
      <c r="CZ77" s="46"/>
      <c r="DA77" s="46"/>
      <c r="DB77" s="12" t="s">
        <v>2226</v>
      </c>
      <c r="DC77" s="12" t="s">
        <v>315</v>
      </c>
      <c r="DD77" s="12">
        <v>0</v>
      </c>
      <c r="DE77" s="5"/>
      <c r="DF77" s="191"/>
      <c r="DG77" s="191"/>
      <c r="DH77" s="191"/>
      <c r="DI77" s="191"/>
      <c r="DJ77" s="205"/>
    </row>
    <row r="78" spans="1:114" s="6" customFormat="1" ht="30" hidden="1" customHeight="1" x14ac:dyDescent="0.25">
      <c r="A78" s="12">
        <f t="shared" si="2"/>
        <v>55</v>
      </c>
      <c r="B78" s="12">
        <f>COUNTIF($E$24:E78,E78)</f>
        <v>26</v>
      </c>
      <c r="C78" s="4" t="s">
        <v>188</v>
      </c>
      <c r="D78" s="12" t="str">
        <f>VLOOKUP(C78,'[1]XET CUOI NAM'!$D$9:$E$332,2,0)</f>
        <v>01002036</v>
      </c>
      <c r="E78" s="12" t="s">
        <v>382</v>
      </c>
      <c r="F78" s="12" t="s">
        <v>380</v>
      </c>
      <c r="G78" s="49"/>
      <c r="H78" s="46">
        <f>VLOOKUP($D78,'[2]CSTD CS'!$D$26:$X$346,3,0)</f>
        <v>0</v>
      </c>
      <c r="I78" s="46"/>
      <c r="J78" s="46">
        <f>VLOOKUP($D78,'[2]CSTD CS'!$D$26:$X$346,5,0)</f>
        <v>0</v>
      </c>
      <c r="K78" s="3"/>
      <c r="L78" s="46">
        <f>VLOOKUP($D78,'[2]CSTD CS'!$D$26:$X$346,4,0)</f>
        <v>0</v>
      </c>
      <c r="M78" s="46"/>
      <c r="N78" s="49"/>
      <c r="O78" s="46">
        <f>VLOOKUP($D78,'[2]CSTD CS'!$D$26:$X$346,6,0)</f>
        <v>0</v>
      </c>
      <c r="P78" s="46"/>
      <c r="Q78" s="46">
        <f>VLOOKUP($D78,'[2]CSTD CS'!$D$26:$X$346,8,0)</f>
        <v>0</v>
      </c>
      <c r="R78" s="3"/>
      <c r="S78" s="46">
        <f>VLOOKUP($D78,'[2]CSTD CS'!$D$26:$X$346,7,0)</f>
        <v>0</v>
      </c>
      <c r="T78" s="46"/>
      <c r="U78" s="49"/>
      <c r="V78" s="46">
        <f>VLOOKUP($D78,'[2]CSTD CS'!$D$26:$X$346,9,0)</f>
        <v>0</v>
      </c>
      <c r="W78" s="46"/>
      <c r="X78" s="46">
        <f>VLOOKUP($D78,'[2]CSTD CS'!$D$26:$X$346,11,0)</f>
        <v>0</v>
      </c>
      <c r="Y78" s="3"/>
      <c r="Z78" s="46">
        <f>VLOOKUP($D78,'[2]CSTD CS'!$D$26:$X$346,10,0)</f>
        <v>0</v>
      </c>
      <c r="AA78" s="46"/>
      <c r="AB78" s="49"/>
      <c r="AC78" s="46">
        <f>VLOOKUP($D78,'[2]CSTD CS'!$D$26:$X$346,12,0)</f>
        <v>0</v>
      </c>
      <c r="AD78" s="46"/>
      <c r="AE78" s="46">
        <f>VLOOKUP($D78,'[2]CSTD CS'!$D$26:$X$346,14,0)</f>
        <v>0</v>
      </c>
      <c r="AF78" s="3"/>
      <c r="AG78" s="46">
        <f>VLOOKUP($D78,'[2]CSTD CS'!$D$26:$X$346,13,0)</f>
        <v>0</v>
      </c>
      <c r="AH78" s="46"/>
      <c r="AI78" s="49"/>
      <c r="AJ78" s="46">
        <f>VLOOKUP($D78,'[2]CSTD CS'!$D$26:$X$346,15,0)</f>
        <v>0</v>
      </c>
      <c r="AK78" s="46"/>
      <c r="AL78" s="46">
        <f>VLOOKUP($D78,'[2]CSTD CS'!$D$26:$X$346,17,0)</f>
        <v>0</v>
      </c>
      <c r="AM78" s="3"/>
      <c r="AN78" s="46">
        <f>VLOOKUP($D78,'[2]CSTD CS'!$D$26:$X$346,16,0)</f>
        <v>0</v>
      </c>
      <c r="AO78" s="46"/>
      <c r="AP78" s="38"/>
      <c r="AQ78" s="46">
        <f>VLOOKUP($D78,'[3]CSTD CS'!$D$25:$AD$344,13,0)</f>
        <v>0</v>
      </c>
      <c r="AR78" s="46"/>
      <c r="AS78" s="3">
        <v>0</v>
      </c>
      <c r="AT78" s="3"/>
      <c r="AU78" s="46"/>
      <c r="AV78" s="3"/>
      <c r="AW78" s="53"/>
      <c r="AX78" s="46">
        <f>VLOOKUP($D78,'[3]CSTD CS'!$D$25:$AD$344,15,0)</f>
        <v>0</v>
      </c>
      <c r="AY78" s="46"/>
      <c r="AZ78" s="3">
        <v>0</v>
      </c>
      <c r="BA78" s="3"/>
      <c r="BB78" s="46"/>
      <c r="BC78" s="3"/>
      <c r="BD78" s="33"/>
      <c r="BE78" s="46">
        <f>VLOOKUP($D78,'[3]CSTD CS'!$D$25:$AD$344,17,0)</f>
        <v>0</v>
      </c>
      <c r="BF78" s="46"/>
      <c r="BG78" s="3">
        <v>0</v>
      </c>
      <c r="BH78" s="3"/>
      <c r="BI78" s="46"/>
      <c r="BJ78" s="46"/>
      <c r="BK78" s="46"/>
      <c r="BL78" s="55"/>
      <c r="BM78" s="46">
        <f>VLOOKUP($D78,'[3]CSTD CS'!$D$25:$AD$344,20,0)</f>
        <v>0</v>
      </c>
      <c r="BN78" s="46"/>
      <c r="BO78" s="3">
        <v>0</v>
      </c>
      <c r="BP78" s="46"/>
      <c r="BQ78" s="46"/>
      <c r="BR78" s="46"/>
      <c r="BS78" s="46"/>
      <c r="BT78" s="55"/>
      <c r="BU78" s="46">
        <f>VLOOKUP($D78,'[3]CSTD CS'!$D$25:$AA$344,23,0)</f>
        <v>0</v>
      </c>
      <c r="BV78" s="46"/>
      <c r="BW78" s="3">
        <v>0</v>
      </c>
      <c r="BX78" s="3"/>
      <c r="BY78" s="46"/>
      <c r="BZ78" s="46"/>
      <c r="CA78" s="46"/>
      <c r="CB78" s="46"/>
      <c r="CC78" s="46" t="str">
        <f>VLOOKUP($D78,'[3]CSTD CS'!$D$25:$AD$344,25,0)</f>
        <v>HTXS NV</v>
      </c>
      <c r="CD78" s="46"/>
      <c r="CE78" s="46"/>
      <c r="CF78" s="3">
        <v>0</v>
      </c>
      <c r="CG78" s="46"/>
      <c r="CH78" s="46">
        <f>VLOOKUP(D78,[7]LTT!$D$10:$Q$342,10,0)</f>
        <v>0</v>
      </c>
      <c r="CI78" s="3"/>
      <c r="CJ78" s="12" t="str">
        <f>VLOOKUP(D78,'[8]XET CUOI NAM'!$E$9:$BF$332,53,0)</f>
        <v>HTXS NV</v>
      </c>
      <c r="CK78" s="12">
        <f>VLOOKUP($D78,'[9]Mau 6'!$D$10:$R$333,7,0)</f>
        <v>0</v>
      </c>
      <c r="CL78" s="12"/>
      <c r="CM78" s="3"/>
      <c r="CN78" s="12">
        <f t="shared" si="1"/>
        <v>0</v>
      </c>
      <c r="CO78" s="12">
        <f>VLOOKUP($D78,'[9]Mau 6'!$D$10:$R$333,10,0)</f>
        <v>0</v>
      </c>
      <c r="CP78" s="46"/>
      <c r="CQ78" s="12">
        <f>VLOOKUP($D78,'[9]Mau 6'!$D$10:$R$333,10,0)</f>
        <v>0</v>
      </c>
      <c r="CR78" s="12">
        <f>VLOOKUP($D78,'[9]Mau 6'!$D$10:$R$333,10,0)</f>
        <v>0</v>
      </c>
      <c r="CS78" s="12" t="s">
        <v>431</v>
      </c>
      <c r="CT78" s="12"/>
      <c r="CU78" s="12"/>
      <c r="CV78" s="3"/>
      <c r="CW78" s="12"/>
      <c r="CX78" s="12"/>
      <c r="CY78" s="46"/>
      <c r="CZ78" s="46"/>
      <c r="DA78" s="46"/>
      <c r="DB78" s="12" t="s">
        <v>2227</v>
      </c>
      <c r="DC78" s="12">
        <v>0</v>
      </c>
      <c r="DD78" s="12">
        <v>0</v>
      </c>
      <c r="DE78" s="5"/>
      <c r="DF78" s="191"/>
      <c r="DG78" s="191"/>
      <c r="DH78" s="191"/>
      <c r="DI78" s="191"/>
      <c r="DJ78" s="205"/>
    </row>
    <row r="79" spans="1:114" s="6" customFormat="1" ht="30" hidden="1" customHeight="1" x14ac:dyDescent="0.25">
      <c r="A79" s="12">
        <f>IF(C79="","",SUBTOTAL(3,$D$24:D79))</f>
        <v>7</v>
      </c>
      <c r="B79" s="12">
        <f>COUNTIF($E$24:E79,E79)</f>
        <v>1</v>
      </c>
      <c r="C79" s="21" t="s">
        <v>229</v>
      </c>
      <c r="D79" s="12" t="str">
        <f>VLOOKUP(C79,'[1]XET CUOI NAM'!$D$9:$E$332,2,0)</f>
        <v>01007008</v>
      </c>
      <c r="E79" s="12" t="s">
        <v>2036</v>
      </c>
      <c r="F79" s="12" t="s">
        <v>378</v>
      </c>
      <c r="G79" s="49"/>
      <c r="H79" s="46">
        <f>VLOOKUP($D79,'[2]CSTD CS'!$D$26:$X$346,3,0)</f>
        <v>0</v>
      </c>
      <c r="I79" s="46"/>
      <c r="J79" s="46">
        <f>VLOOKUP($D79,'[2]CSTD CS'!$D$26:$X$346,5,0)</f>
        <v>0</v>
      </c>
      <c r="K79" s="3"/>
      <c r="L79" s="46">
        <f>VLOOKUP($D79,'[2]CSTD CS'!$D$26:$X$346,4,0)</f>
        <v>0</v>
      </c>
      <c r="M79" s="46"/>
      <c r="N79" s="49"/>
      <c r="O79" s="46">
        <f>VLOOKUP($D79,'[2]CSTD CS'!$D$26:$X$346,6,0)</f>
        <v>0</v>
      </c>
      <c r="P79" s="46"/>
      <c r="Q79" s="46">
        <f>VLOOKUP($D79,'[2]CSTD CS'!$D$26:$X$346,8,0)</f>
        <v>0</v>
      </c>
      <c r="R79" s="3"/>
      <c r="S79" s="46">
        <f>VLOOKUP($D79,'[2]CSTD CS'!$D$26:$X$346,7,0)</f>
        <v>0</v>
      </c>
      <c r="T79" s="46"/>
      <c r="U79" s="49"/>
      <c r="V79" s="46">
        <f>VLOOKUP($D79,'[2]CSTD CS'!$D$26:$X$346,9,0)</f>
        <v>0</v>
      </c>
      <c r="W79" s="46"/>
      <c r="X79" s="46">
        <f>VLOOKUP($D79,'[2]CSTD CS'!$D$26:$X$346,11,0)</f>
        <v>0</v>
      </c>
      <c r="Y79" s="3"/>
      <c r="Z79" s="46">
        <f>VLOOKUP($D79,'[2]CSTD CS'!$D$26:$X$346,10,0)</f>
        <v>0</v>
      </c>
      <c r="AA79" s="46"/>
      <c r="AB79" s="49"/>
      <c r="AC79" s="46">
        <f>VLOOKUP($D79,'[2]CSTD CS'!$D$26:$X$346,12,0)</f>
        <v>0</v>
      </c>
      <c r="AD79" s="46"/>
      <c r="AE79" s="46">
        <f>VLOOKUP($D79,'[2]CSTD CS'!$D$26:$X$346,14,0)</f>
        <v>0</v>
      </c>
      <c r="AF79" s="3"/>
      <c r="AG79" s="46">
        <f>VLOOKUP($D79,'[2]CSTD CS'!$D$26:$X$346,13,0)</f>
        <v>0</v>
      </c>
      <c r="AH79" s="46"/>
      <c r="AI79" s="49"/>
      <c r="AJ79" s="46">
        <f>VLOOKUP($D79,'[2]CSTD CS'!$D$26:$X$346,15,0)</f>
        <v>0</v>
      </c>
      <c r="AK79" s="46"/>
      <c r="AL79" s="46">
        <f>VLOOKUP($D79,'[2]CSTD CS'!$D$26:$X$346,17,0)</f>
        <v>0</v>
      </c>
      <c r="AM79" s="3"/>
      <c r="AN79" s="46">
        <f>VLOOKUP($D79,'[2]CSTD CS'!$D$26:$X$346,16,0)</f>
        <v>0</v>
      </c>
      <c r="AO79" s="46"/>
      <c r="AP79" s="51"/>
      <c r="AQ79" s="46">
        <f>VLOOKUP($D79,'[3]CSTD CS'!$D$25:$AD$344,13,0)</f>
        <v>0</v>
      </c>
      <c r="AR79" s="46"/>
      <c r="AS79" s="3" t="s">
        <v>758</v>
      </c>
      <c r="AT79" s="3"/>
      <c r="AU79" s="46"/>
      <c r="AV79" s="3"/>
      <c r="AW79" s="33"/>
      <c r="AX79" s="46">
        <f>VLOOKUP($D79,'[3]CSTD CS'!$D$25:$AD$344,15,0)</f>
        <v>0</v>
      </c>
      <c r="AY79" s="46"/>
      <c r="AZ79" s="3">
        <v>0</v>
      </c>
      <c r="BA79" s="3"/>
      <c r="BB79" s="46"/>
      <c r="BC79" s="3"/>
      <c r="BD79" s="33"/>
      <c r="BE79" s="46" t="str">
        <f>VLOOKUP($D79,'[3]CSTD CS'!$D$25:$AD$344,17,0)</f>
        <v>x</v>
      </c>
      <c r="BF79" s="46"/>
      <c r="BG79" s="3" t="s">
        <v>931</v>
      </c>
      <c r="BH79" s="3"/>
      <c r="BI79" s="46"/>
      <c r="BJ79" s="46"/>
      <c r="BK79" s="46"/>
      <c r="BL79" s="2"/>
      <c r="BM79" s="46" t="str">
        <f>VLOOKUP($D79,'[3]CSTD CS'!$D$25:$AD$344,20,0)</f>
        <v>x</v>
      </c>
      <c r="BN79" s="46" t="str">
        <f>VLOOKUP(C79,'[4]TH cham SK'!$P$19:$S$167,4,0)</f>
        <v>X</v>
      </c>
      <c r="BO79" s="3" t="s">
        <v>1069</v>
      </c>
      <c r="BP79" s="46"/>
      <c r="BQ79" s="46"/>
      <c r="BR79" s="46"/>
      <c r="BS79" s="46"/>
      <c r="BT79" s="2"/>
      <c r="BU79" s="46" t="str">
        <f>VLOOKUP($D79,'[3]CSTD CS'!$D$25:$AA$344,23,0)</f>
        <v>x</v>
      </c>
      <c r="BV79" s="46" t="str">
        <f>VLOOKUP(C79,'[5]TH chi tiet'!$N$15:$Q$161,4,0)</f>
        <v>X</v>
      </c>
      <c r="BW79" s="3" t="s">
        <v>1220</v>
      </c>
      <c r="BX79" s="3"/>
      <c r="BY79" s="46" t="s">
        <v>315</v>
      </c>
      <c r="BZ79" s="46"/>
      <c r="CA79" s="46"/>
      <c r="CB79" s="46"/>
      <c r="CC79" s="46" t="str">
        <f>VLOOKUP($D79,'[3]CSTD CS'!$D$25:$AD$344,25,0)</f>
        <v>HTXS NV</v>
      </c>
      <c r="CD79" s="46" t="str">
        <f>VLOOKUP($C79,[6]LTT!$C$10:$J$342,7,0)</f>
        <v>X</v>
      </c>
      <c r="CE79" s="46" t="s">
        <v>315</v>
      </c>
      <c r="CF79" s="3" t="s">
        <v>1383</v>
      </c>
      <c r="CG79" s="46"/>
      <c r="CH79" s="46">
        <f>VLOOKUP(D79,[7]LTT!$D$10:$Q$342,10,0)</f>
        <v>0</v>
      </c>
      <c r="CI79" s="3"/>
      <c r="CJ79" s="12" t="str">
        <f>VLOOKUP(D79,'[8]XET CUOI NAM'!$E$9:$BF$332,53,0)</f>
        <v>HTXS NV</v>
      </c>
      <c r="CK79" s="12" t="str">
        <f>VLOOKUP($D79,'[9]Mau 6'!$D$10:$R$333,7,0)</f>
        <v>X</v>
      </c>
      <c r="CL79" s="12" t="str">
        <f>VLOOKUP(D79,[10]PL7!$F$17:$G$117,2,0)</f>
        <v>X</v>
      </c>
      <c r="CM79" s="3" t="s">
        <v>1569</v>
      </c>
      <c r="CN79" s="12"/>
      <c r="CO79" s="12" t="s">
        <v>346</v>
      </c>
      <c r="CP79" s="46"/>
      <c r="CQ79" s="12"/>
      <c r="CR79" s="12"/>
      <c r="CS79" s="12" t="s">
        <v>371</v>
      </c>
      <c r="CT79" s="12" t="s">
        <v>315</v>
      </c>
      <c r="CU79" s="12" t="str">
        <f>VLOOKUP($D79,'[11]XET CUOI NAM'!$E$9:$BF$336,47,0)</f>
        <v>Tốt</v>
      </c>
      <c r="CV79" s="3" t="s">
        <v>1770</v>
      </c>
      <c r="CW79" s="12"/>
      <c r="CX79" s="203"/>
      <c r="CY79" s="46"/>
      <c r="CZ79" s="46"/>
      <c r="DA79" s="46"/>
      <c r="DB79" s="12" t="s">
        <v>2227</v>
      </c>
      <c r="DC79" s="12">
        <v>0</v>
      </c>
      <c r="DD79" s="12"/>
      <c r="DE79" s="17" t="s">
        <v>2075</v>
      </c>
      <c r="DF79" s="5" t="s">
        <v>315</v>
      </c>
      <c r="DG79" s="5" t="s">
        <v>315</v>
      </c>
      <c r="DH79" s="191"/>
      <c r="DI79" s="191"/>
      <c r="DJ79" s="205"/>
    </row>
    <row r="80" spans="1:114" s="6" customFormat="1" ht="30" hidden="1" customHeight="1" x14ac:dyDescent="0.25">
      <c r="A80" s="12">
        <f>ROW()-23</f>
        <v>57</v>
      </c>
      <c r="B80" s="12">
        <f>COUNTIF($E$24:E80,E80)</f>
        <v>2</v>
      </c>
      <c r="C80" s="39" t="s">
        <v>13</v>
      </c>
      <c r="D80" s="12" t="str">
        <f>VLOOKUP(C80,'[1]XET CUOI NAM'!$D$9:$E$332,2,0)</f>
        <v>01002002</v>
      </c>
      <c r="E80" s="12" t="s">
        <v>2036</v>
      </c>
      <c r="F80" s="12" t="s">
        <v>378</v>
      </c>
      <c r="G80" s="49"/>
      <c r="H80" s="46" t="str">
        <f>VLOOKUP($D80,'[2]CSTD CS'!$D$26:$X$346,3,0)</f>
        <v>x</v>
      </c>
      <c r="I80" s="46"/>
      <c r="J80" s="46" t="str">
        <f>VLOOKUP($D80,'[2]CSTD CS'!$D$26:$X$346,5,0)</f>
        <v>Cải tiến công tác quản trị cơ sở vật chất trong nhà trường</v>
      </c>
      <c r="K80" s="3"/>
      <c r="L80" s="46">
        <f>VLOOKUP($D80,'[2]CSTD CS'!$D$26:$X$346,4,0)</f>
        <v>0</v>
      </c>
      <c r="M80" s="46"/>
      <c r="N80" s="49"/>
      <c r="O80" s="46" t="str">
        <f>VLOOKUP($D80,'[2]CSTD CS'!$D$26:$X$346,6,0)</f>
        <v>x</v>
      </c>
      <c r="P80" s="46"/>
      <c r="Q80" s="46" t="str">
        <f>VLOOKUP($D80,'[2]CSTD CS'!$D$26:$X$346,8,0)</f>
        <v>Hệ thống hóa việc quản lý hồ sơ tài sản quản trị của trường</v>
      </c>
      <c r="R80" s="3"/>
      <c r="S80" s="46" t="str">
        <f>VLOOKUP($D80,'[2]CSTD CS'!$D$26:$X$346,7,0)</f>
        <v>x</v>
      </c>
      <c r="T80" s="46"/>
      <c r="U80" s="49"/>
      <c r="V80" s="46" t="str">
        <f>VLOOKUP($D80,'[2]CSTD CS'!$D$26:$X$346,9,0)</f>
        <v>x</v>
      </c>
      <c r="W80" s="46"/>
      <c r="X80" s="46" t="str">
        <f>VLOOKUP($D80,'[2]CSTD CS'!$D$26:$X$346,11,0)</f>
        <v>Hệ thống hóa việc quản lý hồ sơ tài sản của trường</v>
      </c>
      <c r="Y80" s="3"/>
      <c r="Z80" s="46">
        <f>VLOOKUP($D80,'[2]CSTD CS'!$D$26:$X$346,10,0)</f>
        <v>0</v>
      </c>
      <c r="AA80" s="46"/>
      <c r="AB80" s="49"/>
      <c r="AC80" s="46" t="str">
        <f>VLOOKUP($D80,'[2]CSTD CS'!$D$26:$X$346,12,0)</f>
        <v>x</v>
      </c>
      <c r="AD80" s="46"/>
      <c r="AE80" s="46" t="str">
        <f>VLOOKUP($D80,'[2]CSTD CS'!$D$26:$X$346,14,0)</f>
        <v>Cải tiến quy trình quản lý tài sản quản trị tại trường Cao đẳng Kỹ thuật Lý Tự Trọng TPHCM</v>
      </c>
      <c r="AF80" s="3"/>
      <c r="AG80" s="46">
        <f>VLOOKUP($D80,'[2]CSTD CS'!$D$26:$X$346,13,0)</f>
        <v>0</v>
      </c>
      <c r="AH80" s="46"/>
      <c r="AI80" s="49"/>
      <c r="AJ80" s="46">
        <f>VLOOKUP($D80,'[2]CSTD CS'!$D$26:$X$346,15,0)</f>
        <v>0</v>
      </c>
      <c r="AK80" s="46"/>
      <c r="AL80" s="46">
        <f>VLOOKUP($D80,'[2]CSTD CS'!$D$26:$X$346,17,0)</f>
        <v>0</v>
      </c>
      <c r="AM80" s="3"/>
      <c r="AN80" s="46">
        <f>VLOOKUP($D80,'[2]CSTD CS'!$D$26:$X$346,16,0)</f>
        <v>0</v>
      </c>
      <c r="AO80" s="46"/>
      <c r="AP80" s="38"/>
      <c r="AQ80" s="46">
        <f>VLOOKUP($D80,'[3]CSTD CS'!$D$25:$AD$344,13,0)</f>
        <v>0</v>
      </c>
      <c r="AR80" s="46"/>
      <c r="AS80" s="3" t="s">
        <v>593</v>
      </c>
      <c r="AT80" s="3"/>
      <c r="AU80" s="46"/>
      <c r="AV80" s="3"/>
      <c r="AW80" s="53"/>
      <c r="AX80" s="46">
        <f>VLOOKUP($D80,'[3]CSTD CS'!$D$25:$AD$344,15,0)</f>
        <v>0</v>
      </c>
      <c r="AY80" s="46"/>
      <c r="AZ80" s="3" t="s">
        <v>782</v>
      </c>
      <c r="BA80" s="3"/>
      <c r="BB80" s="46"/>
      <c r="BC80" s="3"/>
      <c r="BD80" s="33"/>
      <c r="BE80" s="46" t="str">
        <f>VLOOKUP($D80,'[3]CSTD CS'!$D$25:$AD$344,17,0)</f>
        <v>x</v>
      </c>
      <c r="BF80" s="46" t="s">
        <v>315</v>
      </c>
      <c r="BG80" s="3" t="s">
        <v>880</v>
      </c>
      <c r="BH80" s="3"/>
      <c r="BI80" s="46"/>
      <c r="BJ80" s="46"/>
      <c r="BK80" s="46"/>
      <c r="BL80" s="55"/>
      <c r="BM80" s="46">
        <f>VLOOKUP($D80,'[3]CSTD CS'!$D$25:$AD$344,20,0)</f>
        <v>0</v>
      </c>
      <c r="BN80" s="46" t="str">
        <f>VLOOKUP(C80,'[4]TH cham SK'!$P$19:$S$167,4,0)</f>
        <v>X</v>
      </c>
      <c r="BO80" s="3" t="s">
        <v>970</v>
      </c>
      <c r="BP80" s="46"/>
      <c r="BQ80" s="46"/>
      <c r="BR80" s="46"/>
      <c r="BS80" s="46"/>
      <c r="BT80" s="55"/>
      <c r="BU80" s="46">
        <f>VLOOKUP($D80,'[3]CSTD CS'!$D$25:$AA$344,23,0)</f>
        <v>0</v>
      </c>
      <c r="BV80" s="46" t="str">
        <f>VLOOKUP(C80,'[5]TH chi tiet'!$N$15:$Q$161,4,0)</f>
        <v>X</v>
      </c>
      <c r="BW80" s="3" t="s">
        <v>1109</v>
      </c>
      <c r="BX80" s="3"/>
      <c r="BY80" s="46" t="s">
        <v>315</v>
      </c>
      <c r="BZ80" s="46"/>
      <c r="CA80" s="46"/>
      <c r="CB80" s="46"/>
      <c r="CC80" s="46" t="str">
        <f>VLOOKUP($D80,'[3]CSTD CS'!$D$25:$AD$344,25,0)</f>
        <v>HTXS NV</v>
      </c>
      <c r="CD80" s="46"/>
      <c r="CE80" s="46" t="s">
        <v>315</v>
      </c>
      <c r="CF80" s="3" t="s">
        <v>1262</v>
      </c>
      <c r="CG80" s="46"/>
      <c r="CH80" s="46">
        <f>VLOOKUP(D80,[7]LTT!$D$10:$Q$342,10,0)</f>
        <v>0</v>
      </c>
      <c r="CI80" s="3"/>
      <c r="CJ80" s="12" t="str">
        <f>VLOOKUP(D80,'[8]XET CUOI NAM'!$E$9:$BF$332,53,0)</f>
        <v>HTXS NV</v>
      </c>
      <c r="CK80" s="12">
        <f>VLOOKUP($D80,'[9]Mau 6'!$D$10:$R$333,7,0)</f>
        <v>0</v>
      </c>
      <c r="CL80" s="12"/>
      <c r="CM80" s="3"/>
      <c r="CN80" s="12">
        <f t="shared" si="1"/>
        <v>0</v>
      </c>
      <c r="CO80" s="12">
        <f>VLOOKUP($D80,'[9]Mau 6'!$D$10:$R$333,10,0)</f>
        <v>0</v>
      </c>
      <c r="CP80" s="46"/>
      <c r="CQ80" s="12">
        <f>VLOOKUP($D80,'[9]Mau 6'!$D$10:$R$333,10,0)</f>
        <v>0</v>
      </c>
      <c r="CR80" s="12">
        <f>VLOOKUP($D80,'[9]Mau 6'!$D$10:$R$333,10,0)</f>
        <v>0</v>
      </c>
      <c r="CS80" s="12" t="s">
        <v>371</v>
      </c>
      <c r="CT80" s="12"/>
      <c r="CU80" s="12" t="str">
        <f>VLOOKUP($D80,'[11]XET CUOI NAM'!$E$9:$BF$336,47,0)</f>
        <v>Tốt</v>
      </c>
      <c r="CV80" s="3" t="s">
        <v>1616</v>
      </c>
      <c r="CW80" s="12"/>
      <c r="CX80" s="12"/>
      <c r="CY80" s="46"/>
      <c r="CZ80" s="46"/>
      <c r="DA80" s="46"/>
      <c r="DB80" s="12" t="s">
        <v>2226</v>
      </c>
      <c r="DC80" s="12" t="s">
        <v>315</v>
      </c>
      <c r="DD80" s="12">
        <v>0</v>
      </c>
      <c r="DE80" s="5"/>
      <c r="DF80" s="5">
        <f>VLOOKUP($C80,'[13]Mau 2'!$C$9:$I$23,6,0)</f>
        <v>0</v>
      </c>
      <c r="DG80" s="191"/>
      <c r="DH80" s="191"/>
      <c r="DI80" s="191"/>
      <c r="DJ80" s="205"/>
    </row>
    <row r="81" spans="1:114" s="6" customFormat="1" ht="30" hidden="1" customHeight="1" x14ac:dyDescent="0.25">
      <c r="A81" s="12">
        <f>IF(C81="","",SUBTOTAL(3,$D$24:D81))</f>
        <v>7</v>
      </c>
      <c r="B81" s="12">
        <f>COUNTIF($E$24:E81,E81)</f>
        <v>3</v>
      </c>
      <c r="C81" s="39" t="s">
        <v>16</v>
      </c>
      <c r="D81" s="12" t="str">
        <f>VLOOKUP(C81,'[1]XET CUOI NAM'!$D$9:$E$332,2,0)</f>
        <v>01009018</v>
      </c>
      <c r="E81" s="12" t="s">
        <v>2036</v>
      </c>
      <c r="F81" s="12" t="s">
        <v>378</v>
      </c>
      <c r="G81" s="49"/>
      <c r="H81" s="46">
        <f>VLOOKUP($D81,'[2]CSTD CS'!$D$26:$X$346,3,0)</f>
        <v>0</v>
      </c>
      <c r="I81" s="46"/>
      <c r="J81" s="46">
        <f>VLOOKUP($D81,'[2]CSTD CS'!$D$26:$X$346,5,0)</f>
        <v>0</v>
      </c>
      <c r="K81" s="3"/>
      <c r="L81" s="46">
        <f>VLOOKUP($D81,'[2]CSTD CS'!$D$26:$X$346,4,0)</f>
        <v>0</v>
      </c>
      <c r="M81" s="46"/>
      <c r="N81" s="49"/>
      <c r="O81" s="46" t="str">
        <f>VLOOKUP($D81,'[2]CSTD CS'!$D$26:$X$346,6,0)</f>
        <v>x</v>
      </c>
      <c r="P81" s="46"/>
      <c r="Q81" s="46" t="str">
        <f>VLOOKUP($D81,'[2]CSTD CS'!$D$26:$X$346,8,0)</f>
        <v>Cải tiến quy trình và thủ tục hồ sơ quản lý giáo viên thỉnh giảng</v>
      </c>
      <c r="R81" s="3"/>
      <c r="S81" s="46">
        <f>VLOOKUP($D81,'[2]CSTD CS'!$D$26:$X$346,7,0)</f>
        <v>0</v>
      </c>
      <c r="T81" s="46"/>
      <c r="U81" s="49"/>
      <c r="V81" s="46" t="str">
        <f>VLOOKUP($D81,'[2]CSTD CS'!$D$26:$X$346,9,0)</f>
        <v>x</v>
      </c>
      <c r="W81" s="46"/>
      <c r="X81" s="46" t="str">
        <f>VLOOKUP($D81,'[2]CSTD CS'!$D$26:$X$346,11,0)</f>
        <v>Xây dựng Quy trình công tác rà soát và hệ thống hóa văn bản Quy phạm pháp luật tại trường Cao đẳng KT Lý Tự Trọng Tp.HCM</v>
      </c>
      <c r="Y81" s="3"/>
      <c r="Z81" s="46" t="str">
        <f>VLOOKUP($D81,'[2]CSTD CS'!$D$26:$X$346,10,0)</f>
        <v>x</v>
      </c>
      <c r="AA81" s="46"/>
      <c r="AB81" s="49"/>
      <c r="AC81" s="46" t="str">
        <f>VLOOKUP($D81,'[2]CSTD CS'!$D$26:$X$346,12,0)</f>
        <v>x</v>
      </c>
      <c r="AD81" s="46"/>
      <c r="AE81" s="46" t="str">
        <f>VLOOKUP($D81,'[2]CSTD CS'!$D$26:$X$346,14,0)</f>
        <v>Ứng dụng quản lý văn bản của phòng Thanh tra Trường CĐKT Lý Tự Trọng bằng phần mềm Microslft Excel</v>
      </c>
      <c r="AF81" s="3"/>
      <c r="AG81" s="46">
        <f>VLOOKUP($D81,'[2]CSTD CS'!$D$26:$X$346,13,0)</f>
        <v>0</v>
      </c>
      <c r="AH81" s="46"/>
      <c r="AI81" s="49"/>
      <c r="AJ81" s="46">
        <f>VLOOKUP($D81,'[2]CSTD CS'!$D$26:$X$346,15,0)</f>
        <v>0</v>
      </c>
      <c r="AK81" s="46"/>
      <c r="AL81" s="46">
        <f>VLOOKUP($D81,'[2]CSTD CS'!$D$26:$X$346,17,0)</f>
        <v>0</v>
      </c>
      <c r="AM81" s="3"/>
      <c r="AN81" s="46">
        <f>VLOOKUP($D81,'[2]CSTD CS'!$D$26:$X$346,16,0)</f>
        <v>0</v>
      </c>
      <c r="AO81" s="46"/>
      <c r="AP81" s="38"/>
      <c r="AQ81" s="46">
        <f>VLOOKUP($D81,'[3]CSTD CS'!$D$25:$AD$344,13,0)</f>
        <v>0</v>
      </c>
      <c r="AR81" s="46"/>
      <c r="AS81" s="3"/>
      <c r="AT81" s="3"/>
      <c r="AU81" s="46"/>
      <c r="AV81" s="3"/>
      <c r="AW81" s="53"/>
      <c r="AX81" s="46">
        <f>VLOOKUP($D81,'[3]CSTD CS'!$D$25:$AD$344,15,0)</f>
        <v>0</v>
      </c>
      <c r="AY81" s="46"/>
      <c r="AZ81" s="3">
        <v>0</v>
      </c>
      <c r="BA81" s="3"/>
      <c r="BB81" s="46"/>
      <c r="BC81" s="3"/>
      <c r="BD81" s="33"/>
      <c r="BE81" s="46">
        <f>VLOOKUP($D81,'[3]CSTD CS'!$D$25:$AD$344,17,0)</f>
        <v>0</v>
      </c>
      <c r="BF81" s="46"/>
      <c r="BG81" s="3">
        <v>0</v>
      </c>
      <c r="BH81" s="3"/>
      <c r="BI81" s="46"/>
      <c r="BJ81" s="46"/>
      <c r="BK81" s="46"/>
      <c r="BL81" s="60"/>
      <c r="BM81" s="46">
        <f>VLOOKUP($D81,'[3]CSTD CS'!$D$25:$AD$344,20,0)</f>
        <v>0</v>
      </c>
      <c r="BN81" s="46"/>
      <c r="BO81" s="3">
        <v>0</v>
      </c>
      <c r="BP81" s="46"/>
      <c r="BQ81" s="46"/>
      <c r="BR81" s="46"/>
      <c r="BS81" s="46"/>
      <c r="BT81" s="60"/>
      <c r="BU81" s="46">
        <f>VLOOKUP($D81,'[3]CSTD CS'!$D$25:$AA$344,23,0)</f>
        <v>0</v>
      </c>
      <c r="BV81" s="46"/>
      <c r="BW81" s="3">
        <v>0</v>
      </c>
      <c r="BX81" s="3"/>
      <c r="BY81" s="46"/>
      <c r="BZ81" s="46"/>
      <c r="CA81" s="46"/>
      <c r="CB81" s="46"/>
      <c r="CC81" s="46" t="str">
        <f>VLOOKUP($D81,'[3]CSTD CS'!$D$25:$AD$344,25,0)</f>
        <v>HTXS NV</v>
      </c>
      <c r="CD81" s="46" t="str">
        <f>VLOOKUP($C81,[6]LTT!$C$10:$J$342,7,0)</f>
        <v>X</v>
      </c>
      <c r="CE81" s="46" t="s">
        <v>315</v>
      </c>
      <c r="CF81" s="3" t="s">
        <v>1264</v>
      </c>
      <c r="CG81" s="46"/>
      <c r="CH81" s="46">
        <f>VLOOKUP(D81,[7]LTT!$D$10:$Q$342,10,0)</f>
        <v>0</v>
      </c>
      <c r="CI81" s="3"/>
      <c r="CJ81" s="12" t="str">
        <f>VLOOKUP(D81,'[8]XET CUOI NAM'!$E$9:$BF$332,53,0)</f>
        <v>HTXS NV</v>
      </c>
      <c r="CK81" s="12">
        <f>VLOOKUP($D81,'[9]Mau 6'!$D$10:$R$333,7,0)</f>
        <v>0</v>
      </c>
      <c r="CL81" s="12" t="str">
        <f>VLOOKUP(D81,[10]PL7!$F$17:$G$117,2,0)</f>
        <v>X</v>
      </c>
      <c r="CM81" s="3" t="s">
        <v>1427</v>
      </c>
      <c r="CN81" s="12"/>
      <c r="CO81" s="12" t="s">
        <v>346</v>
      </c>
      <c r="CP81" s="46"/>
      <c r="CQ81" s="12"/>
      <c r="CR81" s="12"/>
      <c r="CS81" s="12" t="s">
        <v>431</v>
      </c>
      <c r="CT81" s="12"/>
      <c r="CU81" s="12"/>
      <c r="CV81" s="3" t="s">
        <v>1618</v>
      </c>
      <c r="CW81" s="12"/>
      <c r="CX81" s="12"/>
      <c r="CY81" s="46"/>
      <c r="CZ81" s="46"/>
      <c r="DA81" s="46"/>
      <c r="DB81" s="12" t="s">
        <v>2227</v>
      </c>
      <c r="DC81" s="12">
        <v>0</v>
      </c>
      <c r="DD81" s="12"/>
      <c r="DE81" s="17" t="s">
        <v>2076</v>
      </c>
      <c r="DF81" s="5">
        <f>VLOOKUP($C81,'[13]Mau 2'!$C$9:$I$23,6,0)</f>
        <v>0</v>
      </c>
      <c r="DG81" s="191"/>
      <c r="DH81" s="191"/>
      <c r="DI81" s="191"/>
      <c r="DJ81" s="205"/>
    </row>
    <row r="82" spans="1:114" s="6" customFormat="1" ht="30" hidden="1" customHeight="1" x14ac:dyDescent="0.25">
      <c r="A82" s="12">
        <f>ROW()-23</f>
        <v>59</v>
      </c>
      <c r="B82" s="12">
        <f>COUNTIF($E$24:E82,E82)</f>
        <v>4</v>
      </c>
      <c r="C82" s="39" t="s">
        <v>17</v>
      </c>
      <c r="D82" s="12" t="str">
        <f>VLOOKUP(C82,'[1]XET CUOI NAM'!$D$9:$E$332,2,0)</f>
        <v>01009010</v>
      </c>
      <c r="E82" s="12" t="s">
        <v>2036</v>
      </c>
      <c r="F82" s="12" t="s">
        <v>378</v>
      </c>
      <c r="G82" s="49"/>
      <c r="H82" s="46">
        <f>VLOOKUP($D82,'[2]CSTD CS'!$D$26:$X$346,3,0)</f>
        <v>0</v>
      </c>
      <c r="I82" s="46"/>
      <c r="J82" s="46">
        <f>VLOOKUP($D82,'[2]CSTD CS'!$D$26:$X$346,5,0)</f>
        <v>0</v>
      </c>
      <c r="K82" s="3"/>
      <c r="L82" s="46">
        <f>VLOOKUP($D82,'[2]CSTD CS'!$D$26:$X$346,4,0)</f>
        <v>0</v>
      </c>
      <c r="M82" s="46"/>
      <c r="N82" s="49"/>
      <c r="O82" s="46">
        <f>VLOOKUP($D82,'[2]CSTD CS'!$D$26:$X$346,6,0)</f>
        <v>0</v>
      </c>
      <c r="P82" s="46"/>
      <c r="Q82" s="46">
        <f>VLOOKUP($D82,'[2]CSTD CS'!$D$26:$X$346,8,0)</f>
        <v>0</v>
      </c>
      <c r="R82" s="3"/>
      <c r="S82" s="46">
        <f>VLOOKUP($D82,'[2]CSTD CS'!$D$26:$X$346,7,0)</f>
        <v>0</v>
      </c>
      <c r="T82" s="46"/>
      <c r="U82" s="49"/>
      <c r="V82" s="46">
        <f>VLOOKUP($D82,'[2]CSTD CS'!$D$26:$X$346,9,0)</f>
        <v>0</v>
      </c>
      <c r="W82" s="46"/>
      <c r="X82" s="46">
        <f>VLOOKUP($D82,'[2]CSTD CS'!$D$26:$X$346,11,0)</f>
        <v>0</v>
      </c>
      <c r="Y82" s="3"/>
      <c r="Z82" s="46">
        <f>VLOOKUP($D82,'[2]CSTD CS'!$D$26:$X$346,10,0)</f>
        <v>0</v>
      </c>
      <c r="AA82" s="46"/>
      <c r="AB82" s="49"/>
      <c r="AC82" s="46">
        <f>VLOOKUP($D82,'[2]CSTD CS'!$D$26:$X$346,12,0)</f>
        <v>0</v>
      </c>
      <c r="AD82" s="46"/>
      <c r="AE82" s="46">
        <f>VLOOKUP($D82,'[2]CSTD CS'!$D$26:$X$346,14,0)</f>
        <v>0</v>
      </c>
      <c r="AF82" s="3"/>
      <c r="AG82" s="46">
        <f>VLOOKUP($D82,'[2]CSTD CS'!$D$26:$X$346,13,0)</f>
        <v>0</v>
      </c>
      <c r="AH82" s="46"/>
      <c r="AI82" s="49"/>
      <c r="AJ82" s="46">
        <f>VLOOKUP($D82,'[2]CSTD CS'!$D$26:$X$346,15,0)</f>
        <v>0</v>
      </c>
      <c r="AK82" s="46"/>
      <c r="AL82" s="46">
        <f>VLOOKUP($D82,'[2]CSTD CS'!$D$26:$X$346,17,0)</f>
        <v>0</v>
      </c>
      <c r="AM82" s="3"/>
      <c r="AN82" s="46">
        <f>VLOOKUP($D82,'[2]CSTD CS'!$D$26:$X$346,16,0)</f>
        <v>0</v>
      </c>
      <c r="AO82" s="46"/>
      <c r="AP82" s="38"/>
      <c r="AQ82" s="46">
        <f>VLOOKUP($D82,'[3]CSTD CS'!$D$25:$AD$344,13,0)</f>
        <v>0</v>
      </c>
      <c r="AR82" s="46"/>
      <c r="AS82" s="3"/>
      <c r="AT82" s="3"/>
      <c r="AU82" s="46"/>
      <c r="AV82" s="3"/>
      <c r="AW82" s="53"/>
      <c r="AX82" s="46">
        <f>VLOOKUP($D82,'[3]CSTD CS'!$D$25:$AD$344,15,0)</f>
        <v>0</v>
      </c>
      <c r="AY82" s="46"/>
      <c r="AZ82" s="3">
        <v>0</v>
      </c>
      <c r="BA82" s="3"/>
      <c r="BB82" s="46"/>
      <c r="BC82" s="3"/>
      <c r="BD82" s="33"/>
      <c r="BE82" s="46">
        <f>VLOOKUP($D82,'[3]CSTD CS'!$D$25:$AD$344,17,0)</f>
        <v>0</v>
      </c>
      <c r="BF82" s="46"/>
      <c r="BG82" s="3">
        <v>0</v>
      </c>
      <c r="BH82" s="3"/>
      <c r="BI82" s="46"/>
      <c r="BJ82" s="46"/>
      <c r="BK82" s="46"/>
      <c r="BL82" s="35"/>
      <c r="BM82" s="46">
        <f>VLOOKUP($D82,'[3]CSTD CS'!$D$25:$AD$344,20,0)</f>
        <v>0</v>
      </c>
      <c r="BN82" s="46"/>
      <c r="BO82" s="3">
        <v>0</v>
      </c>
      <c r="BP82" s="46"/>
      <c r="BQ82" s="46"/>
      <c r="BR82" s="46"/>
      <c r="BS82" s="46"/>
      <c r="BT82" s="35"/>
      <c r="BU82" s="46">
        <f>VLOOKUP($D82,'[3]CSTD CS'!$D$25:$AA$344,23,0)</f>
        <v>0</v>
      </c>
      <c r="BV82" s="46"/>
      <c r="BW82" s="3">
        <v>0</v>
      </c>
      <c r="BX82" s="3"/>
      <c r="BY82" s="46"/>
      <c r="BZ82" s="46"/>
      <c r="CA82" s="46"/>
      <c r="CB82" s="46"/>
      <c r="CC82" s="46" t="str">
        <f>VLOOKUP($D82,'[3]CSTD CS'!$D$25:$AD$344,25,0)</f>
        <v>HTXS NV</v>
      </c>
      <c r="CD82" s="46"/>
      <c r="CE82" s="46" t="s">
        <v>315</v>
      </c>
      <c r="CF82" s="3" t="s">
        <v>1265</v>
      </c>
      <c r="CG82" s="46"/>
      <c r="CH82" s="46">
        <f>VLOOKUP(D82,[7]LTT!$D$10:$Q$342,10,0)</f>
        <v>0</v>
      </c>
      <c r="CI82" s="3"/>
      <c r="CJ82" s="12" t="str">
        <f>VLOOKUP(D82,'[8]XET CUOI NAM'!$E$9:$BF$332,53,0)</f>
        <v>HTT NV</v>
      </c>
      <c r="CK82" s="12">
        <f>VLOOKUP($D82,'[9]Mau 6'!$D$10:$R$333,7,0)</f>
        <v>0</v>
      </c>
      <c r="CL82" s="12"/>
      <c r="CM82" s="3" t="s">
        <v>1428</v>
      </c>
      <c r="CN82" s="12">
        <f>SUM(COUNTIF(BU82,"x"),COUNTIF(CD82,"x"),COUNTIF(CK82,"x"))</f>
        <v>0</v>
      </c>
      <c r="CO82" s="12">
        <f>VLOOKUP($D82,'[9]Mau 6'!$D$10:$R$333,10,0)</f>
        <v>0</v>
      </c>
      <c r="CP82" s="46"/>
      <c r="CQ82" s="12">
        <f>VLOOKUP($D82,'[9]Mau 6'!$D$10:$R$333,10,0)</f>
        <v>0</v>
      </c>
      <c r="CR82" s="12">
        <f>VLOOKUP($D82,'[9]Mau 6'!$D$10:$R$333,10,0)</f>
        <v>0</v>
      </c>
      <c r="CS82" s="12" t="s">
        <v>371</v>
      </c>
      <c r="CT82" s="12"/>
      <c r="CU82" s="12"/>
      <c r="CV82" s="3" t="s">
        <v>1619</v>
      </c>
      <c r="CW82" s="12"/>
      <c r="CX82" s="12"/>
      <c r="CY82" s="46"/>
      <c r="CZ82" s="46"/>
      <c r="DA82" s="46"/>
      <c r="DB82" s="12" t="s">
        <v>2227</v>
      </c>
      <c r="DC82" s="12">
        <v>0</v>
      </c>
      <c r="DD82" s="12">
        <v>0</v>
      </c>
      <c r="DE82" s="5"/>
      <c r="DF82" s="5">
        <f>VLOOKUP($C82,'[13]Mau 2'!$C$9:$I$23,6,0)</f>
        <v>0</v>
      </c>
      <c r="DG82" s="191"/>
      <c r="DH82" s="191"/>
      <c r="DI82" s="191"/>
      <c r="DJ82" s="205"/>
    </row>
    <row r="83" spans="1:114" s="6" customFormat="1" ht="30" hidden="1" customHeight="1" x14ac:dyDescent="0.25">
      <c r="A83" s="12">
        <f>IF(C83="","",SUBTOTAL(3,$D$24:D83))</f>
        <v>7</v>
      </c>
      <c r="B83" s="12">
        <f>COUNTIF($E$24:E83,E83)</f>
        <v>5</v>
      </c>
      <c r="C83" s="39" t="s">
        <v>18</v>
      </c>
      <c r="D83" s="12" t="str">
        <f>VLOOKUP(C83,'[1]XET CUOI NAM'!$D$9:$E$332,2,0)</f>
        <v>01002004</v>
      </c>
      <c r="E83" s="12" t="s">
        <v>2036</v>
      </c>
      <c r="F83" s="12" t="s">
        <v>378</v>
      </c>
      <c r="G83" s="49"/>
      <c r="H83" s="46" t="str">
        <f>VLOOKUP($D83,'[2]CSTD CS'!$D$26:$X$346,3,0)</f>
        <v>x</v>
      </c>
      <c r="I83" s="46"/>
      <c r="J83" s="46" t="str">
        <f>VLOOKUP($D83,'[2]CSTD CS'!$D$26:$X$346,5,0)</f>
        <v>Cẩm nang các thủ tục trong công tác hành chính</v>
      </c>
      <c r="K83" s="3"/>
      <c r="L83" s="46">
        <f>VLOOKUP($D83,'[2]CSTD CS'!$D$26:$X$346,4,0)</f>
        <v>0</v>
      </c>
      <c r="M83" s="46"/>
      <c r="N83" s="49"/>
      <c r="O83" s="46" t="str">
        <f>VLOOKUP($D83,'[2]CSTD CS'!$D$26:$X$346,6,0)</f>
        <v>x</v>
      </c>
      <c r="P83" s="46"/>
      <c r="Q83" s="46" t="str">
        <f>VLOOKUP($D83,'[2]CSTD CS'!$D$26:$X$346,8,0)</f>
        <v>Cải tiến quy trình quản lý nhân sự trong nhà trường</v>
      </c>
      <c r="R83" s="3"/>
      <c r="S83" s="46">
        <f>VLOOKUP($D83,'[2]CSTD CS'!$D$26:$X$346,7,0)</f>
        <v>0</v>
      </c>
      <c r="T83" s="46"/>
      <c r="U83" s="49"/>
      <c r="V83" s="46">
        <f>VLOOKUP($D83,'[2]CSTD CS'!$D$26:$X$346,9,0)</f>
        <v>0</v>
      </c>
      <c r="W83" s="46"/>
      <c r="X83" s="46">
        <f>VLOOKUP($D83,'[2]CSTD CS'!$D$26:$X$346,11,0)</f>
        <v>0</v>
      </c>
      <c r="Y83" s="3"/>
      <c r="Z83" s="46">
        <f>VLOOKUP($D83,'[2]CSTD CS'!$D$26:$X$346,10,0)</f>
        <v>0</v>
      </c>
      <c r="AA83" s="46"/>
      <c r="AB83" s="49"/>
      <c r="AC83" s="46" t="str">
        <f>VLOOKUP($D83,'[2]CSTD CS'!$D$26:$X$346,12,0)</f>
        <v>x</v>
      </c>
      <c r="AD83" s="46"/>
      <c r="AE83" s="46" t="str">
        <f>VLOOKUP($D83,'[2]CSTD CS'!$D$26:$X$346,14,0)</f>
        <v>Hoàn thiện quy trình tổ chức Lễ  - Hội của trường Cao đẳng Kỹ thuật Lý Tự Trọng TPHCM</v>
      </c>
      <c r="AF83" s="3"/>
      <c r="AG83" s="46">
        <f>VLOOKUP($D83,'[2]CSTD CS'!$D$26:$X$346,13,0)</f>
        <v>0</v>
      </c>
      <c r="AH83" s="46"/>
      <c r="AI83" s="49"/>
      <c r="AJ83" s="46">
        <f>VLOOKUP($D83,'[2]CSTD CS'!$D$26:$X$346,15,0)</f>
        <v>0</v>
      </c>
      <c r="AK83" s="46"/>
      <c r="AL83" s="46">
        <f>VLOOKUP($D83,'[2]CSTD CS'!$D$26:$X$346,17,0)</f>
        <v>0</v>
      </c>
      <c r="AM83" s="3"/>
      <c r="AN83" s="46">
        <f>VLOOKUP($D83,'[2]CSTD CS'!$D$26:$X$346,16,0)</f>
        <v>0</v>
      </c>
      <c r="AO83" s="46"/>
      <c r="AP83" s="38"/>
      <c r="AQ83" s="46">
        <f>VLOOKUP($D83,'[3]CSTD CS'!$D$25:$AD$344,13,0)</f>
        <v>0</v>
      </c>
      <c r="AR83" s="46"/>
      <c r="AS83" s="3" t="s">
        <v>594</v>
      </c>
      <c r="AT83" s="3"/>
      <c r="AU83" s="46"/>
      <c r="AV83" s="3"/>
      <c r="AW83" s="53"/>
      <c r="AX83" s="46" t="str">
        <f>VLOOKUP($D83,'[3]CSTD CS'!$D$25:$AD$344,15,0)</f>
        <v>x</v>
      </c>
      <c r="AY83" s="46" t="s">
        <v>346</v>
      </c>
      <c r="AZ83" s="3" t="s">
        <v>783</v>
      </c>
      <c r="BA83" s="3"/>
      <c r="BB83" s="46"/>
      <c r="BC83" s="3"/>
      <c r="BD83" s="33"/>
      <c r="BE83" s="46">
        <f>VLOOKUP($D83,'[3]CSTD CS'!$D$25:$AD$344,17,0)</f>
        <v>0</v>
      </c>
      <c r="BF83" s="46"/>
      <c r="BG83" s="3">
        <v>0</v>
      </c>
      <c r="BH83" s="3"/>
      <c r="BI83" s="46"/>
      <c r="BJ83" s="46"/>
      <c r="BK83" s="46"/>
      <c r="BL83" s="34"/>
      <c r="BM83" s="46" t="str">
        <f>VLOOKUP($D83,'[3]CSTD CS'!$D$25:$AD$344,20,0)</f>
        <v>x</v>
      </c>
      <c r="BN83" s="46" t="str">
        <f>VLOOKUP(C83,'[4]TH cham SK'!$P$19:$S$167,4,0)</f>
        <v>X</v>
      </c>
      <c r="BO83" s="3" t="s">
        <v>971</v>
      </c>
      <c r="BP83" s="46"/>
      <c r="BQ83" s="46"/>
      <c r="BR83" s="46"/>
      <c r="BS83" s="46"/>
      <c r="BT83" s="34"/>
      <c r="BU83" s="46">
        <f>VLOOKUP($D83,'[3]CSTD CS'!$D$25:$AA$344,23,0)</f>
        <v>0</v>
      </c>
      <c r="BV83" s="46">
        <f>VLOOKUP(C83,'[5]TH chi tiet'!$N$15:$Q$161,4,0)</f>
        <v>0</v>
      </c>
      <c r="BW83" s="3" t="s">
        <v>1110</v>
      </c>
      <c r="BX83" s="3"/>
      <c r="BY83" s="46"/>
      <c r="BZ83" s="46"/>
      <c r="CA83" s="46"/>
      <c r="CB83" s="46"/>
      <c r="CC83" s="46" t="str">
        <f>VLOOKUP($D83,'[3]CSTD CS'!$D$25:$AD$344,25,0)</f>
        <v>HTXS NV</v>
      </c>
      <c r="CD83" s="46" t="str">
        <f>VLOOKUP($C83,[6]LTT!$C$10:$J$342,7,0)</f>
        <v>X</v>
      </c>
      <c r="CE83" s="46" t="s">
        <v>315</v>
      </c>
      <c r="CF83" s="3" t="s">
        <v>1266</v>
      </c>
      <c r="CG83" s="46"/>
      <c r="CH83" s="46">
        <f>VLOOKUP(D83,[7]LTT!$D$10:$Q$342,10,0)</f>
        <v>0</v>
      </c>
      <c r="CI83" s="3"/>
      <c r="CJ83" s="12" t="str">
        <f>VLOOKUP(D83,'[8]XET CUOI NAM'!$E$9:$BF$332,53,0)</f>
        <v>HTXS NV</v>
      </c>
      <c r="CK83" s="12" t="str">
        <f>VLOOKUP($D83,'[9]Mau 6'!$D$10:$R$333,7,0)</f>
        <v>X</v>
      </c>
      <c r="CL83" s="12" t="str">
        <f>VLOOKUP(D83,[10]PL7!$F$17:$G$117,2,0)</f>
        <v>X</v>
      </c>
      <c r="CM83" s="3" t="s">
        <v>1429</v>
      </c>
      <c r="CN83" s="12"/>
      <c r="CO83" s="12" t="s">
        <v>346</v>
      </c>
      <c r="CP83" s="46"/>
      <c r="CQ83" s="12"/>
      <c r="CR83" s="12"/>
      <c r="CS83" s="12" t="s">
        <v>371</v>
      </c>
      <c r="CT83" s="12" t="s">
        <v>315</v>
      </c>
      <c r="CU83" s="12" t="str">
        <f>VLOOKUP($D83,'[11]XET CUOI NAM'!$E$9:$BF$336,47,0)</f>
        <v>Tốt</v>
      </c>
      <c r="CV83" s="3" t="s">
        <v>1620</v>
      </c>
      <c r="CW83" s="12"/>
      <c r="CX83" s="203"/>
      <c r="CY83" s="46"/>
      <c r="CZ83" s="46"/>
      <c r="DA83" s="46"/>
      <c r="DB83" s="12" t="s">
        <v>2227</v>
      </c>
      <c r="DC83" s="12" t="s">
        <v>315</v>
      </c>
      <c r="DD83" s="12" t="s">
        <v>2227</v>
      </c>
      <c r="DE83" s="17" t="s">
        <v>2225</v>
      </c>
      <c r="DF83" s="5" t="s">
        <v>315</v>
      </c>
      <c r="DG83" s="5" t="s">
        <v>315</v>
      </c>
      <c r="DH83" s="191"/>
      <c r="DI83" s="191"/>
      <c r="DJ83" s="205"/>
    </row>
    <row r="84" spans="1:114" s="6" customFormat="1" ht="30" hidden="1" customHeight="1" x14ac:dyDescent="0.25">
      <c r="A84" s="12">
        <f>ROW()-23</f>
        <v>61</v>
      </c>
      <c r="B84" s="12">
        <f>COUNTIF($E$24:E84,E84)</f>
        <v>6</v>
      </c>
      <c r="C84" s="39" t="s">
        <v>19</v>
      </c>
      <c r="D84" s="12" t="str">
        <f>VLOOKUP(C84,'[1]XET CUOI NAM'!$D$9:$E$332,2,0)</f>
        <v>01009008</v>
      </c>
      <c r="E84" s="12" t="s">
        <v>2036</v>
      </c>
      <c r="F84" s="12" t="s">
        <v>378</v>
      </c>
      <c r="G84" s="49"/>
      <c r="H84" s="46">
        <f>VLOOKUP($D84,'[2]CSTD CS'!$D$26:$X$346,3,0)</f>
        <v>0</v>
      </c>
      <c r="I84" s="46"/>
      <c r="J84" s="46">
        <f>VLOOKUP($D84,'[2]CSTD CS'!$D$26:$X$346,5,0)</f>
        <v>0</v>
      </c>
      <c r="K84" s="3"/>
      <c r="L84" s="46">
        <f>VLOOKUP($D84,'[2]CSTD CS'!$D$26:$X$346,4,0)</f>
        <v>0</v>
      </c>
      <c r="M84" s="46"/>
      <c r="N84" s="49"/>
      <c r="O84" s="46">
        <f>VLOOKUP($D84,'[2]CSTD CS'!$D$26:$X$346,6,0)</f>
        <v>0</v>
      </c>
      <c r="P84" s="46"/>
      <c r="Q84" s="46">
        <f>VLOOKUP($D84,'[2]CSTD CS'!$D$26:$X$346,8,0)</f>
        <v>0</v>
      </c>
      <c r="R84" s="3"/>
      <c r="S84" s="46">
        <f>VLOOKUP($D84,'[2]CSTD CS'!$D$26:$X$346,7,0)</f>
        <v>0</v>
      </c>
      <c r="T84" s="46"/>
      <c r="U84" s="49"/>
      <c r="V84" s="46" t="str">
        <f>VLOOKUP($D84,'[2]CSTD CS'!$D$26:$X$346,9,0)</f>
        <v>x</v>
      </c>
      <c r="W84" s="46"/>
      <c r="X84" s="46" t="str">
        <f>VLOOKUP($D84,'[2]CSTD CS'!$D$26:$X$346,11,0)</f>
        <v>Ứng dụng công nghệ thông tin để quản lý và tính điểm rèn luyện cho SVHS khoa CNTT Trường CĐKT Lý Tự Trọng Tp.HCM</v>
      </c>
      <c r="Y84" s="3"/>
      <c r="Z84" s="46">
        <f>VLOOKUP($D84,'[2]CSTD CS'!$D$26:$X$346,10,0)</f>
        <v>0</v>
      </c>
      <c r="AA84" s="46"/>
      <c r="AB84" s="49"/>
      <c r="AC84" s="46">
        <f>VLOOKUP($D84,'[2]CSTD CS'!$D$26:$X$346,12,0)</f>
        <v>0</v>
      </c>
      <c r="AD84" s="46"/>
      <c r="AE84" s="46">
        <f>VLOOKUP($D84,'[2]CSTD CS'!$D$26:$X$346,14,0)</f>
        <v>0</v>
      </c>
      <c r="AF84" s="3"/>
      <c r="AG84" s="46">
        <f>VLOOKUP($D84,'[2]CSTD CS'!$D$26:$X$346,13,0)</f>
        <v>0</v>
      </c>
      <c r="AH84" s="46"/>
      <c r="AI84" s="49"/>
      <c r="AJ84" s="46">
        <f>VLOOKUP($D84,'[2]CSTD CS'!$D$26:$X$346,15,0)</f>
        <v>0</v>
      </c>
      <c r="AK84" s="46"/>
      <c r="AL84" s="46">
        <f>VLOOKUP($D84,'[2]CSTD CS'!$D$26:$X$346,17,0)</f>
        <v>0</v>
      </c>
      <c r="AM84" s="3"/>
      <c r="AN84" s="46">
        <f>VLOOKUP($D84,'[2]CSTD CS'!$D$26:$X$346,16,0)</f>
        <v>0</v>
      </c>
      <c r="AO84" s="46"/>
      <c r="AP84" s="38"/>
      <c r="AQ84" s="46">
        <f>VLOOKUP($D84,'[3]CSTD CS'!$D$25:$AD$344,13,0)</f>
        <v>0</v>
      </c>
      <c r="AR84" s="46"/>
      <c r="AS84" s="3"/>
      <c r="AT84" s="3"/>
      <c r="AU84" s="46"/>
      <c r="AV84" s="3"/>
      <c r="AW84" s="53"/>
      <c r="AX84" s="46">
        <f>VLOOKUP($D84,'[3]CSTD CS'!$D$25:$AD$344,15,0)</f>
        <v>0</v>
      </c>
      <c r="AY84" s="46"/>
      <c r="AZ84" s="3">
        <v>0</v>
      </c>
      <c r="BA84" s="3"/>
      <c r="BB84" s="46"/>
      <c r="BC84" s="3"/>
      <c r="BD84" s="33"/>
      <c r="BE84" s="46">
        <f>VLOOKUP($D84,'[3]CSTD CS'!$D$25:$AD$344,17,0)</f>
        <v>0</v>
      </c>
      <c r="BF84" s="46"/>
      <c r="BG84" s="3" t="s">
        <v>881</v>
      </c>
      <c r="BH84" s="3"/>
      <c r="BI84" s="46"/>
      <c r="BJ84" s="46"/>
      <c r="BK84" s="46"/>
      <c r="BL84" s="35"/>
      <c r="BM84" s="46">
        <f>VLOOKUP($D84,'[3]CSTD CS'!$D$25:$AD$344,20,0)</f>
        <v>0</v>
      </c>
      <c r="BN84" s="46"/>
      <c r="BO84" s="3">
        <v>0</v>
      </c>
      <c r="BP84" s="46"/>
      <c r="BQ84" s="46"/>
      <c r="BR84" s="46"/>
      <c r="BS84" s="46"/>
      <c r="BT84" s="35"/>
      <c r="BU84" s="46">
        <f>VLOOKUP($D84,'[3]CSTD CS'!$D$25:$AA$344,23,0)</f>
        <v>0</v>
      </c>
      <c r="BV84" s="46"/>
      <c r="BW84" s="3">
        <v>0</v>
      </c>
      <c r="BX84" s="3"/>
      <c r="BY84" s="46"/>
      <c r="BZ84" s="46"/>
      <c r="CA84" s="46"/>
      <c r="CB84" s="46"/>
      <c r="CC84" s="46" t="str">
        <f>VLOOKUP($D84,'[3]CSTD CS'!$D$25:$AD$344,25,0)</f>
        <v>HTXS NV</v>
      </c>
      <c r="CD84" s="46"/>
      <c r="CE84" s="46"/>
      <c r="CF84" s="3" t="s">
        <v>1267</v>
      </c>
      <c r="CG84" s="46"/>
      <c r="CH84" s="46">
        <f>VLOOKUP(D84,[7]LTT!$D$10:$Q$342,10,0)</f>
        <v>0</v>
      </c>
      <c r="CI84" s="3"/>
      <c r="CJ84" s="12" t="str">
        <f>VLOOKUP(D84,'[8]XET CUOI NAM'!$E$9:$BF$332,53,0)</f>
        <v>HTXS NV</v>
      </c>
      <c r="CK84" s="12">
        <f>VLOOKUP($D84,'[9]Mau 6'!$D$10:$R$333,7,0)</f>
        <v>0</v>
      </c>
      <c r="CL84" s="12"/>
      <c r="CM84" s="3" t="s">
        <v>1430</v>
      </c>
      <c r="CN84" s="12">
        <f>SUM(COUNTIF(BU84,"x"),COUNTIF(CD84,"x"),COUNTIF(CK84,"x"))</f>
        <v>0</v>
      </c>
      <c r="CO84" s="12">
        <f>VLOOKUP($D84,'[9]Mau 6'!$D$10:$R$333,10,0)</f>
        <v>0</v>
      </c>
      <c r="CP84" s="46"/>
      <c r="CQ84" s="12">
        <f>VLOOKUP($D84,'[9]Mau 6'!$D$10:$R$333,10,0)</f>
        <v>0</v>
      </c>
      <c r="CR84" s="12" t="s">
        <v>315</v>
      </c>
      <c r="CS84" s="12" t="s">
        <v>371</v>
      </c>
      <c r="CT84" s="12"/>
      <c r="CU84" s="12"/>
      <c r="CV84" s="3" t="s">
        <v>1621</v>
      </c>
      <c r="CW84" s="12"/>
      <c r="CX84" s="12"/>
      <c r="CY84" s="46"/>
      <c r="CZ84" s="46"/>
      <c r="DA84" s="46"/>
      <c r="DB84" s="12" t="s">
        <v>2227</v>
      </c>
      <c r="DC84" s="12">
        <v>0</v>
      </c>
      <c r="DD84" s="12">
        <v>0</v>
      </c>
      <c r="DE84" s="5"/>
      <c r="DF84" s="5">
        <f>VLOOKUP($C84,'[13]Mau 2'!$C$9:$I$23,6,0)</f>
        <v>0</v>
      </c>
      <c r="DG84" s="191"/>
      <c r="DH84" s="191"/>
      <c r="DI84" s="191"/>
      <c r="DJ84" s="205"/>
    </row>
    <row r="85" spans="1:114" s="16" customFormat="1" ht="30" hidden="1" customHeight="1" x14ac:dyDescent="0.25">
      <c r="A85" s="12">
        <f>IF(C85="","",SUBTOTAL(3,$D$24:D85))</f>
        <v>7</v>
      </c>
      <c r="B85" s="12">
        <f>COUNTIF($E$24:E85,E85)</f>
        <v>7</v>
      </c>
      <c r="C85" s="39" t="s">
        <v>21</v>
      </c>
      <c r="D85" s="12" t="str">
        <f>VLOOKUP(C85,'[1]XET CUOI NAM'!$D$9:$E$332,2,0)</f>
        <v>01007004</v>
      </c>
      <c r="E85" s="12" t="s">
        <v>2036</v>
      </c>
      <c r="F85" s="12" t="s">
        <v>378</v>
      </c>
      <c r="G85" s="49"/>
      <c r="H85" s="46">
        <f>VLOOKUP($D85,'[2]CSTD CS'!$D$26:$X$346,3,0)</f>
        <v>0</v>
      </c>
      <c r="I85" s="46"/>
      <c r="J85" s="46">
        <f>VLOOKUP($D85,'[2]CSTD CS'!$D$26:$X$346,5,0)</f>
        <v>0</v>
      </c>
      <c r="K85" s="3"/>
      <c r="L85" s="46">
        <f>VLOOKUP($D85,'[2]CSTD CS'!$D$26:$X$346,4,0)</f>
        <v>0</v>
      </c>
      <c r="M85" s="46"/>
      <c r="N85" s="49"/>
      <c r="O85" s="46">
        <f>VLOOKUP($D85,'[2]CSTD CS'!$D$26:$X$346,6,0)</f>
        <v>0</v>
      </c>
      <c r="P85" s="46"/>
      <c r="Q85" s="46">
        <f>VLOOKUP($D85,'[2]CSTD CS'!$D$26:$X$346,8,0)</f>
        <v>0</v>
      </c>
      <c r="R85" s="3"/>
      <c r="S85" s="46">
        <f>VLOOKUP($D85,'[2]CSTD CS'!$D$26:$X$346,7,0)</f>
        <v>0</v>
      </c>
      <c r="T85" s="46"/>
      <c r="U85" s="49"/>
      <c r="V85" s="46">
        <f>VLOOKUP($D85,'[2]CSTD CS'!$D$26:$X$346,9,0)</f>
        <v>0</v>
      </c>
      <c r="W85" s="46"/>
      <c r="X85" s="46">
        <f>VLOOKUP($D85,'[2]CSTD CS'!$D$26:$X$346,11,0)</f>
        <v>0</v>
      </c>
      <c r="Y85" s="3"/>
      <c r="Z85" s="46">
        <f>VLOOKUP($D85,'[2]CSTD CS'!$D$26:$X$346,10,0)</f>
        <v>0</v>
      </c>
      <c r="AA85" s="46"/>
      <c r="AB85" s="49"/>
      <c r="AC85" s="46">
        <f>VLOOKUP($D85,'[2]CSTD CS'!$D$26:$X$346,12,0)</f>
        <v>0</v>
      </c>
      <c r="AD85" s="46"/>
      <c r="AE85" s="46">
        <f>VLOOKUP($D85,'[2]CSTD CS'!$D$26:$X$346,14,0)</f>
        <v>0</v>
      </c>
      <c r="AF85" s="3"/>
      <c r="AG85" s="46">
        <f>VLOOKUP($D85,'[2]CSTD CS'!$D$26:$X$346,13,0)</f>
        <v>0</v>
      </c>
      <c r="AH85" s="46"/>
      <c r="AI85" s="49"/>
      <c r="AJ85" s="46">
        <f>VLOOKUP($D85,'[2]CSTD CS'!$D$26:$X$346,15,0)</f>
        <v>0</v>
      </c>
      <c r="AK85" s="46"/>
      <c r="AL85" s="46">
        <f>VLOOKUP($D85,'[2]CSTD CS'!$D$26:$X$346,17,0)</f>
        <v>0</v>
      </c>
      <c r="AM85" s="3"/>
      <c r="AN85" s="46">
        <f>VLOOKUP($D85,'[2]CSTD CS'!$D$26:$X$346,16,0)</f>
        <v>0</v>
      </c>
      <c r="AO85" s="46"/>
      <c r="AP85" s="38"/>
      <c r="AQ85" s="46">
        <f>VLOOKUP($D85,'[3]CSTD CS'!$D$25:$AD$344,13,0)</f>
        <v>0</v>
      </c>
      <c r="AR85" s="46"/>
      <c r="AS85" s="3" t="s">
        <v>596</v>
      </c>
      <c r="AT85" s="3"/>
      <c r="AU85" s="46"/>
      <c r="AV85" s="3"/>
      <c r="AW85" s="53"/>
      <c r="AX85" s="46">
        <f>VLOOKUP($D85,'[3]CSTD CS'!$D$25:$AD$344,15,0)</f>
        <v>0</v>
      </c>
      <c r="AY85" s="46"/>
      <c r="AZ85" s="3">
        <v>0</v>
      </c>
      <c r="BA85" s="3"/>
      <c r="BB85" s="46"/>
      <c r="BC85" s="3"/>
      <c r="BD85" s="33"/>
      <c r="BE85" s="46">
        <f>VLOOKUP($D85,'[3]CSTD CS'!$D$25:$AD$344,17,0)</f>
        <v>0</v>
      </c>
      <c r="BF85" s="46"/>
      <c r="BG85" s="3">
        <v>0</v>
      </c>
      <c r="BH85" s="3"/>
      <c r="BI85" s="46"/>
      <c r="BJ85" s="46"/>
      <c r="BK85" s="46"/>
      <c r="BL85" s="35"/>
      <c r="BM85" s="46">
        <f>VLOOKUP($D85,'[3]CSTD CS'!$D$25:$AD$344,20,0)</f>
        <v>0</v>
      </c>
      <c r="BN85" s="46"/>
      <c r="BO85" s="3">
        <v>0</v>
      </c>
      <c r="BP85" s="46"/>
      <c r="BQ85" s="46"/>
      <c r="BR85" s="46"/>
      <c r="BS85" s="46"/>
      <c r="BT85" s="35"/>
      <c r="BU85" s="46">
        <f>VLOOKUP($D85,'[3]CSTD CS'!$D$25:$AA$344,23,0)</f>
        <v>0</v>
      </c>
      <c r="BV85" s="46"/>
      <c r="BW85" s="3">
        <v>0</v>
      </c>
      <c r="BX85" s="3"/>
      <c r="BY85" s="46"/>
      <c r="BZ85" s="46"/>
      <c r="CA85" s="46"/>
      <c r="CB85" s="46"/>
      <c r="CC85" s="46" t="str">
        <f>VLOOKUP($D85,'[3]CSTD CS'!$D$25:$AD$344,25,0)</f>
        <v>HTXS NV</v>
      </c>
      <c r="CD85" s="46"/>
      <c r="CE85" s="46"/>
      <c r="CF85" s="3" t="s">
        <v>1269</v>
      </c>
      <c r="CG85" s="46"/>
      <c r="CH85" s="46">
        <f>VLOOKUP(D85,[7]LTT!$D$10:$Q$342,10,0)</f>
        <v>0</v>
      </c>
      <c r="CI85" s="3"/>
      <c r="CJ85" s="12" t="str">
        <f>VLOOKUP(D85,'[8]XET CUOI NAM'!$E$9:$BF$332,53,0)</f>
        <v>HTT NV</v>
      </c>
      <c r="CK85" s="12">
        <f>VLOOKUP($D85,'[9]Mau 6'!$D$10:$R$333,7,0)</f>
        <v>0</v>
      </c>
      <c r="CL85" s="12"/>
      <c r="CM85" s="3" t="s">
        <v>1432</v>
      </c>
      <c r="CN85" s="12">
        <f>SUM(COUNTIF(BU85,"x"),COUNTIF(CD85,"x"),COUNTIF(CK85,"x"))</f>
        <v>0</v>
      </c>
      <c r="CO85" s="12">
        <f>VLOOKUP($D85,'[9]Mau 6'!$D$10:$R$333,10,0)</f>
        <v>0</v>
      </c>
      <c r="CP85" s="46"/>
      <c r="CQ85" s="12">
        <f>VLOOKUP($D85,'[9]Mau 6'!$D$10:$R$333,10,0)</f>
        <v>0</v>
      </c>
      <c r="CR85" s="12">
        <f>VLOOKUP($D85,'[9]Mau 6'!$D$10:$R$333,10,0)</f>
        <v>0</v>
      </c>
      <c r="CS85" s="12" t="s">
        <v>371</v>
      </c>
      <c r="CT85" s="12"/>
      <c r="CU85" s="12"/>
      <c r="CV85" s="3" t="s">
        <v>1623</v>
      </c>
      <c r="CW85" s="12"/>
      <c r="CX85" s="12"/>
      <c r="CY85" s="46"/>
      <c r="CZ85" s="46"/>
      <c r="DA85" s="46"/>
      <c r="DB85" s="12" t="s">
        <v>2227</v>
      </c>
      <c r="DC85" s="12">
        <v>0</v>
      </c>
      <c r="DD85" s="12"/>
      <c r="DE85" s="17" t="s">
        <v>2077</v>
      </c>
      <c r="DF85" s="5">
        <f>VLOOKUP($C85,'[13]Mau 2'!$C$9:$I$23,6,0)</f>
        <v>0</v>
      </c>
      <c r="DG85" s="194"/>
      <c r="DH85" s="194"/>
      <c r="DI85" s="194"/>
      <c r="DJ85" s="194"/>
    </row>
    <row r="86" spans="1:114" s="6" customFormat="1" ht="30" hidden="1" customHeight="1" x14ac:dyDescent="0.25">
      <c r="A86" s="12">
        <f>IF(C86="","",SUBTOTAL(3,$D$24:D86))</f>
        <v>7</v>
      </c>
      <c r="B86" s="12">
        <f>COUNTIF($E$24:E347,E86)</f>
        <v>16</v>
      </c>
      <c r="C86" s="21" t="s">
        <v>230</v>
      </c>
      <c r="D86" s="12" t="str">
        <f>VLOOKUP(C86,'[1]XET CUOI NAM'!$D$9:$E$332,2,0)</f>
        <v>01014012</v>
      </c>
      <c r="E86" s="12" t="s">
        <v>2036</v>
      </c>
      <c r="F86" s="12" t="s">
        <v>378</v>
      </c>
      <c r="G86" s="49"/>
      <c r="H86" s="46">
        <f>VLOOKUP($D86,'[2]CSTD CS'!$D$26:$X$346,3,0)</f>
        <v>0</v>
      </c>
      <c r="I86" s="46"/>
      <c r="J86" s="46">
        <f>VLOOKUP($D86,'[2]CSTD CS'!$D$26:$X$346,5,0)</f>
        <v>0</v>
      </c>
      <c r="K86" s="3"/>
      <c r="L86" s="46">
        <f>VLOOKUP($D86,'[2]CSTD CS'!$D$26:$X$346,4,0)</f>
        <v>0</v>
      </c>
      <c r="M86" s="46"/>
      <c r="N86" s="49"/>
      <c r="O86" s="46">
        <f>VLOOKUP($D86,'[2]CSTD CS'!$D$26:$X$346,6,0)</f>
        <v>0</v>
      </c>
      <c r="P86" s="46"/>
      <c r="Q86" s="46">
        <f>VLOOKUP($D86,'[2]CSTD CS'!$D$26:$X$346,8,0)</f>
        <v>0</v>
      </c>
      <c r="R86" s="3"/>
      <c r="S86" s="46">
        <f>VLOOKUP($D86,'[2]CSTD CS'!$D$26:$X$346,7,0)</f>
        <v>0</v>
      </c>
      <c r="T86" s="46"/>
      <c r="U86" s="49"/>
      <c r="V86" s="46">
        <f>VLOOKUP($D86,'[2]CSTD CS'!$D$26:$X$346,9,0)</f>
        <v>0</v>
      </c>
      <c r="W86" s="46"/>
      <c r="X86" s="46">
        <f>VLOOKUP($D86,'[2]CSTD CS'!$D$26:$X$346,11,0)</f>
        <v>0</v>
      </c>
      <c r="Y86" s="3"/>
      <c r="Z86" s="46">
        <f>VLOOKUP($D86,'[2]CSTD CS'!$D$26:$X$346,10,0)</f>
        <v>0</v>
      </c>
      <c r="AA86" s="46"/>
      <c r="AB86" s="49"/>
      <c r="AC86" s="46" t="str">
        <f>VLOOKUP($D86,'[2]CSTD CS'!$D$26:$X$346,12,0)</f>
        <v>x</v>
      </c>
      <c r="AD86" s="46"/>
      <c r="AE86" s="46" t="str">
        <f>VLOOKUP($D86,'[2]CSTD CS'!$D$26:$X$346,14,0)</f>
        <v>Ứng dụng CNTT trong quản lý chế độ công tác giảng viên tại khoa Điện-Điện tử</v>
      </c>
      <c r="AF86" s="3"/>
      <c r="AG86" s="46">
        <f>VLOOKUP($D86,'[2]CSTD CS'!$D$26:$X$346,13,0)</f>
        <v>0</v>
      </c>
      <c r="AH86" s="46"/>
      <c r="AI86" s="49"/>
      <c r="AJ86" s="46">
        <f>VLOOKUP($D86,'[2]CSTD CS'!$D$26:$X$346,15,0)</f>
        <v>0</v>
      </c>
      <c r="AK86" s="46"/>
      <c r="AL86" s="46">
        <f>VLOOKUP($D86,'[2]CSTD CS'!$D$26:$X$346,17,0)</f>
        <v>0</v>
      </c>
      <c r="AM86" s="3"/>
      <c r="AN86" s="46">
        <f>VLOOKUP($D86,'[2]CSTD CS'!$D$26:$X$346,16,0)</f>
        <v>0</v>
      </c>
      <c r="AO86" s="46"/>
      <c r="AP86" s="38"/>
      <c r="AQ86" s="46">
        <f>VLOOKUP($D86,'[3]CSTD CS'!$D$25:$AD$344,13,0)</f>
        <v>0</v>
      </c>
      <c r="AR86" s="46"/>
      <c r="AS86" s="3"/>
      <c r="AT86" s="3"/>
      <c r="AU86" s="46"/>
      <c r="AV86" s="3"/>
      <c r="AW86" s="33"/>
      <c r="AX86" s="46">
        <f>VLOOKUP($D86,'[3]CSTD CS'!$D$25:$AD$344,15,0)</f>
        <v>0</v>
      </c>
      <c r="AY86" s="46"/>
      <c r="AZ86" s="3">
        <v>0</v>
      </c>
      <c r="BA86" s="3"/>
      <c r="BB86" s="46"/>
      <c r="BC86" s="3"/>
      <c r="BD86" s="33"/>
      <c r="BE86" s="46">
        <f>VLOOKUP($D86,'[3]CSTD CS'!$D$25:$AD$344,17,0)</f>
        <v>0</v>
      </c>
      <c r="BF86" s="46"/>
      <c r="BG86" s="3">
        <v>0</v>
      </c>
      <c r="BH86" s="3"/>
      <c r="BI86" s="46"/>
      <c r="BJ86" s="46"/>
      <c r="BK86" s="46"/>
      <c r="BL86" s="3"/>
      <c r="BM86" s="46">
        <f>VLOOKUP($D86,'[3]CSTD CS'!$D$25:$AD$344,20,0)</f>
        <v>0</v>
      </c>
      <c r="BN86" s="46"/>
      <c r="BO86" s="3">
        <v>0</v>
      </c>
      <c r="BP86" s="46"/>
      <c r="BQ86" s="46"/>
      <c r="BR86" s="46"/>
      <c r="BS86" s="46"/>
      <c r="BT86" s="3"/>
      <c r="BU86" s="46">
        <f>VLOOKUP($D86,'[3]CSTD CS'!$D$25:$AA$344,23,0)</f>
        <v>0</v>
      </c>
      <c r="BV86" s="46"/>
      <c r="BW86" s="3">
        <v>0</v>
      </c>
      <c r="BX86" s="3"/>
      <c r="BY86" s="46"/>
      <c r="BZ86" s="46"/>
      <c r="CA86" s="46"/>
      <c r="CB86" s="46"/>
      <c r="CC86" s="46" t="str">
        <f>VLOOKUP($D86,'[3]CSTD CS'!$D$25:$AD$344,25,0)</f>
        <v>HTXS NV</v>
      </c>
      <c r="CD86" s="46"/>
      <c r="CE86" s="46"/>
      <c r="CF86" s="3">
        <v>0</v>
      </c>
      <c r="CG86" s="46"/>
      <c r="CH86" s="46">
        <f>VLOOKUP(D86,[7]LTT!$D$10:$Q$342,10,0)</f>
        <v>0</v>
      </c>
      <c r="CI86" s="3"/>
      <c r="CJ86" s="12" t="str">
        <f>VLOOKUP(D86,'[8]XET CUOI NAM'!$E$9:$BF$332,53,0)</f>
        <v>HTT NV</v>
      </c>
      <c r="CK86" s="12">
        <f>VLOOKUP($D86,'[9]Mau 6'!$D$10:$R$333,7,0)</f>
        <v>0</v>
      </c>
      <c r="CL86" s="12"/>
      <c r="CM86" s="3" t="s">
        <v>1570</v>
      </c>
      <c r="CN86" s="12">
        <f>SUM(COUNTIF(BU86,"x"),COUNTIF(CD86,"x"),COUNTIF(CK86,"x"))</f>
        <v>0</v>
      </c>
      <c r="CO86" s="12">
        <f>VLOOKUP($D86,'[9]Mau 6'!$D$10:$R$333,10,0)</f>
        <v>0</v>
      </c>
      <c r="CP86" s="46"/>
      <c r="CQ86" s="12">
        <f>VLOOKUP($D86,'[9]Mau 6'!$D$10:$R$333,10,0)</f>
        <v>0</v>
      </c>
      <c r="CR86" s="12">
        <f>VLOOKUP($D86,'[9]Mau 6'!$D$10:$R$333,10,0)</f>
        <v>0</v>
      </c>
      <c r="CS86" s="12" t="s">
        <v>431</v>
      </c>
      <c r="CT86" s="12"/>
      <c r="CU86" s="12"/>
      <c r="CV86" s="3" t="s">
        <v>1771</v>
      </c>
      <c r="CW86" s="12"/>
      <c r="CX86" s="12"/>
      <c r="CY86" s="46"/>
      <c r="CZ86" s="46"/>
      <c r="DA86" s="46"/>
      <c r="DB86" s="12" t="s">
        <v>2227</v>
      </c>
      <c r="DC86" s="12">
        <v>0</v>
      </c>
      <c r="DD86" s="12"/>
      <c r="DE86" s="17" t="s">
        <v>2078</v>
      </c>
      <c r="DF86" s="191"/>
      <c r="DG86" s="191"/>
      <c r="DH86" s="191"/>
      <c r="DI86" s="191"/>
      <c r="DJ86" s="205"/>
    </row>
    <row r="87" spans="1:114" s="9" customFormat="1" ht="30" hidden="1" customHeight="1" x14ac:dyDescent="0.25">
      <c r="A87" s="12">
        <f>IF(C87="","",SUBTOTAL(3,$D$24:D87))</f>
        <v>7</v>
      </c>
      <c r="B87" s="12">
        <f>COUNTIF($E$24:E87,E87)</f>
        <v>9</v>
      </c>
      <c r="C87" s="40" t="s">
        <v>23</v>
      </c>
      <c r="D87" s="12" t="str">
        <f>VLOOKUP(C87,'[1]XET CUOI NAM'!$D$9:$E$332,2,0)</f>
        <v>01002008</v>
      </c>
      <c r="E87" s="12" t="s">
        <v>2036</v>
      </c>
      <c r="F87" s="12" t="s">
        <v>380</v>
      </c>
      <c r="G87" s="49"/>
      <c r="H87" s="46">
        <f>VLOOKUP($D87,'[2]CSTD CS'!$D$26:$X$346,3,0)</f>
        <v>0</v>
      </c>
      <c r="I87" s="46"/>
      <c r="J87" s="46">
        <f>VLOOKUP($D87,'[2]CSTD CS'!$D$26:$X$346,5,0)</f>
        <v>0</v>
      </c>
      <c r="K87" s="3"/>
      <c r="L87" s="46">
        <f>VLOOKUP($D87,'[2]CSTD CS'!$D$26:$X$346,4,0)</f>
        <v>0</v>
      </c>
      <c r="M87" s="46"/>
      <c r="N87" s="49"/>
      <c r="O87" s="46">
        <f>VLOOKUP($D87,'[2]CSTD CS'!$D$26:$X$346,6,0)</f>
        <v>0</v>
      </c>
      <c r="P87" s="46"/>
      <c r="Q87" s="46">
        <f>VLOOKUP($D87,'[2]CSTD CS'!$D$26:$X$346,8,0)</f>
        <v>0</v>
      </c>
      <c r="R87" s="3"/>
      <c r="S87" s="46">
        <f>VLOOKUP($D87,'[2]CSTD CS'!$D$26:$X$346,7,0)</f>
        <v>0</v>
      </c>
      <c r="T87" s="46"/>
      <c r="U87" s="49"/>
      <c r="V87" s="46">
        <f>VLOOKUP($D87,'[2]CSTD CS'!$D$26:$X$346,9,0)</f>
        <v>0</v>
      </c>
      <c r="W87" s="46"/>
      <c r="X87" s="46">
        <f>VLOOKUP($D87,'[2]CSTD CS'!$D$26:$X$346,11,0)</f>
        <v>0</v>
      </c>
      <c r="Y87" s="3"/>
      <c r="Z87" s="46">
        <f>VLOOKUP($D87,'[2]CSTD CS'!$D$26:$X$346,10,0)</f>
        <v>0</v>
      </c>
      <c r="AA87" s="46"/>
      <c r="AB87" s="49"/>
      <c r="AC87" s="46">
        <f>VLOOKUP($D87,'[2]CSTD CS'!$D$26:$X$346,12,0)</f>
        <v>0</v>
      </c>
      <c r="AD87" s="46"/>
      <c r="AE87" s="46">
        <f>VLOOKUP($D87,'[2]CSTD CS'!$D$26:$X$346,14,0)</f>
        <v>0</v>
      </c>
      <c r="AF87" s="3"/>
      <c r="AG87" s="46">
        <f>VLOOKUP($D87,'[2]CSTD CS'!$D$26:$X$346,13,0)</f>
        <v>0</v>
      </c>
      <c r="AH87" s="46"/>
      <c r="AI87" s="49"/>
      <c r="AJ87" s="46">
        <f>VLOOKUP($D87,'[2]CSTD CS'!$D$26:$X$346,15,0)</f>
        <v>0</v>
      </c>
      <c r="AK87" s="46"/>
      <c r="AL87" s="46">
        <f>VLOOKUP($D87,'[2]CSTD CS'!$D$26:$X$346,17,0)</f>
        <v>0</v>
      </c>
      <c r="AM87" s="3"/>
      <c r="AN87" s="46">
        <f>VLOOKUP($D87,'[2]CSTD CS'!$D$26:$X$346,16,0)</f>
        <v>0</v>
      </c>
      <c r="AO87" s="46"/>
      <c r="AP87" s="38"/>
      <c r="AQ87" s="46">
        <f>VLOOKUP($D87,'[3]CSTD CS'!$D$25:$AD$344,13,0)</f>
        <v>0</v>
      </c>
      <c r="AR87" s="46"/>
      <c r="AS87" s="3"/>
      <c r="AT87" s="3"/>
      <c r="AU87" s="46"/>
      <c r="AV87" s="3"/>
      <c r="AW87" s="53"/>
      <c r="AX87" s="46">
        <f>VLOOKUP($D87,'[3]CSTD CS'!$D$25:$AD$344,15,0)</f>
        <v>0</v>
      </c>
      <c r="AY87" s="46"/>
      <c r="AZ87" s="3">
        <v>0</v>
      </c>
      <c r="BA87" s="3"/>
      <c r="BB87" s="46"/>
      <c r="BC87" s="3"/>
      <c r="BD87" s="33"/>
      <c r="BE87" s="46">
        <f>VLOOKUP($D87,'[3]CSTD CS'!$D$25:$AD$344,17,0)</f>
        <v>0</v>
      </c>
      <c r="BF87" s="46"/>
      <c r="BG87" s="3">
        <v>0</v>
      </c>
      <c r="BH87" s="3"/>
      <c r="BI87" s="46"/>
      <c r="BJ87" s="46"/>
      <c r="BK87" s="46"/>
      <c r="BL87" s="1"/>
      <c r="BM87" s="46">
        <f>VLOOKUP($D87,'[3]CSTD CS'!$D$25:$AD$344,20,0)</f>
        <v>0</v>
      </c>
      <c r="BN87" s="46"/>
      <c r="BO87" s="3">
        <v>0</v>
      </c>
      <c r="BP87" s="46"/>
      <c r="BQ87" s="46"/>
      <c r="BR87" s="46"/>
      <c r="BS87" s="46"/>
      <c r="BT87" s="1"/>
      <c r="BU87" s="46" t="str">
        <f>VLOOKUP($D87,'[3]CSTD CS'!$D$25:$AA$344,23,0)</f>
        <v>x</v>
      </c>
      <c r="BV87" s="46" t="str">
        <f>VLOOKUP(C87,'[5]TH chi tiet'!$N$15:$Q$161,4,0)</f>
        <v>X</v>
      </c>
      <c r="BW87" s="3" t="s">
        <v>1113</v>
      </c>
      <c r="BX87" s="3"/>
      <c r="BY87" s="46"/>
      <c r="BZ87" s="46"/>
      <c r="CA87" s="46"/>
      <c r="CB87" s="46"/>
      <c r="CC87" s="46" t="str">
        <f>VLOOKUP($D87,'[3]CSTD CS'!$D$25:$AD$344,25,0)</f>
        <v>HTXS NV</v>
      </c>
      <c r="CD87" s="46"/>
      <c r="CE87" s="46" t="s">
        <v>315</v>
      </c>
      <c r="CF87" s="3" t="s">
        <v>1271</v>
      </c>
      <c r="CG87" s="46"/>
      <c r="CH87" s="46" t="str">
        <f>VLOOKUP(D87,[7]LTT!$D$10:$Q$342,10,0)</f>
        <v>X</v>
      </c>
      <c r="CI87" s="3"/>
      <c r="CJ87" s="12" t="str">
        <f>VLOOKUP(D87,'[8]XET CUOI NAM'!$E$9:$BF$332,53,0)</f>
        <v>HTXS NV</v>
      </c>
      <c r="CK87" s="12">
        <f>VLOOKUP($D87,'[9]Mau 6'!$D$10:$R$333,7,0)</f>
        <v>0</v>
      </c>
      <c r="CL87" s="12"/>
      <c r="CM87" s="3" t="s">
        <v>1433</v>
      </c>
      <c r="CN87" s="12"/>
      <c r="CO87" s="12">
        <f>VLOOKUP($D87,'[9]Mau 6'!$D$10:$R$333,10,0)</f>
        <v>0</v>
      </c>
      <c r="CP87" s="46"/>
      <c r="CQ87" s="12">
        <f>VLOOKUP($D87,'[9]Mau 6'!$D$10:$R$333,10,0)</f>
        <v>0</v>
      </c>
      <c r="CR87" s="12">
        <f>VLOOKUP($D87,'[9]Mau 6'!$D$10:$R$333,10,0)</f>
        <v>0</v>
      </c>
      <c r="CS87" s="12" t="s">
        <v>371</v>
      </c>
      <c r="CT87" s="12"/>
      <c r="CU87" s="12"/>
      <c r="CV87" s="3" t="s">
        <v>1624</v>
      </c>
      <c r="CW87" s="12"/>
      <c r="CX87" s="12"/>
      <c r="CY87" s="46"/>
      <c r="CZ87" s="46"/>
      <c r="DA87" s="46"/>
      <c r="DB87" s="12" t="s">
        <v>2226</v>
      </c>
      <c r="DC87" s="12" t="s">
        <v>315</v>
      </c>
      <c r="DD87" s="12" t="s">
        <v>2227</v>
      </c>
      <c r="DE87" s="17" t="s">
        <v>2079</v>
      </c>
      <c r="DF87" s="5">
        <f>VLOOKUP($C87,'[13]Mau 2'!$C$9:$I$23,6,0)</f>
        <v>0</v>
      </c>
      <c r="DG87" s="5"/>
      <c r="DH87" s="5"/>
      <c r="DI87" s="5"/>
      <c r="DJ87" s="5"/>
    </row>
    <row r="88" spans="1:114" s="16" customFormat="1" ht="30" hidden="1" customHeight="1" x14ac:dyDescent="0.25">
      <c r="A88" s="12">
        <f>ROW()-23</f>
        <v>65</v>
      </c>
      <c r="B88" s="12">
        <f>COUNTIF($E$24:E88,E88)</f>
        <v>10</v>
      </c>
      <c r="C88" s="39" t="s">
        <v>25</v>
      </c>
      <c r="D88" s="12" t="str">
        <f>VLOOKUP(C88,'[1]XET CUOI NAM'!$D$9:$E$332,2,0)</f>
        <v>01009019</v>
      </c>
      <c r="E88" s="12" t="s">
        <v>2036</v>
      </c>
      <c r="F88" s="12" t="s">
        <v>380</v>
      </c>
      <c r="G88" s="49"/>
      <c r="H88" s="46">
        <f>VLOOKUP($D88,'[2]CSTD CS'!$D$26:$X$346,3,0)</f>
        <v>0</v>
      </c>
      <c r="I88" s="46"/>
      <c r="J88" s="46">
        <f>VLOOKUP($D88,'[2]CSTD CS'!$D$26:$X$346,5,0)</f>
        <v>0</v>
      </c>
      <c r="K88" s="3"/>
      <c r="L88" s="46">
        <f>VLOOKUP($D88,'[2]CSTD CS'!$D$26:$X$346,4,0)</f>
        <v>0</v>
      </c>
      <c r="M88" s="46"/>
      <c r="N88" s="49"/>
      <c r="O88" s="46">
        <f>VLOOKUP($D88,'[2]CSTD CS'!$D$26:$X$346,6,0)</f>
        <v>0</v>
      </c>
      <c r="P88" s="46"/>
      <c r="Q88" s="46">
        <f>VLOOKUP($D88,'[2]CSTD CS'!$D$26:$X$346,8,0)</f>
        <v>0</v>
      </c>
      <c r="R88" s="3"/>
      <c r="S88" s="46">
        <f>VLOOKUP($D88,'[2]CSTD CS'!$D$26:$X$346,7,0)</f>
        <v>0</v>
      </c>
      <c r="T88" s="46"/>
      <c r="U88" s="49"/>
      <c r="V88" s="46">
        <f>VLOOKUP($D88,'[2]CSTD CS'!$D$26:$X$346,9,0)</f>
        <v>0</v>
      </c>
      <c r="W88" s="46"/>
      <c r="X88" s="46">
        <f>VLOOKUP($D88,'[2]CSTD CS'!$D$26:$X$346,11,0)</f>
        <v>0</v>
      </c>
      <c r="Y88" s="3"/>
      <c r="Z88" s="46">
        <f>VLOOKUP($D88,'[2]CSTD CS'!$D$26:$X$346,10,0)</f>
        <v>0</v>
      </c>
      <c r="AA88" s="46"/>
      <c r="AB88" s="49"/>
      <c r="AC88" s="46">
        <f>VLOOKUP($D88,'[2]CSTD CS'!$D$26:$X$346,12,0)</f>
        <v>0</v>
      </c>
      <c r="AD88" s="46"/>
      <c r="AE88" s="46">
        <f>VLOOKUP($D88,'[2]CSTD CS'!$D$26:$X$346,14,0)</f>
        <v>0</v>
      </c>
      <c r="AF88" s="3"/>
      <c r="AG88" s="46">
        <f>VLOOKUP($D88,'[2]CSTD CS'!$D$26:$X$346,13,0)</f>
        <v>0</v>
      </c>
      <c r="AH88" s="46"/>
      <c r="AI88" s="49"/>
      <c r="AJ88" s="46">
        <f>VLOOKUP($D88,'[2]CSTD CS'!$D$26:$X$346,15,0)</f>
        <v>0</v>
      </c>
      <c r="AK88" s="46"/>
      <c r="AL88" s="46">
        <f>VLOOKUP($D88,'[2]CSTD CS'!$D$26:$X$346,17,0)</f>
        <v>0</v>
      </c>
      <c r="AM88" s="3"/>
      <c r="AN88" s="46">
        <f>VLOOKUP($D88,'[2]CSTD CS'!$D$26:$X$346,16,0)</f>
        <v>0</v>
      </c>
      <c r="AO88" s="46"/>
      <c r="AP88" s="38"/>
      <c r="AQ88" s="46">
        <f>VLOOKUP($D88,'[3]CSTD CS'!$D$25:$AD$344,13,0)</f>
        <v>0</v>
      </c>
      <c r="AR88" s="46"/>
      <c r="AS88" s="3"/>
      <c r="AT88" s="3"/>
      <c r="AU88" s="46"/>
      <c r="AV88" s="3"/>
      <c r="AW88" s="53"/>
      <c r="AX88" s="46">
        <f>VLOOKUP($D88,'[3]CSTD CS'!$D$25:$AD$344,15,0)</f>
        <v>0</v>
      </c>
      <c r="AY88" s="46"/>
      <c r="AZ88" s="3">
        <v>0</v>
      </c>
      <c r="BA88" s="3"/>
      <c r="BB88" s="46"/>
      <c r="BC88" s="3"/>
      <c r="BD88" s="33"/>
      <c r="BE88" s="46">
        <f>VLOOKUP($D88,'[3]CSTD CS'!$D$25:$AD$344,17,0)</f>
        <v>0</v>
      </c>
      <c r="BF88" s="46"/>
      <c r="BG88" s="3">
        <v>0</v>
      </c>
      <c r="BH88" s="3"/>
      <c r="BI88" s="46"/>
      <c r="BJ88" s="46"/>
      <c r="BK88" s="46"/>
      <c r="BL88" s="1"/>
      <c r="BM88" s="46">
        <f>VLOOKUP($D88,'[3]CSTD CS'!$D$25:$AD$344,20,0)</f>
        <v>0</v>
      </c>
      <c r="BN88" s="46">
        <f>VLOOKUP(C88,'[4]TH cham SK'!$P$19:$S$167,4,0)</f>
        <v>0</v>
      </c>
      <c r="BO88" s="3" t="s">
        <v>973</v>
      </c>
      <c r="BP88" s="46"/>
      <c r="BQ88" s="46"/>
      <c r="BR88" s="46"/>
      <c r="BS88" s="46"/>
      <c r="BT88" s="1"/>
      <c r="BU88" s="46">
        <f>VLOOKUP($D88,'[3]CSTD CS'!$D$25:$AA$344,23,0)</f>
        <v>0</v>
      </c>
      <c r="BV88" s="46">
        <f>VLOOKUP(C88,'[5]TH chi tiet'!$N$15:$Q$161,4,0)</f>
        <v>0</v>
      </c>
      <c r="BW88" s="3" t="s">
        <v>1114</v>
      </c>
      <c r="BX88" s="3"/>
      <c r="BY88" s="46"/>
      <c r="BZ88" s="46"/>
      <c r="CA88" s="46"/>
      <c r="CB88" s="46"/>
      <c r="CC88" s="46" t="str">
        <f>VLOOKUP($D88,'[3]CSTD CS'!$D$25:$AD$344,25,0)</f>
        <v>HTXS NV</v>
      </c>
      <c r="CD88" s="46"/>
      <c r="CE88" s="46"/>
      <c r="CF88" s="3">
        <v>0</v>
      </c>
      <c r="CG88" s="46"/>
      <c r="CH88" s="46">
        <f>VLOOKUP(D88,[7]LTT!$D$10:$Q$342,10,0)</f>
        <v>0</v>
      </c>
      <c r="CI88" s="3"/>
      <c r="CJ88" s="12" t="str">
        <f>VLOOKUP(D88,'[8]XET CUOI NAM'!$E$9:$BF$332,53,0)</f>
        <v>HTXS NV</v>
      </c>
      <c r="CK88" s="12">
        <f>VLOOKUP($D88,'[9]Mau 6'!$D$10:$R$333,7,0)</f>
        <v>0</v>
      </c>
      <c r="CL88" s="12" t="str">
        <f>VLOOKUP(D88,[10]PL7!$F$17:$G$117,2,0)</f>
        <v>X</v>
      </c>
      <c r="CM88" s="3" t="s">
        <v>1434</v>
      </c>
      <c r="CN88" s="12">
        <f>SUM(COUNTIF(BU88,"x"),COUNTIF(CD88,"x"),COUNTIF(CK88,"x"))</f>
        <v>0</v>
      </c>
      <c r="CO88" s="12">
        <f>VLOOKUP($D88,'[9]Mau 6'!$D$10:$R$333,10,0)</f>
        <v>0</v>
      </c>
      <c r="CP88" s="46"/>
      <c r="CQ88" s="12">
        <f>VLOOKUP($D88,'[9]Mau 6'!$D$10:$R$333,10,0)</f>
        <v>0</v>
      </c>
      <c r="CR88" s="12">
        <f>VLOOKUP($D88,'[9]Mau 6'!$D$10:$R$333,10,0)</f>
        <v>0</v>
      </c>
      <c r="CS88" s="12" t="s">
        <v>371</v>
      </c>
      <c r="CT88" s="12"/>
      <c r="CU88" s="12"/>
      <c r="CV88" s="3" t="s">
        <v>1625</v>
      </c>
      <c r="CW88" s="12"/>
      <c r="CX88" s="12"/>
      <c r="CY88" s="46"/>
      <c r="CZ88" s="46"/>
      <c r="DA88" s="46"/>
      <c r="DB88" s="12" t="s">
        <v>2226</v>
      </c>
      <c r="DC88" s="12" t="s">
        <v>315</v>
      </c>
      <c r="DD88" s="12">
        <v>0</v>
      </c>
      <c r="DE88" s="5"/>
      <c r="DF88" s="5">
        <f>VLOOKUP($C88,'[13]Mau 2'!$C$9:$I$23,6,0)</f>
        <v>0</v>
      </c>
      <c r="DG88" s="194"/>
      <c r="DH88" s="194"/>
      <c r="DI88" s="194"/>
      <c r="DJ88" s="194"/>
    </row>
    <row r="89" spans="1:114" s="9" customFormat="1" ht="30" hidden="1" customHeight="1" x14ac:dyDescent="0.25">
      <c r="A89" s="12">
        <f>IF(C89="","",SUBTOTAL(3,$D$24:D89))</f>
        <v>7</v>
      </c>
      <c r="B89" s="12">
        <f>COUNTIF($E$24:E89,E89)</f>
        <v>11</v>
      </c>
      <c r="C89" s="39" t="s">
        <v>24</v>
      </c>
      <c r="D89" s="12" t="str">
        <f>VLOOKUP(C89,'[1]XET CUOI NAM'!$D$9:$E$332,2,0)</f>
        <v>01009011</v>
      </c>
      <c r="E89" s="12" t="s">
        <v>2036</v>
      </c>
      <c r="F89" s="12" t="s">
        <v>380</v>
      </c>
      <c r="G89" s="49"/>
      <c r="H89" s="46">
        <f>VLOOKUP($D89,'[2]CSTD CS'!$D$26:$X$346,3,0)</f>
        <v>0</v>
      </c>
      <c r="I89" s="46"/>
      <c r="J89" s="46">
        <f>VLOOKUP($D89,'[2]CSTD CS'!$D$26:$X$346,5,0)</f>
        <v>0</v>
      </c>
      <c r="K89" s="3"/>
      <c r="L89" s="46">
        <f>VLOOKUP($D89,'[2]CSTD CS'!$D$26:$X$346,4,0)</f>
        <v>0</v>
      </c>
      <c r="M89" s="46"/>
      <c r="N89" s="49"/>
      <c r="O89" s="46">
        <f>VLOOKUP($D89,'[2]CSTD CS'!$D$26:$X$346,6,0)</f>
        <v>0</v>
      </c>
      <c r="P89" s="46"/>
      <c r="Q89" s="46">
        <f>VLOOKUP($D89,'[2]CSTD CS'!$D$26:$X$346,8,0)</f>
        <v>0</v>
      </c>
      <c r="R89" s="3"/>
      <c r="S89" s="46">
        <f>VLOOKUP($D89,'[2]CSTD CS'!$D$26:$X$346,7,0)</f>
        <v>0</v>
      </c>
      <c r="T89" s="46"/>
      <c r="U89" s="49"/>
      <c r="V89" s="46">
        <f>VLOOKUP($D89,'[2]CSTD CS'!$D$26:$X$346,9,0)</f>
        <v>0</v>
      </c>
      <c r="W89" s="46"/>
      <c r="X89" s="46">
        <f>VLOOKUP($D89,'[2]CSTD CS'!$D$26:$X$346,11,0)</f>
        <v>0</v>
      </c>
      <c r="Y89" s="3"/>
      <c r="Z89" s="46">
        <f>VLOOKUP($D89,'[2]CSTD CS'!$D$26:$X$346,10,0)</f>
        <v>0</v>
      </c>
      <c r="AA89" s="46"/>
      <c r="AB89" s="49"/>
      <c r="AC89" s="46">
        <f>VLOOKUP($D89,'[2]CSTD CS'!$D$26:$X$346,12,0)</f>
        <v>0</v>
      </c>
      <c r="AD89" s="46"/>
      <c r="AE89" s="46">
        <f>VLOOKUP($D89,'[2]CSTD CS'!$D$26:$X$346,14,0)</f>
        <v>0</v>
      </c>
      <c r="AF89" s="3"/>
      <c r="AG89" s="46">
        <f>VLOOKUP($D89,'[2]CSTD CS'!$D$26:$X$346,13,0)</f>
        <v>0</v>
      </c>
      <c r="AH89" s="46"/>
      <c r="AI89" s="49"/>
      <c r="AJ89" s="46">
        <f>VLOOKUP($D89,'[2]CSTD CS'!$D$26:$X$346,15,0)</f>
        <v>0</v>
      </c>
      <c r="AK89" s="46"/>
      <c r="AL89" s="46">
        <f>VLOOKUP($D89,'[2]CSTD CS'!$D$26:$X$346,17,0)</f>
        <v>0</v>
      </c>
      <c r="AM89" s="3"/>
      <c r="AN89" s="46">
        <f>VLOOKUP($D89,'[2]CSTD CS'!$D$26:$X$346,16,0)</f>
        <v>0</v>
      </c>
      <c r="AO89" s="46"/>
      <c r="AP89" s="38"/>
      <c r="AQ89" s="46">
        <f>VLOOKUP($D89,'[3]CSTD CS'!$D$25:$AD$344,13,0)</f>
        <v>0</v>
      </c>
      <c r="AR89" s="46"/>
      <c r="AS89" s="3"/>
      <c r="AT89" s="3"/>
      <c r="AU89" s="46"/>
      <c r="AV89" s="3"/>
      <c r="AW89" s="53"/>
      <c r="AX89" s="46">
        <f>VLOOKUP($D89,'[3]CSTD CS'!$D$25:$AD$344,15,0)</f>
        <v>0</v>
      </c>
      <c r="AY89" s="46"/>
      <c r="AZ89" s="3">
        <v>0</v>
      </c>
      <c r="BA89" s="3"/>
      <c r="BB89" s="46"/>
      <c r="BC89" s="3"/>
      <c r="BD89" s="33"/>
      <c r="BE89" s="46">
        <f>VLOOKUP($D89,'[3]CSTD CS'!$D$25:$AD$344,17,0)</f>
        <v>0</v>
      </c>
      <c r="BF89" s="46"/>
      <c r="BG89" s="3">
        <v>0</v>
      </c>
      <c r="BH89" s="3"/>
      <c r="BI89" s="46"/>
      <c r="BJ89" s="46"/>
      <c r="BK89" s="46"/>
      <c r="BL89" s="1"/>
      <c r="BM89" s="46">
        <f>VLOOKUP($D89,'[3]CSTD CS'!$D$25:$AD$344,20,0)</f>
        <v>0</v>
      </c>
      <c r="BN89" s="46">
        <f>VLOOKUP(C89,'[4]TH cham SK'!$P$19:$S$167,4,0)</f>
        <v>0</v>
      </c>
      <c r="BO89" s="3" t="s">
        <v>974</v>
      </c>
      <c r="BP89" s="46"/>
      <c r="BQ89" s="46"/>
      <c r="BR89" s="46"/>
      <c r="BS89" s="46"/>
      <c r="BT89" s="1"/>
      <c r="BU89" s="46">
        <f>VLOOKUP($D89,'[3]CSTD CS'!$D$25:$AA$344,23,0)</f>
        <v>0</v>
      </c>
      <c r="BV89" s="46">
        <f>VLOOKUP(C89,'[5]TH chi tiet'!$N$15:$Q$161,4,0)</f>
        <v>0</v>
      </c>
      <c r="BW89" s="3" t="s">
        <v>1115</v>
      </c>
      <c r="BX89" s="3"/>
      <c r="BY89" s="46"/>
      <c r="BZ89" s="46"/>
      <c r="CA89" s="46"/>
      <c r="CB89" s="46"/>
      <c r="CC89" s="46" t="str">
        <f>VLOOKUP($D89,'[3]CSTD CS'!$D$25:$AD$344,25,0)</f>
        <v>HTXS NV</v>
      </c>
      <c r="CD89" s="46"/>
      <c r="CE89" s="46"/>
      <c r="CF89" s="3">
        <v>0</v>
      </c>
      <c r="CG89" s="46"/>
      <c r="CH89" s="46">
        <f>VLOOKUP(D89,[7]LTT!$D$10:$Q$342,10,0)</f>
        <v>0</v>
      </c>
      <c r="CI89" s="3"/>
      <c r="CJ89" s="12" t="str">
        <f>VLOOKUP(D89,'[8]XET CUOI NAM'!$E$9:$BF$332,53,0)</f>
        <v>HTXS NV</v>
      </c>
      <c r="CK89" s="12">
        <f>VLOOKUP($D89,'[9]Mau 6'!$D$10:$R$333,7,0)</f>
        <v>0</v>
      </c>
      <c r="CL89" s="12"/>
      <c r="CM89" s="3" t="s">
        <v>1435</v>
      </c>
      <c r="CN89" s="12">
        <f>SUM(COUNTIF(BU89,"x"),COUNTIF(CD89,"x"),COUNTIF(CK89,"x"))</f>
        <v>0</v>
      </c>
      <c r="CO89" s="12">
        <f>VLOOKUP($D89,'[9]Mau 6'!$D$10:$R$333,10,0)</f>
        <v>0</v>
      </c>
      <c r="CP89" s="46"/>
      <c r="CQ89" s="12">
        <f>VLOOKUP($D89,'[9]Mau 6'!$D$10:$R$333,10,0)</f>
        <v>0</v>
      </c>
      <c r="CR89" s="12">
        <f>VLOOKUP($D89,'[9]Mau 6'!$D$10:$R$333,10,0)</f>
        <v>0</v>
      </c>
      <c r="CS89" s="12" t="s">
        <v>371</v>
      </c>
      <c r="CT89" s="12" t="s">
        <v>315</v>
      </c>
      <c r="CU89" s="12" t="str">
        <f>VLOOKUP($D89,'[11]XET CUOI NAM'!$E$9:$BF$336,47,0)</f>
        <v>Tốt</v>
      </c>
      <c r="CV89" s="3" t="s">
        <v>1626</v>
      </c>
      <c r="CW89" s="12"/>
      <c r="CX89" s="12"/>
      <c r="CY89" s="46"/>
      <c r="CZ89" s="46"/>
      <c r="DA89" s="46"/>
      <c r="DB89" s="12" t="s">
        <v>2227</v>
      </c>
      <c r="DC89" s="12">
        <v>0</v>
      </c>
      <c r="DD89" s="12"/>
      <c r="DE89" s="17" t="s">
        <v>2080</v>
      </c>
      <c r="DF89" s="5">
        <f>VLOOKUP($C89,'[13]Mau 2'!$C$9:$I$23,6,0)</f>
        <v>0</v>
      </c>
      <c r="DG89" s="5" t="s">
        <v>315</v>
      </c>
      <c r="DH89" s="5"/>
      <c r="DI89" s="5"/>
      <c r="DJ89" s="5"/>
    </row>
    <row r="90" spans="1:114" s="9" customFormat="1" ht="30" hidden="1" customHeight="1" x14ac:dyDescent="0.25">
      <c r="A90" s="12">
        <f>ROW()-23</f>
        <v>67</v>
      </c>
      <c r="B90" s="12">
        <f>COUNTIF($E$24:E90,E90)</f>
        <v>12</v>
      </c>
      <c r="C90" s="39" t="s">
        <v>26</v>
      </c>
      <c r="D90" s="12" t="str">
        <f>VLOOKUP(C90,'[1]XET CUOI NAM'!$D$9:$E$332,2,0)</f>
        <v>01009028</v>
      </c>
      <c r="E90" s="12" t="s">
        <v>2036</v>
      </c>
      <c r="F90" s="12" t="s">
        <v>380</v>
      </c>
      <c r="G90" s="49"/>
      <c r="H90" s="46">
        <f>VLOOKUP($D90,'[2]CSTD CS'!$D$26:$X$346,3,0)</f>
        <v>0</v>
      </c>
      <c r="I90" s="46"/>
      <c r="J90" s="46">
        <f>VLOOKUP($D90,'[2]CSTD CS'!$D$26:$X$346,5,0)</f>
        <v>0</v>
      </c>
      <c r="K90" s="3"/>
      <c r="L90" s="46">
        <f>VLOOKUP($D90,'[2]CSTD CS'!$D$26:$X$346,4,0)</f>
        <v>0</v>
      </c>
      <c r="M90" s="46"/>
      <c r="N90" s="49"/>
      <c r="O90" s="46">
        <f>VLOOKUP($D90,'[2]CSTD CS'!$D$26:$X$346,6,0)</f>
        <v>0</v>
      </c>
      <c r="P90" s="46"/>
      <c r="Q90" s="46">
        <f>VLOOKUP($D90,'[2]CSTD CS'!$D$26:$X$346,8,0)</f>
        <v>0</v>
      </c>
      <c r="R90" s="3"/>
      <c r="S90" s="46">
        <f>VLOOKUP($D90,'[2]CSTD CS'!$D$26:$X$346,7,0)</f>
        <v>0</v>
      </c>
      <c r="T90" s="46"/>
      <c r="U90" s="49"/>
      <c r="V90" s="46">
        <f>VLOOKUP($D90,'[2]CSTD CS'!$D$26:$X$346,9,0)</f>
        <v>0</v>
      </c>
      <c r="W90" s="46"/>
      <c r="X90" s="46">
        <f>VLOOKUP($D90,'[2]CSTD CS'!$D$26:$X$346,11,0)</f>
        <v>0</v>
      </c>
      <c r="Y90" s="3"/>
      <c r="Z90" s="46">
        <f>VLOOKUP($D90,'[2]CSTD CS'!$D$26:$X$346,10,0)</f>
        <v>0</v>
      </c>
      <c r="AA90" s="46"/>
      <c r="AB90" s="49"/>
      <c r="AC90" s="46">
        <f>VLOOKUP($D90,'[2]CSTD CS'!$D$26:$X$346,12,0)</f>
        <v>0</v>
      </c>
      <c r="AD90" s="46"/>
      <c r="AE90" s="46">
        <f>VLOOKUP($D90,'[2]CSTD CS'!$D$26:$X$346,14,0)</f>
        <v>0</v>
      </c>
      <c r="AF90" s="3"/>
      <c r="AG90" s="46">
        <f>VLOOKUP($D90,'[2]CSTD CS'!$D$26:$X$346,13,0)</f>
        <v>0</v>
      </c>
      <c r="AH90" s="46"/>
      <c r="AI90" s="49"/>
      <c r="AJ90" s="46">
        <f>VLOOKUP($D90,'[2]CSTD CS'!$D$26:$X$346,15,0)</f>
        <v>0</v>
      </c>
      <c r="AK90" s="46"/>
      <c r="AL90" s="46">
        <f>VLOOKUP($D90,'[2]CSTD CS'!$D$26:$X$346,17,0)</f>
        <v>0</v>
      </c>
      <c r="AM90" s="3"/>
      <c r="AN90" s="46">
        <f>VLOOKUP($D90,'[2]CSTD CS'!$D$26:$X$346,16,0)</f>
        <v>0</v>
      </c>
      <c r="AO90" s="46"/>
      <c r="AP90" s="38"/>
      <c r="AQ90" s="46">
        <f>VLOOKUP($D90,'[3]CSTD CS'!$D$25:$AD$344,13,0)</f>
        <v>0</v>
      </c>
      <c r="AR90" s="46"/>
      <c r="AS90" s="3">
        <v>0</v>
      </c>
      <c r="AT90" s="3"/>
      <c r="AU90" s="46"/>
      <c r="AV90" s="3"/>
      <c r="AW90" s="53"/>
      <c r="AX90" s="46">
        <f>VLOOKUP($D90,'[3]CSTD CS'!$D$25:$AD$344,15,0)</f>
        <v>0</v>
      </c>
      <c r="AY90" s="46"/>
      <c r="AZ90" s="3">
        <v>0</v>
      </c>
      <c r="BA90" s="3"/>
      <c r="BB90" s="46"/>
      <c r="BC90" s="3"/>
      <c r="BD90" s="33"/>
      <c r="BE90" s="46">
        <f>VLOOKUP($D90,'[3]CSTD CS'!$D$25:$AD$344,17,0)</f>
        <v>0</v>
      </c>
      <c r="BF90" s="46"/>
      <c r="BG90" s="3">
        <v>0</v>
      </c>
      <c r="BH90" s="3"/>
      <c r="BI90" s="46"/>
      <c r="BJ90" s="46"/>
      <c r="BK90" s="46"/>
      <c r="BL90" s="2"/>
      <c r="BM90" s="46">
        <f>VLOOKUP($D90,'[3]CSTD CS'!$D$25:$AD$344,20,0)</f>
        <v>0</v>
      </c>
      <c r="BN90" s="46"/>
      <c r="BO90" s="3">
        <v>0</v>
      </c>
      <c r="BP90" s="46"/>
      <c r="BQ90" s="46"/>
      <c r="BR90" s="46"/>
      <c r="BS90" s="46"/>
      <c r="BT90" s="2"/>
      <c r="BU90" s="46">
        <f>VLOOKUP($D90,'[3]CSTD CS'!$D$25:$AA$344,23,0)</f>
        <v>0</v>
      </c>
      <c r="BV90" s="46"/>
      <c r="BW90" s="3">
        <v>0</v>
      </c>
      <c r="BX90" s="3"/>
      <c r="BY90" s="46"/>
      <c r="BZ90" s="46"/>
      <c r="CA90" s="46"/>
      <c r="CB90" s="46"/>
      <c r="CC90" s="46" t="str">
        <f>VLOOKUP($D90,'[3]CSTD CS'!$D$25:$AD$344,25,0)</f>
        <v>HTXS NV</v>
      </c>
      <c r="CD90" s="46"/>
      <c r="CE90" s="46"/>
      <c r="CF90" s="3">
        <v>0</v>
      </c>
      <c r="CG90" s="46"/>
      <c r="CH90" s="46">
        <f>VLOOKUP(D90,[7]LTT!$D$10:$Q$342,10,0)</f>
        <v>0</v>
      </c>
      <c r="CI90" s="3"/>
      <c r="CJ90" s="12" t="str">
        <f>VLOOKUP(D90,'[8]XET CUOI NAM'!$E$9:$BF$332,53,0)</f>
        <v>HTT NV</v>
      </c>
      <c r="CK90" s="12">
        <f>VLOOKUP($D90,'[9]Mau 6'!$D$10:$R$333,7,0)</f>
        <v>0</v>
      </c>
      <c r="CL90" s="12"/>
      <c r="CM90" s="3" t="s">
        <v>1436</v>
      </c>
      <c r="CN90" s="12">
        <f>SUM(COUNTIF(BU90,"x"),COUNTIF(CD90,"x"),COUNTIF(CK90,"x"))</f>
        <v>0</v>
      </c>
      <c r="CO90" s="12">
        <f>VLOOKUP($D90,'[9]Mau 6'!$D$10:$R$333,10,0)</f>
        <v>0</v>
      </c>
      <c r="CP90" s="46"/>
      <c r="CQ90" s="12">
        <f>VLOOKUP($D90,'[9]Mau 6'!$D$10:$R$333,10,0)</f>
        <v>0</v>
      </c>
      <c r="CR90" s="12">
        <f>VLOOKUP($D90,'[9]Mau 6'!$D$10:$R$333,10,0)</f>
        <v>0</v>
      </c>
      <c r="CS90" s="12" t="s">
        <v>431</v>
      </c>
      <c r="CT90" s="12"/>
      <c r="CU90" s="12"/>
      <c r="CV90" s="3" t="s">
        <v>1627</v>
      </c>
      <c r="CW90" s="12"/>
      <c r="CX90" s="12"/>
      <c r="CY90" s="46"/>
      <c r="CZ90" s="46"/>
      <c r="DA90" s="46"/>
      <c r="DB90" s="12" t="s">
        <v>2227</v>
      </c>
      <c r="DC90" s="12">
        <v>0</v>
      </c>
      <c r="DD90" s="12">
        <v>0</v>
      </c>
      <c r="DE90" s="5"/>
      <c r="DF90" s="5">
        <f>VLOOKUP($C90,'[13]Mau 2'!$C$9:$I$23,6,0)</f>
        <v>0</v>
      </c>
      <c r="DG90" s="5"/>
      <c r="DH90" s="5"/>
      <c r="DI90" s="5"/>
      <c r="DJ90" s="5"/>
    </row>
    <row r="91" spans="1:114" s="9" customFormat="1" ht="30" hidden="1" customHeight="1" x14ac:dyDescent="0.25">
      <c r="A91" s="12">
        <f>IF(C91="","",SUBTOTAL(3,$D$24:D91))</f>
        <v>7</v>
      </c>
      <c r="B91" s="12">
        <f>COUNTIF($E$24:E91,E91)</f>
        <v>13</v>
      </c>
      <c r="C91" s="39" t="s">
        <v>27</v>
      </c>
      <c r="D91" s="12" t="str">
        <f>VLOOKUP(C91,'[1]XET CUOI NAM'!$D$9:$E$332,2,0)</f>
        <v>01009026</v>
      </c>
      <c r="E91" s="12" t="s">
        <v>2036</v>
      </c>
      <c r="F91" s="12" t="s">
        <v>380</v>
      </c>
      <c r="G91" s="49"/>
      <c r="H91" s="46" t="e">
        <f>VLOOKUP($D91,'[2]CSTD CS'!$D$26:$X$346,3,0)</f>
        <v>#N/A</v>
      </c>
      <c r="I91" s="46"/>
      <c r="J91" s="46" t="e">
        <f>VLOOKUP($D91,'[2]CSTD CS'!$D$26:$X$346,5,0)</f>
        <v>#N/A</v>
      </c>
      <c r="K91" s="3"/>
      <c r="L91" s="46" t="e">
        <f>VLOOKUP($D91,'[2]CSTD CS'!$D$26:$X$346,4,0)</f>
        <v>#N/A</v>
      </c>
      <c r="M91" s="46"/>
      <c r="N91" s="49"/>
      <c r="O91" s="46" t="e">
        <f>VLOOKUP($D91,'[2]CSTD CS'!$D$26:$X$346,6,0)</f>
        <v>#N/A</v>
      </c>
      <c r="P91" s="46"/>
      <c r="Q91" s="46" t="e">
        <f>VLOOKUP($D91,'[2]CSTD CS'!$D$26:$X$346,8,0)</f>
        <v>#N/A</v>
      </c>
      <c r="R91" s="3"/>
      <c r="S91" s="46" t="e">
        <f>VLOOKUP($D91,'[2]CSTD CS'!$D$26:$X$346,7,0)</f>
        <v>#N/A</v>
      </c>
      <c r="T91" s="46"/>
      <c r="U91" s="49"/>
      <c r="V91" s="46" t="e">
        <f>VLOOKUP($D91,'[2]CSTD CS'!$D$26:$X$346,9,0)</f>
        <v>#N/A</v>
      </c>
      <c r="W91" s="46"/>
      <c r="X91" s="46" t="e">
        <f>VLOOKUP($D91,'[2]CSTD CS'!$D$26:$X$346,11,0)</f>
        <v>#N/A</v>
      </c>
      <c r="Y91" s="3"/>
      <c r="Z91" s="46" t="e">
        <f>VLOOKUP($D91,'[2]CSTD CS'!$D$26:$X$346,10,0)</f>
        <v>#N/A</v>
      </c>
      <c r="AA91" s="46"/>
      <c r="AB91" s="49"/>
      <c r="AC91" s="46" t="e">
        <f>VLOOKUP($D91,'[2]CSTD CS'!$D$26:$X$346,12,0)</f>
        <v>#N/A</v>
      </c>
      <c r="AD91" s="46"/>
      <c r="AE91" s="46" t="e">
        <f>VLOOKUP($D91,'[2]CSTD CS'!$D$26:$X$346,14,0)</f>
        <v>#N/A</v>
      </c>
      <c r="AF91" s="3"/>
      <c r="AG91" s="46" t="e">
        <f>VLOOKUP($D91,'[2]CSTD CS'!$D$26:$X$346,13,0)</f>
        <v>#N/A</v>
      </c>
      <c r="AH91" s="46"/>
      <c r="AI91" s="49"/>
      <c r="AJ91" s="46" t="e">
        <f>VLOOKUP($D91,'[2]CSTD CS'!$D$26:$X$346,15,0)</f>
        <v>#N/A</v>
      </c>
      <c r="AK91" s="46"/>
      <c r="AL91" s="46" t="e">
        <f>VLOOKUP($D91,'[2]CSTD CS'!$D$26:$X$346,17,0)</f>
        <v>#N/A</v>
      </c>
      <c r="AM91" s="3"/>
      <c r="AN91" s="46" t="e">
        <f>VLOOKUP($D91,'[2]CSTD CS'!$D$26:$X$346,16,0)</f>
        <v>#N/A</v>
      </c>
      <c r="AO91" s="46"/>
      <c r="AP91" s="38"/>
      <c r="AQ91" s="46"/>
      <c r="AR91" s="46"/>
      <c r="AS91" s="3"/>
      <c r="AT91" s="3"/>
      <c r="AU91" s="46"/>
      <c r="AV91" s="3"/>
      <c r="AW91" s="53"/>
      <c r="AX91" s="46"/>
      <c r="AY91" s="46"/>
      <c r="AZ91" s="3"/>
      <c r="BA91" s="3"/>
      <c r="BB91" s="46"/>
      <c r="BC91" s="3"/>
      <c r="BD91" s="33"/>
      <c r="BE91" s="46"/>
      <c r="BF91" s="46" t="s">
        <v>315</v>
      </c>
      <c r="BG91" s="3"/>
      <c r="BH91" s="3"/>
      <c r="BI91" s="46"/>
      <c r="BJ91" s="46"/>
      <c r="BK91" s="46"/>
      <c r="BL91" s="55"/>
      <c r="BM91" s="46"/>
      <c r="BN91" s="46" t="str">
        <f>VLOOKUP(C91,'[4]TH cham SK'!$P$19:$S$167,4,0)</f>
        <v>X</v>
      </c>
      <c r="BO91" s="3"/>
      <c r="BP91" s="46"/>
      <c r="BQ91" s="46"/>
      <c r="BR91" s="46"/>
      <c r="BS91" s="46"/>
      <c r="BT91" s="55"/>
      <c r="BU91" s="46"/>
      <c r="BV91" s="46"/>
      <c r="BW91" s="3"/>
      <c r="BX91" s="3"/>
      <c r="BY91" s="46"/>
      <c r="BZ91" s="46"/>
      <c r="CA91" s="46"/>
      <c r="CB91" s="46"/>
      <c r="CC91" s="46"/>
      <c r="CD91" s="46"/>
      <c r="CE91" s="46"/>
      <c r="CF91" s="3"/>
      <c r="CG91" s="46"/>
      <c r="CH91" s="46">
        <f>VLOOKUP(D91,[7]LTT!$D$10:$Q$342,10,0)</f>
        <v>0</v>
      </c>
      <c r="CI91" s="3"/>
      <c r="CJ91" s="12" t="str">
        <f>VLOOKUP(D91,'[8]XET CUOI NAM'!$E$9:$BF$332,53,0)</f>
        <v>HTXS NV</v>
      </c>
      <c r="CK91" s="12">
        <f>VLOOKUP($D91,'[9]Mau 6'!$D$10:$R$333,7,0)</f>
        <v>0</v>
      </c>
      <c r="CL91" s="12" t="str">
        <f>VLOOKUP(D91,[10]PL7!$F$17:$G$117,2,0)</f>
        <v>X</v>
      </c>
      <c r="CM91" s="3" t="s">
        <v>1437</v>
      </c>
      <c r="CN91" s="12">
        <f>SUM(COUNTIF(BU91,"x"),COUNTIF(CD91,"x"),COUNTIF(CK91,"x"))</f>
        <v>0</v>
      </c>
      <c r="CO91" s="12">
        <f>VLOOKUP($D91,'[9]Mau 6'!$D$10:$R$333,10,0)</f>
        <v>0</v>
      </c>
      <c r="CP91" s="46"/>
      <c r="CQ91" s="12">
        <f>VLOOKUP($D91,'[9]Mau 6'!$D$10:$R$333,10,0)</f>
        <v>0</v>
      </c>
      <c r="CR91" s="12">
        <f>VLOOKUP($D91,'[9]Mau 6'!$D$10:$R$333,10,0)</f>
        <v>0</v>
      </c>
      <c r="CS91" s="12" t="s">
        <v>371</v>
      </c>
      <c r="CT91" s="12" t="s">
        <v>315</v>
      </c>
      <c r="CU91" s="12" t="str">
        <f>VLOOKUP($D91,'[11]XET CUOI NAM'!$E$9:$BF$336,47,0)</f>
        <v>Tốt</v>
      </c>
      <c r="CV91" s="3" t="s">
        <v>1628</v>
      </c>
      <c r="CW91" s="12"/>
      <c r="CX91" s="203" t="s">
        <v>315</v>
      </c>
      <c r="CY91" s="46"/>
      <c r="CZ91" s="46"/>
      <c r="DA91" s="46"/>
      <c r="DB91" s="12" t="s">
        <v>2226</v>
      </c>
      <c r="DC91" s="12" t="s">
        <v>315</v>
      </c>
      <c r="DD91" s="12"/>
      <c r="DE91" s="17" t="s">
        <v>2081</v>
      </c>
      <c r="DF91" s="5"/>
      <c r="DG91" s="5"/>
      <c r="DH91" s="5"/>
      <c r="DI91" s="5"/>
      <c r="DJ91" s="5"/>
    </row>
    <row r="92" spans="1:114" s="16" customFormat="1" ht="30" hidden="1" customHeight="1" x14ac:dyDescent="0.25">
      <c r="A92" s="12">
        <f>ROW()-23</f>
        <v>69</v>
      </c>
      <c r="B92" s="12">
        <f>COUNTIF($E$24:E92,E92)</f>
        <v>14</v>
      </c>
      <c r="C92" s="21" t="s">
        <v>53</v>
      </c>
      <c r="D92" s="12" t="str">
        <f>VLOOKUP(C92,'[1]XET CUOI NAM'!$D$9:$E$332,2,0)</f>
        <v>01007003</v>
      </c>
      <c r="E92" s="12" t="s">
        <v>2036</v>
      </c>
      <c r="F92" s="12" t="s">
        <v>380</v>
      </c>
      <c r="G92" s="49"/>
      <c r="H92" s="46">
        <f>VLOOKUP($D92,'[2]CSTD CS'!$D$26:$X$346,3,0)</f>
        <v>0</v>
      </c>
      <c r="I92" s="46"/>
      <c r="J92" s="46">
        <f>VLOOKUP($D92,'[2]CSTD CS'!$D$26:$X$346,5,0)</f>
        <v>0</v>
      </c>
      <c r="K92" s="3"/>
      <c r="L92" s="46">
        <f>VLOOKUP($D92,'[2]CSTD CS'!$D$26:$X$346,4,0)</f>
        <v>0</v>
      </c>
      <c r="M92" s="46"/>
      <c r="N92" s="49"/>
      <c r="O92" s="46">
        <f>VLOOKUP($D92,'[2]CSTD CS'!$D$26:$X$346,6,0)</f>
        <v>0</v>
      </c>
      <c r="P92" s="46"/>
      <c r="Q92" s="46">
        <f>VLOOKUP($D92,'[2]CSTD CS'!$D$26:$X$346,8,0)</f>
        <v>0</v>
      </c>
      <c r="R92" s="3"/>
      <c r="S92" s="46">
        <f>VLOOKUP($D92,'[2]CSTD CS'!$D$26:$X$346,7,0)</f>
        <v>0</v>
      </c>
      <c r="T92" s="46"/>
      <c r="U92" s="49"/>
      <c r="V92" s="46">
        <f>VLOOKUP($D92,'[2]CSTD CS'!$D$26:$X$346,9,0)</f>
        <v>0</v>
      </c>
      <c r="W92" s="46"/>
      <c r="X92" s="46">
        <f>VLOOKUP($D92,'[2]CSTD CS'!$D$26:$X$346,11,0)</f>
        <v>0</v>
      </c>
      <c r="Y92" s="3"/>
      <c r="Z92" s="46">
        <f>VLOOKUP($D92,'[2]CSTD CS'!$D$26:$X$346,10,0)</f>
        <v>0</v>
      </c>
      <c r="AA92" s="46"/>
      <c r="AB92" s="49"/>
      <c r="AC92" s="46">
        <f>VLOOKUP($D92,'[2]CSTD CS'!$D$26:$X$346,12,0)</f>
        <v>0</v>
      </c>
      <c r="AD92" s="46"/>
      <c r="AE92" s="46">
        <f>VLOOKUP($D92,'[2]CSTD CS'!$D$26:$X$346,14,0)</f>
        <v>0</v>
      </c>
      <c r="AF92" s="3"/>
      <c r="AG92" s="46">
        <f>VLOOKUP($D92,'[2]CSTD CS'!$D$26:$X$346,13,0)</f>
        <v>0</v>
      </c>
      <c r="AH92" s="46"/>
      <c r="AI92" s="49"/>
      <c r="AJ92" s="46">
        <f>VLOOKUP($D92,'[2]CSTD CS'!$D$26:$X$346,15,0)</f>
        <v>0</v>
      </c>
      <c r="AK92" s="46"/>
      <c r="AL92" s="46">
        <f>VLOOKUP($D92,'[2]CSTD CS'!$D$26:$X$346,17,0)</f>
        <v>0</v>
      </c>
      <c r="AM92" s="3"/>
      <c r="AN92" s="46">
        <f>VLOOKUP($D92,'[2]CSTD CS'!$D$26:$X$346,16,0)</f>
        <v>0</v>
      </c>
      <c r="AO92" s="46"/>
      <c r="AP92" s="41"/>
      <c r="AQ92" s="46" t="str">
        <f>VLOOKUP($D92,'[3]CSTD CS'!$D$25:$AD$344,13,0)</f>
        <v>x</v>
      </c>
      <c r="AR92" s="46" t="s">
        <v>346</v>
      </c>
      <c r="AS92" s="3" t="s">
        <v>597</v>
      </c>
      <c r="AT92" s="3"/>
      <c r="AU92" s="46"/>
      <c r="AV92" s="3"/>
      <c r="AW92" s="62"/>
      <c r="AX92" s="46">
        <f>VLOOKUP($D92,'[3]CSTD CS'!$D$25:$AD$344,15,0)</f>
        <v>0</v>
      </c>
      <c r="AY92" s="46"/>
      <c r="AZ92" s="3" t="s">
        <v>784</v>
      </c>
      <c r="BA92" s="3"/>
      <c r="BB92" s="46"/>
      <c r="BC92" s="3"/>
      <c r="BD92" s="33"/>
      <c r="BE92" s="46">
        <f>VLOOKUP($D92,'[3]CSTD CS'!$D$25:$AD$344,17,0)</f>
        <v>0</v>
      </c>
      <c r="BF92" s="46"/>
      <c r="BG92" s="3">
        <v>0</v>
      </c>
      <c r="BH92" s="3"/>
      <c r="BI92" s="46"/>
      <c r="BJ92" s="46"/>
      <c r="BK92" s="46"/>
      <c r="BL92" s="2"/>
      <c r="BM92" s="46">
        <f>VLOOKUP($D92,'[3]CSTD CS'!$D$25:$AD$344,20,0)</f>
        <v>0</v>
      </c>
      <c r="BN92" s="46"/>
      <c r="BO92" s="3">
        <v>0</v>
      </c>
      <c r="BP92" s="46"/>
      <c r="BQ92" s="46"/>
      <c r="BR92" s="46"/>
      <c r="BS92" s="46"/>
      <c r="BT92" s="2"/>
      <c r="BU92" s="46">
        <f>VLOOKUP($D92,'[3]CSTD CS'!$D$25:$AA$344,23,0)</f>
        <v>0</v>
      </c>
      <c r="BV92" s="46"/>
      <c r="BW92" s="3">
        <v>0</v>
      </c>
      <c r="BX92" s="3"/>
      <c r="BY92" s="46"/>
      <c r="BZ92" s="46"/>
      <c r="CA92" s="46"/>
      <c r="CB92" s="46"/>
      <c r="CC92" s="46" t="str">
        <f>VLOOKUP($D92,'[3]CSTD CS'!$D$25:$AD$344,25,0)</f>
        <v>HTXS NV</v>
      </c>
      <c r="CD92" s="46"/>
      <c r="CE92" s="46"/>
      <c r="CF92" s="3" t="s">
        <v>1272</v>
      </c>
      <c r="CG92" s="46"/>
      <c r="CH92" s="46">
        <f>VLOOKUP(D92,[7]LTT!$D$10:$Q$342,10,0)</f>
        <v>0</v>
      </c>
      <c r="CI92" s="3"/>
      <c r="CJ92" s="12" t="str">
        <f>VLOOKUP(D92,'[8]XET CUOI NAM'!$E$9:$BF$332,53,0)</f>
        <v>HTT NV</v>
      </c>
      <c r="CK92" s="12">
        <f>VLOOKUP($D92,'[9]Mau 6'!$D$10:$R$333,7,0)</f>
        <v>0</v>
      </c>
      <c r="CL92" s="12"/>
      <c r="CM92" s="3"/>
      <c r="CN92" s="12">
        <f>SUM(COUNTIF(BU92,"x"),COUNTIF(CD92,"x"),COUNTIF(CK92,"x"))</f>
        <v>0</v>
      </c>
      <c r="CO92" s="12">
        <f>VLOOKUP($D92,'[9]Mau 6'!$D$10:$R$333,10,0)</f>
        <v>0</v>
      </c>
      <c r="CP92" s="46"/>
      <c r="CQ92" s="12">
        <f>VLOOKUP($D92,'[9]Mau 6'!$D$10:$R$333,10,0)</f>
        <v>0</v>
      </c>
      <c r="CR92" s="12">
        <f>VLOOKUP($D92,'[9]Mau 6'!$D$10:$R$333,10,0)</f>
        <v>0</v>
      </c>
      <c r="CS92" s="12" t="s">
        <v>431</v>
      </c>
      <c r="CT92" s="12"/>
      <c r="CU92" s="12"/>
      <c r="CV92" s="3" t="s">
        <v>1629</v>
      </c>
      <c r="CW92" s="12"/>
      <c r="CX92" s="12"/>
      <c r="CY92" s="46"/>
      <c r="CZ92" s="46"/>
      <c r="DA92" s="46"/>
      <c r="DB92" s="12" t="s">
        <v>2227</v>
      </c>
      <c r="DC92" s="12">
        <v>0</v>
      </c>
      <c r="DD92" s="12">
        <v>0</v>
      </c>
      <c r="DE92" s="5"/>
      <c r="DF92" s="5">
        <f>VLOOKUP($C92,'[13]Mau 2'!$C$9:$I$23,6,0)</f>
        <v>0</v>
      </c>
      <c r="DG92" s="194"/>
      <c r="DH92" s="194"/>
      <c r="DI92" s="194"/>
      <c r="DJ92" s="194"/>
    </row>
    <row r="93" spans="1:114" s="16" customFormat="1" ht="30" hidden="1" customHeight="1" x14ac:dyDescent="0.25">
      <c r="A93" s="12">
        <f>ROW()-23</f>
        <v>70</v>
      </c>
      <c r="B93" s="12">
        <f>COUNTIF($E$24:E93,E93)</f>
        <v>15</v>
      </c>
      <c r="C93" s="39" t="s">
        <v>388</v>
      </c>
      <c r="D93" s="32" t="s">
        <v>389</v>
      </c>
      <c r="E93" s="12" t="s">
        <v>2036</v>
      </c>
      <c r="F93" s="12" t="s">
        <v>380</v>
      </c>
      <c r="G93" s="49"/>
      <c r="H93" s="46" t="e">
        <f>VLOOKUP($D93,'[2]CSTD CS'!$D$26:$X$346,3,0)</f>
        <v>#N/A</v>
      </c>
      <c r="I93" s="46"/>
      <c r="J93" s="46" t="e">
        <f>VLOOKUP($D93,'[2]CSTD CS'!$D$26:$X$346,5,0)</f>
        <v>#N/A</v>
      </c>
      <c r="K93" s="3"/>
      <c r="L93" s="46" t="e">
        <f>VLOOKUP($D93,'[2]CSTD CS'!$D$26:$X$346,4,0)</f>
        <v>#N/A</v>
      </c>
      <c r="M93" s="46"/>
      <c r="N93" s="49"/>
      <c r="O93" s="46" t="e">
        <f>VLOOKUP($D93,'[2]CSTD CS'!$D$26:$X$346,6,0)</f>
        <v>#N/A</v>
      </c>
      <c r="P93" s="46"/>
      <c r="Q93" s="46" t="e">
        <f>VLOOKUP($D93,'[2]CSTD CS'!$D$26:$X$346,8,0)</f>
        <v>#N/A</v>
      </c>
      <c r="R93" s="3"/>
      <c r="S93" s="46" t="e">
        <f>VLOOKUP($D93,'[2]CSTD CS'!$D$26:$X$346,7,0)</f>
        <v>#N/A</v>
      </c>
      <c r="T93" s="46"/>
      <c r="U93" s="49"/>
      <c r="V93" s="46" t="e">
        <f>VLOOKUP($D93,'[2]CSTD CS'!$D$26:$X$346,9,0)</f>
        <v>#N/A</v>
      </c>
      <c r="W93" s="46"/>
      <c r="X93" s="46" t="e">
        <f>VLOOKUP($D93,'[2]CSTD CS'!$D$26:$X$346,11,0)</f>
        <v>#N/A</v>
      </c>
      <c r="Y93" s="3"/>
      <c r="Z93" s="46" t="e">
        <f>VLOOKUP($D93,'[2]CSTD CS'!$D$26:$X$346,10,0)</f>
        <v>#N/A</v>
      </c>
      <c r="AA93" s="46"/>
      <c r="AB93" s="49"/>
      <c r="AC93" s="46" t="e">
        <f>VLOOKUP($D93,'[2]CSTD CS'!$D$26:$X$346,12,0)</f>
        <v>#N/A</v>
      </c>
      <c r="AD93" s="46"/>
      <c r="AE93" s="46" t="e">
        <f>VLOOKUP($D93,'[2]CSTD CS'!$D$26:$X$346,14,0)</f>
        <v>#N/A</v>
      </c>
      <c r="AF93" s="3"/>
      <c r="AG93" s="46" t="e">
        <f>VLOOKUP($D93,'[2]CSTD CS'!$D$26:$X$346,13,0)</f>
        <v>#N/A</v>
      </c>
      <c r="AH93" s="46"/>
      <c r="AI93" s="49"/>
      <c r="AJ93" s="46" t="e">
        <f>VLOOKUP($D93,'[2]CSTD CS'!$D$26:$X$346,15,0)</f>
        <v>#N/A</v>
      </c>
      <c r="AK93" s="46"/>
      <c r="AL93" s="46" t="e">
        <f>VLOOKUP($D93,'[2]CSTD CS'!$D$26:$X$346,17,0)</f>
        <v>#N/A</v>
      </c>
      <c r="AM93" s="3"/>
      <c r="AN93" s="46" t="e">
        <f>VLOOKUP($D93,'[2]CSTD CS'!$D$26:$X$346,16,0)</f>
        <v>#N/A</v>
      </c>
      <c r="AO93" s="46"/>
      <c r="AP93" s="41"/>
      <c r="AQ93" s="46"/>
      <c r="AR93" s="46"/>
      <c r="AS93" s="3"/>
      <c r="AT93" s="3"/>
      <c r="AU93" s="46"/>
      <c r="AV93" s="3"/>
      <c r="AW93" s="62"/>
      <c r="AX93" s="46"/>
      <c r="AY93" s="46"/>
      <c r="AZ93" s="3"/>
      <c r="BA93" s="3"/>
      <c r="BB93" s="46"/>
      <c r="BC93" s="3"/>
      <c r="BD93" s="33"/>
      <c r="BE93" s="46"/>
      <c r="BF93" s="46"/>
      <c r="BG93" s="3"/>
      <c r="BH93" s="3"/>
      <c r="BI93" s="46"/>
      <c r="BJ93" s="46"/>
      <c r="BK93" s="46"/>
      <c r="BL93" s="2"/>
      <c r="BM93" s="46"/>
      <c r="BN93" s="46"/>
      <c r="BO93" s="3"/>
      <c r="BP93" s="46"/>
      <c r="BQ93" s="46"/>
      <c r="BR93" s="46"/>
      <c r="BS93" s="46"/>
      <c r="BT93" s="2"/>
      <c r="BU93" s="46"/>
      <c r="BV93" s="46"/>
      <c r="BW93" s="3"/>
      <c r="BX93" s="3"/>
      <c r="BY93" s="46"/>
      <c r="BZ93" s="46"/>
      <c r="CA93" s="46"/>
      <c r="CB93" s="46"/>
      <c r="CC93" s="46"/>
      <c r="CD93" s="46"/>
      <c r="CE93" s="46"/>
      <c r="CF93" s="3"/>
      <c r="CG93" s="46"/>
      <c r="CH93" s="46"/>
      <c r="CI93" s="3"/>
      <c r="CJ93" s="12"/>
      <c r="CK93" s="12"/>
      <c r="CL93" s="12"/>
      <c r="CM93" s="3"/>
      <c r="CN93" s="12"/>
      <c r="CO93" s="12"/>
      <c r="CP93" s="46"/>
      <c r="CQ93" s="12"/>
      <c r="CR93" s="12"/>
      <c r="CS93" s="12" t="s">
        <v>431</v>
      </c>
      <c r="CT93" s="12"/>
      <c r="CU93" s="12" t="str">
        <f>VLOOKUP($D93,'[11]XET CUOI NAM'!$E$9:$BF$336,47,0)</f>
        <v>Tốt</v>
      </c>
      <c r="CV93" s="3" t="s">
        <v>1630</v>
      </c>
      <c r="CW93" s="12"/>
      <c r="CX93" s="12"/>
      <c r="CY93" s="46"/>
      <c r="CZ93" s="46"/>
      <c r="DA93" s="46"/>
      <c r="DB93" s="12" t="s">
        <v>2227</v>
      </c>
      <c r="DC93" s="12">
        <v>0</v>
      </c>
      <c r="DD93" s="12">
        <v>0</v>
      </c>
      <c r="DE93" s="5"/>
      <c r="DF93" s="5">
        <f>VLOOKUP($C93,'[13]Mau 2'!$C$9:$I$23,6,0)</f>
        <v>0</v>
      </c>
      <c r="DG93" s="194"/>
      <c r="DH93" s="194"/>
      <c r="DI93" s="194"/>
      <c r="DJ93" s="194"/>
    </row>
    <row r="94" spans="1:114" s="6" customFormat="1" ht="30" hidden="1" customHeight="1" x14ac:dyDescent="0.25">
      <c r="A94" s="12">
        <f>ROW()-23</f>
        <v>71</v>
      </c>
      <c r="B94" s="12">
        <f>COUNTIF($E$24:E94,E94)</f>
        <v>16</v>
      </c>
      <c r="C94" s="4" t="s">
        <v>333</v>
      </c>
      <c r="D94" s="12" t="str">
        <f>VLOOKUP(C94,'[1]XET CUOI NAM'!$D$9:$E$332,2,0)</f>
        <v>01002038</v>
      </c>
      <c r="E94" s="12" t="s">
        <v>2036</v>
      </c>
      <c r="F94" s="12" t="s">
        <v>380</v>
      </c>
      <c r="G94" s="49"/>
      <c r="H94" s="46" t="e">
        <f>VLOOKUP($D94,'[2]CSTD CS'!$D$26:$X$346,3,0)</f>
        <v>#N/A</v>
      </c>
      <c r="I94" s="46"/>
      <c r="J94" s="46" t="e">
        <f>VLOOKUP($D94,'[2]CSTD CS'!$D$26:$X$346,5,0)</f>
        <v>#N/A</v>
      </c>
      <c r="K94" s="3"/>
      <c r="L94" s="46" t="e">
        <f>VLOOKUP($D94,'[2]CSTD CS'!$D$26:$X$346,4,0)</f>
        <v>#N/A</v>
      </c>
      <c r="M94" s="46"/>
      <c r="N94" s="49"/>
      <c r="O94" s="46" t="e">
        <f>VLOOKUP($D94,'[2]CSTD CS'!$D$26:$X$346,6,0)</f>
        <v>#N/A</v>
      </c>
      <c r="P94" s="46"/>
      <c r="Q94" s="46" t="e">
        <f>VLOOKUP($D94,'[2]CSTD CS'!$D$26:$X$346,8,0)</f>
        <v>#N/A</v>
      </c>
      <c r="R94" s="3"/>
      <c r="S94" s="46" t="e">
        <f>VLOOKUP($D94,'[2]CSTD CS'!$D$26:$X$346,7,0)</f>
        <v>#N/A</v>
      </c>
      <c r="T94" s="46"/>
      <c r="U94" s="49"/>
      <c r="V94" s="46" t="e">
        <f>VLOOKUP($D94,'[2]CSTD CS'!$D$26:$X$346,9,0)</f>
        <v>#N/A</v>
      </c>
      <c r="W94" s="46"/>
      <c r="X94" s="46" t="e">
        <f>VLOOKUP($D94,'[2]CSTD CS'!$D$26:$X$346,11,0)</f>
        <v>#N/A</v>
      </c>
      <c r="Y94" s="3"/>
      <c r="Z94" s="46" t="e">
        <f>VLOOKUP($D94,'[2]CSTD CS'!$D$26:$X$346,10,0)</f>
        <v>#N/A</v>
      </c>
      <c r="AA94" s="46"/>
      <c r="AB94" s="49"/>
      <c r="AC94" s="46" t="e">
        <f>VLOOKUP($D94,'[2]CSTD CS'!$D$26:$X$346,12,0)</f>
        <v>#N/A</v>
      </c>
      <c r="AD94" s="46"/>
      <c r="AE94" s="46" t="e">
        <f>VLOOKUP($D94,'[2]CSTD CS'!$D$26:$X$346,14,0)</f>
        <v>#N/A</v>
      </c>
      <c r="AF94" s="3"/>
      <c r="AG94" s="46" t="e">
        <f>VLOOKUP($D94,'[2]CSTD CS'!$D$26:$X$346,13,0)</f>
        <v>#N/A</v>
      </c>
      <c r="AH94" s="46"/>
      <c r="AI94" s="49"/>
      <c r="AJ94" s="46" t="e">
        <f>VLOOKUP($D94,'[2]CSTD CS'!$D$26:$X$346,15,0)</f>
        <v>#N/A</v>
      </c>
      <c r="AK94" s="46"/>
      <c r="AL94" s="46" t="e">
        <f>VLOOKUP($D94,'[2]CSTD CS'!$D$26:$X$346,17,0)</f>
        <v>#N/A</v>
      </c>
      <c r="AM94" s="3"/>
      <c r="AN94" s="46" t="e">
        <f>VLOOKUP($D94,'[2]CSTD CS'!$D$26:$X$346,16,0)</f>
        <v>#N/A</v>
      </c>
      <c r="AO94" s="46"/>
      <c r="AP94" s="38"/>
      <c r="AQ94" s="46"/>
      <c r="AR94" s="46"/>
      <c r="AS94" s="3"/>
      <c r="AT94" s="3"/>
      <c r="AU94" s="46"/>
      <c r="AV94" s="3"/>
      <c r="AW94" s="53"/>
      <c r="AX94" s="46"/>
      <c r="AY94" s="46"/>
      <c r="AZ94" s="3"/>
      <c r="BA94" s="3"/>
      <c r="BB94" s="46"/>
      <c r="BC94" s="3"/>
      <c r="BD94" s="33"/>
      <c r="BE94" s="46"/>
      <c r="BF94" s="46"/>
      <c r="BG94" s="3"/>
      <c r="BH94" s="3"/>
      <c r="BI94" s="46"/>
      <c r="BJ94" s="46"/>
      <c r="BK94" s="46"/>
      <c r="BL94" s="59"/>
      <c r="BM94" s="46"/>
      <c r="BN94" s="46"/>
      <c r="BO94" s="3"/>
      <c r="BP94" s="46"/>
      <c r="BQ94" s="46"/>
      <c r="BR94" s="46"/>
      <c r="BS94" s="46"/>
      <c r="BT94" s="59"/>
      <c r="BU94" s="46"/>
      <c r="BV94" s="46"/>
      <c r="BW94" s="3"/>
      <c r="BX94" s="3"/>
      <c r="BY94" s="46"/>
      <c r="BZ94" s="46"/>
      <c r="CA94" s="46"/>
      <c r="CB94" s="46"/>
      <c r="CC94" s="46"/>
      <c r="CD94" s="46"/>
      <c r="CE94" s="46"/>
      <c r="CF94" s="3"/>
      <c r="CG94" s="46"/>
      <c r="CH94" s="46">
        <f>VLOOKUP(D94,[7]LTT!$D$10:$Q$342,10,0)</f>
        <v>0</v>
      </c>
      <c r="CI94" s="3"/>
      <c r="CJ94" s="12" t="str">
        <f>VLOOKUP(D94,'[8]XET CUOI NAM'!$E$9:$BF$332,53,0)</f>
        <v>HTT NV</v>
      </c>
      <c r="CK94" s="12">
        <f>VLOOKUP($D94,'[9]Mau 6'!$D$10:$R$333,7,0)</f>
        <v>0</v>
      </c>
      <c r="CL94" s="12"/>
      <c r="CM94" s="3"/>
      <c r="CN94" s="12">
        <f t="shared" ref="CN94:CN99" si="3">SUM(COUNTIF(BU94,"x"),COUNTIF(CD94,"x"),COUNTIF(CK94,"x"))</f>
        <v>0</v>
      </c>
      <c r="CO94" s="12">
        <f>VLOOKUP($D94,'[9]Mau 6'!$D$10:$R$333,10,0)</f>
        <v>0</v>
      </c>
      <c r="CP94" s="46"/>
      <c r="CQ94" s="12">
        <f>VLOOKUP($D94,'[9]Mau 6'!$D$10:$R$333,10,0)</f>
        <v>0</v>
      </c>
      <c r="CR94" s="12">
        <f>VLOOKUP($D94,'[9]Mau 6'!$D$10:$R$333,10,0)</f>
        <v>0</v>
      </c>
      <c r="CS94" s="12" t="s">
        <v>431</v>
      </c>
      <c r="CT94" s="12"/>
      <c r="CU94" s="12"/>
      <c r="CV94" s="3"/>
      <c r="CW94" s="12"/>
      <c r="CX94" s="12"/>
      <c r="CY94" s="46"/>
      <c r="CZ94" s="46"/>
      <c r="DA94" s="46"/>
      <c r="DB94" s="12" t="s">
        <v>2227</v>
      </c>
      <c r="DC94" s="12">
        <v>0</v>
      </c>
      <c r="DD94" s="12">
        <v>0</v>
      </c>
      <c r="DE94" s="5"/>
      <c r="DF94" s="5">
        <f>VLOOKUP($C94,'[13]Mau 2'!$C$9:$I$23,6,0)</f>
        <v>0</v>
      </c>
      <c r="DG94" s="191"/>
      <c r="DH94" s="191"/>
      <c r="DI94" s="191"/>
      <c r="DJ94" s="205"/>
    </row>
    <row r="95" spans="1:114" s="6" customFormat="1" ht="30" hidden="1" customHeight="1" x14ac:dyDescent="0.25">
      <c r="A95" s="12">
        <f>ROW()-23</f>
        <v>72</v>
      </c>
      <c r="B95" s="12">
        <f>COUNTIF($E$24:E95,E95)</f>
        <v>1</v>
      </c>
      <c r="C95" s="21" t="s">
        <v>28</v>
      </c>
      <c r="D95" s="12" t="str">
        <f>VLOOKUP(C95,'[1]XET CUOI NAM'!$D$9:$E$332,2,0)</f>
        <v>01009009</v>
      </c>
      <c r="E95" s="12" t="s">
        <v>384</v>
      </c>
      <c r="F95" s="12" t="s">
        <v>378</v>
      </c>
      <c r="G95" s="49"/>
      <c r="H95" s="46">
        <f>VLOOKUP($D95,'[2]CSTD CS'!$D$26:$X$346,3,0)</f>
        <v>0</v>
      </c>
      <c r="I95" s="46"/>
      <c r="J95" s="46">
        <f>VLOOKUP($D95,'[2]CSTD CS'!$D$26:$X$346,5,0)</f>
        <v>0</v>
      </c>
      <c r="K95" s="3"/>
      <c r="L95" s="46">
        <f>VLOOKUP($D95,'[2]CSTD CS'!$D$26:$X$346,4,0)</f>
        <v>0</v>
      </c>
      <c r="M95" s="46"/>
      <c r="N95" s="49"/>
      <c r="O95" s="46" t="str">
        <f>VLOOKUP($D95,'[2]CSTD CS'!$D$26:$X$346,6,0)</f>
        <v>x</v>
      </c>
      <c r="P95" s="46"/>
      <c r="Q95" s="46" t="str">
        <f>VLOOKUP($D95,'[2]CSTD CS'!$D$26:$X$346,8,0)</f>
        <v>Một số kinh nghiệm để nâng cao hiệu quả việc nghiên cứu khoa học của Sinh viên</v>
      </c>
      <c r="R95" s="3"/>
      <c r="S95" s="46">
        <f>VLOOKUP($D95,'[2]CSTD CS'!$D$26:$X$346,7,0)</f>
        <v>0</v>
      </c>
      <c r="T95" s="46"/>
      <c r="U95" s="49"/>
      <c r="V95" s="46" t="str">
        <f>VLOOKUP($D95,'[2]CSTD CS'!$D$26:$X$346,9,0)</f>
        <v>x</v>
      </c>
      <c r="W95" s="46"/>
      <c r="X95" s="46" t="str">
        <f>VLOOKUP($D95,'[2]CSTD CS'!$D$26:$X$346,11,0)</f>
        <v>Xây dựng Quy trình công tác rà soát và hệ thống hóa văn bản Quy phạm pháp luật tại trường Cao đẳng KT Lý Tự Trọng Tp.HCM</v>
      </c>
      <c r="Y95" s="3"/>
      <c r="Z95" s="46" t="str">
        <f>VLOOKUP($D95,'[2]CSTD CS'!$D$26:$X$346,10,0)</f>
        <v>x</v>
      </c>
      <c r="AA95" s="46"/>
      <c r="AB95" s="49"/>
      <c r="AC95" s="46" t="str">
        <f>VLOOKUP($D95,'[2]CSTD CS'!$D$26:$X$346,12,0)</f>
        <v>x</v>
      </c>
      <c r="AD95" s="46"/>
      <c r="AE95" s="46" t="str">
        <f>VLOOKUP($D95,'[2]CSTD CS'!$D$26:$X$346,14,0)</f>
        <v xml:space="preserve">Một số kinh nghiệm về thực hiện công tác giải quyết đơn thư tại trường CĐKT Lý Tự Trọng </v>
      </c>
      <c r="AF95" s="3"/>
      <c r="AG95" s="46">
        <f>VLOOKUP($D95,'[2]CSTD CS'!$D$26:$X$346,13,0)</f>
        <v>0</v>
      </c>
      <c r="AH95" s="46"/>
      <c r="AI95" s="49"/>
      <c r="AJ95" s="46">
        <f>VLOOKUP($D95,'[2]CSTD CS'!$D$26:$X$346,15,0)</f>
        <v>0</v>
      </c>
      <c r="AK95" s="46"/>
      <c r="AL95" s="46">
        <f>VLOOKUP($D95,'[2]CSTD CS'!$D$26:$X$346,17,0)</f>
        <v>0</v>
      </c>
      <c r="AM95" s="3"/>
      <c r="AN95" s="46">
        <f>VLOOKUP($D95,'[2]CSTD CS'!$D$26:$X$346,16,0)</f>
        <v>0</v>
      </c>
      <c r="AO95" s="46"/>
      <c r="AP95" s="51"/>
      <c r="AQ95" s="46">
        <f>VLOOKUP($D95,'[3]CSTD CS'!$D$25:$AD$344,13,0)</f>
        <v>0</v>
      </c>
      <c r="AR95" s="46"/>
      <c r="AS95" s="3" t="s">
        <v>598</v>
      </c>
      <c r="AT95" s="3"/>
      <c r="AU95" s="46"/>
      <c r="AV95" s="3"/>
      <c r="AW95" s="33"/>
      <c r="AX95" s="46">
        <f>VLOOKUP($D95,'[3]CSTD CS'!$D$25:$AD$344,15,0)</f>
        <v>0</v>
      </c>
      <c r="AY95" s="46"/>
      <c r="AZ95" s="3">
        <v>0</v>
      </c>
      <c r="BA95" s="3"/>
      <c r="BB95" s="46"/>
      <c r="BC95" s="3"/>
      <c r="BD95" s="33"/>
      <c r="BE95" s="46">
        <f>VLOOKUP($D95,'[3]CSTD CS'!$D$25:$AD$344,17,0)</f>
        <v>0</v>
      </c>
      <c r="BF95" s="46"/>
      <c r="BG95" s="3">
        <v>0</v>
      </c>
      <c r="BH95" s="3"/>
      <c r="BI95" s="46"/>
      <c r="BJ95" s="46"/>
      <c r="BK95" s="46"/>
      <c r="BL95" s="55"/>
      <c r="BM95" s="46">
        <f>VLOOKUP($D95,'[3]CSTD CS'!$D$25:$AD$344,20,0)</f>
        <v>0</v>
      </c>
      <c r="BN95" s="46"/>
      <c r="BO95" s="3" t="s">
        <v>975</v>
      </c>
      <c r="BP95" s="46"/>
      <c r="BQ95" s="46"/>
      <c r="BR95" s="46"/>
      <c r="BS95" s="46"/>
      <c r="BT95" s="55"/>
      <c r="BU95" s="46">
        <f>VLOOKUP($D95,'[3]CSTD CS'!$D$25:$AA$344,23,0)</f>
        <v>0</v>
      </c>
      <c r="BV95" s="46"/>
      <c r="BW95" s="3">
        <v>0</v>
      </c>
      <c r="BX95" s="3"/>
      <c r="BY95" s="46"/>
      <c r="BZ95" s="46"/>
      <c r="CA95" s="46"/>
      <c r="CB95" s="46"/>
      <c r="CC95" s="46" t="str">
        <f>VLOOKUP($D95,'[3]CSTD CS'!$D$25:$AD$344,25,0)</f>
        <v>HTXS NV</v>
      </c>
      <c r="CD95" s="46"/>
      <c r="CE95" s="46"/>
      <c r="CF95" s="3">
        <v>0</v>
      </c>
      <c r="CG95" s="46"/>
      <c r="CH95" s="46">
        <f>VLOOKUP(D95,[7]LTT!$D$10:$Q$342,10,0)</f>
        <v>0</v>
      </c>
      <c r="CI95" s="3"/>
      <c r="CJ95" s="12" t="str">
        <f>VLOOKUP(D95,'[8]XET CUOI NAM'!$E$9:$BF$332,53,0)</f>
        <v>HTXS NV</v>
      </c>
      <c r="CK95" s="12">
        <f>VLOOKUP($D95,'[9]Mau 6'!$D$10:$R$333,7,0)</f>
        <v>0</v>
      </c>
      <c r="CL95" s="12"/>
      <c r="CM95" s="3"/>
      <c r="CN95" s="12">
        <f t="shared" si="3"/>
        <v>0</v>
      </c>
      <c r="CO95" s="12">
        <f>VLOOKUP($D95,'[9]Mau 6'!$D$10:$R$333,10,0)</f>
        <v>0</v>
      </c>
      <c r="CP95" s="46"/>
      <c r="CQ95" s="12">
        <f>VLOOKUP($D95,'[9]Mau 6'!$D$10:$R$333,10,0)</f>
        <v>0</v>
      </c>
      <c r="CR95" s="12">
        <f>VLOOKUP($D95,'[9]Mau 6'!$D$10:$R$333,10,0)</f>
        <v>0</v>
      </c>
      <c r="CS95" s="12" t="s">
        <v>371</v>
      </c>
      <c r="CT95" s="12"/>
      <c r="CU95" s="12"/>
      <c r="CV95" s="3"/>
      <c r="CW95" s="12"/>
      <c r="CX95" s="12"/>
      <c r="CY95" s="46"/>
      <c r="CZ95" s="46"/>
      <c r="DA95" s="46"/>
      <c r="DB95" s="12" t="s">
        <v>2227</v>
      </c>
      <c r="DC95" s="12">
        <v>0</v>
      </c>
      <c r="DD95" s="12">
        <v>0</v>
      </c>
      <c r="DE95" s="5"/>
      <c r="DF95" s="5"/>
      <c r="DG95" s="191"/>
      <c r="DH95" s="191"/>
      <c r="DI95" s="191"/>
      <c r="DJ95" s="205"/>
    </row>
    <row r="96" spans="1:114" s="6" customFormat="1" ht="30" hidden="1" customHeight="1" x14ac:dyDescent="0.25">
      <c r="A96" s="12">
        <f>IF(C96="","",SUBTOTAL(3,$D$24:D96))</f>
        <v>7</v>
      </c>
      <c r="B96" s="12">
        <f>COUNTIF($E$24:E96,E96)</f>
        <v>2</v>
      </c>
      <c r="C96" s="21" t="s">
        <v>238</v>
      </c>
      <c r="D96" s="12" t="str">
        <f>VLOOKUP(C96,'[1]XET CUOI NAM'!$D$9:$E$332,2,0)</f>
        <v>01003002</v>
      </c>
      <c r="E96" s="12" t="s">
        <v>384</v>
      </c>
      <c r="F96" s="12" t="s">
        <v>378</v>
      </c>
      <c r="G96" s="49"/>
      <c r="H96" s="46" t="str">
        <f>VLOOKUP($D96,'[2]CSTD CS'!$D$26:$X$346,3,0)</f>
        <v>x</v>
      </c>
      <c r="I96" s="46"/>
      <c r="J96" s="46" t="str">
        <f>VLOOKUP($D96,'[2]CSTD CS'!$D$26:$X$346,5,0)</f>
        <v>Tổ chức sắp xếp, xây dựng tính chính xác trong công tác quản lý thu-chi nguồn ngân sách cấp</v>
      </c>
      <c r="K96" s="3"/>
      <c r="L96" s="46">
        <f>VLOOKUP($D96,'[2]CSTD CS'!$D$26:$X$346,4,0)</f>
        <v>0</v>
      </c>
      <c r="M96" s="46"/>
      <c r="N96" s="49"/>
      <c r="O96" s="46" t="str">
        <f>VLOOKUP($D96,'[2]CSTD CS'!$D$26:$X$346,6,0)</f>
        <v>x</v>
      </c>
      <c r="P96" s="46"/>
      <c r="Q96" s="46" t="str">
        <f>VLOOKUP($D96,'[2]CSTD CS'!$D$26:$X$346,8,0)</f>
        <v>Tổ chức sắp xếp công việc, xây dựng tính chính xác trong công tác quản lý thu chi nguồn ngân sách cấp</v>
      </c>
      <c r="R96" s="3"/>
      <c r="S96" s="46" t="str">
        <f>VLOOKUP($D96,'[2]CSTD CS'!$D$26:$X$346,7,0)</f>
        <v>x</v>
      </c>
      <c r="T96" s="46"/>
      <c r="U96" s="49"/>
      <c r="V96" s="46" t="str">
        <f>VLOOKUP($D96,'[2]CSTD CS'!$D$26:$X$346,9,0)</f>
        <v>x</v>
      </c>
      <c r="W96" s="46"/>
      <c r="X96" s="46" t="str">
        <f>VLOOKUP($D96,'[2]CSTD CS'!$D$26:$X$346,11,0)</f>
        <v xml:space="preserve">Quản lý nguồn kinh phí ngân sách </v>
      </c>
      <c r="Y96" s="3"/>
      <c r="Z96" s="46">
        <f>VLOOKUP($D96,'[2]CSTD CS'!$D$26:$X$346,10,0)</f>
        <v>0</v>
      </c>
      <c r="AA96" s="46"/>
      <c r="AB96" s="49"/>
      <c r="AC96" s="46" t="str">
        <f>VLOOKUP($D96,'[2]CSTD CS'!$D$26:$X$346,12,0)</f>
        <v>x</v>
      </c>
      <c r="AD96" s="46"/>
      <c r="AE96" s="46" t="str">
        <f>VLOOKUP($D96,'[2]CSTD CS'!$D$26:$X$346,14,0)</f>
        <v>Tổ chức sắp xếp công việc, xây dựng tính chính xác trong công tác quản lý thu – chi nguồn ngân sách cấp</v>
      </c>
      <c r="AF96" s="3"/>
      <c r="AG96" s="46">
        <f>VLOOKUP($D96,'[2]CSTD CS'!$D$26:$X$346,13,0)</f>
        <v>0</v>
      </c>
      <c r="AH96" s="46"/>
      <c r="AI96" s="49"/>
      <c r="AJ96" s="46">
        <f>VLOOKUP($D96,'[2]CSTD CS'!$D$26:$X$346,15,0)</f>
        <v>0</v>
      </c>
      <c r="AK96" s="46"/>
      <c r="AL96" s="46">
        <f>VLOOKUP($D96,'[2]CSTD CS'!$D$26:$X$346,17,0)</f>
        <v>0</v>
      </c>
      <c r="AM96" s="3"/>
      <c r="AN96" s="46">
        <f>VLOOKUP($D96,'[2]CSTD CS'!$D$26:$X$346,16,0)</f>
        <v>0</v>
      </c>
      <c r="AO96" s="46"/>
      <c r="AP96" s="38"/>
      <c r="AQ96" s="46">
        <f>VLOOKUP($D96,'[3]CSTD CS'!$D$25:$AD$344,13,0)</f>
        <v>0</v>
      </c>
      <c r="AR96" s="46"/>
      <c r="AS96" s="3" t="s">
        <v>599</v>
      </c>
      <c r="AT96" s="3"/>
      <c r="AU96" s="46"/>
      <c r="AV96" s="3"/>
      <c r="AW96" s="53"/>
      <c r="AX96" s="46">
        <f>VLOOKUP($D96,'[3]CSTD CS'!$D$25:$AD$344,15,0)</f>
        <v>0</v>
      </c>
      <c r="AY96" s="46"/>
      <c r="AZ96" s="3" t="s">
        <v>785</v>
      </c>
      <c r="BA96" s="3"/>
      <c r="BB96" s="46"/>
      <c r="BC96" s="3"/>
      <c r="BD96" s="33"/>
      <c r="BE96" s="46">
        <f>VLOOKUP($D96,'[3]CSTD CS'!$D$25:$AD$344,17,0)</f>
        <v>0</v>
      </c>
      <c r="BF96" s="46"/>
      <c r="BG96" s="3">
        <v>0</v>
      </c>
      <c r="BH96" s="3"/>
      <c r="BI96" s="46"/>
      <c r="BJ96" s="46"/>
      <c r="BK96" s="46"/>
      <c r="BL96" s="15"/>
      <c r="BM96" s="46">
        <f>VLOOKUP($D96,'[3]CSTD CS'!$D$25:$AD$344,20,0)</f>
        <v>0</v>
      </c>
      <c r="BN96" s="46" t="str">
        <f>VLOOKUP(C96,'[4]TH cham SK'!$P$19:$S$167,4,0)</f>
        <v>X</v>
      </c>
      <c r="BO96" s="3" t="s">
        <v>976</v>
      </c>
      <c r="BP96" s="46"/>
      <c r="BQ96" s="46"/>
      <c r="BR96" s="46"/>
      <c r="BS96" s="46"/>
      <c r="BT96" s="15"/>
      <c r="BU96" s="46">
        <f>VLOOKUP($D96,'[3]CSTD CS'!$D$25:$AA$344,23,0)</f>
        <v>0</v>
      </c>
      <c r="BV96" s="46" t="str">
        <f>VLOOKUP(C96,'[5]TH chi tiet'!$N$15:$Q$161,4,0)</f>
        <v>X</v>
      </c>
      <c r="BW96" s="3" t="s">
        <v>1116</v>
      </c>
      <c r="BX96" s="3"/>
      <c r="BY96" s="46" t="s">
        <v>315</v>
      </c>
      <c r="BZ96" s="46"/>
      <c r="CA96" s="46"/>
      <c r="CB96" s="46"/>
      <c r="CC96" s="46" t="str">
        <f>VLOOKUP($D96,'[3]CSTD CS'!$D$25:$AD$344,25,0)</f>
        <v>HTXS NV</v>
      </c>
      <c r="CD96" s="46"/>
      <c r="CE96" s="46" t="s">
        <v>315</v>
      </c>
      <c r="CF96" s="96" t="s">
        <v>1273</v>
      </c>
      <c r="CG96" s="46"/>
      <c r="CH96" s="46">
        <f>VLOOKUP(D96,[7]LTT!$D$10:$Q$342,10,0)</f>
        <v>0</v>
      </c>
      <c r="CI96" s="3"/>
      <c r="CJ96" s="12" t="str">
        <f>VLOOKUP(D96,'[8]XET CUOI NAM'!$E$9:$BF$332,53,0)</f>
        <v>HTXS NV</v>
      </c>
      <c r="CK96" s="12">
        <f>VLOOKUP($D96,'[9]Mau 6'!$D$10:$R$333,7,0)</f>
        <v>0</v>
      </c>
      <c r="CL96" s="12" t="str">
        <f>VLOOKUP(D96,[10]PL7!$F$17:$G$117,2,0)</f>
        <v>X</v>
      </c>
      <c r="CM96" s="3" t="s">
        <v>1438</v>
      </c>
      <c r="CN96" s="12">
        <f t="shared" si="3"/>
        <v>0</v>
      </c>
      <c r="CO96" s="12" t="s">
        <v>346</v>
      </c>
      <c r="CP96" s="46"/>
      <c r="CQ96" s="12"/>
      <c r="CR96" s="12"/>
      <c r="CS96" s="12" t="s">
        <v>371</v>
      </c>
      <c r="CT96" s="12"/>
      <c r="CU96" s="12" t="str">
        <f>VLOOKUP($D96,'[11]XET CUOI NAM'!$E$9:$BF$336,47,0)</f>
        <v>Tốt</v>
      </c>
      <c r="CV96" s="3" t="s">
        <v>1631</v>
      </c>
      <c r="CW96" s="12"/>
      <c r="CX96" s="203"/>
      <c r="CY96" s="46"/>
      <c r="CZ96" s="46"/>
      <c r="DA96" s="46"/>
      <c r="DB96" s="12" t="s">
        <v>2227</v>
      </c>
      <c r="DC96" s="12">
        <v>0</v>
      </c>
      <c r="DD96" s="12"/>
      <c r="DE96" s="17" t="s">
        <v>2082</v>
      </c>
      <c r="DF96" s="5"/>
      <c r="DG96" s="5" t="s">
        <v>315</v>
      </c>
      <c r="DH96" s="191"/>
      <c r="DI96" s="191"/>
      <c r="DJ96" s="205"/>
    </row>
    <row r="97" spans="1:116" s="9" customFormat="1" ht="30" hidden="1" customHeight="1" x14ac:dyDescent="0.25">
      <c r="A97" s="12">
        <f>ROW()-23</f>
        <v>74</v>
      </c>
      <c r="B97" s="12">
        <f>COUNTIF($E$24:E97,E97)</f>
        <v>3</v>
      </c>
      <c r="C97" s="19" t="s">
        <v>30</v>
      </c>
      <c r="D97" s="12" t="str">
        <f>VLOOKUP(C97,'[1]XET CUOI NAM'!$D$9:$E$332,2,0)</f>
        <v>01006003</v>
      </c>
      <c r="E97" s="12" t="s">
        <v>384</v>
      </c>
      <c r="F97" s="12" t="s">
        <v>378</v>
      </c>
      <c r="G97" s="49"/>
      <c r="H97" s="46">
        <f>VLOOKUP($D97,'[2]CSTD CS'!$D$26:$X$346,3,0)</f>
        <v>0</v>
      </c>
      <c r="I97" s="46"/>
      <c r="J97" s="46">
        <f>VLOOKUP($D97,'[2]CSTD CS'!$D$26:$X$346,5,0)</f>
        <v>0</v>
      </c>
      <c r="K97" s="3"/>
      <c r="L97" s="46">
        <f>VLOOKUP($D97,'[2]CSTD CS'!$D$26:$X$346,4,0)</f>
        <v>0</v>
      </c>
      <c r="M97" s="46"/>
      <c r="N97" s="49"/>
      <c r="O97" s="46">
        <f>VLOOKUP($D97,'[2]CSTD CS'!$D$26:$X$346,6,0)</f>
        <v>0</v>
      </c>
      <c r="P97" s="46"/>
      <c r="Q97" s="46">
        <f>VLOOKUP($D97,'[2]CSTD CS'!$D$26:$X$346,8,0)</f>
        <v>0</v>
      </c>
      <c r="R97" s="3"/>
      <c r="S97" s="46">
        <f>VLOOKUP($D97,'[2]CSTD CS'!$D$26:$X$346,7,0)</f>
        <v>0</v>
      </c>
      <c r="T97" s="46"/>
      <c r="U97" s="49"/>
      <c r="V97" s="46" t="str">
        <f>VLOOKUP($D97,'[2]CSTD CS'!$D$26:$X$346,9,0)</f>
        <v>x</v>
      </c>
      <c r="W97" s="46"/>
      <c r="X97" s="46" t="str">
        <f>VLOOKUP($D97,'[2]CSTD CS'!$D$26:$X$346,11,0)</f>
        <v>Ứng dụng VEMIS.Library trong phục vụ bạn đọc</v>
      </c>
      <c r="Y97" s="3"/>
      <c r="Z97" s="46">
        <f>VLOOKUP($D97,'[2]CSTD CS'!$D$26:$X$346,10,0)</f>
        <v>0</v>
      </c>
      <c r="AA97" s="46"/>
      <c r="AB97" s="49"/>
      <c r="AC97" s="46">
        <f>VLOOKUP($D97,'[2]CSTD CS'!$D$26:$X$346,12,0)</f>
        <v>0</v>
      </c>
      <c r="AD97" s="46"/>
      <c r="AE97" s="46">
        <f>VLOOKUP($D97,'[2]CSTD CS'!$D$26:$X$346,14,0)</f>
        <v>0</v>
      </c>
      <c r="AF97" s="3"/>
      <c r="AG97" s="46">
        <f>VLOOKUP($D97,'[2]CSTD CS'!$D$26:$X$346,13,0)</f>
        <v>0</v>
      </c>
      <c r="AH97" s="46"/>
      <c r="AI97" s="49"/>
      <c r="AJ97" s="46">
        <f>VLOOKUP($D97,'[2]CSTD CS'!$D$26:$X$346,15,0)</f>
        <v>0</v>
      </c>
      <c r="AK97" s="46"/>
      <c r="AL97" s="46">
        <f>VLOOKUP($D97,'[2]CSTD CS'!$D$26:$X$346,17,0)</f>
        <v>0</v>
      </c>
      <c r="AM97" s="3"/>
      <c r="AN97" s="46">
        <f>VLOOKUP($D97,'[2]CSTD CS'!$D$26:$X$346,16,0)</f>
        <v>0</v>
      </c>
      <c r="AO97" s="46"/>
      <c r="AP97" s="51"/>
      <c r="AQ97" s="46">
        <f>VLOOKUP($D97,'[3]CSTD CS'!$D$25:$AD$344,13,0)</f>
        <v>0</v>
      </c>
      <c r="AR97" s="46"/>
      <c r="AS97" s="3" t="s">
        <v>601</v>
      </c>
      <c r="AT97" s="3"/>
      <c r="AU97" s="46"/>
      <c r="AV97" s="3"/>
      <c r="AW97" s="33"/>
      <c r="AX97" s="46">
        <f>VLOOKUP($D97,'[3]CSTD CS'!$D$25:$AD$344,15,0)</f>
        <v>0</v>
      </c>
      <c r="AY97" s="46"/>
      <c r="AZ97" s="3">
        <v>0</v>
      </c>
      <c r="BA97" s="3"/>
      <c r="BB97" s="46"/>
      <c r="BC97" s="3"/>
      <c r="BD97" s="33"/>
      <c r="BE97" s="46">
        <f>VLOOKUP($D97,'[3]CSTD CS'!$D$25:$AD$344,17,0)</f>
        <v>0</v>
      </c>
      <c r="BF97" s="46"/>
      <c r="BG97" s="3">
        <v>0</v>
      </c>
      <c r="BH97" s="3"/>
      <c r="BI97" s="46"/>
      <c r="BJ97" s="46"/>
      <c r="BK97" s="46"/>
      <c r="BL97" s="61"/>
      <c r="BM97" s="46">
        <f>VLOOKUP($D97,'[3]CSTD CS'!$D$25:$AD$344,20,0)</f>
        <v>0</v>
      </c>
      <c r="BN97" s="46"/>
      <c r="BO97" s="3">
        <v>0</v>
      </c>
      <c r="BP97" s="46"/>
      <c r="BQ97" s="46"/>
      <c r="BR97" s="46"/>
      <c r="BS97" s="46"/>
      <c r="BT97" s="61"/>
      <c r="BU97" s="46">
        <f>VLOOKUP($D97,'[3]CSTD CS'!$D$25:$AA$344,23,0)</f>
        <v>0</v>
      </c>
      <c r="BV97" s="46"/>
      <c r="BW97" s="3">
        <v>0</v>
      </c>
      <c r="BX97" s="3"/>
      <c r="BY97" s="46"/>
      <c r="BZ97" s="46"/>
      <c r="CA97" s="46"/>
      <c r="CB97" s="46"/>
      <c r="CC97" s="46" t="str">
        <f>VLOOKUP($D97,'[3]CSTD CS'!$D$25:$AD$344,25,0)</f>
        <v>HTXS NV</v>
      </c>
      <c r="CD97" s="46"/>
      <c r="CE97" s="46"/>
      <c r="CF97" s="3">
        <v>0</v>
      </c>
      <c r="CG97" s="46"/>
      <c r="CH97" s="46">
        <f>VLOOKUP(D97,[7]LTT!$D$10:$Q$342,10,0)</f>
        <v>0</v>
      </c>
      <c r="CI97" s="3"/>
      <c r="CJ97" s="12" t="str">
        <f>VLOOKUP(D97,'[8]XET CUOI NAM'!$E$9:$BF$332,53,0)</f>
        <v>HTT NV</v>
      </c>
      <c r="CK97" s="12">
        <f>VLOOKUP($D97,'[9]Mau 6'!$D$10:$R$333,7,0)</f>
        <v>0</v>
      </c>
      <c r="CL97" s="12"/>
      <c r="CM97" s="3" t="s">
        <v>1440</v>
      </c>
      <c r="CN97" s="12">
        <f t="shared" si="3"/>
        <v>0</v>
      </c>
      <c r="CO97" s="12">
        <f>VLOOKUP($D97,'[9]Mau 6'!$D$10:$R$333,10,0)</f>
        <v>0</v>
      </c>
      <c r="CP97" s="46"/>
      <c r="CQ97" s="12">
        <f>VLOOKUP($D97,'[9]Mau 6'!$D$10:$R$333,10,0)</f>
        <v>0</v>
      </c>
      <c r="CR97" s="12">
        <f>VLOOKUP($D97,'[9]Mau 6'!$D$10:$R$333,10,0)</f>
        <v>0</v>
      </c>
      <c r="CS97" s="12" t="s">
        <v>431</v>
      </c>
      <c r="CT97" s="12"/>
      <c r="CU97" s="12"/>
      <c r="CV97" s="3"/>
      <c r="CW97" s="12"/>
      <c r="CX97" s="12"/>
      <c r="CY97" s="46"/>
      <c r="CZ97" s="46"/>
      <c r="DA97" s="46"/>
      <c r="DB97" s="12" t="s">
        <v>2227</v>
      </c>
      <c r="DC97" s="12">
        <v>0</v>
      </c>
      <c r="DD97" s="12">
        <v>0</v>
      </c>
      <c r="DE97" s="5"/>
      <c r="DF97" s="5"/>
      <c r="DG97" s="5"/>
      <c r="DH97" s="5"/>
      <c r="DI97" s="5"/>
      <c r="DJ97" s="5"/>
    </row>
    <row r="98" spans="1:116" s="6" customFormat="1" ht="30" hidden="1" customHeight="1" x14ac:dyDescent="0.25">
      <c r="A98" s="12">
        <f>IF(C98="","",SUBTOTAL(3,$D$24:D98))</f>
        <v>7</v>
      </c>
      <c r="B98" s="12">
        <f>COUNTIF($E$24:E98,E98)</f>
        <v>4</v>
      </c>
      <c r="C98" s="19" t="s">
        <v>31</v>
      </c>
      <c r="D98" s="12" t="str">
        <f>VLOOKUP(C98,'[1]XET CUOI NAM'!$D$9:$E$332,2,0)</f>
        <v>01013032</v>
      </c>
      <c r="E98" s="12" t="s">
        <v>384</v>
      </c>
      <c r="F98" s="12" t="s">
        <v>378</v>
      </c>
      <c r="G98" s="49"/>
      <c r="H98" s="46">
        <f>VLOOKUP($D98,'[2]CSTD CS'!$D$26:$X$346,3,0)</f>
        <v>0</v>
      </c>
      <c r="I98" s="46"/>
      <c r="J98" s="46">
        <f>VLOOKUP($D98,'[2]CSTD CS'!$D$26:$X$346,5,0)</f>
        <v>0</v>
      </c>
      <c r="K98" s="3"/>
      <c r="L98" s="46">
        <f>VLOOKUP($D98,'[2]CSTD CS'!$D$26:$X$346,4,0)</f>
        <v>0</v>
      </c>
      <c r="M98" s="46"/>
      <c r="N98" s="49"/>
      <c r="O98" s="46">
        <f>VLOOKUP($D98,'[2]CSTD CS'!$D$26:$X$346,6,0)</f>
        <v>0</v>
      </c>
      <c r="P98" s="46"/>
      <c r="Q98" s="46">
        <f>VLOOKUP($D98,'[2]CSTD CS'!$D$26:$X$346,8,0)</f>
        <v>0</v>
      </c>
      <c r="R98" s="3"/>
      <c r="S98" s="46">
        <f>VLOOKUP($D98,'[2]CSTD CS'!$D$26:$X$346,7,0)</f>
        <v>0</v>
      </c>
      <c r="T98" s="46"/>
      <c r="U98" s="49"/>
      <c r="V98" s="46" t="str">
        <f>VLOOKUP($D98,'[2]CSTD CS'!$D$26:$X$346,9,0)</f>
        <v>x</v>
      </c>
      <c r="W98" s="46"/>
      <c r="X98" s="46" t="str">
        <f>VLOOKUP($D98,'[2]CSTD CS'!$D$26:$X$346,11,0)</f>
        <v>Cách thức quản lý và lưu trữ các điểm học phần của học sinh sinh viên các hệ đào tạo của khoa Động lực</v>
      </c>
      <c r="Y98" s="3"/>
      <c r="Z98" s="46">
        <f>VLOOKUP($D98,'[2]CSTD CS'!$D$26:$X$346,10,0)</f>
        <v>0</v>
      </c>
      <c r="AA98" s="46"/>
      <c r="AB98" s="49"/>
      <c r="AC98" s="46">
        <f>VLOOKUP($D98,'[2]CSTD CS'!$D$26:$X$346,12,0)</f>
        <v>0</v>
      </c>
      <c r="AD98" s="46"/>
      <c r="AE98" s="46">
        <f>VLOOKUP($D98,'[2]CSTD CS'!$D$26:$X$346,14,0)</f>
        <v>0</v>
      </c>
      <c r="AF98" s="3"/>
      <c r="AG98" s="46">
        <f>VLOOKUP($D98,'[2]CSTD CS'!$D$26:$X$346,13,0)</f>
        <v>0</v>
      </c>
      <c r="AH98" s="46"/>
      <c r="AI98" s="49"/>
      <c r="AJ98" s="46">
        <f>VLOOKUP($D98,'[2]CSTD CS'!$D$26:$X$346,15,0)</f>
        <v>0</v>
      </c>
      <c r="AK98" s="46"/>
      <c r="AL98" s="46">
        <f>VLOOKUP($D98,'[2]CSTD CS'!$D$26:$X$346,17,0)</f>
        <v>0</v>
      </c>
      <c r="AM98" s="3"/>
      <c r="AN98" s="46">
        <f>VLOOKUP($D98,'[2]CSTD CS'!$D$26:$X$346,16,0)</f>
        <v>0</v>
      </c>
      <c r="AO98" s="46"/>
      <c r="AP98" s="38"/>
      <c r="AQ98" s="46">
        <f>VLOOKUP($D98,'[3]CSTD CS'!$D$25:$AD$344,13,0)</f>
        <v>0</v>
      </c>
      <c r="AR98" s="46"/>
      <c r="AS98" s="3" t="s">
        <v>602</v>
      </c>
      <c r="AT98" s="3"/>
      <c r="AU98" s="46"/>
      <c r="AV98" s="3"/>
      <c r="AW98" s="33"/>
      <c r="AX98" s="46">
        <f>VLOOKUP($D98,'[3]CSTD CS'!$D$25:$AD$344,15,0)</f>
        <v>0</v>
      </c>
      <c r="AY98" s="46"/>
      <c r="AZ98" s="3">
        <v>0</v>
      </c>
      <c r="BA98" s="3"/>
      <c r="BB98" s="46"/>
      <c r="BC98" s="3"/>
      <c r="BD98" s="33"/>
      <c r="BE98" s="46">
        <f>VLOOKUP($D98,'[3]CSTD CS'!$D$25:$AD$344,17,0)</f>
        <v>0</v>
      </c>
      <c r="BF98" s="46"/>
      <c r="BG98" s="3" t="s">
        <v>883</v>
      </c>
      <c r="BH98" s="3"/>
      <c r="BI98" s="46"/>
      <c r="BJ98" s="46"/>
      <c r="BK98" s="46"/>
      <c r="BL98" s="61"/>
      <c r="BM98" s="46">
        <f>VLOOKUP($D98,'[3]CSTD CS'!$D$25:$AD$344,20,0)</f>
        <v>0</v>
      </c>
      <c r="BN98" s="46"/>
      <c r="BO98" s="3">
        <v>0</v>
      </c>
      <c r="BP98" s="46"/>
      <c r="BQ98" s="46"/>
      <c r="BR98" s="46"/>
      <c r="BS98" s="46"/>
      <c r="BT98" s="61"/>
      <c r="BU98" s="46">
        <f>VLOOKUP($D98,'[3]CSTD CS'!$D$25:$AA$344,23,0)</f>
        <v>0</v>
      </c>
      <c r="BV98" s="46"/>
      <c r="BW98" s="3">
        <v>0</v>
      </c>
      <c r="BX98" s="3"/>
      <c r="BY98" s="46"/>
      <c r="BZ98" s="46"/>
      <c r="CA98" s="46"/>
      <c r="CB98" s="46"/>
      <c r="CC98" s="46" t="str">
        <f>VLOOKUP($D98,'[3]CSTD CS'!$D$25:$AD$344,25,0)</f>
        <v>HTXS NV</v>
      </c>
      <c r="CD98" s="46"/>
      <c r="CE98" s="46"/>
      <c r="CF98" s="3" t="s">
        <v>1275</v>
      </c>
      <c r="CG98" s="46"/>
      <c r="CH98" s="46">
        <f>VLOOKUP(D98,[7]LTT!$D$10:$Q$342,10,0)</f>
        <v>0</v>
      </c>
      <c r="CI98" s="3"/>
      <c r="CJ98" s="12" t="str">
        <f>VLOOKUP(D98,'[8]XET CUOI NAM'!$E$9:$BF$332,53,0)</f>
        <v>HTT NV</v>
      </c>
      <c r="CK98" s="12">
        <f>VLOOKUP($D98,'[9]Mau 6'!$D$10:$R$333,7,0)</f>
        <v>0</v>
      </c>
      <c r="CL98" s="12"/>
      <c r="CM98" s="3" t="s">
        <v>1441</v>
      </c>
      <c r="CN98" s="12">
        <f t="shared" si="3"/>
        <v>0</v>
      </c>
      <c r="CO98" s="12">
        <f>VLOOKUP($D98,'[9]Mau 6'!$D$10:$R$333,10,0)</f>
        <v>0</v>
      </c>
      <c r="CP98" s="46"/>
      <c r="CQ98" s="12">
        <f>VLOOKUP($D98,'[9]Mau 6'!$D$10:$R$333,10,0)</f>
        <v>0</v>
      </c>
      <c r="CR98" s="12">
        <f>VLOOKUP($D98,'[9]Mau 6'!$D$10:$R$333,10,0)</f>
        <v>0</v>
      </c>
      <c r="CS98" s="12" t="s">
        <v>371</v>
      </c>
      <c r="CT98" s="12"/>
      <c r="CU98" s="12"/>
      <c r="CV98" s="3" t="s">
        <v>1633</v>
      </c>
      <c r="CW98" s="12"/>
      <c r="CX98" s="12"/>
      <c r="CY98" s="46"/>
      <c r="CZ98" s="46"/>
      <c r="DA98" s="46"/>
      <c r="DB98" s="12" t="s">
        <v>2227</v>
      </c>
      <c r="DC98" s="12">
        <v>0</v>
      </c>
      <c r="DD98" s="12"/>
      <c r="DE98" s="17" t="s">
        <v>2083</v>
      </c>
      <c r="DF98" s="5"/>
      <c r="DG98" s="191"/>
      <c r="DH98" s="191"/>
      <c r="DI98" s="191"/>
      <c r="DJ98" s="205"/>
    </row>
    <row r="99" spans="1:116" s="6" customFormat="1" ht="30" hidden="1" customHeight="1" x14ac:dyDescent="0.25">
      <c r="A99" s="12">
        <f>ROW()-23</f>
        <v>76</v>
      </c>
      <c r="B99" s="12">
        <f>COUNTIF($E$24:E99,E99)</f>
        <v>5</v>
      </c>
      <c r="C99" s="19" t="s">
        <v>32</v>
      </c>
      <c r="D99" s="12" t="str">
        <f>VLOOKUP(C99,'[1]XET CUOI NAM'!$D$9:$E$332,2,0)</f>
        <v>01022061</v>
      </c>
      <c r="E99" s="12" t="s">
        <v>384</v>
      </c>
      <c r="F99" s="12" t="s">
        <v>378</v>
      </c>
      <c r="G99" s="49"/>
      <c r="H99" s="46">
        <f>VLOOKUP($D99,'[2]CSTD CS'!$D$26:$X$346,3,0)</f>
        <v>0</v>
      </c>
      <c r="I99" s="46"/>
      <c r="J99" s="46">
        <f>VLOOKUP($D99,'[2]CSTD CS'!$D$26:$X$346,5,0)</f>
        <v>0</v>
      </c>
      <c r="K99" s="3"/>
      <c r="L99" s="46">
        <f>VLOOKUP($D99,'[2]CSTD CS'!$D$26:$X$346,4,0)</f>
        <v>0</v>
      </c>
      <c r="M99" s="46"/>
      <c r="N99" s="49"/>
      <c r="O99" s="46">
        <f>VLOOKUP($D99,'[2]CSTD CS'!$D$26:$X$346,6,0)</f>
        <v>0</v>
      </c>
      <c r="P99" s="46"/>
      <c r="Q99" s="46">
        <f>VLOOKUP($D99,'[2]CSTD CS'!$D$26:$X$346,8,0)</f>
        <v>0</v>
      </c>
      <c r="R99" s="3"/>
      <c r="S99" s="46">
        <f>VLOOKUP($D99,'[2]CSTD CS'!$D$26:$X$346,7,0)</f>
        <v>0</v>
      </c>
      <c r="T99" s="46"/>
      <c r="U99" s="49"/>
      <c r="V99" s="46">
        <f>VLOOKUP($D99,'[2]CSTD CS'!$D$26:$X$346,9,0)</f>
        <v>0</v>
      </c>
      <c r="W99" s="46"/>
      <c r="X99" s="46">
        <f>VLOOKUP($D99,'[2]CSTD CS'!$D$26:$X$346,11,0)</f>
        <v>0</v>
      </c>
      <c r="Y99" s="3"/>
      <c r="Z99" s="46">
        <f>VLOOKUP($D99,'[2]CSTD CS'!$D$26:$X$346,10,0)</f>
        <v>0</v>
      </c>
      <c r="AA99" s="46"/>
      <c r="AB99" s="49"/>
      <c r="AC99" s="46">
        <f>VLOOKUP($D99,'[2]CSTD CS'!$D$26:$X$346,12,0)</f>
        <v>0</v>
      </c>
      <c r="AD99" s="46"/>
      <c r="AE99" s="46">
        <f>VLOOKUP($D99,'[2]CSTD CS'!$D$26:$X$346,14,0)</f>
        <v>0</v>
      </c>
      <c r="AF99" s="3"/>
      <c r="AG99" s="46">
        <f>VLOOKUP($D99,'[2]CSTD CS'!$D$26:$X$346,13,0)</f>
        <v>0</v>
      </c>
      <c r="AH99" s="46"/>
      <c r="AI99" s="49"/>
      <c r="AJ99" s="46">
        <f>VLOOKUP($D99,'[2]CSTD CS'!$D$26:$X$346,15,0)</f>
        <v>0</v>
      </c>
      <c r="AK99" s="46"/>
      <c r="AL99" s="46">
        <f>VLOOKUP($D99,'[2]CSTD CS'!$D$26:$X$346,17,0)</f>
        <v>0</v>
      </c>
      <c r="AM99" s="3"/>
      <c r="AN99" s="46">
        <f>VLOOKUP($D99,'[2]CSTD CS'!$D$26:$X$346,16,0)</f>
        <v>0</v>
      </c>
      <c r="AO99" s="46"/>
      <c r="AP99" s="51"/>
      <c r="AQ99" s="46">
        <f>VLOOKUP($D99,'[3]CSTD CS'!$D$25:$AD$344,13,0)</f>
        <v>0</v>
      </c>
      <c r="AR99" s="46"/>
      <c r="AS99" s="3" t="s">
        <v>603</v>
      </c>
      <c r="AT99" s="3"/>
      <c r="AU99" s="46"/>
      <c r="AV99" s="3"/>
      <c r="AW99" s="33"/>
      <c r="AX99" s="46">
        <f>VLOOKUP($D99,'[3]CSTD CS'!$D$25:$AD$344,15,0)</f>
        <v>0</v>
      </c>
      <c r="AY99" s="46"/>
      <c r="AZ99" s="3">
        <v>0</v>
      </c>
      <c r="BA99" s="3"/>
      <c r="BB99" s="46"/>
      <c r="BC99" s="3"/>
      <c r="BD99" s="33"/>
      <c r="BE99" s="46">
        <f>VLOOKUP($D99,'[3]CSTD CS'!$D$25:$AD$344,17,0)</f>
        <v>0</v>
      </c>
      <c r="BF99" s="46"/>
      <c r="BG99" s="3">
        <v>0</v>
      </c>
      <c r="BH99" s="3"/>
      <c r="BI99" s="46"/>
      <c r="BJ99" s="46"/>
      <c r="BK99" s="46"/>
      <c r="BL99" s="61"/>
      <c r="BM99" s="46">
        <f>VLOOKUP($D99,'[3]CSTD CS'!$D$25:$AD$344,20,0)</f>
        <v>0</v>
      </c>
      <c r="BN99" s="46"/>
      <c r="BO99" s="3" t="s">
        <v>978</v>
      </c>
      <c r="BP99" s="46"/>
      <c r="BQ99" s="46"/>
      <c r="BR99" s="46"/>
      <c r="BS99" s="46"/>
      <c r="BT99" s="61"/>
      <c r="BU99" s="46">
        <f>VLOOKUP($D99,'[3]CSTD CS'!$D$25:$AA$344,23,0)</f>
        <v>0</v>
      </c>
      <c r="BV99" s="46"/>
      <c r="BW99" s="3" t="s">
        <v>1118</v>
      </c>
      <c r="BX99" s="3"/>
      <c r="BY99" s="46"/>
      <c r="BZ99" s="46"/>
      <c r="CA99" s="46"/>
      <c r="CB99" s="46"/>
      <c r="CC99" s="46" t="str">
        <f>VLOOKUP($D99,'[3]CSTD CS'!$D$25:$AD$344,25,0)</f>
        <v>HTXS NV</v>
      </c>
      <c r="CD99" s="46"/>
      <c r="CE99" s="46" t="s">
        <v>315</v>
      </c>
      <c r="CF99" s="3" t="s">
        <v>1276</v>
      </c>
      <c r="CG99" s="46"/>
      <c r="CH99" s="46">
        <f>VLOOKUP(D99,[7]LTT!$D$10:$Q$342,10,0)</f>
        <v>0</v>
      </c>
      <c r="CI99" s="3"/>
      <c r="CJ99" s="12" t="str">
        <f>VLOOKUP(D99,'[8]XET CUOI NAM'!$E$9:$BF$332,53,0)</f>
        <v>HTXS NV</v>
      </c>
      <c r="CK99" s="12">
        <f>VLOOKUP($D99,'[9]Mau 6'!$D$10:$R$333,7,0)</f>
        <v>0</v>
      </c>
      <c r="CL99" s="12"/>
      <c r="CM99" s="3" t="s">
        <v>1442</v>
      </c>
      <c r="CN99" s="12">
        <f t="shared" si="3"/>
        <v>0</v>
      </c>
      <c r="CO99" s="12">
        <f>VLOOKUP($D99,'[9]Mau 6'!$D$10:$R$333,10,0)</f>
        <v>0</v>
      </c>
      <c r="CP99" s="46"/>
      <c r="CQ99" s="12">
        <f>VLOOKUP($D99,'[9]Mau 6'!$D$10:$R$333,10,0)</f>
        <v>0</v>
      </c>
      <c r="CR99" s="12">
        <f>VLOOKUP($D99,'[9]Mau 6'!$D$10:$R$333,10,0)</f>
        <v>0</v>
      </c>
      <c r="CS99" s="12" t="s">
        <v>371</v>
      </c>
      <c r="CT99" s="12"/>
      <c r="CU99" s="12"/>
      <c r="CV99" s="3" t="s">
        <v>1634</v>
      </c>
      <c r="CW99" s="12"/>
      <c r="CX99" s="12"/>
      <c r="CY99" s="46"/>
      <c r="CZ99" s="46"/>
      <c r="DA99" s="46"/>
      <c r="DB99" s="12" t="s">
        <v>2227</v>
      </c>
      <c r="DC99" s="12">
        <v>0</v>
      </c>
      <c r="DD99" s="12">
        <v>0</v>
      </c>
      <c r="DE99" s="5"/>
      <c r="DF99" s="5"/>
      <c r="DG99" s="191"/>
      <c r="DH99" s="191"/>
      <c r="DI99" s="191"/>
      <c r="DJ99" s="205"/>
    </row>
    <row r="100" spans="1:116" s="16" customFormat="1" ht="30" hidden="1" customHeight="1" x14ac:dyDescent="0.25">
      <c r="A100" s="12">
        <f>ROW()-23</f>
        <v>77</v>
      </c>
      <c r="B100" s="12">
        <f>COUNTIF($E$24:E100,E100)</f>
        <v>6</v>
      </c>
      <c r="C100" s="19" t="s">
        <v>33</v>
      </c>
      <c r="D100" s="12" t="str">
        <f>VLOOKUP(C100,'[1]XET CUOI NAM'!$D$9:$E$332,2,0)</f>
        <v>01015027</v>
      </c>
      <c r="E100" s="12" t="s">
        <v>384</v>
      </c>
      <c r="F100" s="12" t="s">
        <v>378</v>
      </c>
      <c r="G100" s="49"/>
      <c r="H100" s="46">
        <f>VLOOKUP($D100,'[2]CSTD CS'!$D$26:$X$346,3,0)</f>
        <v>0</v>
      </c>
      <c r="I100" s="46"/>
      <c r="J100" s="46">
        <f>VLOOKUP($D100,'[2]CSTD CS'!$D$26:$X$346,5,0)</f>
        <v>0</v>
      </c>
      <c r="K100" s="3"/>
      <c r="L100" s="46">
        <f>VLOOKUP($D100,'[2]CSTD CS'!$D$26:$X$346,4,0)</f>
        <v>0</v>
      </c>
      <c r="M100" s="46"/>
      <c r="N100" s="49"/>
      <c r="O100" s="46">
        <f>VLOOKUP($D100,'[2]CSTD CS'!$D$26:$X$346,6,0)</f>
        <v>0</v>
      </c>
      <c r="P100" s="46"/>
      <c r="Q100" s="46">
        <f>VLOOKUP($D100,'[2]CSTD CS'!$D$26:$X$346,8,0)</f>
        <v>0</v>
      </c>
      <c r="R100" s="3"/>
      <c r="S100" s="46">
        <f>VLOOKUP($D100,'[2]CSTD CS'!$D$26:$X$346,7,0)</f>
        <v>0</v>
      </c>
      <c r="T100" s="46"/>
      <c r="U100" s="49"/>
      <c r="V100" s="46">
        <f>VLOOKUP($D100,'[2]CSTD CS'!$D$26:$X$346,9,0)</f>
        <v>0</v>
      </c>
      <c r="W100" s="46"/>
      <c r="X100" s="46">
        <f>VLOOKUP($D100,'[2]CSTD CS'!$D$26:$X$346,11,0)</f>
        <v>0</v>
      </c>
      <c r="Y100" s="3"/>
      <c r="Z100" s="46">
        <f>VLOOKUP($D100,'[2]CSTD CS'!$D$26:$X$346,10,0)</f>
        <v>0</v>
      </c>
      <c r="AA100" s="46"/>
      <c r="AB100" s="49"/>
      <c r="AC100" s="46">
        <f>VLOOKUP($D100,'[2]CSTD CS'!$D$26:$X$346,12,0)</f>
        <v>0</v>
      </c>
      <c r="AD100" s="46"/>
      <c r="AE100" s="46">
        <f>VLOOKUP($D100,'[2]CSTD CS'!$D$26:$X$346,14,0)</f>
        <v>0</v>
      </c>
      <c r="AF100" s="3"/>
      <c r="AG100" s="46">
        <f>VLOOKUP($D100,'[2]CSTD CS'!$D$26:$X$346,13,0)</f>
        <v>0</v>
      </c>
      <c r="AH100" s="46"/>
      <c r="AI100" s="49"/>
      <c r="AJ100" s="46">
        <f>VLOOKUP($D100,'[2]CSTD CS'!$D$26:$X$346,15,0)</f>
        <v>0</v>
      </c>
      <c r="AK100" s="46"/>
      <c r="AL100" s="46">
        <f>VLOOKUP($D100,'[2]CSTD CS'!$D$26:$X$346,17,0)</f>
        <v>0</v>
      </c>
      <c r="AM100" s="3"/>
      <c r="AN100" s="46">
        <f>VLOOKUP($D100,'[2]CSTD CS'!$D$26:$X$346,16,0)</f>
        <v>0</v>
      </c>
      <c r="AO100" s="46"/>
      <c r="AP100" s="51"/>
      <c r="AQ100" s="46">
        <f>VLOOKUP($D100,'[3]CSTD CS'!$D$25:$AD$344,13,0)</f>
        <v>0</v>
      </c>
      <c r="AR100" s="46"/>
      <c r="AS100" s="3" t="s">
        <v>604</v>
      </c>
      <c r="AT100" s="3"/>
      <c r="AU100" s="46"/>
      <c r="AV100" s="3"/>
      <c r="AW100" s="33"/>
      <c r="AX100" s="46">
        <f>VLOOKUP($D100,'[3]CSTD CS'!$D$25:$AD$344,15,0)</f>
        <v>0</v>
      </c>
      <c r="AY100" s="46"/>
      <c r="AZ100" s="3">
        <v>0</v>
      </c>
      <c r="BA100" s="3"/>
      <c r="BB100" s="46"/>
      <c r="BC100" s="3"/>
      <c r="BD100" s="33"/>
      <c r="BE100" s="46">
        <f>VLOOKUP($D100,'[3]CSTD CS'!$D$25:$AD$344,17,0)</f>
        <v>0</v>
      </c>
      <c r="BF100" s="46"/>
      <c r="BG100" s="3" t="s">
        <v>884</v>
      </c>
      <c r="BH100" s="3"/>
      <c r="BI100" s="46"/>
      <c r="BJ100" s="46"/>
      <c r="BK100" s="46"/>
      <c r="BL100" s="61"/>
      <c r="BM100" s="46">
        <f>VLOOKUP($D100,'[3]CSTD CS'!$D$25:$AD$344,20,0)</f>
        <v>0</v>
      </c>
      <c r="BN100" s="46" t="str">
        <f>VLOOKUP(C100,'[4]TH cham SK'!$P$19:$S$167,4,0)</f>
        <v>X</v>
      </c>
      <c r="BO100" s="3" t="s">
        <v>979</v>
      </c>
      <c r="BP100" s="46"/>
      <c r="BQ100" s="46"/>
      <c r="BR100" s="46"/>
      <c r="BS100" s="46"/>
      <c r="BT100" s="61"/>
      <c r="BU100" s="46" t="str">
        <f>VLOOKUP($D100,'[3]CSTD CS'!$D$25:$AA$344,23,0)</f>
        <v>x</v>
      </c>
      <c r="BV100" s="46" t="str">
        <f>VLOOKUP(C100,'[5]TH chi tiet'!$N$15:$Q$161,4,0)</f>
        <v>X</v>
      </c>
      <c r="BW100" s="3" t="s">
        <v>1119</v>
      </c>
      <c r="BX100" s="3"/>
      <c r="BY100" s="46" t="s">
        <v>315</v>
      </c>
      <c r="BZ100" s="46"/>
      <c r="CA100" s="46"/>
      <c r="CB100" s="46"/>
      <c r="CC100" s="46" t="str">
        <f>VLOOKUP($D100,'[3]CSTD CS'!$D$25:$AD$344,25,0)</f>
        <v>HTXS NV</v>
      </c>
      <c r="CD100" s="46"/>
      <c r="CE100" s="46" t="s">
        <v>315</v>
      </c>
      <c r="CF100" s="3" t="s">
        <v>1277</v>
      </c>
      <c r="CG100" s="46"/>
      <c r="CH100" s="46">
        <f>VLOOKUP(D100,[7]LTT!$D$10:$Q$342,10,0)</f>
        <v>0</v>
      </c>
      <c r="CI100" s="3"/>
      <c r="CJ100" s="12" t="str">
        <f>VLOOKUP(D100,'[8]XET CUOI NAM'!$E$9:$BF$332,53,0)</f>
        <v>HTXS NV</v>
      </c>
      <c r="CK100" s="12" t="str">
        <f>VLOOKUP($D100,'[9]Mau 6'!$D$10:$R$333,7,0)</f>
        <v>X</v>
      </c>
      <c r="CL100" s="12" t="str">
        <f>VLOOKUP(D100,[10]PL7!$F$17:$G$117,2,0)</f>
        <v>X</v>
      </c>
      <c r="CM100" s="3" t="s">
        <v>1443</v>
      </c>
      <c r="CN100" s="12"/>
      <c r="CO100" s="12" t="s">
        <v>346</v>
      </c>
      <c r="CP100" s="46"/>
      <c r="CQ100" s="12"/>
      <c r="CR100" s="12"/>
      <c r="CS100" s="12" t="s">
        <v>371</v>
      </c>
      <c r="CT100" s="12"/>
      <c r="CU100" s="12" t="str">
        <f>VLOOKUP($D100,'[11]XET CUOI NAM'!$E$9:$BF$336,47,0)</f>
        <v>Tốt</v>
      </c>
      <c r="CV100" s="3" t="s">
        <v>1635</v>
      </c>
      <c r="CW100" s="12"/>
      <c r="CX100" s="203"/>
      <c r="CY100" s="46"/>
      <c r="CZ100" s="46"/>
      <c r="DA100" s="46"/>
      <c r="DB100" s="12" t="s">
        <v>2226</v>
      </c>
      <c r="DC100" s="12" t="s">
        <v>315</v>
      </c>
      <c r="DD100" s="12">
        <v>0</v>
      </c>
      <c r="DE100" s="5"/>
      <c r="DF100" s="5"/>
      <c r="DG100" s="194"/>
      <c r="DH100" s="194"/>
      <c r="DI100" s="194"/>
      <c r="DJ100" s="194"/>
    </row>
    <row r="101" spans="1:116" s="20" customFormat="1" ht="30" hidden="1" customHeight="1" x14ac:dyDescent="0.25">
      <c r="A101" s="12">
        <f>ROW()-23</f>
        <v>78</v>
      </c>
      <c r="B101" s="12">
        <f>COUNTIF($E$24:E101,E101)</f>
        <v>7</v>
      </c>
      <c r="C101" s="19" t="s">
        <v>34</v>
      </c>
      <c r="D101" s="12" t="str">
        <f>VLOOKUP(C101,'[1]XET CUOI NAM'!$D$9:$E$332,2,0)</f>
        <v>01006006</v>
      </c>
      <c r="E101" s="12" t="s">
        <v>384</v>
      </c>
      <c r="F101" s="12" t="s">
        <v>380</v>
      </c>
      <c r="G101" s="49"/>
      <c r="H101" s="46">
        <f>VLOOKUP($D101,'[2]CSTD CS'!$D$26:$X$346,3,0)</f>
        <v>0</v>
      </c>
      <c r="I101" s="46"/>
      <c r="J101" s="46">
        <f>VLOOKUP($D101,'[2]CSTD CS'!$D$26:$X$346,5,0)</f>
        <v>0</v>
      </c>
      <c r="K101" s="3"/>
      <c r="L101" s="46">
        <f>VLOOKUP($D101,'[2]CSTD CS'!$D$26:$X$346,4,0)</f>
        <v>0</v>
      </c>
      <c r="M101" s="46"/>
      <c r="N101" s="49"/>
      <c r="O101" s="46">
        <f>VLOOKUP($D101,'[2]CSTD CS'!$D$26:$X$346,6,0)</f>
        <v>0</v>
      </c>
      <c r="P101" s="46"/>
      <c r="Q101" s="46">
        <f>VLOOKUP($D101,'[2]CSTD CS'!$D$26:$X$346,8,0)</f>
        <v>0</v>
      </c>
      <c r="R101" s="3"/>
      <c r="S101" s="46">
        <f>VLOOKUP($D101,'[2]CSTD CS'!$D$26:$X$346,7,0)</f>
        <v>0</v>
      </c>
      <c r="T101" s="46"/>
      <c r="U101" s="49"/>
      <c r="V101" s="46">
        <f>VLOOKUP($D101,'[2]CSTD CS'!$D$26:$X$346,9,0)</f>
        <v>0</v>
      </c>
      <c r="W101" s="46"/>
      <c r="X101" s="46">
        <f>VLOOKUP($D101,'[2]CSTD CS'!$D$26:$X$346,11,0)</f>
        <v>0</v>
      </c>
      <c r="Y101" s="3"/>
      <c r="Z101" s="46">
        <f>VLOOKUP($D101,'[2]CSTD CS'!$D$26:$X$346,10,0)</f>
        <v>0</v>
      </c>
      <c r="AA101" s="46"/>
      <c r="AB101" s="49"/>
      <c r="AC101" s="46">
        <f>VLOOKUP($D101,'[2]CSTD CS'!$D$26:$X$346,12,0)</f>
        <v>0</v>
      </c>
      <c r="AD101" s="46"/>
      <c r="AE101" s="46">
        <f>VLOOKUP($D101,'[2]CSTD CS'!$D$26:$X$346,14,0)</f>
        <v>0</v>
      </c>
      <c r="AF101" s="3"/>
      <c r="AG101" s="46">
        <f>VLOOKUP($D101,'[2]CSTD CS'!$D$26:$X$346,13,0)</f>
        <v>0</v>
      </c>
      <c r="AH101" s="46"/>
      <c r="AI101" s="49"/>
      <c r="AJ101" s="46">
        <f>VLOOKUP($D101,'[2]CSTD CS'!$D$26:$X$346,15,0)</f>
        <v>0</v>
      </c>
      <c r="AK101" s="46"/>
      <c r="AL101" s="46">
        <f>VLOOKUP($D101,'[2]CSTD CS'!$D$26:$X$346,17,0)</f>
        <v>0</v>
      </c>
      <c r="AM101" s="3"/>
      <c r="AN101" s="46">
        <f>VLOOKUP($D101,'[2]CSTD CS'!$D$26:$X$346,16,0)</f>
        <v>0</v>
      </c>
      <c r="AO101" s="46"/>
      <c r="AP101" s="41"/>
      <c r="AQ101" s="46">
        <f>VLOOKUP($D101,'[3]CSTD CS'!$D$25:$AD$344,13,0)</f>
        <v>0</v>
      </c>
      <c r="AR101" s="46"/>
      <c r="AS101" s="3" t="s">
        <v>605</v>
      </c>
      <c r="AT101" s="3"/>
      <c r="AU101" s="46"/>
      <c r="AV101" s="3"/>
      <c r="AW101" s="28"/>
      <c r="AX101" s="46">
        <f>VLOOKUP($D101,'[3]CSTD CS'!$D$25:$AD$344,15,0)</f>
        <v>0</v>
      </c>
      <c r="AY101" s="46"/>
      <c r="AZ101" s="3" t="s">
        <v>787</v>
      </c>
      <c r="BA101" s="3"/>
      <c r="BB101" s="46"/>
      <c r="BC101" s="3"/>
      <c r="BD101" s="33"/>
      <c r="BE101" s="46" t="str">
        <f>VLOOKUP($D101,'[3]CSTD CS'!$D$25:$AD$344,17,0)</f>
        <v>x</v>
      </c>
      <c r="BF101" s="46" t="s">
        <v>315</v>
      </c>
      <c r="BG101" s="3" t="s">
        <v>885</v>
      </c>
      <c r="BH101" s="3"/>
      <c r="BI101" s="46"/>
      <c r="BJ101" s="46"/>
      <c r="BK101" s="46"/>
      <c r="BL101" s="61"/>
      <c r="BM101" s="46" t="str">
        <f>VLOOKUP($D101,'[3]CSTD CS'!$D$25:$AD$344,20,0)</f>
        <v>x</v>
      </c>
      <c r="BN101" s="46" t="str">
        <f>VLOOKUP(C101,'[4]TH cham SK'!$P$19:$S$167,4,0)</f>
        <v>X</v>
      </c>
      <c r="BO101" s="3" t="s">
        <v>980</v>
      </c>
      <c r="BP101" s="46"/>
      <c r="BQ101" s="46"/>
      <c r="BR101" s="46"/>
      <c r="BS101" s="46"/>
      <c r="BT101" s="61"/>
      <c r="BU101" s="46" t="str">
        <f>VLOOKUP($D101,'[3]CSTD CS'!$D$25:$AA$344,23,0)</f>
        <v>x</v>
      </c>
      <c r="BV101" s="46" t="str">
        <f>VLOOKUP(C101,'[5]TH chi tiet'!$N$15:$Q$161,4,0)</f>
        <v>X</v>
      </c>
      <c r="BW101" s="3" t="s">
        <v>1120</v>
      </c>
      <c r="BX101" s="3"/>
      <c r="BY101" s="46" t="s">
        <v>315</v>
      </c>
      <c r="BZ101" s="46"/>
      <c r="CA101" s="46"/>
      <c r="CB101" s="46"/>
      <c r="CC101" s="46" t="str">
        <f>VLOOKUP($D101,'[3]CSTD CS'!$D$25:$AD$344,25,0)</f>
        <v>HTXS NV</v>
      </c>
      <c r="CD101" s="46"/>
      <c r="CE101" s="46"/>
      <c r="CF101" s="3">
        <v>0</v>
      </c>
      <c r="CG101" s="46"/>
      <c r="CH101" s="46">
        <f>VLOOKUP(D101,[7]LTT!$D$10:$Q$342,10,0)</f>
        <v>0</v>
      </c>
      <c r="CI101" s="3"/>
      <c r="CJ101" s="12" t="str">
        <f>VLOOKUP(D101,'[8]XET CUOI NAM'!$E$9:$BF$332,53,0)</f>
        <v>HTXS NV</v>
      </c>
      <c r="CK101" s="12">
        <f>VLOOKUP($D101,'[9]Mau 6'!$D$10:$R$333,7,0)</f>
        <v>0</v>
      </c>
      <c r="CL101" s="12"/>
      <c r="CM101" s="3" t="s">
        <v>1444</v>
      </c>
      <c r="CN101" s="12"/>
      <c r="CO101" s="12">
        <f>VLOOKUP($D101,'[9]Mau 6'!$D$10:$R$333,10,0)</f>
        <v>0</v>
      </c>
      <c r="CP101" s="46"/>
      <c r="CQ101" s="12">
        <f>VLOOKUP($D101,'[9]Mau 6'!$D$10:$R$333,10,0)</f>
        <v>0</v>
      </c>
      <c r="CR101" s="12">
        <f>VLOOKUP($D101,'[9]Mau 6'!$D$10:$R$333,10,0)</f>
        <v>0</v>
      </c>
      <c r="CS101" s="12" t="s">
        <v>371</v>
      </c>
      <c r="CT101" s="12" t="s">
        <v>315</v>
      </c>
      <c r="CU101" s="12" t="str">
        <f>VLOOKUP($D101,'[11]XET CUOI NAM'!$E$9:$BF$336,47,0)</f>
        <v>Tốt</v>
      </c>
      <c r="CV101" s="3" t="s">
        <v>1636</v>
      </c>
      <c r="CW101" s="12"/>
      <c r="CX101" s="12"/>
      <c r="CY101" s="46"/>
      <c r="CZ101" s="46"/>
      <c r="DA101" s="46"/>
      <c r="DB101" s="12" t="s">
        <v>2227</v>
      </c>
      <c r="DC101" s="12">
        <v>0</v>
      </c>
      <c r="DD101" s="12">
        <v>0</v>
      </c>
      <c r="DE101" s="5"/>
      <c r="DF101" s="5"/>
      <c r="DG101" s="195"/>
      <c r="DH101" s="195"/>
      <c r="DI101" s="195"/>
      <c r="DJ101" s="195"/>
    </row>
    <row r="102" spans="1:116" s="6" customFormat="1" ht="30" hidden="1" customHeight="1" x14ac:dyDescent="0.25">
      <c r="A102" s="12">
        <f>IF(C102="","",SUBTOTAL(3,$D$24:D102))</f>
        <v>7</v>
      </c>
      <c r="B102" s="12">
        <f>COUNTIF($E$24:E102,E102)</f>
        <v>1</v>
      </c>
      <c r="C102" s="17" t="s">
        <v>299</v>
      </c>
      <c r="D102" s="12" t="str">
        <f>VLOOKUP(C102,'[1]XET CUOI NAM'!$D$9:$E$332,2,0)</f>
        <v>01025001</v>
      </c>
      <c r="E102" s="12" t="s">
        <v>390</v>
      </c>
      <c r="F102" s="12" t="s">
        <v>378</v>
      </c>
      <c r="G102" s="49"/>
      <c r="H102" s="46">
        <f>VLOOKUP($D102,'[2]CSTD CS'!$D$26:$X$346,3,0)</f>
        <v>0</v>
      </c>
      <c r="I102" s="46"/>
      <c r="J102" s="46">
        <f>VLOOKUP($D102,'[2]CSTD CS'!$D$26:$X$346,5,0)</f>
        <v>0</v>
      </c>
      <c r="K102" s="3"/>
      <c r="L102" s="46">
        <f>VLOOKUP($D102,'[2]CSTD CS'!$D$26:$X$346,4,0)</f>
        <v>0</v>
      </c>
      <c r="M102" s="46"/>
      <c r="N102" s="49"/>
      <c r="O102" s="46">
        <f>VLOOKUP($D102,'[2]CSTD CS'!$D$26:$X$346,6,0)</f>
        <v>0</v>
      </c>
      <c r="P102" s="46"/>
      <c r="Q102" s="46">
        <f>VLOOKUP($D102,'[2]CSTD CS'!$D$26:$X$346,8,0)</f>
        <v>0</v>
      </c>
      <c r="R102" s="3"/>
      <c r="S102" s="46">
        <f>VLOOKUP($D102,'[2]CSTD CS'!$D$26:$X$346,7,0)</f>
        <v>0</v>
      </c>
      <c r="T102" s="46"/>
      <c r="U102" s="49"/>
      <c r="V102" s="46">
        <f>VLOOKUP($D102,'[2]CSTD CS'!$D$26:$X$346,9,0)</f>
        <v>0</v>
      </c>
      <c r="W102" s="46"/>
      <c r="X102" s="46">
        <f>VLOOKUP($D102,'[2]CSTD CS'!$D$26:$X$346,11,0)</f>
        <v>0</v>
      </c>
      <c r="Y102" s="3"/>
      <c r="Z102" s="46">
        <f>VLOOKUP($D102,'[2]CSTD CS'!$D$26:$X$346,10,0)</f>
        <v>0</v>
      </c>
      <c r="AA102" s="46"/>
      <c r="AB102" s="49"/>
      <c r="AC102" s="46">
        <f>VLOOKUP($D102,'[2]CSTD CS'!$D$26:$X$346,12,0)</f>
        <v>0</v>
      </c>
      <c r="AD102" s="46"/>
      <c r="AE102" s="46">
        <f>VLOOKUP($D102,'[2]CSTD CS'!$D$26:$X$346,14,0)</f>
        <v>0</v>
      </c>
      <c r="AF102" s="3"/>
      <c r="AG102" s="46">
        <f>VLOOKUP($D102,'[2]CSTD CS'!$D$26:$X$346,13,0)</f>
        <v>0</v>
      </c>
      <c r="AH102" s="46"/>
      <c r="AI102" s="49"/>
      <c r="AJ102" s="46">
        <f>VLOOKUP($D102,'[2]CSTD CS'!$D$26:$X$346,15,0)</f>
        <v>0</v>
      </c>
      <c r="AK102" s="46"/>
      <c r="AL102" s="46">
        <f>VLOOKUP($D102,'[2]CSTD CS'!$D$26:$X$346,17,0)</f>
        <v>0</v>
      </c>
      <c r="AM102" s="3"/>
      <c r="AN102" s="46">
        <f>VLOOKUP($D102,'[2]CSTD CS'!$D$26:$X$346,16,0)</f>
        <v>0</v>
      </c>
      <c r="AO102" s="46"/>
      <c r="AP102" s="41"/>
      <c r="AQ102" s="46" t="str">
        <f>VLOOKUP($D102,'[3]CSTD CS'!$D$25:$AD$344,13,0)</f>
        <v>x</v>
      </c>
      <c r="AR102" s="46" t="s">
        <v>346</v>
      </c>
      <c r="AS102" s="3" t="s">
        <v>606</v>
      </c>
      <c r="AT102" s="3"/>
      <c r="AU102" s="46"/>
      <c r="AV102" s="3"/>
      <c r="AW102" s="28"/>
      <c r="AX102" s="46">
        <f>VLOOKUP($D102,'[3]CSTD CS'!$D$25:$AD$344,15,0)</f>
        <v>0</v>
      </c>
      <c r="AY102" s="46"/>
      <c r="AZ102" s="3" t="s">
        <v>788</v>
      </c>
      <c r="BA102" s="3"/>
      <c r="BB102" s="46"/>
      <c r="BC102" s="3"/>
      <c r="BD102" s="33"/>
      <c r="BE102" s="46" t="str">
        <f>VLOOKUP($D102,'[3]CSTD CS'!$D$25:$AD$344,17,0)</f>
        <v>x</v>
      </c>
      <c r="BF102" s="46" t="s">
        <v>315</v>
      </c>
      <c r="BG102" s="3" t="s">
        <v>886</v>
      </c>
      <c r="BH102" s="3"/>
      <c r="BI102" s="46"/>
      <c r="BJ102" s="46"/>
      <c r="BK102" s="46"/>
      <c r="BL102" s="77"/>
      <c r="BM102" s="46" t="str">
        <f>VLOOKUP($D102,'[3]CSTD CS'!$D$25:$AD$344,20,0)</f>
        <v>x</v>
      </c>
      <c r="BN102" s="46" t="str">
        <f>VLOOKUP(C102,'[4]TH cham SK'!$P$19:$S$167,4,0)</f>
        <v>X</v>
      </c>
      <c r="BO102" s="3" t="s">
        <v>981</v>
      </c>
      <c r="BP102" s="46"/>
      <c r="BQ102" s="46"/>
      <c r="BR102" s="46"/>
      <c r="BS102" s="46"/>
      <c r="BT102" s="77"/>
      <c r="BU102" s="46" t="str">
        <f>VLOOKUP($D102,'[3]CSTD CS'!$D$25:$AA$344,23,0)</f>
        <v>x</v>
      </c>
      <c r="BV102" s="46" t="str">
        <f>VLOOKUP(C102,'[5]TH chi tiet'!$N$15:$Q$161,4,0)</f>
        <v>X</v>
      </c>
      <c r="BW102" s="3" t="s">
        <v>1121</v>
      </c>
      <c r="BX102" s="3"/>
      <c r="BY102" s="46" t="s">
        <v>315</v>
      </c>
      <c r="BZ102" s="46"/>
      <c r="CA102" s="46"/>
      <c r="CB102" s="46"/>
      <c r="CC102" s="46" t="str">
        <f>VLOOKUP($D102,'[3]CSTD CS'!$D$25:$AD$344,25,0)</f>
        <v>HTXS NV</v>
      </c>
      <c r="CD102" s="46" t="str">
        <f>VLOOKUP($C102,[6]LTT!$C$10:$J$342,7,0)</f>
        <v>X</v>
      </c>
      <c r="CE102" s="46" t="s">
        <v>315</v>
      </c>
      <c r="CF102" s="3" t="s">
        <v>1278</v>
      </c>
      <c r="CG102" s="46"/>
      <c r="CH102" s="46">
        <f>VLOOKUP(D102,[7]LTT!$D$10:$Q$342,10,0)</f>
        <v>0</v>
      </c>
      <c r="CI102" s="3"/>
      <c r="CJ102" s="12" t="str">
        <f>VLOOKUP(D102,'[8]XET CUOI NAM'!$E$9:$BF$332,53,0)</f>
        <v>HTXS NV</v>
      </c>
      <c r="CK102" s="12" t="str">
        <f>VLOOKUP($D102,'[9]Mau 6'!$D$10:$R$333,7,0)</f>
        <v>X</v>
      </c>
      <c r="CL102" s="12" t="str">
        <f>VLOOKUP(D102,[10]PL7!$F$17:$G$117,2,0)</f>
        <v>X</v>
      </c>
      <c r="CM102" s="3" t="s">
        <v>1445</v>
      </c>
      <c r="CN102" s="12"/>
      <c r="CO102" s="12" t="s">
        <v>346</v>
      </c>
      <c r="CP102" s="46"/>
      <c r="CQ102" s="12"/>
      <c r="CR102" s="12"/>
      <c r="CS102" s="12" t="s">
        <v>431</v>
      </c>
      <c r="CT102" s="12"/>
      <c r="CU102" s="12" t="str">
        <f>VLOOKUP($D102,'[11]XET CUOI NAM'!$E$9:$BF$336,47,0)</f>
        <v>Tốt</v>
      </c>
      <c r="CV102" s="3" t="s">
        <v>1637</v>
      </c>
      <c r="CW102" s="12"/>
      <c r="CX102" s="12"/>
      <c r="CY102" s="46"/>
      <c r="CZ102" s="46"/>
      <c r="DA102" s="46"/>
      <c r="DB102" s="12" t="s">
        <v>2227</v>
      </c>
      <c r="DC102" s="12" t="s">
        <v>315</v>
      </c>
      <c r="DD102" s="12" t="s">
        <v>2227</v>
      </c>
      <c r="DE102" s="17" t="s">
        <v>2084</v>
      </c>
      <c r="DF102" s="5">
        <f>VLOOKUP($C102,'[14]Mau 2'!$C$8:$J$10,6,0)</f>
        <v>0</v>
      </c>
      <c r="DG102" s="191"/>
      <c r="DH102" s="191"/>
      <c r="DI102" s="191"/>
      <c r="DJ102" s="205"/>
    </row>
    <row r="103" spans="1:116" s="133" customFormat="1" ht="30" hidden="1" customHeight="1" x14ac:dyDescent="0.25">
      <c r="A103" s="12">
        <f>IF(C103="","",SUBTOTAL(3,$D$24:D103))</f>
        <v>7</v>
      </c>
      <c r="B103" s="12">
        <f>COUNTIF($E$24:E103,E103)</f>
        <v>2</v>
      </c>
      <c r="C103" s="4" t="s">
        <v>1787</v>
      </c>
      <c r="D103" s="12" t="s">
        <v>1788</v>
      </c>
      <c r="E103" s="12" t="s">
        <v>390</v>
      </c>
      <c r="F103" s="12" t="s">
        <v>378</v>
      </c>
      <c r="G103" s="49"/>
      <c r="H103" s="46" t="e">
        <f>VLOOKUP($D103,'[2]CSTD CS'!$D$26:$X$346,3,0)</f>
        <v>#N/A</v>
      </c>
      <c r="I103" s="46"/>
      <c r="J103" s="46" t="e">
        <f>VLOOKUP($D103,'[2]CSTD CS'!$D$26:$X$346,5,0)</f>
        <v>#N/A</v>
      </c>
      <c r="K103" s="3"/>
      <c r="L103" s="46" t="e">
        <f>VLOOKUP($D103,'[2]CSTD CS'!$D$26:$X$346,4,0)</f>
        <v>#N/A</v>
      </c>
      <c r="M103" s="46"/>
      <c r="N103" s="49"/>
      <c r="O103" s="46" t="e">
        <f>VLOOKUP($D103,'[2]CSTD CS'!$D$26:$X$346,6,0)</f>
        <v>#N/A</v>
      </c>
      <c r="P103" s="46"/>
      <c r="Q103" s="46" t="e">
        <f>VLOOKUP($D103,'[2]CSTD CS'!$D$26:$X$346,8,0)</f>
        <v>#N/A</v>
      </c>
      <c r="R103" s="3"/>
      <c r="S103" s="46" t="e">
        <f>VLOOKUP($D103,'[2]CSTD CS'!$D$26:$X$346,7,0)</f>
        <v>#N/A</v>
      </c>
      <c r="T103" s="46"/>
      <c r="U103" s="49"/>
      <c r="V103" s="46" t="e">
        <f>VLOOKUP($D103,'[2]CSTD CS'!$D$26:$X$346,9,0)</f>
        <v>#N/A</v>
      </c>
      <c r="W103" s="46"/>
      <c r="X103" s="46" t="e">
        <f>VLOOKUP($D103,'[2]CSTD CS'!$D$26:$X$346,11,0)</f>
        <v>#N/A</v>
      </c>
      <c r="Y103" s="3"/>
      <c r="Z103" s="46" t="e">
        <f>VLOOKUP($D103,'[2]CSTD CS'!$D$26:$X$346,10,0)</f>
        <v>#N/A</v>
      </c>
      <c r="AA103" s="46"/>
      <c r="AB103" s="49"/>
      <c r="AC103" s="46" t="e">
        <f>VLOOKUP($D103,'[2]CSTD CS'!$D$26:$X$346,12,0)</f>
        <v>#N/A</v>
      </c>
      <c r="AD103" s="46"/>
      <c r="AE103" s="46" t="e">
        <f>VLOOKUP($D103,'[2]CSTD CS'!$D$26:$X$346,14,0)</f>
        <v>#N/A</v>
      </c>
      <c r="AF103" s="3"/>
      <c r="AG103" s="46" t="e">
        <f>VLOOKUP($D103,'[2]CSTD CS'!$D$26:$X$346,13,0)</f>
        <v>#N/A</v>
      </c>
      <c r="AH103" s="46"/>
      <c r="AI103" s="49"/>
      <c r="AJ103" s="46" t="e">
        <f>VLOOKUP($D103,'[2]CSTD CS'!$D$26:$X$346,15,0)</f>
        <v>#N/A</v>
      </c>
      <c r="AK103" s="46"/>
      <c r="AL103" s="46" t="e">
        <f>VLOOKUP($D103,'[2]CSTD CS'!$D$26:$X$346,17,0)</f>
        <v>#N/A</v>
      </c>
      <c r="AM103" s="3"/>
      <c r="AN103" s="46" t="e">
        <f>VLOOKUP($D103,'[2]CSTD CS'!$D$26:$X$346,16,0)</f>
        <v>#N/A</v>
      </c>
      <c r="AO103" s="46"/>
      <c r="AP103" s="38"/>
      <c r="AQ103" s="46"/>
      <c r="AR103" s="46"/>
      <c r="AS103" s="3"/>
      <c r="AT103" s="3"/>
      <c r="AU103" s="46"/>
      <c r="AV103" s="3"/>
      <c r="AW103" s="53"/>
      <c r="AX103" s="46"/>
      <c r="AY103" s="46"/>
      <c r="AZ103" s="3"/>
      <c r="BA103" s="3"/>
      <c r="BB103" s="46"/>
      <c r="BC103" s="3"/>
      <c r="BD103" s="33"/>
      <c r="BE103" s="46"/>
      <c r="BF103" s="46"/>
      <c r="BG103" s="3"/>
      <c r="BH103" s="3"/>
      <c r="BI103" s="46"/>
      <c r="BJ103" s="46"/>
      <c r="BK103" s="46"/>
      <c r="BL103" s="55"/>
      <c r="BM103" s="46"/>
      <c r="BN103" s="46"/>
      <c r="BO103" s="3"/>
      <c r="BP103" s="46"/>
      <c r="BQ103" s="46"/>
      <c r="BR103" s="46"/>
      <c r="BS103" s="46"/>
      <c r="BT103" s="55"/>
      <c r="BU103" s="46"/>
      <c r="BV103" s="46"/>
      <c r="BW103" s="3"/>
      <c r="BX103" s="3"/>
      <c r="BY103" s="46"/>
      <c r="BZ103" s="46"/>
      <c r="CA103" s="46"/>
      <c r="CB103" s="46"/>
      <c r="CC103" s="46"/>
      <c r="CD103" s="46"/>
      <c r="CE103" s="46"/>
      <c r="CF103" s="3"/>
      <c r="CG103" s="46"/>
      <c r="CH103" s="46"/>
      <c r="CI103" s="3"/>
      <c r="CJ103" s="12"/>
      <c r="CK103" s="12"/>
      <c r="CL103" s="12"/>
      <c r="CM103" s="3"/>
      <c r="CN103" s="12"/>
      <c r="CO103" s="12"/>
      <c r="CP103" s="46"/>
      <c r="CQ103" s="12"/>
      <c r="CR103" s="12"/>
      <c r="CS103" s="12" t="s">
        <v>431</v>
      </c>
      <c r="CT103" s="12"/>
      <c r="CU103" s="12"/>
      <c r="CV103" s="3"/>
      <c r="CW103" s="12"/>
      <c r="CX103" s="12"/>
      <c r="CY103" s="46"/>
      <c r="CZ103" s="46"/>
      <c r="DA103" s="46"/>
      <c r="DB103" s="12" t="s">
        <v>2227</v>
      </c>
      <c r="DC103" s="12">
        <v>0</v>
      </c>
      <c r="DD103" s="12"/>
      <c r="DE103" s="17" t="s">
        <v>2085</v>
      </c>
      <c r="DF103" s="5"/>
      <c r="DG103" s="191"/>
      <c r="DH103" s="191"/>
      <c r="DI103" s="191"/>
      <c r="DJ103" s="205"/>
    </row>
    <row r="104" spans="1:116" s="6" customFormat="1" ht="30" hidden="1" customHeight="1" x14ac:dyDescent="0.25">
      <c r="A104" s="12">
        <f>IF(C104="","",SUBTOTAL(3,$D$24:D104))</f>
        <v>7</v>
      </c>
      <c r="B104" s="12">
        <f>COUNTIF($E$24:E104,E104)</f>
        <v>3</v>
      </c>
      <c r="C104" s="4" t="s">
        <v>35</v>
      </c>
      <c r="D104" s="12" t="str">
        <f>VLOOKUP(C104,'[1]XET CUOI NAM'!$D$9:$E$332,2,0)</f>
        <v>01005003</v>
      </c>
      <c r="E104" s="12" t="s">
        <v>390</v>
      </c>
      <c r="F104" s="12" t="s">
        <v>380</v>
      </c>
      <c r="G104" s="49"/>
      <c r="H104" s="46">
        <f>VLOOKUP($D104,'[2]CSTD CS'!$D$26:$X$346,3,0)</f>
        <v>0</v>
      </c>
      <c r="I104" s="46"/>
      <c r="J104" s="46">
        <f>VLOOKUP($D104,'[2]CSTD CS'!$D$26:$X$346,5,0)</f>
        <v>0</v>
      </c>
      <c r="K104" s="3"/>
      <c r="L104" s="46">
        <f>VLOOKUP($D104,'[2]CSTD CS'!$D$26:$X$346,4,0)</f>
        <v>0</v>
      </c>
      <c r="M104" s="46"/>
      <c r="N104" s="49"/>
      <c r="O104" s="46">
        <f>VLOOKUP($D104,'[2]CSTD CS'!$D$26:$X$346,6,0)</f>
        <v>0</v>
      </c>
      <c r="P104" s="46"/>
      <c r="Q104" s="46">
        <f>VLOOKUP($D104,'[2]CSTD CS'!$D$26:$X$346,8,0)</f>
        <v>0</v>
      </c>
      <c r="R104" s="3"/>
      <c r="S104" s="46">
        <f>VLOOKUP($D104,'[2]CSTD CS'!$D$26:$X$346,7,0)</f>
        <v>0</v>
      </c>
      <c r="T104" s="46"/>
      <c r="U104" s="49"/>
      <c r="V104" s="46">
        <f>VLOOKUP($D104,'[2]CSTD CS'!$D$26:$X$346,9,0)</f>
        <v>0</v>
      </c>
      <c r="W104" s="46"/>
      <c r="X104" s="46">
        <f>VLOOKUP($D104,'[2]CSTD CS'!$D$26:$X$346,11,0)</f>
        <v>0</v>
      </c>
      <c r="Y104" s="3"/>
      <c r="Z104" s="46">
        <f>VLOOKUP($D104,'[2]CSTD CS'!$D$26:$X$346,10,0)</f>
        <v>0</v>
      </c>
      <c r="AA104" s="46"/>
      <c r="AB104" s="49"/>
      <c r="AC104" s="46">
        <f>VLOOKUP($D104,'[2]CSTD CS'!$D$26:$X$346,12,0)</f>
        <v>0</v>
      </c>
      <c r="AD104" s="46"/>
      <c r="AE104" s="46">
        <f>VLOOKUP($D104,'[2]CSTD CS'!$D$26:$X$346,14,0)</f>
        <v>0</v>
      </c>
      <c r="AF104" s="3"/>
      <c r="AG104" s="46">
        <f>VLOOKUP($D104,'[2]CSTD CS'!$D$26:$X$346,13,0)</f>
        <v>0</v>
      </c>
      <c r="AH104" s="46"/>
      <c r="AI104" s="49"/>
      <c r="AJ104" s="46">
        <f>VLOOKUP($D104,'[2]CSTD CS'!$D$26:$X$346,15,0)</f>
        <v>0</v>
      </c>
      <c r="AK104" s="46"/>
      <c r="AL104" s="46">
        <f>VLOOKUP($D104,'[2]CSTD CS'!$D$26:$X$346,17,0)</f>
        <v>0</v>
      </c>
      <c r="AM104" s="3"/>
      <c r="AN104" s="46">
        <f>VLOOKUP($D104,'[2]CSTD CS'!$D$26:$X$346,16,0)</f>
        <v>0</v>
      </c>
      <c r="AO104" s="46"/>
      <c r="AP104" s="41"/>
      <c r="AQ104" s="46">
        <f>VLOOKUP($D104,'[3]CSTD CS'!$D$25:$AD$344,13,0)</f>
        <v>0</v>
      </c>
      <c r="AR104" s="46"/>
      <c r="AS104" s="3" t="s">
        <v>607</v>
      </c>
      <c r="AT104" s="3"/>
      <c r="AU104" s="46"/>
      <c r="AV104" s="3"/>
      <c r="AW104" s="28"/>
      <c r="AX104" s="46" t="str">
        <f>VLOOKUP($D104,'[3]CSTD CS'!$D$25:$AD$344,15,0)</f>
        <v>x</v>
      </c>
      <c r="AY104" s="46" t="s">
        <v>346</v>
      </c>
      <c r="AZ104" s="3" t="s">
        <v>789</v>
      </c>
      <c r="BA104" s="3"/>
      <c r="BB104" s="46"/>
      <c r="BC104" s="3"/>
      <c r="BD104" s="33"/>
      <c r="BE104" s="46">
        <f>VLOOKUP($D104,'[3]CSTD CS'!$D$25:$AD$344,17,0)</f>
        <v>0</v>
      </c>
      <c r="BF104" s="46"/>
      <c r="BG104" s="3">
        <v>0</v>
      </c>
      <c r="BH104" s="3"/>
      <c r="BI104" s="46"/>
      <c r="BJ104" s="46"/>
      <c r="BK104" s="46"/>
      <c r="BL104" s="61"/>
      <c r="BM104" s="46">
        <f>VLOOKUP($D104,'[3]CSTD CS'!$D$25:$AD$344,20,0)</f>
        <v>0</v>
      </c>
      <c r="BN104" s="46" t="str">
        <f>VLOOKUP(C104,'[4]TH cham SK'!$P$19:$S$167,4,0)</f>
        <v>X</v>
      </c>
      <c r="BO104" s="3" t="s">
        <v>982</v>
      </c>
      <c r="BP104" s="46"/>
      <c r="BQ104" s="46"/>
      <c r="BR104" s="46"/>
      <c r="BS104" s="46"/>
      <c r="BT104" s="61"/>
      <c r="BU104" s="46">
        <f>VLOOKUP($D104,'[3]CSTD CS'!$D$25:$AA$344,23,0)</f>
        <v>0</v>
      </c>
      <c r="BV104" s="46"/>
      <c r="BW104" s="3">
        <v>0</v>
      </c>
      <c r="BX104" s="3"/>
      <c r="BY104" s="46"/>
      <c r="BZ104" s="46"/>
      <c r="CA104" s="46"/>
      <c r="CB104" s="46"/>
      <c r="CC104" s="46" t="str">
        <f>VLOOKUP($D104,'[3]CSTD CS'!$D$25:$AD$344,25,0)</f>
        <v>HTXS NV</v>
      </c>
      <c r="CD104" s="46"/>
      <c r="CE104" s="46"/>
      <c r="CF104" s="3">
        <v>0</v>
      </c>
      <c r="CG104" s="46"/>
      <c r="CH104" s="46">
        <f>VLOOKUP(D104,[7]LTT!$D$10:$Q$342,10,0)</f>
        <v>0</v>
      </c>
      <c r="CI104" s="3"/>
      <c r="CJ104" s="12" t="str">
        <f>VLOOKUP(D104,'[8]XET CUOI NAM'!$E$9:$BF$332,53,0)</f>
        <v>HTXS NV</v>
      </c>
      <c r="CK104" s="12">
        <f>VLOOKUP($D104,'[9]Mau 6'!$D$10:$R$333,7,0)</f>
        <v>0</v>
      </c>
      <c r="CL104" s="12"/>
      <c r="CM104" s="3"/>
      <c r="CN104" s="12">
        <f>SUM(COUNTIF(BU104,"x"),COUNTIF(CD104,"x"),COUNTIF(CK104,"x"))</f>
        <v>0</v>
      </c>
      <c r="CO104" s="12">
        <f>VLOOKUP($D104,'[9]Mau 6'!$D$10:$R$333,10,0)</f>
        <v>0</v>
      </c>
      <c r="CP104" s="46"/>
      <c r="CQ104" s="12">
        <f>VLOOKUP($D104,'[9]Mau 6'!$D$10:$R$333,10,0)</f>
        <v>0</v>
      </c>
      <c r="CR104" s="12">
        <f>VLOOKUP($D104,'[9]Mau 6'!$D$10:$R$333,10,0)</f>
        <v>0</v>
      </c>
      <c r="CS104" s="12" t="s">
        <v>431</v>
      </c>
      <c r="CT104" s="12"/>
      <c r="CU104" s="12"/>
      <c r="CV104" s="3" t="s">
        <v>1638</v>
      </c>
      <c r="CW104" s="12"/>
      <c r="CX104" s="12"/>
      <c r="CY104" s="46"/>
      <c r="CZ104" s="46"/>
      <c r="DA104" s="46"/>
      <c r="DB104" s="12" t="s">
        <v>2226</v>
      </c>
      <c r="DC104" s="12" t="s">
        <v>315</v>
      </c>
      <c r="DD104" s="12"/>
      <c r="DE104" s="17" t="s">
        <v>2086</v>
      </c>
      <c r="DF104" s="5">
        <f>VLOOKUP($C104,'[14]Mau 2'!$C$8:$J$10,6,0)</f>
        <v>0</v>
      </c>
      <c r="DG104" s="191"/>
      <c r="DH104" s="191"/>
      <c r="DI104" s="191"/>
      <c r="DJ104" s="205"/>
    </row>
    <row r="105" spans="1:116" s="6" customFormat="1" ht="30" hidden="1" customHeight="1" x14ac:dyDescent="0.25">
      <c r="A105" s="12">
        <f>ROW()-23</f>
        <v>82</v>
      </c>
      <c r="B105" s="12">
        <f>COUNTIF($E$24:E105,E105)</f>
        <v>4</v>
      </c>
      <c r="C105" s="4" t="s">
        <v>236</v>
      </c>
      <c r="D105" s="12" t="str">
        <f>VLOOKUP(C105,'[1]XET CUOI NAM'!$D$9:$E$332,2,0)</f>
        <v>01005011</v>
      </c>
      <c r="E105" s="12" t="s">
        <v>390</v>
      </c>
      <c r="F105" s="12" t="s">
        <v>380</v>
      </c>
      <c r="G105" s="49"/>
      <c r="H105" s="46">
        <f>VLOOKUP($D105,'[2]CSTD CS'!$D$26:$X$346,3,0)</f>
        <v>0</v>
      </c>
      <c r="I105" s="46"/>
      <c r="J105" s="46">
        <f>VLOOKUP($D105,'[2]CSTD CS'!$D$26:$X$346,5,0)</f>
        <v>0</v>
      </c>
      <c r="K105" s="3"/>
      <c r="L105" s="46">
        <f>VLOOKUP($D105,'[2]CSTD CS'!$D$26:$X$346,4,0)</f>
        <v>0</v>
      </c>
      <c r="M105" s="46"/>
      <c r="N105" s="49"/>
      <c r="O105" s="46">
        <f>VLOOKUP($D105,'[2]CSTD CS'!$D$26:$X$346,6,0)</f>
        <v>0</v>
      </c>
      <c r="P105" s="46"/>
      <c r="Q105" s="46">
        <f>VLOOKUP($D105,'[2]CSTD CS'!$D$26:$X$346,8,0)</f>
        <v>0</v>
      </c>
      <c r="R105" s="3"/>
      <c r="S105" s="46">
        <f>VLOOKUP($D105,'[2]CSTD CS'!$D$26:$X$346,7,0)</f>
        <v>0</v>
      </c>
      <c r="T105" s="46"/>
      <c r="U105" s="49"/>
      <c r="V105" s="46">
        <f>VLOOKUP($D105,'[2]CSTD CS'!$D$26:$X$346,9,0)</f>
        <v>0</v>
      </c>
      <c r="W105" s="46"/>
      <c r="X105" s="46">
        <f>VLOOKUP($D105,'[2]CSTD CS'!$D$26:$X$346,11,0)</f>
        <v>0</v>
      </c>
      <c r="Y105" s="3"/>
      <c r="Z105" s="46">
        <f>VLOOKUP($D105,'[2]CSTD CS'!$D$26:$X$346,10,0)</f>
        <v>0</v>
      </c>
      <c r="AA105" s="46"/>
      <c r="AB105" s="49"/>
      <c r="AC105" s="46">
        <f>VLOOKUP($D105,'[2]CSTD CS'!$D$26:$X$346,12,0)</f>
        <v>0</v>
      </c>
      <c r="AD105" s="46"/>
      <c r="AE105" s="46">
        <f>VLOOKUP($D105,'[2]CSTD CS'!$D$26:$X$346,14,0)</f>
        <v>0</v>
      </c>
      <c r="AF105" s="3"/>
      <c r="AG105" s="46">
        <f>VLOOKUP($D105,'[2]CSTD CS'!$D$26:$X$346,13,0)</f>
        <v>0</v>
      </c>
      <c r="AH105" s="46"/>
      <c r="AI105" s="49"/>
      <c r="AJ105" s="46">
        <f>VLOOKUP($D105,'[2]CSTD CS'!$D$26:$X$346,15,0)</f>
        <v>0</v>
      </c>
      <c r="AK105" s="46"/>
      <c r="AL105" s="46">
        <f>VLOOKUP($D105,'[2]CSTD CS'!$D$26:$X$346,17,0)</f>
        <v>0</v>
      </c>
      <c r="AM105" s="3"/>
      <c r="AN105" s="46">
        <f>VLOOKUP($D105,'[2]CSTD CS'!$D$26:$X$346,16,0)</f>
        <v>0</v>
      </c>
      <c r="AO105" s="46"/>
      <c r="AP105" s="41"/>
      <c r="AQ105" s="46">
        <f>VLOOKUP($D105,'[3]CSTD CS'!$D$25:$AD$344,13,0)</f>
        <v>0</v>
      </c>
      <c r="AR105" s="46"/>
      <c r="AS105" s="3">
        <v>0</v>
      </c>
      <c r="AT105" s="3"/>
      <c r="AU105" s="46"/>
      <c r="AV105" s="3"/>
      <c r="AW105" s="28"/>
      <c r="AX105" s="46">
        <f>VLOOKUP($D105,'[3]CSTD CS'!$D$25:$AD$344,15,0)</f>
        <v>0</v>
      </c>
      <c r="AY105" s="46"/>
      <c r="AZ105" s="3">
        <v>0</v>
      </c>
      <c r="BA105" s="3"/>
      <c r="BB105" s="46"/>
      <c r="BC105" s="3"/>
      <c r="BD105" s="28"/>
      <c r="BE105" s="46">
        <f>VLOOKUP($D105,'[3]CSTD CS'!$D$25:$AD$344,17,0)</f>
        <v>0</v>
      </c>
      <c r="BF105" s="46"/>
      <c r="BG105" s="3">
        <v>0</v>
      </c>
      <c r="BH105" s="3"/>
      <c r="BI105" s="46"/>
      <c r="BJ105" s="46"/>
      <c r="BK105" s="46"/>
      <c r="BL105" s="2"/>
      <c r="BM105" s="46">
        <f>VLOOKUP($D105,'[3]CSTD CS'!$D$25:$AD$344,20,0)</f>
        <v>0</v>
      </c>
      <c r="BN105" s="46"/>
      <c r="BO105" s="3">
        <v>0</v>
      </c>
      <c r="BP105" s="46"/>
      <c r="BQ105" s="46"/>
      <c r="BR105" s="46"/>
      <c r="BS105" s="46"/>
      <c r="BT105" s="2"/>
      <c r="BU105" s="46">
        <f>VLOOKUP($D105,'[3]CSTD CS'!$D$25:$AA$344,23,0)</f>
        <v>0</v>
      </c>
      <c r="BV105" s="46"/>
      <c r="BW105" s="3">
        <v>0</v>
      </c>
      <c r="BX105" s="3"/>
      <c r="BY105" s="46"/>
      <c r="BZ105" s="46"/>
      <c r="CA105" s="46"/>
      <c r="CB105" s="46"/>
      <c r="CC105" s="46" t="str">
        <f>VLOOKUP($D105,'[3]CSTD CS'!$D$25:$AD$344,25,0)</f>
        <v>HTXS NV</v>
      </c>
      <c r="CD105" s="46"/>
      <c r="CE105" s="46"/>
      <c r="CF105" s="3">
        <v>0</v>
      </c>
      <c r="CG105" s="46"/>
      <c r="CH105" s="46">
        <f>VLOOKUP(D105,[7]LTT!$D$10:$Q$342,10,0)</f>
        <v>0</v>
      </c>
      <c r="CI105" s="3"/>
      <c r="CJ105" s="12" t="str">
        <f>VLOOKUP(D105,'[8]XET CUOI NAM'!$E$9:$BF$332,53,0)</f>
        <v>HTT NV</v>
      </c>
      <c r="CK105" s="12">
        <f>VLOOKUP($D105,'[9]Mau 6'!$D$10:$R$333,7,0)</f>
        <v>0</v>
      </c>
      <c r="CL105" s="12"/>
      <c r="CM105" s="3"/>
      <c r="CN105" s="12">
        <f>SUM(COUNTIF(BU105,"x"),COUNTIF(CD105,"x"),COUNTIF(CK105,"x"))</f>
        <v>0</v>
      </c>
      <c r="CO105" s="12">
        <f>VLOOKUP($D105,'[9]Mau 6'!$D$10:$R$333,10,0)</f>
        <v>0</v>
      </c>
      <c r="CP105" s="46"/>
      <c r="CQ105" s="12">
        <f>VLOOKUP($D105,'[9]Mau 6'!$D$10:$R$333,10,0)</f>
        <v>0</v>
      </c>
      <c r="CR105" s="12">
        <f>VLOOKUP($D105,'[9]Mau 6'!$D$10:$R$333,10,0)</f>
        <v>0</v>
      </c>
      <c r="CS105" s="12" t="s">
        <v>431</v>
      </c>
      <c r="CT105" s="12"/>
      <c r="CU105" s="12"/>
      <c r="CV105" s="3"/>
      <c r="CW105" s="12"/>
      <c r="CX105" s="12"/>
      <c r="CY105" s="46"/>
      <c r="CZ105" s="46"/>
      <c r="DA105" s="46"/>
      <c r="DB105" s="12" t="s">
        <v>2227</v>
      </c>
      <c r="DC105" s="12">
        <v>0</v>
      </c>
      <c r="DD105" s="12">
        <v>0</v>
      </c>
      <c r="DE105" s="5"/>
      <c r="DF105" s="5">
        <f>VLOOKUP($C105,'[14]Mau 2'!$C$8:$J$10,6,0)</f>
        <v>0</v>
      </c>
      <c r="DG105" s="191"/>
      <c r="DH105" s="191"/>
      <c r="DI105" s="191"/>
      <c r="DJ105" s="205"/>
    </row>
    <row r="106" spans="1:116" s="6" customFormat="1" ht="30" hidden="1" customHeight="1" x14ac:dyDescent="0.25">
      <c r="A106" s="12">
        <f>IF(C106="","",SUBTOTAL(3,$D$24:D106))</f>
        <v>7</v>
      </c>
      <c r="B106" s="12">
        <f>COUNTIF($E$24:E106,E106)</f>
        <v>1</v>
      </c>
      <c r="C106" s="320" t="s">
        <v>36</v>
      </c>
      <c r="D106" s="12" t="str">
        <f>VLOOKUP(C106,'[1]XET CUOI NAM'!$D$9:$E$332,2,0)</f>
        <v>01008028</v>
      </c>
      <c r="E106" s="12" t="s">
        <v>391</v>
      </c>
      <c r="F106" s="12" t="s">
        <v>378</v>
      </c>
      <c r="G106" s="49"/>
      <c r="H106" s="46">
        <f>VLOOKUP($D106,'[2]CSTD CS'!$D$26:$X$346,3,0)</f>
        <v>0</v>
      </c>
      <c r="I106" s="46"/>
      <c r="J106" s="46">
        <f>VLOOKUP($D106,'[2]CSTD CS'!$D$26:$X$346,5,0)</f>
        <v>0</v>
      </c>
      <c r="K106" s="3"/>
      <c r="L106" s="46">
        <f>VLOOKUP($D106,'[2]CSTD CS'!$D$26:$X$346,4,0)</f>
        <v>0</v>
      </c>
      <c r="M106" s="46"/>
      <c r="N106" s="49"/>
      <c r="O106" s="46">
        <f>VLOOKUP($D106,'[2]CSTD CS'!$D$26:$X$346,6,0)</f>
        <v>0</v>
      </c>
      <c r="P106" s="46"/>
      <c r="Q106" s="46">
        <f>VLOOKUP($D106,'[2]CSTD CS'!$D$26:$X$346,8,0)</f>
        <v>0</v>
      </c>
      <c r="R106" s="3"/>
      <c r="S106" s="46">
        <f>VLOOKUP($D106,'[2]CSTD CS'!$D$26:$X$346,7,0)</f>
        <v>0</v>
      </c>
      <c r="T106" s="46"/>
      <c r="U106" s="49"/>
      <c r="V106" s="46">
        <f>VLOOKUP($D106,'[2]CSTD CS'!$D$26:$X$346,9,0)</f>
        <v>0</v>
      </c>
      <c r="W106" s="46"/>
      <c r="X106" s="46">
        <f>VLOOKUP($D106,'[2]CSTD CS'!$D$26:$X$346,11,0)</f>
        <v>0</v>
      </c>
      <c r="Y106" s="3"/>
      <c r="Z106" s="46">
        <f>VLOOKUP($D106,'[2]CSTD CS'!$D$26:$X$346,10,0)</f>
        <v>0</v>
      </c>
      <c r="AA106" s="46"/>
      <c r="AB106" s="49"/>
      <c r="AC106" s="46">
        <f>VLOOKUP($D106,'[2]CSTD CS'!$D$26:$X$346,12,0)</f>
        <v>0</v>
      </c>
      <c r="AD106" s="46"/>
      <c r="AE106" s="46">
        <f>VLOOKUP($D106,'[2]CSTD CS'!$D$26:$X$346,14,0)</f>
        <v>0</v>
      </c>
      <c r="AF106" s="3"/>
      <c r="AG106" s="46">
        <f>VLOOKUP($D106,'[2]CSTD CS'!$D$26:$X$346,13,0)</f>
        <v>0</v>
      </c>
      <c r="AH106" s="46"/>
      <c r="AI106" s="49"/>
      <c r="AJ106" s="46">
        <f>VLOOKUP($D106,'[2]CSTD CS'!$D$26:$X$346,15,0)</f>
        <v>0</v>
      </c>
      <c r="AK106" s="46"/>
      <c r="AL106" s="46">
        <f>VLOOKUP($D106,'[2]CSTD CS'!$D$26:$X$346,17,0)</f>
        <v>0</v>
      </c>
      <c r="AM106" s="3"/>
      <c r="AN106" s="46">
        <f>VLOOKUP($D106,'[2]CSTD CS'!$D$26:$X$346,16,0)</f>
        <v>0</v>
      </c>
      <c r="AO106" s="46"/>
      <c r="AP106" s="41"/>
      <c r="AQ106" s="46" t="str">
        <f>VLOOKUP($D106,'[3]CSTD CS'!$D$25:$AD$344,13,0)</f>
        <v>x</v>
      </c>
      <c r="AR106" s="46" t="s">
        <v>346</v>
      </c>
      <c r="AS106" s="3" t="s">
        <v>608</v>
      </c>
      <c r="AT106" s="3"/>
      <c r="AU106" s="46"/>
      <c r="AV106" s="3"/>
      <c r="AW106" s="62"/>
      <c r="AX106" s="46">
        <f>VLOOKUP($D106,'[3]CSTD CS'!$D$25:$AD$344,15,0)</f>
        <v>0</v>
      </c>
      <c r="AY106" s="46"/>
      <c r="AZ106" s="3" t="s">
        <v>790</v>
      </c>
      <c r="BA106" s="3"/>
      <c r="BB106" s="46"/>
      <c r="BC106" s="3"/>
      <c r="BD106" s="33"/>
      <c r="BE106" s="46" t="str">
        <f>VLOOKUP($D106,'[3]CSTD CS'!$D$25:$AD$344,17,0)</f>
        <v>x</v>
      </c>
      <c r="BF106" s="46" t="s">
        <v>315</v>
      </c>
      <c r="BG106" s="3" t="s">
        <v>887</v>
      </c>
      <c r="BH106" s="3"/>
      <c r="BI106" s="46"/>
      <c r="BJ106" s="46"/>
      <c r="BK106" s="46"/>
      <c r="BL106" s="23"/>
      <c r="BM106" s="46" t="str">
        <f>VLOOKUP($D106,'[3]CSTD CS'!$D$25:$AD$344,20,0)</f>
        <v>x</v>
      </c>
      <c r="BN106" s="46" t="str">
        <f>VLOOKUP(C106,'[4]TH cham SK'!$P$19:$S$167,4,0)</f>
        <v>X</v>
      </c>
      <c r="BO106" s="3" t="s">
        <v>983</v>
      </c>
      <c r="BP106" s="46"/>
      <c r="BQ106" s="46"/>
      <c r="BR106" s="46"/>
      <c r="BS106" s="46"/>
      <c r="BT106" s="23"/>
      <c r="BU106" s="46" t="str">
        <f>VLOOKUP($D106,'[3]CSTD CS'!$D$25:$AA$344,23,0)</f>
        <v>x</v>
      </c>
      <c r="BV106" s="46" t="str">
        <f>VLOOKUP(C106,'[5]TH chi tiet'!$N$15:$Q$161,4,0)</f>
        <v>X</v>
      </c>
      <c r="BW106" s="3" t="s">
        <v>1122</v>
      </c>
      <c r="BX106" s="46" t="s">
        <v>315</v>
      </c>
      <c r="BY106" s="46" t="s">
        <v>315</v>
      </c>
      <c r="BZ106" s="46"/>
      <c r="CA106" s="46"/>
      <c r="CB106" s="46"/>
      <c r="CC106" s="46" t="str">
        <f>VLOOKUP($D106,'[3]CSTD CS'!$D$25:$AD$344,25,0)</f>
        <v xml:space="preserve">HTXS NV </v>
      </c>
      <c r="CD106" s="46" t="str">
        <f>VLOOKUP($C106,[6]LTT!$C$10:$J$342,7,0)</f>
        <v>X</v>
      </c>
      <c r="CE106" s="46" t="s">
        <v>315</v>
      </c>
      <c r="CF106" s="3" t="s">
        <v>1279</v>
      </c>
      <c r="CG106" s="46"/>
      <c r="CH106" s="46">
        <f>VLOOKUP(D106,[7]LTT!$D$10:$Q$342,10,0)</f>
        <v>0</v>
      </c>
      <c r="CI106" s="3"/>
      <c r="CJ106" s="12" t="str">
        <f>VLOOKUP(D106,'[8]XET CUOI NAM'!$E$9:$BF$332,53,0)</f>
        <v>HTXS NV</v>
      </c>
      <c r="CK106" s="12" t="str">
        <f>VLOOKUP($D106,'[9]Mau 6'!$D$10:$R$333,7,0)</f>
        <v>X</v>
      </c>
      <c r="CL106" s="12" t="str">
        <f>VLOOKUP(D106,[10]PL7!$F$17:$G$117,2,0)</f>
        <v>X</v>
      </c>
      <c r="CM106" s="3" t="s">
        <v>1446</v>
      </c>
      <c r="CN106" s="12"/>
      <c r="CO106" s="12" t="s">
        <v>346</v>
      </c>
      <c r="CP106" s="46"/>
      <c r="CQ106" s="12"/>
      <c r="CR106" s="12" t="s">
        <v>315</v>
      </c>
      <c r="CS106" s="12" t="s">
        <v>371</v>
      </c>
      <c r="CT106" s="12" t="s">
        <v>315</v>
      </c>
      <c r="CU106" s="12" t="str">
        <f>VLOOKUP($D106,'[11]XET CUOI NAM'!$E$9:$BF$336,47,0)</f>
        <v>Xuất sắc</v>
      </c>
      <c r="CV106" s="3" t="s">
        <v>1639</v>
      </c>
      <c r="CW106" s="12"/>
      <c r="CX106" s="203"/>
      <c r="CY106" s="46" t="s">
        <v>315</v>
      </c>
      <c r="CZ106" s="46"/>
      <c r="DA106" s="46"/>
      <c r="DB106" s="12" t="s">
        <v>2226</v>
      </c>
      <c r="DC106" s="12" t="s">
        <v>315</v>
      </c>
      <c r="DD106" s="12" t="s">
        <v>2226</v>
      </c>
      <c r="DE106" s="17" t="s">
        <v>2087</v>
      </c>
      <c r="DF106" s="5"/>
      <c r="DG106" s="313" t="s">
        <v>315</v>
      </c>
      <c r="DH106" s="191"/>
      <c r="DI106" s="191"/>
      <c r="DJ106" s="205"/>
      <c r="DL106" s="133" t="s">
        <v>2232</v>
      </c>
    </row>
    <row r="107" spans="1:116" s="9" customFormat="1" ht="30" customHeight="1" x14ac:dyDescent="0.25">
      <c r="A107" s="12">
        <f>ROW()-23</f>
        <v>84</v>
      </c>
      <c r="B107" s="337">
        <f>COUNTIF($E$24:E107,E107)</f>
        <v>2</v>
      </c>
      <c r="C107" s="85" t="s">
        <v>37</v>
      </c>
      <c r="D107" s="12" t="str">
        <f>VLOOKUP(C107,'[1]XET CUOI NAM'!$D$9:$E$332,2,0)</f>
        <v>01008002</v>
      </c>
      <c r="E107" s="12" t="s">
        <v>391</v>
      </c>
      <c r="F107" s="12" t="s">
        <v>378</v>
      </c>
      <c r="G107" s="49"/>
      <c r="H107" s="46" t="str">
        <f>VLOOKUP($D107,'[2]CSTD CS'!$D$26:$X$346,3,0)</f>
        <v>x</v>
      </c>
      <c r="I107" s="46"/>
      <c r="J107" s="46" t="str">
        <f>VLOOKUP($D107,'[2]CSTD CS'!$D$26:$X$346,5,0)</f>
        <v xml:space="preserve">Thực hiện mô hình ly hợp điện từ </v>
      </c>
      <c r="K107" s="3"/>
      <c r="L107" s="46" t="str">
        <f>VLOOKUP($D107,'[2]CSTD CS'!$D$26:$X$346,4,0)</f>
        <v>x</v>
      </c>
      <c r="M107" s="46"/>
      <c r="N107" s="49"/>
      <c r="O107" s="46" t="str">
        <f>VLOOKUP($D107,'[2]CSTD CS'!$D$26:$X$346,6,0)</f>
        <v>x</v>
      </c>
      <c r="P107" s="46"/>
      <c r="Q107" s="46" t="str">
        <f>VLOOKUP($D107,'[2]CSTD CS'!$D$26:$X$346,8,0)</f>
        <v xml:space="preserve">Thực hiện mô hình ly hợp điện từ </v>
      </c>
      <c r="R107" s="3"/>
      <c r="S107" s="46">
        <f>VLOOKUP($D107,'[2]CSTD CS'!$D$26:$X$346,7,0)</f>
        <v>0</v>
      </c>
      <c r="T107" s="46"/>
      <c r="U107" s="49"/>
      <c r="V107" s="46" t="str">
        <f>VLOOKUP($D107,'[2]CSTD CS'!$D$26:$X$346,9,0)</f>
        <v>x</v>
      </c>
      <c r="W107" s="46"/>
      <c r="X107" s="46" t="str">
        <f>VLOOKUP($D107,'[2]CSTD CS'!$D$26:$X$346,11,0)</f>
        <v>Quy trình bảo dưỡng và sửa chữa máy móc thiết bị phục vụ giảng dạy</v>
      </c>
      <c r="Y107" s="3"/>
      <c r="Z107" s="46" t="str">
        <f>VLOOKUP($D107,'[2]CSTD CS'!$D$26:$X$346,10,0)</f>
        <v>x</v>
      </c>
      <c r="AA107" s="46"/>
      <c r="AB107" s="49"/>
      <c r="AC107" s="46" t="str">
        <f>VLOOKUP($D107,'[2]CSTD CS'!$D$26:$X$346,12,0)</f>
        <v>x</v>
      </c>
      <c r="AD107" s="46"/>
      <c r="AE107" s="46" t="str">
        <f>VLOOKUP($D107,'[2]CSTD CS'!$D$26:$X$346,14,0)</f>
        <v>Chế tạo thiết bị bơm nhớt phục vụ bảo trì các máy công cụ (phần điện)</v>
      </c>
      <c r="AF107" s="3"/>
      <c r="AG107" s="46">
        <f>VLOOKUP($D107,'[2]CSTD CS'!$D$26:$X$346,13,0)</f>
        <v>0</v>
      </c>
      <c r="AH107" s="46"/>
      <c r="AI107" s="49"/>
      <c r="AJ107" s="46">
        <f>VLOOKUP($D107,'[2]CSTD CS'!$D$26:$X$346,15,0)</f>
        <v>0</v>
      </c>
      <c r="AK107" s="46"/>
      <c r="AL107" s="46">
        <f>VLOOKUP($D107,'[2]CSTD CS'!$D$26:$X$346,17,0)</f>
        <v>0</v>
      </c>
      <c r="AM107" s="3"/>
      <c r="AN107" s="46">
        <f>VLOOKUP($D107,'[2]CSTD CS'!$D$26:$X$346,16,0)</f>
        <v>0</v>
      </c>
      <c r="AO107" s="46"/>
      <c r="AP107" s="41"/>
      <c r="AQ107" s="46" t="str">
        <f>VLOOKUP($D107,'[3]CSTD CS'!$D$25:$AD$344,13,0)</f>
        <v>x</v>
      </c>
      <c r="AR107" s="46" t="s">
        <v>346</v>
      </c>
      <c r="AS107" s="3" t="s">
        <v>609</v>
      </c>
      <c r="AT107" s="3"/>
      <c r="AU107" s="46"/>
      <c r="AV107" s="3"/>
      <c r="AW107" s="62"/>
      <c r="AX107" s="46" t="str">
        <f>VLOOKUP($D107,'[3]CSTD CS'!$D$25:$AD$344,15,0)</f>
        <v>x</v>
      </c>
      <c r="AY107" s="46" t="s">
        <v>346</v>
      </c>
      <c r="AZ107" s="3" t="s">
        <v>791</v>
      </c>
      <c r="BA107" s="3"/>
      <c r="BB107" s="325" t="s">
        <v>346</v>
      </c>
      <c r="BC107" s="3"/>
      <c r="BD107" s="33"/>
      <c r="BE107" s="325" t="str">
        <f>VLOOKUP($D107,'[3]CSTD CS'!$D$25:$AD$344,17,0)</f>
        <v>x</v>
      </c>
      <c r="BF107" s="46" t="s">
        <v>315</v>
      </c>
      <c r="BG107" s="3" t="s">
        <v>888</v>
      </c>
      <c r="BH107" s="3"/>
      <c r="BI107" s="46"/>
      <c r="BJ107" s="46"/>
      <c r="BK107" s="46"/>
      <c r="BL107" s="55"/>
      <c r="BM107" s="46">
        <f>VLOOKUP($D107,'[3]CSTD CS'!$D$25:$AD$344,20,0)</f>
        <v>0</v>
      </c>
      <c r="BN107" s="46">
        <f>VLOOKUP(C107,'[4]TH cham SK'!$P$19:$S$167,4,0)</f>
        <v>0</v>
      </c>
      <c r="BO107" s="3" t="s">
        <v>984</v>
      </c>
      <c r="BP107" s="46"/>
      <c r="BQ107" s="46"/>
      <c r="BR107" s="46"/>
      <c r="BS107" s="46"/>
      <c r="BT107" s="55"/>
      <c r="BU107" s="325" t="str">
        <f>VLOOKUP($D107,'[3]CSTD CS'!$D$25:$AA$344,23,0)</f>
        <v>x</v>
      </c>
      <c r="BV107" s="46" t="str">
        <f>VLOOKUP(C107,'[5]TH chi tiet'!$N$15:$Q$161,4,0)</f>
        <v>X</v>
      </c>
      <c r="BW107" s="3" t="s">
        <v>1123</v>
      </c>
      <c r="BX107" s="3"/>
      <c r="BY107" s="46"/>
      <c r="BZ107" s="46"/>
      <c r="CA107" s="46"/>
      <c r="CB107" s="46"/>
      <c r="CC107" s="46" t="str">
        <f>VLOOKUP($D107,'[3]CSTD CS'!$D$25:$AD$344,25,0)</f>
        <v xml:space="preserve">HTXS NV </v>
      </c>
      <c r="CD107" s="325" t="str">
        <f>VLOOKUP($C107,[6]LTT!$C$10:$J$342,7,0)</f>
        <v>X</v>
      </c>
      <c r="CE107" s="46" t="s">
        <v>315</v>
      </c>
      <c r="CF107" s="3" t="s">
        <v>1280</v>
      </c>
      <c r="CG107" s="46"/>
      <c r="CH107" s="46" t="str">
        <f>VLOOKUP(D107,[7]LTT!$D$10:$Q$342,10,0)</f>
        <v>X</v>
      </c>
      <c r="CI107" s="3"/>
      <c r="CJ107" s="12" t="str">
        <f>VLOOKUP(D107,'[8]XET CUOI NAM'!$E$9:$BF$332,53,0)</f>
        <v>HTXS NV</v>
      </c>
      <c r="CK107" s="337" t="str">
        <f>VLOOKUP($D107,'[9]Mau 6'!$D$10:$R$333,7,0)</f>
        <v>X</v>
      </c>
      <c r="CL107" s="12" t="str">
        <f>VLOOKUP(D107,[10]PL7!$F$17:$G$117,2,0)</f>
        <v>X</v>
      </c>
      <c r="CM107" s="3" t="s">
        <v>1447</v>
      </c>
      <c r="CN107" s="12"/>
      <c r="CO107" s="12">
        <f>VLOOKUP($D107,'[9]Mau 6'!$D$10:$R$333,10,0)</f>
        <v>0</v>
      </c>
      <c r="CP107" s="46"/>
      <c r="CQ107" s="12">
        <f>VLOOKUP($D107,'[9]Mau 6'!$D$10:$R$333,10,0)</f>
        <v>0</v>
      </c>
      <c r="CR107" s="12">
        <f>VLOOKUP($D107,'[9]Mau 6'!$D$10:$R$333,10,0)</f>
        <v>0</v>
      </c>
      <c r="CS107" s="12" t="s">
        <v>371</v>
      </c>
      <c r="CT107" s="337" t="s">
        <v>315</v>
      </c>
      <c r="CU107" s="12" t="str">
        <f>VLOOKUP($D107,'[11]XET CUOI NAM'!$E$9:$BF$336,47,0)</f>
        <v>Tốt</v>
      </c>
      <c r="CV107" s="3" t="s">
        <v>1640</v>
      </c>
      <c r="CW107" s="12"/>
      <c r="CX107" s="203" t="s">
        <v>315</v>
      </c>
      <c r="CY107" s="46"/>
      <c r="CZ107" s="46"/>
      <c r="DA107" s="46"/>
      <c r="DB107" s="12" t="s">
        <v>2227</v>
      </c>
      <c r="DC107" s="12">
        <v>0</v>
      </c>
      <c r="DD107" s="12">
        <v>0</v>
      </c>
      <c r="DE107" s="5"/>
      <c r="DF107" s="5">
        <f>VLOOKUP($C107,'[15]Mau 2'!$C$9:$J$34,6,0)</f>
        <v>0</v>
      </c>
      <c r="DG107" s="5"/>
      <c r="DH107" s="5"/>
      <c r="DI107" s="5" t="s">
        <v>315</v>
      </c>
      <c r="DJ107" s="5"/>
      <c r="DK107" s="133" t="s">
        <v>2206</v>
      </c>
    </row>
    <row r="108" spans="1:116" s="133" customFormat="1" ht="30" hidden="1" customHeight="1" x14ac:dyDescent="0.25">
      <c r="A108" s="12">
        <f>IF(C108="","",SUBTOTAL(3,$D$24:D108))</f>
        <v>8</v>
      </c>
      <c r="B108" s="12">
        <f>COUNTIF($E$24:E108,E108)</f>
        <v>3</v>
      </c>
      <c r="C108" s="321" t="s">
        <v>1777</v>
      </c>
      <c r="D108" s="5" t="s">
        <v>1778</v>
      </c>
      <c r="E108" s="12" t="s">
        <v>391</v>
      </c>
      <c r="F108" s="12" t="s">
        <v>378</v>
      </c>
      <c r="G108" s="49"/>
      <c r="H108" s="46" t="e">
        <f>VLOOKUP($D108,'[2]CSTD CS'!$D$26:$X$346,3,0)</f>
        <v>#N/A</v>
      </c>
      <c r="I108" s="46"/>
      <c r="J108" s="46" t="e">
        <f>VLOOKUP($D108,'[2]CSTD CS'!$D$26:$X$346,5,0)</f>
        <v>#N/A</v>
      </c>
      <c r="K108" s="3"/>
      <c r="L108" s="46" t="e">
        <f>VLOOKUP($D108,'[2]CSTD CS'!$D$26:$X$346,4,0)</f>
        <v>#N/A</v>
      </c>
      <c r="M108" s="46"/>
      <c r="N108" s="49"/>
      <c r="O108" s="46" t="e">
        <f>VLOOKUP($D108,'[2]CSTD CS'!$D$26:$X$346,6,0)</f>
        <v>#N/A</v>
      </c>
      <c r="P108" s="46"/>
      <c r="Q108" s="46" t="e">
        <f>VLOOKUP($D108,'[2]CSTD CS'!$D$26:$X$346,8,0)</f>
        <v>#N/A</v>
      </c>
      <c r="R108" s="3"/>
      <c r="S108" s="46" t="e">
        <f>VLOOKUP($D108,'[2]CSTD CS'!$D$26:$X$346,7,0)</f>
        <v>#N/A</v>
      </c>
      <c r="T108" s="46"/>
      <c r="U108" s="49"/>
      <c r="V108" s="46" t="e">
        <f>VLOOKUP($D108,'[2]CSTD CS'!$D$26:$X$346,9,0)</f>
        <v>#N/A</v>
      </c>
      <c r="W108" s="46"/>
      <c r="X108" s="46" t="e">
        <f>VLOOKUP($D108,'[2]CSTD CS'!$D$26:$X$346,11,0)</f>
        <v>#N/A</v>
      </c>
      <c r="Y108" s="3"/>
      <c r="Z108" s="46" t="e">
        <f>VLOOKUP($D108,'[2]CSTD CS'!$D$26:$X$346,10,0)</f>
        <v>#N/A</v>
      </c>
      <c r="AA108" s="46"/>
      <c r="AB108" s="49"/>
      <c r="AC108" s="46" t="e">
        <f>VLOOKUP($D108,'[2]CSTD CS'!$D$26:$X$346,12,0)</f>
        <v>#N/A</v>
      </c>
      <c r="AD108" s="46"/>
      <c r="AE108" s="46" t="e">
        <f>VLOOKUP($D108,'[2]CSTD CS'!$D$26:$X$346,14,0)</f>
        <v>#N/A</v>
      </c>
      <c r="AF108" s="3"/>
      <c r="AG108" s="46" t="e">
        <f>VLOOKUP($D108,'[2]CSTD CS'!$D$26:$X$346,13,0)</f>
        <v>#N/A</v>
      </c>
      <c r="AH108" s="46"/>
      <c r="AI108" s="49"/>
      <c r="AJ108" s="46" t="e">
        <f>VLOOKUP($D108,'[2]CSTD CS'!$D$26:$X$346,15,0)</f>
        <v>#N/A</v>
      </c>
      <c r="AK108" s="46"/>
      <c r="AL108" s="46" t="e">
        <f>VLOOKUP($D108,'[2]CSTD CS'!$D$26:$X$346,17,0)</f>
        <v>#N/A</v>
      </c>
      <c r="AM108" s="3"/>
      <c r="AN108" s="46" t="e">
        <f>VLOOKUP($D108,'[2]CSTD CS'!$D$26:$X$346,16,0)</f>
        <v>#N/A</v>
      </c>
      <c r="AO108" s="46"/>
      <c r="AP108" s="41"/>
      <c r="AQ108" s="46"/>
      <c r="AR108" s="46"/>
      <c r="AS108" s="3"/>
      <c r="AT108" s="3"/>
      <c r="AU108" s="46"/>
      <c r="AV108" s="3"/>
      <c r="AW108" s="62"/>
      <c r="AX108" s="46"/>
      <c r="AY108" s="46"/>
      <c r="AZ108" s="3"/>
      <c r="BA108" s="3"/>
      <c r="BB108" s="46"/>
      <c r="BC108" s="3"/>
      <c r="BD108" s="33"/>
      <c r="BE108" s="46"/>
      <c r="BF108" s="46"/>
      <c r="BG108" s="3"/>
      <c r="BH108" s="3"/>
      <c r="BI108" s="46"/>
      <c r="BJ108" s="46"/>
      <c r="BK108" s="46"/>
      <c r="BL108" s="23"/>
      <c r="BM108" s="46"/>
      <c r="BN108" s="46"/>
      <c r="BO108" s="3"/>
      <c r="BP108" s="46"/>
      <c r="BQ108" s="46"/>
      <c r="BR108" s="46"/>
      <c r="BS108" s="46"/>
      <c r="BT108" s="23"/>
      <c r="BU108" s="46"/>
      <c r="BV108" s="46"/>
      <c r="BW108" s="3"/>
      <c r="BX108" s="3"/>
      <c r="BY108" s="46"/>
      <c r="BZ108" s="46"/>
      <c r="CA108" s="46"/>
      <c r="CB108" s="46"/>
      <c r="CC108" s="46"/>
      <c r="CD108" s="46"/>
      <c r="CE108" s="46"/>
      <c r="CF108" s="3"/>
      <c r="CG108" s="46"/>
      <c r="CH108" s="46"/>
      <c r="CI108" s="3"/>
      <c r="CJ108" s="12"/>
      <c r="CK108" s="12"/>
      <c r="CL108" s="12"/>
      <c r="CM108" s="3"/>
      <c r="CN108" s="12"/>
      <c r="CO108" s="12"/>
      <c r="CP108" s="46"/>
      <c r="CQ108" s="12"/>
      <c r="CR108" s="12"/>
      <c r="CS108" s="12" t="s">
        <v>431</v>
      </c>
      <c r="CT108" s="12"/>
      <c r="CU108" s="12"/>
      <c r="CV108" s="3"/>
      <c r="CW108" s="12"/>
      <c r="CX108" s="203"/>
      <c r="CY108" s="46"/>
      <c r="CZ108" s="46"/>
      <c r="DA108" s="46"/>
      <c r="DB108" s="12" t="s">
        <v>2227</v>
      </c>
      <c r="DC108" s="12" t="s">
        <v>315</v>
      </c>
      <c r="DD108" s="12" t="s">
        <v>2227</v>
      </c>
      <c r="DE108" s="17" t="s">
        <v>2088</v>
      </c>
      <c r="DF108" s="5">
        <f>VLOOKUP($C108,'[15]Mau 2'!$C$9:$J$34,6,0)</f>
        <v>0</v>
      </c>
      <c r="DG108" s="191"/>
      <c r="DH108" s="191"/>
      <c r="DI108" s="191"/>
      <c r="DJ108" s="205"/>
    </row>
    <row r="109" spans="1:116" s="9" customFormat="1" ht="30" hidden="1" customHeight="1" x14ac:dyDescent="0.25">
      <c r="A109" s="12">
        <f>IF(C109="","",SUBTOTAL(3,$D$24:D109))</f>
        <v>8</v>
      </c>
      <c r="B109" s="12">
        <f>COUNTIF($E$24:E109,E109)</f>
        <v>4</v>
      </c>
      <c r="C109" s="137" t="s">
        <v>39</v>
      </c>
      <c r="D109" s="12" t="str">
        <f>VLOOKUP(C109,'[1]XET CUOI NAM'!$D$9:$E$332,2,0)</f>
        <v>01008004</v>
      </c>
      <c r="E109" s="12" t="s">
        <v>391</v>
      </c>
      <c r="F109" s="12" t="s">
        <v>378</v>
      </c>
      <c r="G109" s="49"/>
      <c r="H109" s="46">
        <f>VLOOKUP($D109,'[2]CSTD CS'!$D$26:$X$346,3,0)</f>
        <v>0</v>
      </c>
      <c r="I109" s="46"/>
      <c r="J109" s="46">
        <f>VLOOKUP($D109,'[2]CSTD CS'!$D$26:$X$346,5,0)</f>
        <v>0</v>
      </c>
      <c r="K109" s="3"/>
      <c r="L109" s="46">
        <f>VLOOKUP($D109,'[2]CSTD CS'!$D$26:$X$346,4,0)</f>
        <v>0</v>
      </c>
      <c r="M109" s="46"/>
      <c r="N109" s="49"/>
      <c r="O109" s="46">
        <f>VLOOKUP($D109,'[2]CSTD CS'!$D$26:$X$346,6,0)</f>
        <v>0</v>
      </c>
      <c r="P109" s="46"/>
      <c r="Q109" s="46">
        <f>VLOOKUP($D109,'[2]CSTD CS'!$D$26:$X$346,8,0)</f>
        <v>0</v>
      </c>
      <c r="R109" s="3"/>
      <c r="S109" s="46">
        <f>VLOOKUP($D109,'[2]CSTD CS'!$D$26:$X$346,7,0)</f>
        <v>0</v>
      </c>
      <c r="T109" s="46"/>
      <c r="U109" s="49"/>
      <c r="V109" s="46">
        <f>VLOOKUP($D109,'[2]CSTD CS'!$D$26:$X$346,9,0)</f>
        <v>0</v>
      </c>
      <c r="W109" s="46"/>
      <c r="X109" s="46">
        <f>VLOOKUP($D109,'[2]CSTD CS'!$D$26:$X$346,11,0)</f>
        <v>0</v>
      </c>
      <c r="Y109" s="3"/>
      <c r="Z109" s="46">
        <f>VLOOKUP($D109,'[2]CSTD CS'!$D$26:$X$346,10,0)</f>
        <v>0</v>
      </c>
      <c r="AA109" s="46"/>
      <c r="AB109" s="49"/>
      <c r="AC109" s="46">
        <f>VLOOKUP($D109,'[2]CSTD CS'!$D$26:$X$346,12,0)</f>
        <v>0</v>
      </c>
      <c r="AD109" s="46"/>
      <c r="AE109" s="46">
        <f>VLOOKUP($D109,'[2]CSTD CS'!$D$26:$X$346,14,0)</f>
        <v>0</v>
      </c>
      <c r="AF109" s="3"/>
      <c r="AG109" s="46">
        <f>VLOOKUP($D109,'[2]CSTD CS'!$D$26:$X$346,13,0)</f>
        <v>0</v>
      </c>
      <c r="AH109" s="46"/>
      <c r="AI109" s="49"/>
      <c r="AJ109" s="46">
        <f>VLOOKUP($D109,'[2]CSTD CS'!$D$26:$X$346,15,0)</f>
        <v>0</v>
      </c>
      <c r="AK109" s="46"/>
      <c r="AL109" s="46">
        <f>VLOOKUP($D109,'[2]CSTD CS'!$D$26:$X$346,17,0)</f>
        <v>0</v>
      </c>
      <c r="AM109" s="3"/>
      <c r="AN109" s="46">
        <f>VLOOKUP($D109,'[2]CSTD CS'!$D$26:$X$346,16,0)</f>
        <v>0</v>
      </c>
      <c r="AO109" s="46"/>
      <c r="AP109" s="41"/>
      <c r="AQ109" s="46" t="str">
        <f>VLOOKUP($D109,'[3]CSTD CS'!$D$25:$AD$344,13,0)</f>
        <v>x</v>
      </c>
      <c r="AR109" s="46" t="s">
        <v>346</v>
      </c>
      <c r="AS109" s="3" t="s">
        <v>610</v>
      </c>
      <c r="AT109" s="3"/>
      <c r="AU109" s="46"/>
      <c r="AV109" s="3"/>
      <c r="AW109" s="62"/>
      <c r="AX109" s="46">
        <f>VLOOKUP($D109,'[3]CSTD CS'!$D$25:$AD$344,15,0)</f>
        <v>0</v>
      </c>
      <c r="AY109" s="46"/>
      <c r="AZ109" s="3" t="s">
        <v>792</v>
      </c>
      <c r="BA109" s="3"/>
      <c r="BB109" s="46"/>
      <c r="BC109" s="3"/>
      <c r="BD109" s="33"/>
      <c r="BE109" s="46" t="str">
        <f>VLOOKUP($D109,'[3]CSTD CS'!$D$25:$AD$344,17,0)</f>
        <v>x</v>
      </c>
      <c r="BF109" s="46" t="s">
        <v>315</v>
      </c>
      <c r="BG109" s="3" t="s">
        <v>889</v>
      </c>
      <c r="BH109" s="3"/>
      <c r="BI109" s="46"/>
      <c r="BJ109" s="46"/>
      <c r="BK109" s="46"/>
      <c r="BL109" s="23"/>
      <c r="BM109" s="46">
        <f>VLOOKUP($D109,'[3]CSTD CS'!$D$25:$AD$344,20,0)</f>
        <v>0</v>
      </c>
      <c r="BN109" s="46">
        <f>VLOOKUP(C109,'[4]TH cham SK'!$P$19:$S$167,4,0)</f>
        <v>0</v>
      </c>
      <c r="BO109" s="3" t="s">
        <v>985</v>
      </c>
      <c r="BP109" s="46"/>
      <c r="BQ109" s="46"/>
      <c r="BR109" s="46"/>
      <c r="BS109" s="46" t="s">
        <v>315</v>
      </c>
      <c r="BT109" s="23"/>
      <c r="BU109" s="46">
        <f>VLOOKUP($D109,'[3]CSTD CS'!$D$25:$AA$344,23,0)</f>
        <v>0</v>
      </c>
      <c r="BV109" s="46">
        <f>VLOOKUP(C109,'[5]TH chi tiet'!$N$15:$Q$161,4,0)</f>
        <v>0</v>
      </c>
      <c r="BW109" s="3" t="s">
        <v>1124</v>
      </c>
      <c r="BX109" s="3"/>
      <c r="BY109" s="46"/>
      <c r="BZ109" s="46"/>
      <c r="CA109" s="46"/>
      <c r="CB109" s="46"/>
      <c r="CC109" s="46" t="str">
        <f>VLOOKUP($D109,'[3]CSTD CS'!$D$25:$AD$344,25,0)</f>
        <v xml:space="preserve">HTXS NV </v>
      </c>
      <c r="CD109" s="46"/>
      <c r="CE109" s="46"/>
      <c r="CF109" s="3" t="s">
        <v>1281</v>
      </c>
      <c r="CG109" s="46"/>
      <c r="CH109" s="46">
        <f>VLOOKUP(D109,[7]LTT!$D$10:$Q$342,10,0)</f>
        <v>0</v>
      </c>
      <c r="CI109" s="3"/>
      <c r="CJ109" s="12" t="str">
        <f>VLOOKUP(D109,'[8]XET CUOI NAM'!$E$9:$BF$332,53,0)</f>
        <v>HTXS NV</v>
      </c>
      <c r="CK109" s="12" t="str">
        <f>VLOOKUP($D109,'[9]Mau 6'!$D$10:$R$333,7,0)</f>
        <v>X</v>
      </c>
      <c r="CL109" s="12" t="str">
        <f>VLOOKUP(D109,[10]PL7!$F$17:$G$117,2,0)</f>
        <v>X</v>
      </c>
      <c r="CM109" s="3" t="s">
        <v>1448</v>
      </c>
      <c r="CN109" s="12"/>
      <c r="CO109" s="12">
        <f>VLOOKUP($D109,'[9]Mau 6'!$D$10:$R$333,10,0)</f>
        <v>0</v>
      </c>
      <c r="CP109" s="46"/>
      <c r="CQ109" s="12">
        <f>VLOOKUP($D109,'[9]Mau 6'!$D$10:$R$333,10,0)</f>
        <v>0</v>
      </c>
      <c r="CR109" s="12">
        <f>VLOOKUP($D109,'[9]Mau 6'!$D$10:$R$333,10,0)</f>
        <v>0</v>
      </c>
      <c r="CS109" s="12" t="s">
        <v>371</v>
      </c>
      <c r="CT109" s="12"/>
      <c r="CU109" s="12"/>
      <c r="CV109" s="3" t="s">
        <v>1641</v>
      </c>
      <c r="CW109" s="12"/>
      <c r="CX109" s="12"/>
      <c r="CY109" s="46"/>
      <c r="CZ109" s="46"/>
      <c r="DA109" s="46"/>
      <c r="DB109" s="12" t="s">
        <v>2227</v>
      </c>
      <c r="DC109" s="12">
        <v>0</v>
      </c>
      <c r="DD109" s="12"/>
      <c r="DE109" s="17" t="s">
        <v>2089</v>
      </c>
      <c r="DF109" s="5">
        <f>VLOOKUP($C109,'[15]Mau 2'!$C$9:$J$34,6,0)</f>
        <v>0</v>
      </c>
      <c r="DG109" s="5"/>
      <c r="DH109" s="5"/>
      <c r="DI109" s="5"/>
      <c r="DJ109" s="5"/>
    </row>
    <row r="110" spans="1:116" s="6" customFormat="1" ht="30" customHeight="1" x14ac:dyDescent="0.25">
      <c r="A110" s="337">
        <f>IF(C110="","",SUBTOTAL(3,$D$24:D110))</f>
        <v>9</v>
      </c>
      <c r="B110" s="337">
        <f>COUNTIF($E$24:E110,E110)</f>
        <v>5</v>
      </c>
      <c r="C110" s="342" t="s">
        <v>40</v>
      </c>
      <c r="D110" s="337" t="str">
        <f>VLOOKUP(C110,'[1]XET CUOI NAM'!$D$9:$E$332,2,0)</f>
        <v>01009007</v>
      </c>
      <c r="E110" s="12" t="s">
        <v>391</v>
      </c>
      <c r="F110" s="12" t="s">
        <v>378</v>
      </c>
      <c r="G110" s="49"/>
      <c r="H110" s="46" t="str">
        <f>VLOOKUP($D110,'[2]CSTD CS'!$D$26:$X$346,3,0)</f>
        <v>x</v>
      </c>
      <c r="I110" s="46"/>
      <c r="J110" s="46" t="str">
        <f>VLOOKUP($D110,'[2]CSTD CS'!$D$26:$X$346,5,0)</f>
        <v>Xây dựng giáo án điện tử các nội dung tuần sinh hoạt công dân</v>
      </c>
      <c r="K110" s="3"/>
      <c r="L110" s="46" t="str">
        <f>VLOOKUP($D110,'[2]CSTD CS'!$D$26:$X$346,4,0)</f>
        <v>x</v>
      </c>
      <c r="M110" s="46"/>
      <c r="N110" s="49"/>
      <c r="O110" s="46" t="str">
        <f>VLOOKUP($D110,'[2]CSTD CS'!$D$26:$X$346,6,0)</f>
        <v>x</v>
      </c>
      <c r="P110" s="46"/>
      <c r="Q110" s="46" t="str">
        <f>VLOOKUP($D110,'[2]CSTD CS'!$D$26:$X$346,8,0)</f>
        <v>Hoàn thiện bài giảng điện tử "Tuần sinh hoạt công dân"</v>
      </c>
      <c r="R110" s="3"/>
      <c r="S110" s="46">
        <f>VLOOKUP($D110,'[2]CSTD CS'!$D$26:$X$346,7,0)</f>
        <v>0</v>
      </c>
      <c r="T110" s="46"/>
      <c r="U110" s="49"/>
      <c r="V110" s="46" t="str">
        <f>VLOOKUP($D110,'[2]CSTD CS'!$D$26:$X$346,9,0)</f>
        <v>x</v>
      </c>
      <c r="W110" s="46"/>
      <c r="X110" s="46" t="str">
        <f>VLOOKUP($D110,'[2]CSTD CS'!$D$26:$X$346,11,0)</f>
        <v>Những giải pháp nhằm nâng cao hiệu quả công tác quản lý HSSV ngoại trú</v>
      </c>
      <c r="Y110" s="3"/>
      <c r="Z110" s="46">
        <f>VLOOKUP($D110,'[2]CSTD CS'!$D$26:$X$346,10,0)</f>
        <v>0</v>
      </c>
      <c r="AA110" s="46"/>
      <c r="AB110" s="49"/>
      <c r="AC110" s="46" t="str">
        <f>VLOOKUP($D110,'[2]CSTD CS'!$D$26:$X$346,12,0)</f>
        <v>x</v>
      </c>
      <c r="AD110" s="46"/>
      <c r="AE110" s="46" t="str">
        <f>VLOOKUP($D110,'[2]CSTD CS'!$D$26:$X$346,14,0)</f>
        <v>Cải tiến qui trình liên hệ với địa phương trong công tác ngoại trú của trường CĐKT Lý Tự Trọng</v>
      </c>
      <c r="AF110" s="3"/>
      <c r="AG110" s="46">
        <f>VLOOKUP($D110,'[2]CSTD CS'!$D$26:$X$346,13,0)</f>
        <v>0</v>
      </c>
      <c r="AH110" s="46"/>
      <c r="AI110" s="49"/>
      <c r="AJ110" s="46" t="str">
        <f>VLOOKUP($D110,'[2]CSTD CS'!$D$26:$X$346,15,0)</f>
        <v>x</v>
      </c>
      <c r="AK110" s="46"/>
      <c r="AL110" s="46" t="str">
        <f>VLOOKUP($D110,'[2]CSTD CS'!$D$26:$X$346,17,0)</f>
        <v>Cải tiến quy trình khảo sát việc làm của học sinh, sinh viên sau tốt nghiệp</v>
      </c>
      <c r="AM110" s="3"/>
      <c r="AN110" s="325" t="str">
        <f>VLOOKUP($D110,'[2]CSTD CS'!$D$26:$X$346,16,0)</f>
        <v>x</v>
      </c>
      <c r="AO110" s="46"/>
      <c r="AP110" s="41"/>
      <c r="AQ110" s="325" t="str">
        <f>VLOOKUP($D110,'[3]CSTD CS'!$D$25:$AD$344,13,0)</f>
        <v>x</v>
      </c>
      <c r="AR110" s="46" t="s">
        <v>346</v>
      </c>
      <c r="AS110" s="3" t="s">
        <v>611</v>
      </c>
      <c r="AT110" s="3"/>
      <c r="AU110" s="46"/>
      <c r="AV110" s="3"/>
      <c r="AW110" s="62"/>
      <c r="AX110" s="46">
        <f>VLOOKUP($D110,'[3]CSTD CS'!$D$25:$AD$344,15,0)</f>
        <v>0</v>
      </c>
      <c r="AY110" s="46"/>
      <c r="AZ110" s="3" t="s">
        <v>793</v>
      </c>
      <c r="BA110" s="3"/>
      <c r="BB110" s="46"/>
      <c r="BC110" s="3"/>
      <c r="BD110" s="33"/>
      <c r="BE110" s="46">
        <f>VLOOKUP($D110,'[3]CSTD CS'!$D$25:$AD$344,17,0)</f>
        <v>0</v>
      </c>
      <c r="BF110" s="46"/>
      <c r="BG110" s="3">
        <v>0</v>
      </c>
      <c r="BH110" s="3"/>
      <c r="BI110" s="46"/>
      <c r="BJ110" s="46"/>
      <c r="BK110" s="46"/>
      <c r="BL110" s="55"/>
      <c r="BM110" s="325" t="str">
        <f>VLOOKUP($D110,'[3]CSTD CS'!$D$25:$AD$344,20,0)</f>
        <v>x</v>
      </c>
      <c r="BN110" s="46" t="str">
        <f>VLOOKUP(C110,'[4]TH cham SK'!$P$19:$S$167,4,0)</f>
        <v>X</v>
      </c>
      <c r="BO110" s="3" t="s">
        <v>986</v>
      </c>
      <c r="BP110" s="46"/>
      <c r="BQ110" s="46"/>
      <c r="BR110" s="46"/>
      <c r="BS110" s="46"/>
      <c r="BT110" s="55"/>
      <c r="BU110" s="325" t="str">
        <f>VLOOKUP($D110,'[3]CSTD CS'!$D$25:$AA$344,23,0)</f>
        <v>x</v>
      </c>
      <c r="BV110" s="46" t="str">
        <f>VLOOKUP(C110,'[5]TH chi tiet'!$N$15:$Q$161,4,0)</f>
        <v>X</v>
      </c>
      <c r="BW110" s="3" t="s">
        <v>1125</v>
      </c>
      <c r="BX110" s="3"/>
      <c r="BY110" s="46" t="s">
        <v>315</v>
      </c>
      <c r="BZ110" s="46"/>
      <c r="CA110" s="46"/>
      <c r="CB110" s="46" t="s">
        <v>315</v>
      </c>
      <c r="CC110" s="46" t="str">
        <f>VLOOKUP($D110,'[3]CSTD CS'!$D$25:$AD$344,25,0)</f>
        <v xml:space="preserve">HTXS NV </v>
      </c>
      <c r="CD110" s="325" t="str">
        <f>VLOOKUP($C110,[6]LTT!$C$10:$J$342,7,0)</f>
        <v>X</v>
      </c>
      <c r="CE110" s="46" t="s">
        <v>315</v>
      </c>
      <c r="CF110" s="3" t="s">
        <v>1282</v>
      </c>
      <c r="CG110" s="46"/>
      <c r="CH110" s="46">
        <f>VLOOKUP(D110,[7]LTT!$D$10:$Q$342,10,0)</f>
        <v>0</v>
      </c>
      <c r="CI110" s="3"/>
      <c r="CJ110" s="12" t="str">
        <f>VLOOKUP(D110,'[8]XET CUOI NAM'!$E$9:$BF$332,53,0)</f>
        <v>HTXS NV</v>
      </c>
      <c r="CK110" s="337" t="str">
        <f>VLOOKUP($D110,'[9]Mau 6'!$D$10:$R$333,7,0)</f>
        <v>X</v>
      </c>
      <c r="CL110" s="12" t="str">
        <f>VLOOKUP(D110,[10]PL7!$F$17:$G$117,2,0)</f>
        <v>X</v>
      </c>
      <c r="CM110" s="3" t="s">
        <v>1449</v>
      </c>
      <c r="CN110" s="12"/>
      <c r="CO110" s="12" t="s">
        <v>346</v>
      </c>
      <c r="CP110" s="46"/>
      <c r="CQ110" s="12"/>
      <c r="CR110" s="12"/>
      <c r="CS110" s="12" t="s">
        <v>371</v>
      </c>
      <c r="CT110" s="12"/>
      <c r="CU110" s="12" t="str">
        <f>VLOOKUP($D110,'[11]XET CUOI NAM'!$E$9:$BF$336,47,0)</f>
        <v>Tốt</v>
      </c>
      <c r="CV110" s="3" t="s">
        <v>1642</v>
      </c>
      <c r="CW110" s="12"/>
      <c r="CX110" s="203"/>
      <c r="CY110" s="46"/>
      <c r="CZ110" s="46"/>
      <c r="DA110" s="46"/>
      <c r="DB110" s="12" t="s">
        <v>2227</v>
      </c>
      <c r="DC110" s="337" t="s">
        <v>315</v>
      </c>
      <c r="DD110" s="12" t="s">
        <v>2227</v>
      </c>
      <c r="DE110" s="17" t="s">
        <v>2090</v>
      </c>
      <c r="DF110" s="5">
        <f>VLOOKUP($C110,'[15]Mau 2'!$C$9:$J$34,6,0)</f>
        <v>0</v>
      </c>
      <c r="DG110" s="5" t="s">
        <v>315</v>
      </c>
      <c r="DH110" s="191"/>
      <c r="DI110" s="191"/>
      <c r="DJ110" s="205"/>
    </row>
    <row r="111" spans="1:116" s="6" customFormat="1" ht="30" hidden="1" customHeight="1" x14ac:dyDescent="0.25">
      <c r="A111" s="12">
        <f>ROW()-23</f>
        <v>88</v>
      </c>
      <c r="B111" s="12">
        <f>COUNTIF($E$24:E111,E111)</f>
        <v>6</v>
      </c>
      <c r="C111" s="320" t="s">
        <v>41</v>
      </c>
      <c r="D111" s="12" t="str">
        <f>VLOOKUP(C111,'[1]XET CUOI NAM'!$D$9:$E$332,2,0)</f>
        <v>01008008</v>
      </c>
      <c r="E111" s="12" t="s">
        <v>391</v>
      </c>
      <c r="F111" s="12" t="s">
        <v>378</v>
      </c>
      <c r="G111" s="49"/>
      <c r="H111" s="46">
        <f>VLOOKUP($D111,'[2]CSTD CS'!$D$26:$X$346,3,0)</f>
        <v>0</v>
      </c>
      <c r="I111" s="46"/>
      <c r="J111" s="46">
        <f>VLOOKUP($D111,'[2]CSTD CS'!$D$26:$X$346,5,0)</f>
        <v>0</v>
      </c>
      <c r="K111" s="3"/>
      <c r="L111" s="46">
        <f>VLOOKUP($D111,'[2]CSTD CS'!$D$26:$X$346,4,0)</f>
        <v>0</v>
      </c>
      <c r="M111" s="46"/>
      <c r="N111" s="49"/>
      <c r="O111" s="46">
        <f>VLOOKUP($D111,'[2]CSTD CS'!$D$26:$X$346,6,0)</f>
        <v>0</v>
      </c>
      <c r="P111" s="46"/>
      <c r="Q111" s="46">
        <f>VLOOKUP($D111,'[2]CSTD CS'!$D$26:$X$346,8,0)</f>
        <v>0</v>
      </c>
      <c r="R111" s="3"/>
      <c r="S111" s="46">
        <f>VLOOKUP($D111,'[2]CSTD CS'!$D$26:$X$346,7,0)</f>
        <v>0</v>
      </c>
      <c r="T111" s="46"/>
      <c r="U111" s="49"/>
      <c r="V111" s="46">
        <f>VLOOKUP($D111,'[2]CSTD CS'!$D$26:$X$346,9,0)</f>
        <v>0</v>
      </c>
      <c r="W111" s="46"/>
      <c r="X111" s="46">
        <f>VLOOKUP($D111,'[2]CSTD CS'!$D$26:$X$346,11,0)</f>
        <v>0</v>
      </c>
      <c r="Y111" s="3"/>
      <c r="Z111" s="46">
        <f>VLOOKUP($D111,'[2]CSTD CS'!$D$26:$X$346,10,0)</f>
        <v>0</v>
      </c>
      <c r="AA111" s="46"/>
      <c r="AB111" s="49"/>
      <c r="AC111" s="46">
        <f>VLOOKUP($D111,'[2]CSTD CS'!$D$26:$X$346,12,0)</f>
        <v>0</v>
      </c>
      <c r="AD111" s="46"/>
      <c r="AE111" s="46">
        <f>VLOOKUP($D111,'[2]CSTD CS'!$D$26:$X$346,14,0)</f>
        <v>0</v>
      </c>
      <c r="AF111" s="3"/>
      <c r="AG111" s="46">
        <f>VLOOKUP($D111,'[2]CSTD CS'!$D$26:$X$346,13,0)</f>
        <v>0</v>
      </c>
      <c r="AH111" s="46"/>
      <c r="AI111" s="49"/>
      <c r="AJ111" s="46" t="str">
        <f>VLOOKUP($D111,'[2]CSTD CS'!$D$26:$X$346,15,0)</f>
        <v>x</v>
      </c>
      <c r="AK111" s="46"/>
      <c r="AL111" s="46" t="str">
        <f>VLOOKUP($D111,'[2]CSTD CS'!$D$26:$X$346,17,0)</f>
        <v>Chống mất pha động cơ 3 pha tại đầu vào của động cơ</v>
      </c>
      <c r="AM111" s="3"/>
      <c r="AN111" s="46">
        <f>VLOOKUP($D111,'[2]CSTD CS'!$D$26:$X$346,16,0)</f>
        <v>0</v>
      </c>
      <c r="AO111" s="46"/>
      <c r="AP111" s="41"/>
      <c r="AQ111" s="46">
        <f>VLOOKUP($D111,'[3]CSTD CS'!$D$25:$AD$344,13,0)</f>
        <v>0</v>
      </c>
      <c r="AR111" s="46"/>
      <c r="AS111" s="3" t="s">
        <v>612</v>
      </c>
      <c r="AT111" s="3"/>
      <c r="AU111" s="46"/>
      <c r="AV111" s="3"/>
      <c r="AW111" s="62"/>
      <c r="AX111" s="46">
        <f>VLOOKUP($D111,'[3]CSTD CS'!$D$25:$AD$344,15,0)</f>
        <v>0</v>
      </c>
      <c r="AY111" s="46"/>
      <c r="AZ111" s="3" t="s">
        <v>794</v>
      </c>
      <c r="BA111" s="3"/>
      <c r="BB111" s="46"/>
      <c r="BC111" s="3"/>
      <c r="BD111" s="33"/>
      <c r="BE111" s="46" t="str">
        <f>VLOOKUP($D111,'[3]CSTD CS'!$D$25:$AD$344,17,0)</f>
        <v>x</v>
      </c>
      <c r="BF111" s="46" t="s">
        <v>315</v>
      </c>
      <c r="BG111" s="3" t="s">
        <v>890</v>
      </c>
      <c r="BH111" s="3"/>
      <c r="BI111" s="46"/>
      <c r="BJ111" s="46"/>
      <c r="BK111" s="46"/>
      <c r="BL111" s="23"/>
      <c r="BM111" s="46">
        <f>VLOOKUP($D111,'[3]CSTD CS'!$D$25:$AD$344,20,0)</f>
        <v>0</v>
      </c>
      <c r="BN111" s="46">
        <f>VLOOKUP(C111,'[4]TH cham SK'!$P$19:$S$167,4,0)</f>
        <v>0</v>
      </c>
      <c r="BO111" s="3" t="s">
        <v>987</v>
      </c>
      <c r="BP111" s="46"/>
      <c r="BQ111" s="46"/>
      <c r="BR111" s="46"/>
      <c r="BS111" s="46"/>
      <c r="BT111" s="23"/>
      <c r="BU111" s="46">
        <f>VLOOKUP($D111,'[3]CSTD CS'!$D$25:$AA$344,23,0)</f>
        <v>0</v>
      </c>
      <c r="BV111" s="46">
        <f>VLOOKUP(C111,'[5]TH chi tiet'!$N$15:$Q$161,4,0)</f>
        <v>0</v>
      </c>
      <c r="BW111" s="3" t="s">
        <v>1126</v>
      </c>
      <c r="BX111" s="3"/>
      <c r="BY111" s="46"/>
      <c r="BZ111" s="46"/>
      <c r="CA111" s="46"/>
      <c r="CB111" s="46"/>
      <c r="CC111" s="46" t="str">
        <f>VLOOKUP($D111,'[3]CSTD CS'!$D$25:$AD$344,25,0)</f>
        <v xml:space="preserve">HTXS NV </v>
      </c>
      <c r="CD111" s="46"/>
      <c r="CE111" s="46"/>
      <c r="CF111" s="3" t="s">
        <v>1283</v>
      </c>
      <c r="CG111" s="46"/>
      <c r="CH111" s="46">
        <f>VLOOKUP(D111,[7]LTT!$D$10:$Q$342,10,0)</f>
        <v>0</v>
      </c>
      <c r="CI111" s="3"/>
      <c r="CJ111" s="12" t="str">
        <f>VLOOKUP(D111,'[8]XET CUOI NAM'!$E$9:$BF$332,53,0)</f>
        <v>HTXS NV</v>
      </c>
      <c r="CK111" s="12">
        <f>VLOOKUP($D111,'[9]Mau 6'!$D$10:$R$333,7,0)</f>
        <v>0</v>
      </c>
      <c r="CL111" s="12"/>
      <c r="CM111" s="3" t="s">
        <v>1450</v>
      </c>
      <c r="CN111" s="12">
        <f>SUM(COUNTIF(BU111,"x"),COUNTIF(CD111,"x"),COUNTIF(CK111,"x"))</f>
        <v>0</v>
      </c>
      <c r="CO111" s="12">
        <f>VLOOKUP($D111,'[9]Mau 6'!$D$10:$R$333,10,0)</f>
        <v>0</v>
      </c>
      <c r="CP111" s="46"/>
      <c r="CQ111" s="12">
        <f>VLOOKUP($D111,'[9]Mau 6'!$D$10:$R$333,10,0)</f>
        <v>0</v>
      </c>
      <c r="CR111" s="12">
        <f>VLOOKUP($D111,'[9]Mau 6'!$D$10:$R$333,10,0)</f>
        <v>0</v>
      </c>
      <c r="CS111" s="12" t="s">
        <v>371</v>
      </c>
      <c r="CT111" s="12"/>
      <c r="CU111" s="12"/>
      <c r="CV111" s="3" t="s">
        <v>1643</v>
      </c>
      <c r="CW111" s="12"/>
      <c r="CX111" s="12"/>
      <c r="CY111" s="46"/>
      <c r="CZ111" s="46"/>
      <c r="DA111" s="46"/>
      <c r="DB111" s="12" t="s">
        <v>2226</v>
      </c>
      <c r="DC111" s="12" t="s">
        <v>315</v>
      </c>
      <c r="DD111" s="12">
        <v>0</v>
      </c>
      <c r="DE111" s="5"/>
      <c r="DF111" s="5">
        <f>VLOOKUP($C111,'[15]Mau 2'!$C$9:$J$34,6,0)</f>
        <v>0</v>
      </c>
      <c r="DG111" s="191"/>
      <c r="DH111" s="191"/>
      <c r="DI111" s="191"/>
      <c r="DJ111" s="205"/>
    </row>
    <row r="112" spans="1:116" s="6" customFormat="1" ht="30" hidden="1" customHeight="1" x14ac:dyDescent="0.25">
      <c r="A112" s="12">
        <f>ROW()-23</f>
        <v>89</v>
      </c>
      <c r="B112" s="12">
        <f>COUNTIF($E$24:E112,E112)</f>
        <v>7</v>
      </c>
      <c r="C112" s="137" t="s">
        <v>42</v>
      </c>
      <c r="D112" s="12" t="str">
        <f>VLOOKUP(C112,'[1]XET CUOI NAM'!$D$9:$E$332,2,0)</f>
        <v>01008006</v>
      </c>
      <c r="E112" s="12" t="s">
        <v>391</v>
      </c>
      <c r="F112" s="12" t="s">
        <v>378</v>
      </c>
      <c r="G112" s="49"/>
      <c r="H112" s="46">
        <f>VLOOKUP($D112,'[2]CSTD CS'!$D$26:$X$346,3,0)</f>
        <v>0</v>
      </c>
      <c r="I112" s="46"/>
      <c r="J112" s="46">
        <f>VLOOKUP($D112,'[2]CSTD CS'!$D$26:$X$346,5,0)</f>
        <v>0</v>
      </c>
      <c r="K112" s="3"/>
      <c r="L112" s="46">
        <f>VLOOKUP($D112,'[2]CSTD CS'!$D$26:$X$346,4,0)</f>
        <v>0</v>
      </c>
      <c r="M112" s="46"/>
      <c r="N112" s="49"/>
      <c r="O112" s="46">
        <f>VLOOKUP($D112,'[2]CSTD CS'!$D$26:$X$346,6,0)</f>
        <v>0</v>
      </c>
      <c r="P112" s="46"/>
      <c r="Q112" s="46">
        <f>VLOOKUP($D112,'[2]CSTD CS'!$D$26:$X$346,8,0)</f>
        <v>0</v>
      </c>
      <c r="R112" s="3"/>
      <c r="S112" s="46">
        <f>VLOOKUP($D112,'[2]CSTD CS'!$D$26:$X$346,7,0)</f>
        <v>0</v>
      </c>
      <c r="T112" s="46"/>
      <c r="U112" s="49"/>
      <c r="V112" s="46">
        <f>VLOOKUP($D112,'[2]CSTD CS'!$D$26:$X$346,9,0)</f>
        <v>0</v>
      </c>
      <c r="W112" s="46"/>
      <c r="X112" s="46">
        <f>VLOOKUP($D112,'[2]CSTD CS'!$D$26:$X$346,11,0)</f>
        <v>0</v>
      </c>
      <c r="Y112" s="3"/>
      <c r="Z112" s="46">
        <f>VLOOKUP($D112,'[2]CSTD CS'!$D$26:$X$346,10,0)</f>
        <v>0</v>
      </c>
      <c r="AA112" s="46"/>
      <c r="AB112" s="49"/>
      <c r="AC112" s="46">
        <f>VLOOKUP($D112,'[2]CSTD CS'!$D$26:$X$346,12,0)</f>
        <v>0</v>
      </c>
      <c r="AD112" s="46"/>
      <c r="AE112" s="46">
        <f>VLOOKUP($D112,'[2]CSTD CS'!$D$26:$X$346,14,0)</f>
        <v>0</v>
      </c>
      <c r="AF112" s="3"/>
      <c r="AG112" s="46">
        <f>VLOOKUP($D112,'[2]CSTD CS'!$D$26:$X$346,13,0)</f>
        <v>0</v>
      </c>
      <c r="AH112" s="46"/>
      <c r="AI112" s="49"/>
      <c r="AJ112" s="46">
        <f>VLOOKUP($D112,'[2]CSTD CS'!$D$26:$X$346,15,0)</f>
        <v>0</v>
      </c>
      <c r="AK112" s="46"/>
      <c r="AL112" s="46">
        <f>VLOOKUP($D112,'[2]CSTD CS'!$D$26:$X$346,17,0)</f>
        <v>0</v>
      </c>
      <c r="AM112" s="3"/>
      <c r="AN112" s="46">
        <f>VLOOKUP($D112,'[2]CSTD CS'!$D$26:$X$346,16,0)</f>
        <v>0</v>
      </c>
      <c r="AO112" s="46"/>
      <c r="AP112" s="41"/>
      <c r="AQ112" s="46">
        <f>VLOOKUP($D112,'[3]CSTD CS'!$D$25:$AD$344,13,0)</f>
        <v>0</v>
      </c>
      <c r="AR112" s="46"/>
      <c r="AS112" s="3" t="s">
        <v>613</v>
      </c>
      <c r="AT112" s="3"/>
      <c r="AU112" s="46"/>
      <c r="AV112" s="3"/>
      <c r="AW112" s="62"/>
      <c r="AX112" s="46">
        <f>VLOOKUP($D112,'[3]CSTD CS'!$D$25:$AD$344,15,0)</f>
        <v>0</v>
      </c>
      <c r="AY112" s="46"/>
      <c r="AZ112" s="3">
        <v>0</v>
      </c>
      <c r="BA112" s="3"/>
      <c r="BB112" s="46"/>
      <c r="BC112" s="3"/>
      <c r="BD112" s="33"/>
      <c r="BE112" s="46">
        <f>VLOOKUP($D112,'[3]CSTD CS'!$D$25:$AD$344,17,0)</f>
        <v>0</v>
      </c>
      <c r="BF112" s="46"/>
      <c r="BG112" s="3">
        <v>0</v>
      </c>
      <c r="BH112" s="3"/>
      <c r="BI112" s="46"/>
      <c r="BJ112" s="46"/>
      <c r="BK112" s="46"/>
      <c r="BL112" s="23"/>
      <c r="BM112" s="46">
        <f>VLOOKUP($D112,'[3]CSTD CS'!$D$25:$AD$344,20,0)</f>
        <v>0</v>
      </c>
      <c r="BN112" s="46"/>
      <c r="BO112" s="3">
        <v>0</v>
      </c>
      <c r="BP112" s="46"/>
      <c r="BQ112" s="46"/>
      <c r="BR112" s="46"/>
      <c r="BS112" s="46"/>
      <c r="BT112" s="23"/>
      <c r="BU112" s="46">
        <f>VLOOKUP($D112,'[3]CSTD CS'!$D$25:$AA$344,23,0)</f>
        <v>0</v>
      </c>
      <c r="BV112" s="46"/>
      <c r="BW112" s="3" t="s">
        <v>1127</v>
      </c>
      <c r="BX112" s="3"/>
      <c r="BY112" s="46"/>
      <c r="BZ112" s="46"/>
      <c r="CA112" s="46"/>
      <c r="CB112" s="46"/>
      <c r="CC112" s="46" t="str">
        <f>VLOOKUP($D112,'[3]CSTD CS'!$D$25:$AD$344,25,0)</f>
        <v xml:space="preserve">HTXS NV </v>
      </c>
      <c r="CD112" s="46"/>
      <c r="CE112" s="46"/>
      <c r="CF112" s="3" t="s">
        <v>1284</v>
      </c>
      <c r="CG112" s="46"/>
      <c r="CH112" s="46">
        <f>VLOOKUP(D112,[7]LTT!$D$10:$Q$342,10,0)</f>
        <v>0</v>
      </c>
      <c r="CI112" s="3"/>
      <c r="CJ112" s="12" t="str">
        <f>VLOOKUP(D112,'[8]XET CUOI NAM'!$E$9:$BF$332,53,0)</f>
        <v>HTXS NV</v>
      </c>
      <c r="CK112" s="12">
        <f>VLOOKUP($D112,'[9]Mau 6'!$D$10:$R$333,7,0)</f>
        <v>0</v>
      </c>
      <c r="CL112" s="12"/>
      <c r="CM112" s="3" t="s">
        <v>1451</v>
      </c>
      <c r="CN112" s="12">
        <f>SUM(COUNTIF(BU112,"x"),COUNTIF(CD112,"x"),COUNTIF(CK112,"x"))</f>
        <v>0</v>
      </c>
      <c r="CO112" s="12">
        <f>VLOOKUP($D112,'[9]Mau 6'!$D$10:$R$333,10,0)</f>
        <v>0</v>
      </c>
      <c r="CP112" s="46"/>
      <c r="CQ112" s="12">
        <f>VLOOKUP($D112,'[9]Mau 6'!$D$10:$R$333,10,0)</f>
        <v>0</v>
      </c>
      <c r="CR112" s="12">
        <f>VLOOKUP($D112,'[9]Mau 6'!$D$10:$R$333,10,0)</f>
        <v>0</v>
      </c>
      <c r="CS112" s="12" t="s">
        <v>371</v>
      </c>
      <c r="CT112" s="12"/>
      <c r="CU112" s="12"/>
      <c r="CV112" s="3" t="s">
        <v>1644</v>
      </c>
      <c r="CW112" s="12"/>
      <c r="CX112" s="12"/>
      <c r="CY112" s="46"/>
      <c r="CZ112" s="46"/>
      <c r="DA112" s="46"/>
      <c r="DB112" s="12" t="s">
        <v>2227</v>
      </c>
      <c r="DC112" s="12">
        <v>0</v>
      </c>
      <c r="DD112" s="12">
        <v>0</v>
      </c>
      <c r="DE112" s="5"/>
      <c r="DF112" s="5">
        <f>VLOOKUP($C112,'[15]Mau 2'!$C$9:$J$34,6,0)</f>
        <v>0</v>
      </c>
      <c r="DG112" s="191"/>
      <c r="DH112" s="191"/>
      <c r="DI112" s="191"/>
      <c r="DJ112" s="205"/>
    </row>
    <row r="113" spans="1:114" s="6" customFormat="1" ht="30" hidden="1" customHeight="1" x14ac:dyDescent="0.25">
      <c r="A113" s="12">
        <f>ROW()-23</f>
        <v>90</v>
      </c>
      <c r="B113" s="12">
        <f>COUNTIF($E$24:E113,E113)</f>
        <v>8</v>
      </c>
      <c r="C113" s="137" t="s">
        <v>44</v>
      </c>
      <c r="D113" s="12" t="str">
        <f>VLOOKUP(C113,'[1]XET CUOI NAM'!$D$9:$E$332,2,0)</f>
        <v>01017009</v>
      </c>
      <c r="E113" s="12" t="s">
        <v>391</v>
      </c>
      <c r="F113" s="12" t="s">
        <v>378</v>
      </c>
      <c r="G113" s="49"/>
      <c r="H113" s="46">
        <f>VLOOKUP($D113,'[2]CSTD CS'!$D$26:$X$346,3,0)</f>
        <v>0</v>
      </c>
      <c r="I113" s="46"/>
      <c r="J113" s="46">
        <f>VLOOKUP($D113,'[2]CSTD CS'!$D$26:$X$346,5,0)</f>
        <v>0</v>
      </c>
      <c r="K113" s="3"/>
      <c r="L113" s="46">
        <f>VLOOKUP($D113,'[2]CSTD CS'!$D$26:$X$346,4,0)</f>
        <v>0</v>
      </c>
      <c r="M113" s="46"/>
      <c r="N113" s="49"/>
      <c r="O113" s="46">
        <f>VLOOKUP($D113,'[2]CSTD CS'!$D$26:$X$346,6,0)</f>
        <v>0</v>
      </c>
      <c r="P113" s="46"/>
      <c r="Q113" s="46">
        <f>VLOOKUP($D113,'[2]CSTD CS'!$D$26:$X$346,8,0)</f>
        <v>0</v>
      </c>
      <c r="R113" s="3"/>
      <c r="S113" s="46">
        <f>VLOOKUP($D113,'[2]CSTD CS'!$D$26:$X$346,7,0)</f>
        <v>0</v>
      </c>
      <c r="T113" s="46"/>
      <c r="U113" s="49"/>
      <c r="V113" s="46">
        <f>VLOOKUP($D113,'[2]CSTD CS'!$D$26:$X$346,9,0)</f>
        <v>0</v>
      </c>
      <c r="W113" s="46"/>
      <c r="X113" s="46">
        <f>VLOOKUP($D113,'[2]CSTD CS'!$D$26:$X$346,11,0)</f>
        <v>0</v>
      </c>
      <c r="Y113" s="3"/>
      <c r="Z113" s="46">
        <f>VLOOKUP($D113,'[2]CSTD CS'!$D$26:$X$346,10,0)</f>
        <v>0</v>
      </c>
      <c r="AA113" s="46"/>
      <c r="AB113" s="49"/>
      <c r="AC113" s="46" t="str">
        <f>VLOOKUP($D113,'[2]CSTD CS'!$D$26:$X$346,12,0)</f>
        <v>x</v>
      </c>
      <c r="AD113" s="46"/>
      <c r="AE113" s="46" t="str">
        <f>VLOOKUP($D113,'[2]CSTD CS'!$D$26:$X$346,14,0)</f>
        <v>Giải pháp ứng dụng phần mềm Acronis phục vụ công tác cài đặt sửa chữa máy vi tính ở trường CĐKT Lý Tự Trọng</v>
      </c>
      <c r="AF113" s="3"/>
      <c r="AG113" s="46">
        <f>VLOOKUP($D113,'[2]CSTD CS'!$D$26:$X$346,13,0)</f>
        <v>0</v>
      </c>
      <c r="AH113" s="46"/>
      <c r="AI113" s="49"/>
      <c r="AJ113" s="46">
        <f>VLOOKUP($D113,'[2]CSTD CS'!$D$26:$X$346,15,0)</f>
        <v>0</v>
      </c>
      <c r="AK113" s="46"/>
      <c r="AL113" s="46">
        <f>VLOOKUP($D113,'[2]CSTD CS'!$D$26:$X$346,17,0)</f>
        <v>0</v>
      </c>
      <c r="AM113" s="3"/>
      <c r="AN113" s="46">
        <f>VLOOKUP($D113,'[2]CSTD CS'!$D$26:$X$346,16,0)</f>
        <v>0</v>
      </c>
      <c r="AO113" s="46"/>
      <c r="AP113" s="41"/>
      <c r="AQ113" s="46">
        <f>VLOOKUP($D113,'[3]CSTD CS'!$D$25:$AD$344,13,0)</f>
        <v>0</v>
      </c>
      <c r="AR113" s="46"/>
      <c r="AS113" s="3" t="s">
        <v>615</v>
      </c>
      <c r="AT113" s="3"/>
      <c r="AU113" s="46"/>
      <c r="AV113" s="3"/>
      <c r="AW113" s="62"/>
      <c r="AX113" s="46">
        <f>VLOOKUP($D113,'[3]CSTD CS'!$D$25:$AD$344,15,0)</f>
        <v>0</v>
      </c>
      <c r="AY113" s="46"/>
      <c r="AZ113" s="3">
        <v>0</v>
      </c>
      <c r="BA113" s="3"/>
      <c r="BB113" s="46"/>
      <c r="BC113" s="3"/>
      <c r="BD113" s="33"/>
      <c r="BE113" s="46">
        <f>VLOOKUP($D113,'[3]CSTD CS'!$D$25:$AD$344,17,0)</f>
        <v>0</v>
      </c>
      <c r="BF113" s="46" t="s">
        <v>315</v>
      </c>
      <c r="BG113" s="3" t="s">
        <v>892</v>
      </c>
      <c r="BH113" s="3"/>
      <c r="BI113" s="46"/>
      <c r="BJ113" s="46"/>
      <c r="BK113" s="46"/>
      <c r="BL113" s="55"/>
      <c r="BM113" s="46">
        <f>VLOOKUP($D113,'[3]CSTD CS'!$D$25:$AD$344,20,0)</f>
        <v>0</v>
      </c>
      <c r="BN113" s="46" t="str">
        <f>VLOOKUP(C113,'[4]TH cham SK'!$P$19:$S$167,4,0)</f>
        <v>X</v>
      </c>
      <c r="BO113" s="3" t="s">
        <v>989</v>
      </c>
      <c r="BP113" s="46"/>
      <c r="BQ113" s="46" t="s">
        <v>346</v>
      </c>
      <c r="BR113" s="46"/>
      <c r="BS113" s="46"/>
      <c r="BT113" s="55"/>
      <c r="BU113" s="46">
        <f>VLOOKUP($D113,'[3]CSTD CS'!$D$25:$AA$344,23,0)</f>
        <v>0</v>
      </c>
      <c r="BV113" s="46">
        <f>VLOOKUP(C113,'[5]TH chi tiet'!$N$15:$Q$161,4,0)</f>
        <v>0</v>
      </c>
      <c r="BW113" s="3" t="s">
        <v>1129</v>
      </c>
      <c r="BX113" s="3"/>
      <c r="BY113" s="46"/>
      <c r="BZ113" s="46"/>
      <c r="CA113" s="46"/>
      <c r="CB113" s="46"/>
      <c r="CC113" s="46" t="str">
        <f>VLOOKUP($D113,'[3]CSTD CS'!$D$25:$AD$344,25,0)</f>
        <v xml:space="preserve">HTXS NV </v>
      </c>
      <c r="CD113" s="46"/>
      <c r="CE113" s="46"/>
      <c r="CF113" s="3" t="s">
        <v>1286</v>
      </c>
      <c r="CG113" s="46"/>
      <c r="CH113" s="46">
        <f>VLOOKUP(D113,[7]LTT!$D$10:$Q$342,10,0)</f>
        <v>0</v>
      </c>
      <c r="CI113" s="3"/>
      <c r="CJ113" s="12" t="str">
        <f>VLOOKUP(D113,'[8]XET CUOI NAM'!$E$9:$BF$332,53,0)</f>
        <v>HTXS NV</v>
      </c>
      <c r="CK113" s="12">
        <f>VLOOKUP($D113,'[9]Mau 6'!$D$10:$R$333,7,0)</f>
        <v>0</v>
      </c>
      <c r="CL113" s="12"/>
      <c r="CM113" s="3" t="s">
        <v>1453</v>
      </c>
      <c r="CN113" s="12">
        <f t="shared" ref="CN113:CN128" si="4">SUM(COUNTIF(BU113,"x"),COUNTIF(CD113,"x"),COUNTIF(CK113,"x"))</f>
        <v>0</v>
      </c>
      <c r="CO113" s="12">
        <f>VLOOKUP($D113,'[9]Mau 6'!$D$10:$R$333,10,0)</f>
        <v>0</v>
      </c>
      <c r="CP113" s="46"/>
      <c r="CQ113" s="12">
        <f>VLOOKUP($D113,'[9]Mau 6'!$D$10:$R$333,10,0)</f>
        <v>0</v>
      </c>
      <c r="CR113" s="12">
        <f>VLOOKUP($D113,'[9]Mau 6'!$D$10:$R$333,10,0)</f>
        <v>0</v>
      </c>
      <c r="CS113" s="12" t="s">
        <v>371</v>
      </c>
      <c r="CT113" s="12"/>
      <c r="CU113" s="12"/>
      <c r="CV113" s="3" t="s">
        <v>1646</v>
      </c>
      <c r="CW113" s="12"/>
      <c r="CX113" s="12"/>
      <c r="CY113" s="46"/>
      <c r="CZ113" s="46"/>
      <c r="DA113" s="46"/>
      <c r="DB113" s="12" t="s">
        <v>2227</v>
      </c>
      <c r="DC113" s="12">
        <v>0</v>
      </c>
      <c r="DD113" s="12">
        <v>0</v>
      </c>
      <c r="DE113" s="5"/>
      <c r="DF113" s="5">
        <f>VLOOKUP($C113,'[15]Mau 2'!$C$9:$J$34,6,0)</f>
        <v>0</v>
      </c>
      <c r="DG113" s="191"/>
      <c r="DH113" s="191"/>
      <c r="DI113" s="191"/>
      <c r="DJ113" s="205"/>
    </row>
    <row r="114" spans="1:114" s="6" customFormat="1" ht="30" hidden="1" customHeight="1" x14ac:dyDescent="0.25">
      <c r="A114" s="12">
        <f>IF(C114="","",SUBTOTAL(3,$D$24:D114))</f>
        <v>9</v>
      </c>
      <c r="B114" s="12">
        <f>COUNTIF($E$24:E114,E114)</f>
        <v>9</v>
      </c>
      <c r="C114" s="137" t="s">
        <v>47</v>
      </c>
      <c r="D114" s="12" t="str">
        <f>VLOOKUP(C114,'[1]XET CUOI NAM'!$D$9:$E$332,2,0)</f>
        <v>01008005</v>
      </c>
      <c r="E114" s="12" t="s">
        <v>391</v>
      </c>
      <c r="F114" s="12" t="s">
        <v>378</v>
      </c>
      <c r="G114" s="49"/>
      <c r="H114" s="46">
        <f>VLOOKUP($D114,'[2]CSTD CS'!$D$26:$X$346,3,0)</f>
        <v>0</v>
      </c>
      <c r="I114" s="46"/>
      <c r="J114" s="46">
        <f>VLOOKUP($D114,'[2]CSTD CS'!$D$26:$X$346,5,0)</f>
        <v>0</v>
      </c>
      <c r="K114" s="3"/>
      <c r="L114" s="46">
        <f>VLOOKUP($D114,'[2]CSTD CS'!$D$26:$X$346,4,0)</f>
        <v>0</v>
      </c>
      <c r="M114" s="46"/>
      <c r="N114" s="49"/>
      <c r="O114" s="46">
        <f>VLOOKUP($D114,'[2]CSTD CS'!$D$26:$X$346,6,0)</f>
        <v>0</v>
      </c>
      <c r="P114" s="46"/>
      <c r="Q114" s="46">
        <f>VLOOKUP($D114,'[2]CSTD CS'!$D$26:$X$346,8,0)</f>
        <v>0</v>
      </c>
      <c r="R114" s="3"/>
      <c r="S114" s="46">
        <f>VLOOKUP($D114,'[2]CSTD CS'!$D$26:$X$346,7,0)</f>
        <v>0</v>
      </c>
      <c r="T114" s="46"/>
      <c r="U114" s="49"/>
      <c r="V114" s="46">
        <f>VLOOKUP($D114,'[2]CSTD CS'!$D$26:$X$346,9,0)</f>
        <v>0</v>
      </c>
      <c r="W114" s="46"/>
      <c r="X114" s="46">
        <f>VLOOKUP($D114,'[2]CSTD CS'!$D$26:$X$346,11,0)</f>
        <v>0</v>
      </c>
      <c r="Y114" s="3"/>
      <c r="Z114" s="46">
        <f>VLOOKUP($D114,'[2]CSTD CS'!$D$26:$X$346,10,0)</f>
        <v>0</v>
      </c>
      <c r="AA114" s="46"/>
      <c r="AB114" s="49"/>
      <c r="AC114" s="46">
        <f>VLOOKUP($D114,'[2]CSTD CS'!$D$26:$X$346,12,0)</f>
        <v>0</v>
      </c>
      <c r="AD114" s="46"/>
      <c r="AE114" s="46">
        <f>VLOOKUP($D114,'[2]CSTD CS'!$D$26:$X$346,14,0)</f>
        <v>0</v>
      </c>
      <c r="AF114" s="3"/>
      <c r="AG114" s="46">
        <f>VLOOKUP($D114,'[2]CSTD CS'!$D$26:$X$346,13,0)</f>
        <v>0</v>
      </c>
      <c r="AH114" s="46"/>
      <c r="AI114" s="49"/>
      <c r="AJ114" s="46" t="str">
        <f>VLOOKUP($D114,'[2]CSTD CS'!$D$26:$X$346,15,0)</f>
        <v>x</v>
      </c>
      <c r="AK114" s="46"/>
      <c r="AL114" s="46" t="str">
        <f>VLOOKUP($D114,'[2]CSTD CS'!$D$26:$X$346,17,0)</f>
        <v>Ứng dụng bộ hẹn giờ KG316T trong quản lý năng lượng điện</v>
      </c>
      <c r="AM114" s="3"/>
      <c r="AN114" s="46">
        <f>VLOOKUP($D114,'[2]CSTD CS'!$D$26:$X$346,16,0)</f>
        <v>0</v>
      </c>
      <c r="AO114" s="46"/>
      <c r="AP114" s="41"/>
      <c r="AQ114" s="46">
        <f>VLOOKUP($D114,'[3]CSTD CS'!$D$25:$AD$344,13,0)</f>
        <v>0</v>
      </c>
      <c r="AR114" s="46"/>
      <c r="AS114" s="3" t="s">
        <v>618</v>
      </c>
      <c r="AT114" s="3"/>
      <c r="AU114" s="46"/>
      <c r="AV114" s="3"/>
      <c r="AW114" s="62"/>
      <c r="AX114" s="46">
        <f>VLOOKUP($D114,'[3]CSTD CS'!$D$25:$AD$344,15,0)</f>
        <v>0</v>
      </c>
      <c r="AY114" s="46"/>
      <c r="AZ114" s="3" t="s">
        <v>797</v>
      </c>
      <c r="BA114" s="3"/>
      <c r="BB114" s="46"/>
      <c r="BC114" s="3"/>
      <c r="BD114" s="33"/>
      <c r="BE114" s="46" t="str">
        <f>VLOOKUP($D114,'[3]CSTD CS'!$D$25:$AD$344,17,0)</f>
        <v>x</v>
      </c>
      <c r="BF114" s="46" t="s">
        <v>315</v>
      </c>
      <c r="BG114" s="3" t="s">
        <v>895</v>
      </c>
      <c r="BH114" s="3"/>
      <c r="BI114" s="46"/>
      <c r="BJ114" s="46"/>
      <c r="BK114" s="46"/>
      <c r="BL114" s="55"/>
      <c r="BM114" s="46">
        <f>VLOOKUP($D114,'[3]CSTD CS'!$D$25:$AD$344,20,0)</f>
        <v>0</v>
      </c>
      <c r="BN114" s="46">
        <f>VLOOKUP(C114,'[4]TH cham SK'!$P$19:$S$167,4,0)</f>
        <v>0</v>
      </c>
      <c r="BO114" s="3" t="s">
        <v>990</v>
      </c>
      <c r="BP114" s="46"/>
      <c r="BQ114" s="46"/>
      <c r="BR114" s="46"/>
      <c r="BS114" s="46"/>
      <c r="BT114" s="55"/>
      <c r="BU114" s="46">
        <f>VLOOKUP($D114,'[3]CSTD CS'!$D$25:$AA$344,23,0)</f>
        <v>0</v>
      </c>
      <c r="BV114" s="46">
        <f>VLOOKUP(C114,'[5]TH chi tiet'!$N$15:$Q$161,4,0)</f>
        <v>0</v>
      </c>
      <c r="BW114" s="3" t="s">
        <v>1130</v>
      </c>
      <c r="BX114" s="3"/>
      <c r="BY114" s="46"/>
      <c r="BZ114" s="46"/>
      <c r="CA114" s="46"/>
      <c r="CB114" s="46"/>
      <c r="CC114" s="46" t="str">
        <f>VLOOKUP($D114,'[3]CSTD CS'!$D$25:$AD$344,25,0)</f>
        <v xml:space="preserve">HTXS NV </v>
      </c>
      <c r="CD114" s="46"/>
      <c r="CE114" s="46"/>
      <c r="CF114" s="3" t="s">
        <v>1289</v>
      </c>
      <c r="CG114" s="46"/>
      <c r="CH114" s="46">
        <f>VLOOKUP(D114,[7]LTT!$D$10:$Q$342,10,0)</f>
        <v>0</v>
      </c>
      <c r="CI114" s="3"/>
      <c r="CJ114" s="12" t="str">
        <f>VLOOKUP(D114,'[8]XET CUOI NAM'!$E$9:$BF$332,53,0)</f>
        <v>HTXS NV</v>
      </c>
      <c r="CK114" s="12">
        <f>VLOOKUP($D114,'[9]Mau 6'!$D$10:$R$333,7,0)</f>
        <v>0</v>
      </c>
      <c r="CL114" s="12"/>
      <c r="CM114" s="3" t="s">
        <v>1456</v>
      </c>
      <c r="CN114" s="12">
        <f t="shared" si="4"/>
        <v>0</v>
      </c>
      <c r="CO114" s="12">
        <f>VLOOKUP($D114,'[9]Mau 6'!$D$10:$R$333,10,0)</f>
        <v>0</v>
      </c>
      <c r="CP114" s="46"/>
      <c r="CQ114" s="12">
        <f>VLOOKUP($D114,'[9]Mau 6'!$D$10:$R$333,10,0)</f>
        <v>0</v>
      </c>
      <c r="CR114" s="12">
        <f>VLOOKUP($D114,'[9]Mau 6'!$D$10:$R$333,10,0)</f>
        <v>0</v>
      </c>
      <c r="CS114" s="12" t="s">
        <v>371</v>
      </c>
      <c r="CT114" s="12"/>
      <c r="CU114" s="12"/>
      <c r="CV114" s="3" t="s">
        <v>1649</v>
      </c>
      <c r="CW114" s="12"/>
      <c r="CX114" s="12"/>
      <c r="CY114" s="46"/>
      <c r="CZ114" s="46"/>
      <c r="DA114" s="46"/>
      <c r="DB114" s="12" t="s">
        <v>2227</v>
      </c>
      <c r="DC114" s="12">
        <v>0</v>
      </c>
      <c r="DD114" s="12"/>
      <c r="DE114" s="17" t="s">
        <v>2091</v>
      </c>
      <c r="DF114" s="5">
        <f>VLOOKUP($C114,'[15]Mau 2'!$C$9:$J$34,6,0)</f>
        <v>0</v>
      </c>
      <c r="DG114" s="191"/>
      <c r="DH114" s="191"/>
      <c r="DI114" s="191"/>
      <c r="DJ114" s="205"/>
    </row>
    <row r="115" spans="1:114" s="6" customFormat="1" ht="30" hidden="1" customHeight="1" x14ac:dyDescent="0.25">
      <c r="A115" s="12">
        <f t="shared" ref="A115:A121" si="5">ROW()-23</f>
        <v>92</v>
      </c>
      <c r="B115" s="12">
        <f>COUNTIF($E$24:E115,E115)</f>
        <v>10</v>
      </c>
      <c r="C115" s="42" t="s">
        <v>50</v>
      </c>
      <c r="D115" s="12" t="str">
        <f>VLOOKUP(C115,'[1]XET CUOI NAM'!$D$9:$E$332,2,0)</f>
        <v>01009014</v>
      </c>
      <c r="E115" s="12" t="s">
        <v>391</v>
      </c>
      <c r="F115" s="12" t="s">
        <v>378</v>
      </c>
      <c r="G115" s="49"/>
      <c r="H115" s="46">
        <f>VLOOKUP($D115,'[2]CSTD CS'!$D$26:$X$346,3,0)</f>
        <v>0</v>
      </c>
      <c r="I115" s="46"/>
      <c r="J115" s="46">
        <f>VLOOKUP($D115,'[2]CSTD CS'!$D$26:$X$346,5,0)</f>
        <v>0</v>
      </c>
      <c r="K115" s="3"/>
      <c r="L115" s="46">
        <f>VLOOKUP($D115,'[2]CSTD CS'!$D$26:$X$346,4,0)</f>
        <v>0</v>
      </c>
      <c r="M115" s="46"/>
      <c r="N115" s="49"/>
      <c r="O115" s="46">
        <f>VLOOKUP($D115,'[2]CSTD CS'!$D$26:$X$346,6,0)</f>
        <v>0</v>
      </c>
      <c r="P115" s="46"/>
      <c r="Q115" s="46">
        <f>VLOOKUP($D115,'[2]CSTD CS'!$D$26:$X$346,8,0)</f>
        <v>0</v>
      </c>
      <c r="R115" s="3"/>
      <c r="S115" s="46">
        <f>VLOOKUP($D115,'[2]CSTD CS'!$D$26:$X$346,7,0)</f>
        <v>0</v>
      </c>
      <c r="T115" s="46"/>
      <c r="U115" s="49"/>
      <c r="V115" s="46">
        <f>VLOOKUP($D115,'[2]CSTD CS'!$D$26:$X$346,9,0)</f>
        <v>0</v>
      </c>
      <c r="W115" s="46"/>
      <c r="X115" s="46">
        <f>VLOOKUP($D115,'[2]CSTD CS'!$D$26:$X$346,11,0)</f>
        <v>0</v>
      </c>
      <c r="Y115" s="3"/>
      <c r="Z115" s="46">
        <f>VLOOKUP($D115,'[2]CSTD CS'!$D$26:$X$346,10,0)</f>
        <v>0</v>
      </c>
      <c r="AA115" s="46"/>
      <c r="AB115" s="49"/>
      <c r="AC115" s="46">
        <f>VLOOKUP($D115,'[2]CSTD CS'!$D$26:$X$346,12,0)</f>
        <v>0</v>
      </c>
      <c r="AD115" s="46"/>
      <c r="AE115" s="46">
        <f>VLOOKUP($D115,'[2]CSTD CS'!$D$26:$X$346,14,0)</f>
        <v>0</v>
      </c>
      <c r="AF115" s="3"/>
      <c r="AG115" s="46">
        <f>VLOOKUP($D115,'[2]CSTD CS'!$D$26:$X$346,13,0)</f>
        <v>0</v>
      </c>
      <c r="AH115" s="46"/>
      <c r="AI115" s="49"/>
      <c r="AJ115" s="46">
        <f>VLOOKUP($D115,'[2]CSTD CS'!$D$26:$X$346,15,0)</f>
        <v>0</v>
      </c>
      <c r="AK115" s="46"/>
      <c r="AL115" s="46">
        <f>VLOOKUP($D115,'[2]CSTD CS'!$D$26:$X$346,17,0)</f>
        <v>0</v>
      </c>
      <c r="AM115" s="3"/>
      <c r="AN115" s="46">
        <f>VLOOKUP($D115,'[2]CSTD CS'!$D$26:$X$346,16,0)</f>
        <v>0</v>
      </c>
      <c r="AO115" s="46"/>
      <c r="AP115" s="41"/>
      <c r="AQ115" s="46">
        <f>VLOOKUP($D115,'[3]CSTD CS'!$D$25:$AD$344,13,0)</f>
        <v>0</v>
      </c>
      <c r="AR115" s="46"/>
      <c r="AS115" s="3"/>
      <c r="AT115" s="3"/>
      <c r="AU115" s="46"/>
      <c r="AV115" s="3"/>
      <c r="AW115" s="62"/>
      <c r="AX115" s="46">
        <f>VLOOKUP($D115,'[3]CSTD CS'!$D$25:$AD$344,15,0)</f>
        <v>0</v>
      </c>
      <c r="AY115" s="46"/>
      <c r="AZ115" s="3">
        <v>0</v>
      </c>
      <c r="BA115" s="3"/>
      <c r="BB115" s="46"/>
      <c r="BC115" s="3"/>
      <c r="BD115" s="33"/>
      <c r="BE115" s="46">
        <f>VLOOKUP($D115,'[3]CSTD CS'!$D$25:$AD$344,17,0)</f>
        <v>0</v>
      </c>
      <c r="BF115" s="46"/>
      <c r="BG115" s="3">
        <v>0</v>
      </c>
      <c r="BH115" s="3"/>
      <c r="BI115" s="46"/>
      <c r="BJ115" s="46"/>
      <c r="BK115" s="46"/>
      <c r="BL115" s="23"/>
      <c r="BM115" s="46">
        <f>VLOOKUP($D115,'[3]CSTD CS'!$D$25:$AD$344,20,0)</f>
        <v>0</v>
      </c>
      <c r="BN115" s="46"/>
      <c r="BO115" s="3">
        <v>0</v>
      </c>
      <c r="BP115" s="46"/>
      <c r="BQ115" s="46"/>
      <c r="BR115" s="46"/>
      <c r="BS115" s="46"/>
      <c r="BT115" s="23"/>
      <c r="BU115" s="46">
        <f>VLOOKUP($D115,'[3]CSTD CS'!$D$25:$AA$344,23,0)</f>
        <v>0</v>
      </c>
      <c r="BV115" s="46"/>
      <c r="BW115" s="3">
        <v>0</v>
      </c>
      <c r="BX115" s="3"/>
      <c r="BY115" s="46"/>
      <c r="BZ115" s="46"/>
      <c r="CA115" s="46"/>
      <c r="CB115" s="46"/>
      <c r="CC115" s="46" t="str">
        <f>VLOOKUP($D115,'[3]CSTD CS'!$D$25:$AD$344,25,0)</f>
        <v>HTT NV</v>
      </c>
      <c r="CD115" s="46"/>
      <c r="CE115" s="46"/>
      <c r="CF115" s="3">
        <v>0</v>
      </c>
      <c r="CG115" s="46"/>
      <c r="CH115" s="46">
        <f>VLOOKUP(D115,[7]LTT!$D$10:$Q$342,10,0)</f>
        <v>0</v>
      </c>
      <c r="CI115" s="3"/>
      <c r="CJ115" s="12" t="str">
        <f>VLOOKUP(D115,'[8]XET CUOI NAM'!$E$9:$BF$332,53,0)</f>
        <v>HTT NV</v>
      </c>
      <c r="CK115" s="12">
        <f>VLOOKUP($D115,'[9]Mau 6'!$D$10:$R$333,7,0)</f>
        <v>0</v>
      </c>
      <c r="CL115" s="12"/>
      <c r="CM115" s="3"/>
      <c r="CN115" s="12">
        <f t="shared" si="4"/>
        <v>0</v>
      </c>
      <c r="CO115" s="12">
        <f>VLOOKUP($D115,'[9]Mau 6'!$D$10:$R$333,10,0)</f>
        <v>0</v>
      </c>
      <c r="CP115" s="46"/>
      <c r="CQ115" s="12">
        <f>VLOOKUP($D115,'[9]Mau 6'!$D$10:$R$333,10,0)</f>
        <v>0</v>
      </c>
      <c r="CR115" s="12">
        <f>VLOOKUP($D115,'[9]Mau 6'!$D$10:$R$333,10,0)</f>
        <v>0</v>
      </c>
      <c r="CS115" s="12" t="s">
        <v>431</v>
      </c>
      <c r="CT115" s="12"/>
      <c r="CU115" s="12"/>
      <c r="CV115" s="3"/>
      <c r="CW115" s="12"/>
      <c r="CX115" s="12"/>
      <c r="CY115" s="46"/>
      <c r="CZ115" s="46"/>
      <c r="DA115" s="46"/>
      <c r="DB115" s="12" t="s">
        <v>2227</v>
      </c>
      <c r="DC115" s="12">
        <v>0</v>
      </c>
      <c r="DD115" s="12">
        <v>0</v>
      </c>
      <c r="DE115" s="5"/>
      <c r="DF115" s="5">
        <f>VLOOKUP($C115,'[15]Mau 2'!$C$9:$J$34,6,0)</f>
        <v>0</v>
      </c>
      <c r="DG115" s="191"/>
      <c r="DH115" s="191"/>
      <c r="DI115" s="191"/>
      <c r="DJ115" s="205"/>
    </row>
    <row r="116" spans="1:114" s="6" customFormat="1" ht="30" hidden="1" customHeight="1" x14ac:dyDescent="0.25">
      <c r="A116" s="12">
        <f t="shared" si="5"/>
        <v>93</v>
      </c>
      <c r="B116" s="12">
        <f>COUNTIF($E$24:E116,E116)</f>
        <v>11</v>
      </c>
      <c r="C116" s="21" t="s">
        <v>89</v>
      </c>
      <c r="D116" s="12" t="str">
        <f>VLOOKUP(C116,'[1]XET CUOI NAM'!$D$9:$E$332,2,0)</f>
        <v>01008021</v>
      </c>
      <c r="E116" s="12" t="s">
        <v>391</v>
      </c>
      <c r="F116" s="12" t="s">
        <v>380</v>
      </c>
      <c r="G116" s="49"/>
      <c r="H116" s="46">
        <f>VLOOKUP($D116,'[2]CSTD CS'!$D$26:$X$346,3,0)</f>
        <v>0</v>
      </c>
      <c r="I116" s="46"/>
      <c r="J116" s="46">
        <f>VLOOKUP($D116,'[2]CSTD CS'!$D$26:$X$346,5,0)</f>
        <v>0</v>
      </c>
      <c r="K116" s="3"/>
      <c r="L116" s="46">
        <f>VLOOKUP($D116,'[2]CSTD CS'!$D$26:$X$346,4,0)</f>
        <v>0</v>
      </c>
      <c r="M116" s="46"/>
      <c r="N116" s="49"/>
      <c r="O116" s="46">
        <f>VLOOKUP($D116,'[2]CSTD CS'!$D$26:$X$346,6,0)</f>
        <v>0</v>
      </c>
      <c r="P116" s="46"/>
      <c r="Q116" s="46">
        <f>VLOOKUP($D116,'[2]CSTD CS'!$D$26:$X$346,8,0)</f>
        <v>0</v>
      </c>
      <c r="R116" s="3"/>
      <c r="S116" s="46">
        <f>VLOOKUP($D116,'[2]CSTD CS'!$D$26:$X$346,7,0)</f>
        <v>0</v>
      </c>
      <c r="T116" s="46"/>
      <c r="U116" s="49"/>
      <c r="V116" s="46">
        <f>VLOOKUP($D116,'[2]CSTD CS'!$D$26:$X$346,9,0)</f>
        <v>0</v>
      </c>
      <c r="W116" s="46"/>
      <c r="X116" s="46">
        <f>VLOOKUP($D116,'[2]CSTD CS'!$D$26:$X$346,11,0)</f>
        <v>0</v>
      </c>
      <c r="Y116" s="3"/>
      <c r="Z116" s="46">
        <f>VLOOKUP($D116,'[2]CSTD CS'!$D$26:$X$346,10,0)</f>
        <v>0</v>
      </c>
      <c r="AA116" s="46"/>
      <c r="AB116" s="49"/>
      <c r="AC116" s="46">
        <f>VLOOKUP($D116,'[2]CSTD CS'!$D$26:$X$346,12,0)</f>
        <v>0</v>
      </c>
      <c r="AD116" s="46"/>
      <c r="AE116" s="46">
        <f>VLOOKUP($D116,'[2]CSTD CS'!$D$26:$X$346,14,0)</f>
        <v>0</v>
      </c>
      <c r="AF116" s="3"/>
      <c r="AG116" s="46">
        <f>VLOOKUP($D116,'[2]CSTD CS'!$D$26:$X$346,13,0)</f>
        <v>0</v>
      </c>
      <c r="AH116" s="46"/>
      <c r="AI116" s="49"/>
      <c r="AJ116" s="46">
        <f>VLOOKUP($D116,'[2]CSTD CS'!$D$26:$X$346,15,0)</f>
        <v>0</v>
      </c>
      <c r="AK116" s="46"/>
      <c r="AL116" s="46">
        <f>VLOOKUP($D116,'[2]CSTD CS'!$D$26:$X$346,17,0)</f>
        <v>0</v>
      </c>
      <c r="AM116" s="3"/>
      <c r="AN116" s="46">
        <f>VLOOKUP($D116,'[2]CSTD CS'!$D$26:$X$346,16,0)</f>
        <v>0</v>
      </c>
      <c r="AO116" s="46"/>
      <c r="AP116" s="41"/>
      <c r="AQ116" s="46">
        <f>VLOOKUP($D116,'[3]CSTD CS'!$D$25:$AD$344,13,0)</f>
        <v>0</v>
      </c>
      <c r="AR116" s="46"/>
      <c r="AS116" s="3"/>
      <c r="AT116" s="3"/>
      <c r="AU116" s="46"/>
      <c r="AV116" s="3"/>
      <c r="AW116" s="62"/>
      <c r="AX116" s="46">
        <f>VLOOKUP($D116,'[3]CSTD CS'!$D$25:$AD$344,15,0)</f>
        <v>0</v>
      </c>
      <c r="AY116" s="46"/>
      <c r="AZ116" s="3">
        <v>0</v>
      </c>
      <c r="BA116" s="3"/>
      <c r="BB116" s="46"/>
      <c r="BC116" s="3"/>
      <c r="BD116" s="33"/>
      <c r="BE116" s="46">
        <f>VLOOKUP($D116,'[3]CSTD CS'!$D$25:$AD$344,17,0)</f>
        <v>0</v>
      </c>
      <c r="BF116" s="46"/>
      <c r="BG116" s="3">
        <v>0</v>
      </c>
      <c r="BH116" s="3"/>
      <c r="BI116" s="46"/>
      <c r="BJ116" s="46"/>
      <c r="BK116" s="46"/>
      <c r="BL116" s="23"/>
      <c r="BM116" s="46">
        <f>VLOOKUP($D116,'[3]CSTD CS'!$D$25:$AD$344,20,0)</f>
        <v>0</v>
      </c>
      <c r="BN116" s="46"/>
      <c r="BO116" s="3">
        <v>0</v>
      </c>
      <c r="BP116" s="46"/>
      <c r="BQ116" s="46"/>
      <c r="BR116" s="46"/>
      <c r="BS116" s="46"/>
      <c r="BT116" s="23"/>
      <c r="BU116" s="46">
        <f>VLOOKUP($D116,'[3]CSTD CS'!$D$25:$AA$344,23,0)</f>
        <v>0</v>
      </c>
      <c r="BV116" s="46"/>
      <c r="BW116" s="3">
        <v>0</v>
      </c>
      <c r="BX116" s="3"/>
      <c r="BY116" s="46"/>
      <c r="BZ116" s="46"/>
      <c r="CA116" s="46"/>
      <c r="CB116" s="46"/>
      <c r="CC116" s="46" t="str">
        <f>VLOOKUP($D116,'[3]CSTD CS'!$D$25:$AD$344,25,0)</f>
        <v xml:space="preserve">HTXS NV </v>
      </c>
      <c r="CD116" s="46"/>
      <c r="CE116" s="46"/>
      <c r="CF116" s="3">
        <v>0</v>
      </c>
      <c r="CG116" s="46"/>
      <c r="CH116" s="46">
        <f>VLOOKUP(D116,[7]LTT!$D$10:$Q$342,10,0)</f>
        <v>0</v>
      </c>
      <c r="CI116" s="3"/>
      <c r="CJ116" s="12" t="str">
        <f>VLOOKUP(D116,'[8]XET CUOI NAM'!$E$9:$BF$332,53,0)</f>
        <v>HTT NV</v>
      </c>
      <c r="CK116" s="12">
        <f>VLOOKUP($D116,'[9]Mau 6'!$D$10:$R$333,7,0)</f>
        <v>0</v>
      </c>
      <c r="CL116" s="12"/>
      <c r="CM116" s="3"/>
      <c r="CN116" s="12">
        <f t="shared" si="4"/>
        <v>0</v>
      </c>
      <c r="CO116" s="12">
        <f>VLOOKUP($D116,'[9]Mau 6'!$D$10:$R$333,10,0)</f>
        <v>0</v>
      </c>
      <c r="CP116" s="46"/>
      <c r="CQ116" s="12">
        <f>VLOOKUP($D116,'[9]Mau 6'!$D$10:$R$333,10,0)</f>
        <v>0</v>
      </c>
      <c r="CR116" s="12">
        <f>VLOOKUP($D116,'[9]Mau 6'!$D$10:$R$333,10,0)</f>
        <v>0</v>
      </c>
      <c r="CS116" s="12" t="s">
        <v>371</v>
      </c>
      <c r="CT116" s="12"/>
      <c r="CU116" s="12"/>
      <c r="CV116" s="3"/>
      <c r="CW116" s="12"/>
      <c r="CX116" s="12"/>
      <c r="CY116" s="46"/>
      <c r="CZ116" s="46"/>
      <c r="DA116" s="46"/>
      <c r="DB116" s="12" t="s">
        <v>2227</v>
      </c>
      <c r="DC116" s="12">
        <v>0</v>
      </c>
      <c r="DD116" s="12">
        <v>0</v>
      </c>
      <c r="DE116" s="5"/>
      <c r="DF116" s="5">
        <f>VLOOKUP($C116,'[15]Mau 2'!$C$9:$J$34,6,0)</f>
        <v>0</v>
      </c>
      <c r="DG116" s="191"/>
      <c r="DH116" s="191"/>
      <c r="DI116" s="191"/>
      <c r="DJ116" s="205"/>
    </row>
    <row r="117" spans="1:114" s="16" customFormat="1" ht="30" hidden="1" customHeight="1" x14ac:dyDescent="0.25">
      <c r="A117" s="12">
        <f t="shared" si="5"/>
        <v>94</v>
      </c>
      <c r="B117" s="12">
        <f>COUNTIF($E$24:E117,E117)</f>
        <v>12</v>
      </c>
      <c r="C117" s="322" t="s">
        <v>52</v>
      </c>
      <c r="D117" s="12" t="str">
        <f>VLOOKUP(C117,'[1]XET CUOI NAM'!$D$9:$E$332,2,0)</f>
        <v>01008009</v>
      </c>
      <c r="E117" s="12" t="s">
        <v>391</v>
      </c>
      <c r="F117" s="12" t="s">
        <v>380</v>
      </c>
      <c r="G117" s="49"/>
      <c r="H117" s="46">
        <f>VLOOKUP($D117,'[2]CSTD CS'!$D$26:$X$346,3,0)</f>
        <v>0</v>
      </c>
      <c r="I117" s="46"/>
      <c r="J117" s="46">
        <f>VLOOKUP($D117,'[2]CSTD CS'!$D$26:$X$346,5,0)</f>
        <v>0</v>
      </c>
      <c r="K117" s="3"/>
      <c r="L117" s="46">
        <f>VLOOKUP($D117,'[2]CSTD CS'!$D$26:$X$346,4,0)</f>
        <v>0</v>
      </c>
      <c r="M117" s="46"/>
      <c r="N117" s="49"/>
      <c r="O117" s="46">
        <f>VLOOKUP($D117,'[2]CSTD CS'!$D$26:$X$346,6,0)</f>
        <v>0</v>
      </c>
      <c r="P117" s="46"/>
      <c r="Q117" s="46">
        <f>VLOOKUP($D117,'[2]CSTD CS'!$D$26:$X$346,8,0)</f>
        <v>0</v>
      </c>
      <c r="R117" s="3"/>
      <c r="S117" s="46">
        <f>VLOOKUP($D117,'[2]CSTD CS'!$D$26:$X$346,7,0)</f>
        <v>0</v>
      </c>
      <c r="T117" s="46"/>
      <c r="U117" s="49"/>
      <c r="V117" s="46">
        <f>VLOOKUP($D117,'[2]CSTD CS'!$D$26:$X$346,9,0)</f>
        <v>0</v>
      </c>
      <c r="W117" s="46"/>
      <c r="X117" s="46">
        <f>VLOOKUP($D117,'[2]CSTD CS'!$D$26:$X$346,11,0)</f>
        <v>0</v>
      </c>
      <c r="Y117" s="3"/>
      <c r="Z117" s="46">
        <f>VLOOKUP($D117,'[2]CSTD CS'!$D$26:$X$346,10,0)</f>
        <v>0</v>
      </c>
      <c r="AA117" s="46"/>
      <c r="AB117" s="49"/>
      <c r="AC117" s="46">
        <f>VLOOKUP($D117,'[2]CSTD CS'!$D$26:$X$346,12,0)</f>
        <v>0</v>
      </c>
      <c r="AD117" s="46"/>
      <c r="AE117" s="46">
        <f>VLOOKUP($D117,'[2]CSTD CS'!$D$26:$X$346,14,0)</f>
        <v>0</v>
      </c>
      <c r="AF117" s="3"/>
      <c r="AG117" s="46">
        <f>VLOOKUP($D117,'[2]CSTD CS'!$D$26:$X$346,13,0)</f>
        <v>0</v>
      </c>
      <c r="AH117" s="46"/>
      <c r="AI117" s="49"/>
      <c r="AJ117" s="46">
        <f>VLOOKUP($D117,'[2]CSTD CS'!$D$26:$X$346,15,0)</f>
        <v>0</v>
      </c>
      <c r="AK117" s="46"/>
      <c r="AL117" s="46">
        <f>VLOOKUP($D117,'[2]CSTD CS'!$D$26:$X$346,17,0)</f>
        <v>0</v>
      </c>
      <c r="AM117" s="3"/>
      <c r="AN117" s="46">
        <f>VLOOKUP($D117,'[2]CSTD CS'!$D$26:$X$346,16,0)</f>
        <v>0</v>
      </c>
      <c r="AO117" s="46"/>
      <c r="AP117" s="41"/>
      <c r="AQ117" s="46">
        <f>VLOOKUP($D117,'[3]CSTD CS'!$D$25:$AD$344,13,0)</f>
        <v>0</v>
      </c>
      <c r="AR117" s="46"/>
      <c r="AS117" s="3">
        <v>0</v>
      </c>
      <c r="AT117" s="3"/>
      <c r="AU117" s="46"/>
      <c r="AV117" s="3"/>
      <c r="AW117" s="62"/>
      <c r="AX117" s="46">
        <f>VLOOKUP($D117,'[3]CSTD CS'!$D$25:$AD$344,15,0)</f>
        <v>0</v>
      </c>
      <c r="AY117" s="46"/>
      <c r="AZ117" s="3">
        <v>0</v>
      </c>
      <c r="BA117" s="3"/>
      <c r="BB117" s="46"/>
      <c r="BC117" s="3"/>
      <c r="BD117" s="33"/>
      <c r="BE117" s="46">
        <f>VLOOKUP($D117,'[3]CSTD CS'!$D$25:$AD$344,17,0)</f>
        <v>0</v>
      </c>
      <c r="BF117" s="46"/>
      <c r="BG117" s="3">
        <v>0</v>
      </c>
      <c r="BH117" s="3"/>
      <c r="BI117" s="46"/>
      <c r="BJ117" s="46"/>
      <c r="BK117" s="46"/>
      <c r="BL117" s="23"/>
      <c r="BM117" s="46">
        <f>VLOOKUP($D117,'[3]CSTD CS'!$D$25:$AD$344,20,0)</f>
        <v>0</v>
      </c>
      <c r="BN117" s="46"/>
      <c r="BO117" s="3">
        <v>0</v>
      </c>
      <c r="BP117" s="46"/>
      <c r="BQ117" s="46"/>
      <c r="BR117" s="46"/>
      <c r="BS117" s="46"/>
      <c r="BT117" s="23"/>
      <c r="BU117" s="46">
        <f>VLOOKUP($D117,'[3]CSTD CS'!$D$25:$AA$344,23,0)</f>
        <v>0</v>
      </c>
      <c r="BV117" s="46"/>
      <c r="BW117" s="3">
        <v>0</v>
      </c>
      <c r="BX117" s="3"/>
      <c r="BY117" s="46"/>
      <c r="BZ117" s="46"/>
      <c r="CA117" s="46"/>
      <c r="CB117" s="46"/>
      <c r="CC117" s="46" t="str">
        <f>VLOOKUP($D117,'[3]CSTD CS'!$D$25:$AD$344,25,0)</f>
        <v xml:space="preserve">HTXS NV </v>
      </c>
      <c r="CD117" s="46"/>
      <c r="CE117" s="46" t="s">
        <v>315</v>
      </c>
      <c r="CF117" s="3" t="s">
        <v>1291</v>
      </c>
      <c r="CG117" s="46"/>
      <c r="CH117" s="46">
        <f>VLOOKUP(D117,[7]LTT!$D$10:$Q$342,10,0)</f>
        <v>0</v>
      </c>
      <c r="CI117" s="3"/>
      <c r="CJ117" s="12" t="str">
        <f>VLOOKUP(D117,'[8]XET CUOI NAM'!$E$9:$BF$332,53,0)</f>
        <v>HTT NV</v>
      </c>
      <c r="CK117" s="12">
        <f>VLOOKUP($D117,'[9]Mau 6'!$D$10:$R$333,7,0)</f>
        <v>0</v>
      </c>
      <c r="CL117" s="12" t="str">
        <f>VLOOKUP(D117,[10]PL7!$F$17:$G$117,2,0)</f>
        <v>X</v>
      </c>
      <c r="CM117" s="3" t="s">
        <v>1458</v>
      </c>
      <c r="CN117" s="12">
        <f t="shared" si="4"/>
        <v>0</v>
      </c>
      <c r="CO117" s="12">
        <f>VLOOKUP($D117,'[9]Mau 6'!$D$10:$R$333,10,0)</f>
        <v>0</v>
      </c>
      <c r="CP117" s="46"/>
      <c r="CQ117" s="12">
        <f>VLOOKUP($D117,'[9]Mau 6'!$D$10:$R$333,10,0)</f>
        <v>0</v>
      </c>
      <c r="CR117" s="12">
        <f>VLOOKUP($D117,'[9]Mau 6'!$D$10:$R$333,10,0)</f>
        <v>0</v>
      </c>
      <c r="CS117" s="12" t="s">
        <v>371</v>
      </c>
      <c r="CT117" s="12" t="s">
        <v>315</v>
      </c>
      <c r="CU117" s="12" t="str">
        <f>VLOOKUP($D117,'[11]XET CUOI NAM'!$E$9:$BF$336,47,0)</f>
        <v>Tốt</v>
      </c>
      <c r="CV117" s="3" t="s">
        <v>1651</v>
      </c>
      <c r="CW117" s="12"/>
      <c r="CX117" s="12"/>
      <c r="CY117" s="46"/>
      <c r="CZ117" s="46"/>
      <c r="DA117" s="46"/>
      <c r="DB117" s="12" t="s">
        <v>2226</v>
      </c>
      <c r="DC117" s="12" t="s">
        <v>315</v>
      </c>
      <c r="DD117" s="12">
        <v>0</v>
      </c>
      <c r="DE117" s="5"/>
      <c r="DF117" s="5">
        <f>VLOOKUP($C117,'[15]Mau 2'!$C$9:$J$34,6,0)</f>
        <v>0</v>
      </c>
      <c r="DG117" s="194"/>
      <c r="DH117" s="194"/>
      <c r="DI117" s="194"/>
      <c r="DJ117" s="194"/>
    </row>
    <row r="118" spans="1:114" s="16" customFormat="1" ht="30" hidden="1" customHeight="1" x14ac:dyDescent="0.25">
      <c r="A118" s="12">
        <f t="shared" si="5"/>
        <v>95</v>
      </c>
      <c r="B118" s="12">
        <f>COUNTIF($E$24:E118,E118)</f>
        <v>13</v>
      </c>
      <c r="C118" s="21" t="s">
        <v>54</v>
      </c>
      <c r="D118" s="12" t="str">
        <f>VLOOKUP(C118,'[1]XET CUOI NAM'!$D$9:$E$332,2,0)</f>
        <v>01008031</v>
      </c>
      <c r="E118" s="12" t="s">
        <v>391</v>
      </c>
      <c r="F118" s="12" t="s">
        <v>380</v>
      </c>
      <c r="G118" s="49"/>
      <c r="H118" s="46">
        <f>VLOOKUP($D118,'[2]CSTD CS'!$D$26:$X$346,3,0)</f>
        <v>0</v>
      </c>
      <c r="I118" s="46"/>
      <c r="J118" s="46">
        <f>VLOOKUP($D118,'[2]CSTD CS'!$D$26:$X$346,5,0)</f>
        <v>0</v>
      </c>
      <c r="K118" s="3"/>
      <c r="L118" s="46">
        <f>VLOOKUP($D118,'[2]CSTD CS'!$D$26:$X$346,4,0)</f>
        <v>0</v>
      </c>
      <c r="M118" s="46"/>
      <c r="N118" s="49"/>
      <c r="O118" s="46">
        <f>VLOOKUP($D118,'[2]CSTD CS'!$D$26:$X$346,6,0)</f>
        <v>0</v>
      </c>
      <c r="P118" s="46"/>
      <c r="Q118" s="46">
        <f>VLOOKUP($D118,'[2]CSTD CS'!$D$26:$X$346,8,0)</f>
        <v>0</v>
      </c>
      <c r="R118" s="3"/>
      <c r="S118" s="46">
        <f>VLOOKUP($D118,'[2]CSTD CS'!$D$26:$X$346,7,0)</f>
        <v>0</v>
      </c>
      <c r="T118" s="46"/>
      <c r="U118" s="49"/>
      <c r="V118" s="46">
        <f>VLOOKUP($D118,'[2]CSTD CS'!$D$26:$X$346,9,0)</f>
        <v>0</v>
      </c>
      <c r="W118" s="46"/>
      <c r="X118" s="46">
        <f>VLOOKUP($D118,'[2]CSTD CS'!$D$26:$X$346,11,0)</f>
        <v>0</v>
      </c>
      <c r="Y118" s="3"/>
      <c r="Z118" s="46">
        <f>VLOOKUP($D118,'[2]CSTD CS'!$D$26:$X$346,10,0)</f>
        <v>0</v>
      </c>
      <c r="AA118" s="46"/>
      <c r="AB118" s="49"/>
      <c r="AC118" s="46">
        <f>VLOOKUP($D118,'[2]CSTD CS'!$D$26:$X$346,12,0)</f>
        <v>0</v>
      </c>
      <c r="AD118" s="46"/>
      <c r="AE118" s="46">
        <f>VLOOKUP($D118,'[2]CSTD CS'!$D$26:$X$346,14,0)</f>
        <v>0</v>
      </c>
      <c r="AF118" s="3"/>
      <c r="AG118" s="46">
        <f>VLOOKUP($D118,'[2]CSTD CS'!$D$26:$X$346,13,0)</f>
        <v>0</v>
      </c>
      <c r="AH118" s="46"/>
      <c r="AI118" s="49"/>
      <c r="AJ118" s="46">
        <f>VLOOKUP($D118,'[2]CSTD CS'!$D$26:$X$346,15,0)</f>
        <v>0</v>
      </c>
      <c r="AK118" s="46"/>
      <c r="AL118" s="46">
        <f>VLOOKUP($D118,'[2]CSTD CS'!$D$26:$X$346,17,0)</f>
        <v>0</v>
      </c>
      <c r="AM118" s="3"/>
      <c r="AN118" s="46">
        <f>VLOOKUP($D118,'[2]CSTD CS'!$D$26:$X$346,16,0)</f>
        <v>0</v>
      </c>
      <c r="AO118" s="46"/>
      <c r="AP118" s="41"/>
      <c r="AQ118" s="46">
        <f>VLOOKUP($D118,'[3]CSTD CS'!$D$25:$AD$344,13,0)</f>
        <v>0</v>
      </c>
      <c r="AR118" s="46"/>
      <c r="AS118" s="3">
        <v>0</v>
      </c>
      <c r="AT118" s="3"/>
      <c r="AU118" s="46"/>
      <c r="AV118" s="3"/>
      <c r="AW118" s="62"/>
      <c r="AX118" s="46">
        <f>VLOOKUP($D118,'[3]CSTD CS'!$D$25:$AD$344,15,0)</f>
        <v>0</v>
      </c>
      <c r="AY118" s="46"/>
      <c r="AZ118" s="3">
        <v>0</v>
      </c>
      <c r="BA118" s="3"/>
      <c r="BB118" s="46"/>
      <c r="BC118" s="3"/>
      <c r="BD118" s="33"/>
      <c r="BE118" s="46">
        <f>VLOOKUP($D118,'[3]CSTD CS'!$D$25:$AD$344,17,0)</f>
        <v>0</v>
      </c>
      <c r="BF118" s="46"/>
      <c r="BG118" s="3">
        <v>0</v>
      </c>
      <c r="BH118" s="3"/>
      <c r="BI118" s="46"/>
      <c r="BJ118" s="46"/>
      <c r="BK118" s="46"/>
      <c r="BL118" s="63"/>
      <c r="BM118" s="46">
        <f>VLOOKUP($D118,'[3]CSTD CS'!$D$25:$AD$344,20,0)</f>
        <v>0</v>
      </c>
      <c r="BN118" s="46"/>
      <c r="BO118" s="3">
        <v>0</v>
      </c>
      <c r="BP118" s="46"/>
      <c r="BQ118" s="46"/>
      <c r="BR118" s="46"/>
      <c r="BS118" s="46"/>
      <c r="BT118" s="63"/>
      <c r="BU118" s="46">
        <f>VLOOKUP($D118,'[3]CSTD CS'!$D$25:$AA$344,23,0)</f>
        <v>0</v>
      </c>
      <c r="BV118" s="46"/>
      <c r="BW118" s="3">
        <v>0</v>
      </c>
      <c r="BX118" s="3"/>
      <c r="BY118" s="46"/>
      <c r="BZ118" s="46"/>
      <c r="CA118" s="46"/>
      <c r="CB118" s="46"/>
      <c r="CC118" s="46" t="str">
        <f>VLOOKUP($D118,'[3]CSTD CS'!$D$25:$AD$344,25,0)</f>
        <v>HTXS NV</v>
      </c>
      <c r="CD118" s="46"/>
      <c r="CE118" s="46"/>
      <c r="CF118" s="3">
        <v>0</v>
      </c>
      <c r="CG118" s="46"/>
      <c r="CH118" s="46">
        <f>VLOOKUP(D118,[7]LTT!$D$10:$Q$342,10,0)</f>
        <v>0</v>
      </c>
      <c r="CI118" s="3"/>
      <c r="CJ118" s="12" t="str">
        <f>VLOOKUP(D118,'[8]XET CUOI NAM'!$E$9:$BF$332,53,0)</f>
        <v>HTT NV</v>
      </c>
      <c r="CK118" s="12">
        <f>VLOOKUP($D118,'[9]Mau 6'!$D$10:$R$333,7,0)</f>
        <v>0</v>
      </c>
      <c r="CL118" s="12"/>
      <c r="CM118" s="3"/>
      <c r="CN118" s="12">
        <f t="shared" si="4"/>
        <v>0</v>
      </c>
      <c r="CO118" s="12">
        <f>VLOOKUP($D118,'[9]Mau 6'!$D$10:$R$333,10,0)</f>
        <v>0</v>
      </c>
      <c r="CP118" s="46"/>
      <c r="CQ118" s="12">
        <f>VLOOKUP($D118,'[9]Mau 6'!$D$10:$R$333,10,0)</f>
        <v>0</v>
      </c>
      <c r="CR118" s="12">
        <f>VLOOKUP($D118,'[9]Mau 6'!$D$10:$R$333,10,0)</f>
        <v>0</v>
      </c>
      <c r="CS118" s="12" t="s">
        <v>431</v>
      </c>
      <c r="CT118" s="12"/>
      <c r="CU118" s="12"/>
      <c r="CV118" s="3"/>
      <c r="CW118" s="12"/>
      <c r="CX118" s="12"/>
      <c r="CY118" s="46"/>
      <c r="CZ118" s="46"/>
      <c r="DA118" s="46"/>
      <c r="DB118" s="12" t="s">
        <v>2227</v>
      </c>
      <c r="DC118" s="12">
        <v>0</v>
      </c>
      <c r="DD118" s="12">
        <v>0</v>
      </c>
      <c r="DE118" s="5"/>
      <c r="DF118" s="5">
        <f>VLOOKUP($C118,'[15]Mau 2'!$C$9:$J$34,6,0)</f>
        <v>0</v>
      </c>
      <c r="DG118" s="194"/>
      <c r="DH118" s="194"/>
      <c r="DI118" s="194"/>
      <c r="DJ118" s="194"/>
    </row>
    <row r="119" spans="1:114" s="16" customFormat="1" ht="30" hidden="1" customHeight="1" x14ac:dyDescent="0.25">
      <c r="A119" s="12">
        <f t="shared" si="5"/>
        <v>96</v>
      </c>
      <c r="B119" s="12">
        <f>COUNTIF($E$24:E119,E119)</f>
        <v>14</v>
      </c>
      <c r="C119" s="21" t="s">
        <v>55</v>
      </c>
      <c r="D119" s="12" t="str">
        <f>VLOOKUP(C119,'[1]XET CUOI NAM'!$D$9:$E$332,2,0)</f>
        <v>01008039</v>
      </c>
      <c r="E119" s="12" t="s">
        <v>391</v>
      </c>
      <c r="F119" s="12" t="s">
        <v>380</v>
      </c>
      <c r="G119" s="49"/>
      <c r="H119" s="46">
        <f>VLOOKUP($D119,'[2]CSTD CS'!$D$26:$X$346,3,0)</f>
        <v>0</v>
      </c>
      <c r="I119" s="46"/>
      <c r="J119" s="46">
        <f>VLOOKUP($D119,'[2]CSTD CS'!$D$26:$X$346,5,0)</f>
        <v>0</v>
      </c>
      <c r="K119" s="3"/>
      <c r="L119" s="46">
        <f>VLOOKUP($D119,'[2]CSTD CS'!$D$26:$X$346,4,0)</f>
        <v>0</v>
      </c>
      <c r="M119" s="46"/>
      <c r="N119" s="49"/>
      <c r="O119" s="46">
        <f>VLOOKUP($D119,'[2]CSTD CS'!$D$26:$X$346,6,0)</f>
        <v>0</v>
      </c>
      <c r="P119" s="46"/>
      <c r="Q119" s="46">
        <f>VLOOKUP($D119,'[2]CSTD CS'!$D$26:$X$346,8,0)</f>
        <v>0</v>
      </c>
      <c r="R119" s="3"/>
      <c r="S119" s="46">
        <f>VLOOKUP($D119,'[2]CSTD CS'!$D$26:$X$346,7,0)</f>
        <v>0</v>
      </c>
      <c r="T119" s="46"/>
      <c r="U119" s="49"/>
      <c r="V119" s="46">
        <f>VLOOKUP($D119,'[2]CSTD CS'!$D$26:$X$346,9,0)</f>
        <v>0</v>
      </c>
      <c r="W119" s="46"/>
      <c r="X119" s="46">
        <f>VLOOKUP($D119,'[2]CSTD CS'!$D$26:$X$346,11,0)</f>
        <v>0</v>
      </c>
      <c r="Y119" s="3"/>
      <c r="Z119" s="46">
        <f>VLOOKUP($D119,'[2]CSTD CS'!$D$26:$X$346,10,0)</f>
        <v>0</v>
      </c>
      <c r="AA119" s="46"/>
      <c r="AB119" s="49"/>
      <c r="AC119" s="46">
        <f>VLOOKUP($D119,'[2]CSTD CS'!$D$26:$X$346,12,0)</f>
        <v>0</v>
      </c>
      <c r="AD119" s="46"/>
      <c r="AE119" s="46">
        <f>VLOOKUP($D119,'[2]CSTD CS'!$D$26:$X$346,14,0)</f>
        <v>0</v>
      </c>
      <c r="AF119" s="3"/>
      <c r="AG119" s="46">
        <f>VLOOKUP($D119,'[2]CSTD CS'!$D$26:$X$346,13,0)</f>
        <v>0</v>
      </c>
      <c r="AH119" s="46"/>
      <c r="AI119" s="49"/>
      <c r="AJ119" s="46">
        <f>VLOOKUP($D119,'[2]CSTD CS'!$D$26:$X$346,15,0)</f>
        <v>0</v>
      </c>
      <c r="AK119" s="46"/>
      <c r="AL119" s="46">
        <f>VLOOKUP($D119,'[2]CSTD CS'!$D$26:$X$346,17,0)</f>
        <v>0</v>
      </c>
      <c r="AM119" s="3"/>
      <c r="AN119" s="46">
        <f>VLOOKUP($D119,'[2]CSTD CS'!$D$26:$X$346,16,0)</f>
        <v>0</v>
      </c>
      <c r="AO119" s="46"/>
      <c r="AP119" s="41"/>
      <c r="AQ119" s="46">
        <f>VLOOKUP($D119,'[3]CSTD CS'!$D$25:$AD$344,13,0)</f>
        <v>0</v>
      </c>
      <c r="AR119" s="46"/>
      <c r="AS119" s="3">
        <v>0</v>
      </c>
      <c r="AT119" s="3"/>
      <c r="AU119" s="46"/>
      <c r="AV119" s="3"/>
      <c r="AW119" s="62"/>
      <c r="AX119" s="46">
        <f>VLOOKUP($D119,'[3]CSTD CS'!$D$25:$AD$344,15,0)</f>
        <v>0</v>
      </c>
      <c r="AY119" s="46"/>
      <c r="AZ119" s="3">
        <v>0</v>
      </c>
      <c r="BA119" s="3"/>
      <c r="BB119" s="46"/>
      <c r="BC119" s="3"/>
      <c r="BD119" s="33"/>
      <c r="BE119" s="46">
        <f>VLOOKUP($D119,'[3]CSTD CS'!$D$25:$AD$344,17,0)</f>
        <v>0</v>
      </c>
      <c r="BF119" s="46"/>
      <c r="BG119" s="3">
        <v>0</v>
      </c>
      <c r="BH119" s="3"/>
      <c r="BI119" s="46"/>
      <c r="BJ119" s="46"/>
      <c r="BK119" s="46"/>
      <c r="BL119" s="2"/>
      <c r="BM119" s="46">
        <f>VLOOKUP($D119,'[3]CSTD CS'!$D$25:$AD$344,20,0)</f>
        <v>0</v>
      </c>
      <c r="BN119" s="46"/>
      <c r="BO119" s="3">
        <v>0</v>
      </c>
      <c r="BP119" s="46"/>
      <c r="BQ119" s="46"/>
      <c r="BR119" s="46"/>
      <c r="BS119" s="46"/>
      <c r="BT119" s="2"/>
      <c r="BU119" s="46">
        <f>VLOOKUP($D119,'[3]CSTD CS'!$D$25:$AA$344,23,0)</f>
        <v>0</v>
      </c>
      <c r="BV119" s="46"/>
      <c r="BW119" s="3">
        <v>0</v>
      </c>
      <c r="BX119" s="3"/>
      <c r="BY119" s="46"/>
      <c r="BZ119" s="46"/>
      <c r="CA119" s="46"/>
      <c r="CB119" s="46"/>
      <c r="CC119" s="46" t="str">
        <f>VLOOKUP($D119,'[3]CSTD CS'!$D$25:$AD$344,25,0)</f>
        <v>HTXS NV</v>
      </c>
      <c r="CD119" s="46"/>
      <c r="CE119" s="46"/>
      <c r="CF119" s="3">
        <v>0</v>
      </c>
      <c r="CG119" s="46"/>
      <c r="CH119" s="46">
        <f>VLOOKUP(D119,[7]LTT!$D$10:$Q$342,10,0)</f>
        <v>0</v>
      </c>
      <c r="CI119" s="3"/>
      <c r="CJ119" s="12" t="str">
        <f>VLOOKUP(D119,'[8]XET CUOI NAM'!$E$9:$BF$332,53,0)</f>
        <v>HTT NV</v>
      </c>
      <c r="CK119" s="12">
        <f>VLOOKUP($D119,'[9]Mau 6'!$D$10:$R$333,7,0)</f>
        <v>0</v>
      </c>
      <c r="CL119" s="12"/>
      <c r="CM119" s="3"/>
      <c r="CN119" s="12">
        <f t="shared" si="4"/>
        <v>0</v>
      </c>
      <c r="CO119" s="12">
        <f>VLOOKUP($D119,'[9]Mau 6'!$D$10:$R$333,10,0)</f>
        <v>0</v>
      </c>
      <c r="CP119" s="46"/>
      <c r="CQ119" s="12">
        <f>VLOOKUP($D119,'[9]Mau 6'!$D$10:$R$333,10,0)</f>
        <v>0</v>
      </c>
      <c r="CR119" s="12">
        <f>VLOOKUP($D119,'[9]Mau 6'!$D$10:$R$333,10,0)</f>
        <v>0</v>
      </c>
      <c r="CS119" s="12" t="s">
        <v>431</v>
      </c>
      <c r="CT119" s="12"/>
      <c r="CU119" s="12"/>
      <c r="CV119" s="3"/>
      <c r="CW119" s="12"/>
      <c r="CX119" s="12"/>
      <c r="CY119" s="46"/>
      <c r="CZ119" s="46"/>
      <c r="DA119" s="46"/>
      <c r="DB119" s="12" t="s">
        <v>2227</v>
      </c>
      <c r="DC119" s="12">
        <v>0</v>
      </c>
      <c r="DD119" s="12">
        <v>0</v>
      </c>
      <c r="DE119" s="5"/>
      <c r="DF119" s="5">
        <f>VLOOKUP($C119,'[15]Mau 2'!$C$9:$J$34,6,0)</f>
        <v>0</v>
      </c>
      <c r="DG119" s="194"/>
      <c r="DH119" s="194"/>
      <c r="DI119" s="194"/>
      <c r="DJ119" s="194"/>
    </row>
    <row r="120" spans="1:114" s="6" customFormat="1" ht="30" hidden="1" customHeight="1" x14ac:dyDescent="0.25">
      <c r="A120" s="12">
        <f t="shared" si="5"/>
        <v>97</v>
      </c>
      <c r="B120" s="12">
        <f>COUNTIF($E$24:E120,E120)</f>
        <v>15</v>
      </c>
      <c r="C120" s="21" t="s">
        <v>56</v>
      </c>
      <c r="D120" s="12" t="str">
        <f>VLOOKUP(C120,'[1]XET CUOI NAM'!$D$9:$E$332,2,0)</f>
        <v>01008040</v>
      </c>
      <c r="E120" s="12" t="s">
        <v>391</v>
      </c>
      <c r="F120" s="12" t="s">
        <v>380</v>
      </c>
      <c r="G120" s="49"/>
      <c r="H120" s="46" t="e">
        <f>VLOOKUP($D120,'[2]CSTD CS'!$D$26:$X$346,3,0)</f>
        <v>#N/A</v>
      </c>
      <c r="I120" s="46"/>
      <c r="J120" s="46" t="e">
        <f>VLOOKUP($D120,'[2]CSTD CS'!$D$26:$X$346,5,0)</f>
        <v>#N/A</v>
      </c>
      <c r="K120" s="3"/>
      <c r="L120" s="46" t="e">
        <f>VLOOKUP($D120,'[2]CSTD CS'!$D$26:$X$346,4,0)</f>
        <v>#N/A</v>
      </c>
      <c r="M120" s="46"/>
      <c r="N120" s="49"/>
      <c r="O120" s="46" t="e">
        <f>VLOOKUP($D120,'[2]CSTD CS'!$D$26:$X$346,6,0)</f>
        <v>#N/A</v>
      </c>
      <c r="P120" s="46"/>
      <c r="Q120" s="46" t="e">
        <f>VLOOKUP($D120,'[2]CSTD CS'!$D$26:$X$346,8,0)</f>
        <v>#N/A</v>
      </c>
      <c r="R120" s="3"/>
      <c r="S120" s="46" t="e">
        <f>VLOOKUP($D120,'[2]CSTD CS'!$D$26:$X$346,7,0)</f>
        <v>#N/A</v>
      </c>
      <c r="T120" s="46"/>
      <c r="U120" s="49"/>
      <c r="V120" s="46" t="e">
        <f>VLOOKUP($D120,'[2]CSTD CS'!$D$26:$X$346,9,0)</f>
        <v>#N/A</v>
      </c>
      <c r="W120" s="46"/>
      <c r="X120" s="46" t="e">
        <f>VLOOKUP($D120,'[2]CSTD CS'!$D$26:$X$346,11,0)</f>
        <v>#N/A</v>
      </c>
      <c r="Y120" s="3"/>
      <c r="Z120" s="46" t="e">
        <f>VLOOKUP($D120,'[2]CSTD CS'!$D$26:$X$346,10,0)</f>
        <v>#N/A</v>
      </c>
      <c r="AA120" s="46"/>
      <c r="AB120" s="49"/>
      <c r="AC120" s="46" t="e">
        <f>VLOOKUP($D120,'[2]CSTD CS'!$D$26:$X$346,12,0)</f>
        <v>#N/A</v>
      </c>
      <c r="AD120" s="46"/>
      <c r="AE120" s="46" t="e">
        <f>VLOOKUP($D120,'[2]CSTD CS'!$D$26:$X$346,14,0)</f>
        <v>#N/A</v>
      </c>
      <c r="AF120" s="3"/>
      <c r="AG120" s="46" t="e">
        <f>VLOOKUP($D120,'[2]CSTD CS'!$D$26:$X$346,13,0)</f>
        <v>#N/A</v>
      </c>
      <c r="AH120" s="46"/>
      <c r="AI120" s="49"/>
      <c r="AJ120" s="46" t="e">
        <f>VLOOKUP($D120,'[2]CSTD CS'!$D$26:$X$346,15,0)</f>
        <v>#N/A</v>
      </c>
      <c r="AK120" s="46"/>
      <c r="AL120" s="46" t="e">
        <f>VLOOKUP($D120,'[2]CSTD CS'!$D$26:$X$346,17,0)</f>
        <v>#N/A</v>
      </c>
      <c r="AM120" s="3"/>
      <c r="AN120" s="46" t="e">
        <f>VLOOKUP($D120,'[2]CSTD CS'!$D$26:$X$346,16,0)</f>
        <v>#N/A</v>
      </c>
      <c r="AO120" s="46"/>
      <c r="AP120" s="41"/>
      <c r="AQ120" s="46"/>
      <c r="AR120" s="46"/>
      <c r="AS120" s="3"/>
      <c r="AT120" s="3"/>
      <c r="AU120" s="46"/>
      <c r="AV120" s="3"/>
      <c r="AW120" s="62"/>
      <c r="AX120" s="46"/>
      <c r="AY120" s="46"/>
      <c r="AZ120" s="3"/>
      <c r="BA120" s="3"/>
      <c r="BB120" s="46"/>
      <c r="BC120" s="3"/>
      <c r="BD120" s="33"/>
      <c r="BE120" s="46"/>
      <c r="BF120" s="46"/>
      <c r="BG120" s="3"/>
      <c r="BH120" s="3"/>
      <c r="BI120" s="46"/>
      <c r="BJ120" s="46"/>
      <c r="BK120" s="46"/>
      <c r="BL120" s="2"/>
      <c r="BM120" s="46"/>
      <c r="BN120" s="46"/>
      <c r="BO120" s="3"/>
      <c r="BP120" s="46"/>
      <c r="BQ120" s="46"/>
      <c r="BR120" s="46"/>
      <c r="BS120" s="46"/>
      <c r="BT120" s="2"/>
      <c r="BU120" s="46"/>
      <c r="BV120" s="46"/>
      <c r="BW120" s="3"/>
      <c r="BX120" s="3"/>
      <c r="BY120" s="46"/>
      <c r="BZ120" s="46"/>
      <c r="CA120" s="46"/>
      <c r="CB120" s="46"/>
      <c r="CC120" s="46"/>
      <c r="CD120" s="46"/>
      <c r="CE120" s="46"/>
      <c r="CF120" s="3"/>
      <c r="CG120" s="46"/>
      <c r="CH120" s="46">
        <f>VLOOKUP(D120,[7]LTT!$D$10:$Q$342,10,0)</f>
        <v>0</v>
      </c>
      <c r="CI120" s="3"/>
      <c r="CJ120" s="12" t="str">
        <f>VLOOKUP(D120,'[8]XET CUOI NAM'!$E$9:$BF$332,53,0)</f>
        <v>HTT NV</v>
      </c>
      <c r="CK120" s="12">
        <f>VLOOKUP($D120,'[9]Mau 6'!$D$10:$R$333,7,0)</f>
        <v>0</v>
      </c>
      <c r="CL120" s="12"/>
      <c r="CM120" s="3"/>
      <c r="CN120" s="12">
        <f t="shared" si="4"/>
        <v>0</v>
      </c>
      <c r="CO120" s="12">
        <f>VLOOKUP($D120,'[9]Mau 6'!$D$10:$R$333,10,0)</f>
        <v>0</v>
      </c>
      <c r="CP120" s="46"/>
      <c r="CQ120" s="12">
        <f>VLOOKUP($D120,'[9]Mau 6'!$D$10:$R$333,10,0)</f>
        <v>0</v>
      </c>
      <c r="CR120" s="12">
        <f>VLOOKUP($D120,'[9]Mau 6'!$D$10:$R$333,10,0)</f>
        <v>0</v>
      </c>
      <c r="CS120" s="12" t="s">
        <v>431</v>
      </c>
      <c r="CT120" s="12"/>
      <c r="CU120" s="12"/>
      <c r="CV120" s="3"/>
      <c r="CW120" s="12"/>
      <c r="CX120" s="12"/>
      <c r="CY120" s="46"/>
      <c r="CZ120" s="46"/>
      <c r="DA120" s="46"/>
      <c r="DB120" s="12" t="s">
        <v>2227</v>
      </c>
      <c r="DC120" s="12">
        <v>0</v>
      </c>
      <c r="DD120" s="12">
        <v>0</v>
      </c>
      <c r="DE120" s="5"/>
      <c r="DF120" s="5">
        <f>VLOOKUP($C120,'[15]Mau 2'!$C$9:$J$34,6,0)</f>
        <v>0</v>
      </c>
      <c r="DG120" s="191"/>
      <c r="DH120" s="191"/>
      <c r="DI120" s="191"/>
      <c r="DJ120" s="205"/>
    </row>
    <row r="121" spans="1:114" s="6" customFormat="1" ht="30" hidden="1" customHeight="1" x14ac:dyDescent="0.25">
      <c r="A121" s="12">
        <f t="shared" si="5"/>
        <v>98</v>
      </c>
      <c r="B121" s="12">
        <f>COUNTIF($E$24:E121,E121)</f>
        <v>16</v>
      </c>
      <c r="C121" s="4" t="s">
        <v>57</v>
      </c>
      <c r="D121" s="12" t="str">
        <f>VLOOKUP(C121,'[1]XET CUOI NAM'!$D$9:$E$332,2,0)</f>
        <v>01008041</v>
      </c>
      <c r="E121" s="12" t="s">
        <v>391</v>
      </c>
      <c r="F121" s="12" t="s">
        <v>380</v>
      </c>
      <c r="G121" s="49"/>
      <c r="H121" s="46" t="e">
        <f>VLOOKUP($D121,'[2]CSTD CS'!$D$26:$X$346,3,0)</f>
        <v>#N/A</v>
      </c>
      <c r="I121" s="46"/>
      <c r="J121" s="46" t="e">
        <f>VLOOKUP($D121,'[2]CSTD CS'!$D$26:$X$346,5,0)</f>
        <v>#N/A</v>
      </c>
      <c r="K121" s="3"/>
      <c r="L121" s="46" t="e">
        <f>VLOOKUP($D121,'[2]CSTD CS'!$D$26:$X$346,4,0)</f>
        <v>#N/A</v>
      </c>
      <c r="M121" s="46"/>
      <c r="N121" s="49"/>
      <c r="O121" s="46" t="e">
        <f>VLOOKUP($D121,'[2]CSTD CS'!$D$26:$X$346,6,0)</f>
        <v>#N/A</v>
      </c>
      <c r="P121" s="46"/>
      <c r="Q121" s="46" t="e">
        <f>VLOOKUP($D121,'[2]CSTD CS'!$D$26:$X$346,8,0)</f>
        <v>#N/A</v>
      </c>
      <c r="R121" s="3"/>
      <c r="S121" s="46" t="e">
        <f>VLOOKUP($D121,'[2]CSTD CS'!$D$26:$X$346,7,0)</f>
        <v>#N/A</v>
      </c>
      <c r="T121" s="46"/>
      <c r="U121" s="49"/>
      <c r="V121" s="46" t="e">
        <f>VLOOKUP($D121,'[2]CSTD CS'!$D$26:$X$346,9,0)</f>
        <v>#N/A</v>
      </c>
      <c r="W121" s="46"/>
      <c r="X121" s="46" t="e">
        <f>VLOOKUP($D121,'[2]CSTD CS'!$D$26:$X$346,11,0)</f>
        <v>#N/A</v>
      </c>
      <c r="Y121" s="3"/>
      <c r="Z121" s="46" t="e">
        <f>VLOOKUP($D121,'[2]CSTD CS'!$D$26:$X$346,10,0)</f>
        <v>#N/A</v>
      </c>
      <c r="AA121" s="46"/>
      <c r="AB121" s="49"/>
      <c r="AC121" s="46" t="e">
        <f>VLOOKUP($D121,'[2]CSTD CS'!$D$26:$X$346,12,0)</f>
        <v>#N/A</v>
      </c>
      <c r="AD121" s="46"/>
      <c r="AE121" s="46" t="e">
        <f>VLOOKUP($D121,'[2]CSTD CS'!$D$26:$X$346,14,0)</f>
        <v>#N/A</v>
      </c>
      <c r="AF121" s="3"/>
      <c r="AG121" s="46" t="e">
        <f>VLOOKUP($D121,'[2]CSTD CS'!$D$26:$X$346,13,0)</f>
        <v>#N/A</v>
      </c>
      <c r="AH121" s="46"/>
      <c r="AI121" s="49"/>
      <c r="AJ121" s="46" t="e">
        <f>VLOOKUP($D121,'[2]CSTD CS'!$D$26:$X$346,15,0)</f>
        <v>#N/A</v>
      </c>
      <c r="AK121" s="46"/>
      <c r="AL121" s="46" t="e">
        <f>VLOOKUP($D121,'[2]CSTD CS'!$D$26:$X$346,17,0)</f>
        <v>#N/A</v>
      </c>
      <c r="AM121" s="3"/>
      <c r="AN121" s="46" t="e">
        <f>VLOOKUP($D121,'[2]CSTD CS'!$D$26:$X$346,16,0)</f>
        <v>#N/A</v>
      </c>
      <c r="AO121" s="46"/>
      <c r="AP121" s="41"/>
      <c r="AQ121" s="46"/>
      <c r="AR121" s="46"/>
      <c r="AS121" s="3"/>
      <c r="AT121" s="3"/>
      <c r="AU121" s="46"/>
      <c r="AV121" s="3"/>
      <c r="AW121" s="62"/>
      <c r="AX121" s="46"/>
      <c r="AY121" s="46"/>
      <c r="AZ121" s="3"/>
      <c r="BA121" s="3"/>
      <c r="BB121" s="46"/>
      <c r="BC121" s="3"/>
      <c r="BD121" s="33"/>
      <c r="BE121" s="46"/>
      <c r="BF121" s="46"/>
      <c r="BG121" s="3"/>
      <c r="BH121" s="3"/>
      <c r="BI121" s="46"/>
      <c r="BJ121" s="46"/>
      <c r="BK121" s="46"/>
      <c r="BL121" s="2"/>
      <c r="BM121" s="46"/>
      <c r="BN121" s="46"/>
      <c r="BO121" s="3"/>
      <c r="BP121" s="46"/>
      <c r="BQ121" s="46"/>
      <c r="BR121" s="46"/>
      <c r="BS121" s="46"/>
      <c r="BT121" s="2"/>
      <c r="BU121" s="46"/>
      <c r="BV121" s="46"/>
      <c r="BW121" s="3"/>
      <c r="BX121" s="3"/>
      <c r="BY121" s="46"/>
      <c r="BZ121" s="46"/>
      <c r="CA121" s="46"/>
      <c r="CB121" s="46"/>
      <c r="CC121" s="46"/>
      <c r="CD121" s="46"/>
      <c r="CE121" s="46"/>
      <c r="CF121" s="3"/>
      <c r="CG121" s="46"/>
      <c r="CH121" s="46">
        <f>VLOOKUP(D121,[7]LTT!$D$10:$Q$342,10,0)</f>
        <v>0</v>
      </c>
      <c r="CI121" s="3"/>
      <c r="CJ121" s="12" t="str">
        <f>VLOOKUP(D121,'[8]XET CUOI NAM'!$E$9:$BF$332,53,0)</f>
        <v>HTT NV</v>
      </c>
      <c r="CK121" s="12">
        <f>VLOOKUP($D121,'[9]Mau 6'!$D$10:$R$333,7,0)</f>
        <v>0</v>
      </c>
      <c r="CL121" s="12"/>
      <c r="CM121" s="3"/>
      <c r="CN121" s="12">
        <f t="shared" si="4"/>
        <v>0</v>
      </c>
      <c r="CO121" s="12">
        <f>VLOOKUP($D121,'[9]Mau 6'!$D$10:$R$333,10,0)</f>
        <v>0</v>
      </c>
      <c r="CP121" s="46"/>
      <c r="CQ121" s="12">
        <f>VLOOKUP($D121,'[9]Mau 6'!$D$10:$R$333,10,0)</f>
        <v>0</v>
      </c>
      <c r="CR121" s="12">
        <f>VLOOKUP($D121,'[9]Mau 6'!$D$10:$R$333,10,0)</f>
        <v>0</v>
      </c>
      <c r="CS121" s="12" t="s">
        <v>431</v>
      </c>
      <c r="CT121" s="12"/>
      <c r="CU121" s="12"/>
      <c r="CV121" s="3"/>
      <c r="CW121" s="12"/>
      <c r="CX121" s="12"/>
      <c r="CY121" s="46"/>
      <c r="CZ121" s="46"/>
      <c r="DA121" s="46"/>
      <c r="DB121" s="12" t="s">
        <v>2227</v>
      </c>
      <c r="DC121" s="12">
        <v>0</v>
      </c>
      <c r="DD121" s="12">
        <v>0</v>
      </c>
      <c r="DE121" s="5"/>
      <c r="DF121" s="5">
        <f>VLOOKUP($C121,'[15]Mau 2'!$C$9:$J$34,6,0)</f>
        <v>0</v>
      </c>
      <c r="DG121" s="191"/>
      <c r="DH121" s="191"/>
      <c r="DI121" s="191"/>
      <c r="DJ121" s="205"/>
    </row>
    <row r="122" spans="1:114" s="6" customFormat="1" ht="30" hidden="1" customHeight="1" x14ac:dyDescent="0.25">
      <c r="A122" s="12">
        <f>IF(C122="","",SUBTOTAL(3,$D$24:D122))</f>
        <v>9</v>
      </c>
      <c r="B122" s="12">
        <f>COUNTIF($E$24:E122,E122)</f>
        <v>17</v>
      </c>
      <c r="C122" s="4" t="s">
        <v>316</v>
      </c>
      <c r="D122" s="12" t="str">
        <f>VLOOKUP(C122,'[1]XET CUOI NAM'!$D$9:$E$332,2,0)</f>
        <v>01012027</v>
      </c>
      <c r="E122" s="12" t="s">
        <v>391</v>
      </c>
      <c r="F122" s="12" t="s">
        <v>380</v>
      </c>
      <c r="G122" s="49"/>
      <c r="H122" s="46">
        <f>VLOOKUP($D122,'[2]CSTD CS'!$D$26:$X$346,3,0)</f>
        <v>0</v>
      </c>
      <c r="I122" s="46"/>
      <c r="J122" s="46">
        <f>VLOOKUP($D122,'[2]CSTD CS'!$D$26:$X$346,5,0)</f>
        <v>0</v>
      </c>
      <c r="K122" s="3"/>
      <c r="L122" s="46">
        <f>VLOOKUP($D122,'[2]CSTD CS'!$D$26:$X$346,4,0)</f>
        <v>0</v>
      </c>
      <c r="M122" s="46"/>
      <c r="N122" s="49"/>
      <c r="O122" s="46">
        <f>VLOOKUP($D122,'[2]CSTD CS'!$D$26:$X$346,6,0)</f>
        <v>0</v>
      </c>
      <c r="P122" s="46"/>
      <c r="Q122" s="46">
        <f>VLOOKUP($D122,'[2]CSTD CS'!$D$26:$X$346,8,0)</f>
        <v>0</v>
      </c>
      <c r="R122" s="3"/>
      <c r="S122" s="46">
        <f>VLOOKUP($D122,'[2]CSTD CS'!$D$26:$X$346,7,0)</f>
        <v>0</v>
      </c>
      <c r="T122" s="46"/>
      <c r="U122" s="49"/>
      <c r="V122" s="46">
        <f>VLOOKUP($D122,'[2]CSTD CS'!$D$26:$X$346,9,0)</f>
        <v>0</v>
      </c>
      <c r="W122" s="46"/>
      <c r="X122" s="46">
        <f>VLOOKUP($D122,'[2]CSTD CS'!$D$26:$X$346,11,0)</f>
        <v>0</v>
      </c>
      <c r="Y122" s="3"/>
      <c r="Z122" s="46">
        <f>VLOOKUP($D122,'[2]CSTD CS'!$D$26:$X$346,10,0)</f>
        <v>0</v>
      </c>
      <c r="AA122" s="46"/>
      <c r="AB122" s="49"/>
      <c r="AC122" s="46">
        <f>VLOOKUP($D122,'[2]CSTD CS'!$D$26:$X$346,12,0)</f>
        <v>0</v>
      </c>
      <c r="AD122" s="46"/>
      <c r="AE122" s="46">
        <f>VLOOKUP($D122,'[2]CSTD CS'!$D$26:$X$346,14,0)</f>
        <v>0</v>
      </c>
      <c r="AF122" s="3"/>
      <c r="AG122" s="46">
        <f>VLOOKUP($D122,'[2]CSTD CS'!$D$26:$X$346,13,0)</f>
        <v>0</v>
      </c>
      <c r="AH122" s="46"/>
      <c r="AI122" s="49"/>
      <c r="AJ122" s="46">
        <f>VLOOKUP($D122,'[2]CSTD CS'!$D$26:$X$346,15,0)</f>
        <v>0</v>
      </c>
      <c r="AK122" s="46"/>
      <c r="AL122" s="46">
        <f>VLOOKUP($D122,'[2]CSTD CS'!$D$26:$X$346,17,0)</f>
        <v>0</v>
      </c>
      <c r="AM122" s="3"/>
      <c r="AN122" s="46">
        <f>VLOOKUP($D122,'[2]CSTD CS'!$D$26:$X$346,16,0)</f>
        <v>0</v>
      </c>
      <c r="AO122" s="46"/>
      <c r="AP122" s="41"/>
      <c r="AQ122" s="46">
        <f>VLOOKUP($D122,'[3]CSTD CS'!$D$25:$AD$344,13,0)</f>
        <v>0</v>
      </c>
      <c r="AR122" s="46"/>
      <c r="AS122" s="3"/>
      <c r="AT122" s="3"/>
      <c r="AU122" s="46"/>
      <c r="AV122" s="3"/>
      <c r="AW122" s="62"/>
      <c r="AX122" s="46">
        <f>VLOOKUP($D122,'[3]CSTD CS'!$D$25:$AD$344,15,0)</f>
        <v>0</v>
      </c>
      <c r="AY122" s="46"/>
      <c r="AZ122" s="3">
        <v>0</v>
      </c>
      <c r="BA122" s="3"/>
      <c r="BB122" s="46"/>
      <c r="BC122" s="3"/>
      <c r="BD122" s="33"/>
      <c r="BE122" s="46">
        <f>VLOOKUP($D122,'[3]CSTD CS'!$D$25:$AD$344,17,0)</f>
        <v>0</v>
      </c>
      <c r="BF122" s="46"/>
      <c r="BG122" s="3">
        <v>0</v>
      </c>
      <c r="BH122" s="3"/>
      <c r="BI122" s="46"/>
      <c r="BJ122" s="46"/>
      <c r="BK122" s="46"/>
      <c r="BL122" s="2"/>
      <c r="BM122" s="46">
        <f>VLOOKUP($D122,'[3]CSTD CS'!$D$25:$AD$344,20,0)</f>
        <v>0</v>
      </c>
      <c r="BN122" s="46"/>
      <c r="BO122" s="3">
        <v>0</v>
      </c>
      <c r="BP122" s="46"/>
      <c r="BQ122" s="46"/>
      <c r="BR122" s="46"/>
      <c r="BS122" s="46"/>
      <c r="BT122" s="2"/>
      <c r="BU122" s="46">
        <f>VLOOKUP($D122,'[3]CSTD CS'!$D$25:$AA$344,23,0)</f>
        <v>0</v>
      </c>
      <c r="BV122" s="46">
        <f>VLOOKUP(C122,'[5]TH chi tiet'!$N$15:$Q$161,4,0)</f>
        <v>0</v>
      </c>
      <c r="BW122" s="3" t="s">
        <v>1132</v>
      </c>
      <c r="BX122" s="3"/>
      <c r="BY122" s="46"/>
      <c r="BZ122" s="46"/>
      <c r="CA122" s="46"/>
      <c r="CB122" s="46"/>
      <c r="CC122" s="46" t="str">
        <f>VLOOKUP($D122,'[3]CSTD CS'!$D$25:$AD$344,25,0)</f>
        <v>HTT NV</v>
      </c>
      <c r="CD122" s="46"/>
      <c r="CE122" s="46"/>
      <c r="CF122" s="3" t="s">
        <v>1292</v>
      </c>
      <c r="CG122" s="46"/>
      <c r="CH122" s="46">
        <f>VLOOKUP(D122,[7]LTT!$D$10:$Q$342,10,0)</f>
        <v>0</v>
      </c>
      <c r="CI122" s="3"/>
      <c r="CJ122" s="12" t="str">
        <f>VLOOKUP(D122,'[8]XET CUOI NAM'!$E$9:$BF$332,53,0)</f>
        <v>HTT NV</v>
      </c>
      <c r="CK122" s="12">
        <f>VLOOKUP($D122,'[9]Mau 6'!$D$10:$R$333,7,0)</f>
        <v>0</v>
      </c>
      <c r="CL122" s="12"/>
      <c r="CM122" s="3" t="s">
        <v>1459</v>
      </c>
      <c r="CN122" s="12">
        <f t="shared" si="4"/>
        <v>0</v>
      </c>
      <c r="CO122" s="12">
        <f>VLOOKUP($D122,'[9]Mau 6'!$D$10:$R$333,10,0)</f>
        <v>0</v>
      </c>
      <c r="CP122" s="46"/>
      <c r="CQ122" s="12">
        <f>VLOOKUP($D122,'[9]Mau 6'!$D$10:$R$333,10,0)</f>
        <v>0</v>
      </c>
      <c r="CR122" s="12">
        <f>VLOOKUP($D122,'[9]Mau 6'!$D$10:$R$333,10,0)</f>
        <v>0</v>
      </c>
      <c r="CS122" s="12" t="s">
        <v>371</v>
      </c>
      <c r="CT122" s="12"/>
      <c r="CU122" s="12"/>
      <c r="CV122" s="3" t="s">
        <v>1652</v>
      </c>
      <c r="CW122" s="12"/>
      <c r="CX122" s="12"/>
      <c r="CY122" s="46"/>
      <c r="CZ122" s="46"/>
      <c r="DA122" s="46"/>
      <c r="DB122" s="12" t="s">
        <v>2227</v>
      </c>
      <c r="DC122" s="12">
        <v>0</v>
      </c>
      <c r="DD122" s="12"/>
      <c r="DE122" s="17" t="s">
        <v>2092</v>
      </c>
      <c r="DF122" s="5">
        <f>VLOOKUP($C122,'[15]Mau 2'!$C$9:$J$34,6,0)</f>
        <v>0</v>
      </c>
      <c r="DG122" s="191"/>
      <c r="DH122" s="191"/>
      <c r="DI122" s="191"/>
      <c r="DJ122" s="205"/>
    </row>
    <row r="123" spans="1:114" s="9" customFormat="1" ht="30" hidden="1" customHeight="1" x14ac:dyDescent="0.25">
      <c r="A123" s="12">
        <f>IF(C123="","",SUBTOTAL(3,$D$24:D123))</f>
        <v>9</v>
      </c>
      <c r="B123" s="12">
        <f>COUNTIF($E$24:E123,E123)</f>
        <v>18</v>
      </c>
      <c r="C123" s="43" t="s">
        <v>58</v>
      </c>
      <c r="D123" s="12" t="str">
        <f>VLOOKUP(C123,'[1]XET CUOI NAM'!$D$9:$E$332,2,0)</f>
        <v>01008012</v>
      </c>
      <c r="E123" s="12" t="s">
        <v>391</v>
      </c>
      <c r="F123" s="12" t="s">
        <v>380</v>
      </c>
      <c r="G123" s="49"/>
      <c r="H123" s="46">
        <f>VLOOKUP($D123,'[2]CSTD CS'!$D$26:$X$346,3,0)</f>
        <v>0</v>
      </c>
      <c r="I123" s="46"/>
      <c r="J123" s="46">
        <f>VLOOKUP($D123,'[2]CSTD CS'!$D$26:$X$346,5,0)</f>
        <v>0</v>
      </c>
      <c r="K123" s="3"/>
      <c r="L123" s="46">
        <f>VLOOKUP($D123,'[2]CSTD CS'!$D$26:$X$346,4,0)</f>
        <v>0</v>
      </c>
      <c r="M123" s="46"/>
      <c r="N123" s="49"/>
      <c r="O123" s="46">
        <f>VLOOKUP($D123,'[2]CSTD CS'!$D$26:$X$346,6,0)</f>
        <v>0</v>
      </c>
      <c r="P123" s="46"/>
      <c r="Q123" s="46">
        <f>VLOOKUP($D123,'[2]CSTD CS'!$D$26:$X$346,8,0)</f>
        <v>0</v>
      </c>
      <c r="R123" s="3"/>
      <c r="S123" s="46">
        <f>VLOOKUP($D123,'[2]CSTD CS'!$D$26:$X$346,7,0)</f>
        <v>0</v>
      </c>
      <c r="T123" s="46"/>
      <c r="U123" s="49"/>
      <c r="V123" s="46">
        <f>VLOOKUP($D123,'[2]CSTD CS'!$D$26:$X$346,9,0)</f>
        <v>0</v>
      </c>
      <c r="W123" s="46"/>
      <c r="X123" s="46">
        <f>VLOOKUP($D123,'[2]CSTD CS'!$D$26:$X$346,11,0)</f>
        <v>0</v>
      </c>
      <c r="Y123" s="3"/>
      <c r="Z123" s="46">
        <f>VLOOKUP($D123,'[2]CSTD CS'!$D$26:$X$346,10,0)</f>
        <v>0</v>
      </c>
      <c r="AA123" s="46"/>
      <c r="AB123" s="49"/>
      <c r="AC123" s="46">
        <f>VLOOKUP($D123,'[2]CSTD CS'!$D$26:$X$346,12,0)</f>
        <v>0</v>
      </c>
      <c r="AD123" s="46"/>
      <c r="AE123" s="46">
        <f>VLOOKUP($D123,'[2]CSTD CS'!$D$26:$X$346,14,0)</f>
        <v>0</v>
      </c>
      <c r="AF123" s="3"/>
      <c r="AG123" s="46">
        <f>VLOOKUP($D123,'[2]CSTD CS'!$D$26:$X$346,13,0)</f>
        <v>0</v>
      </c>
      <c r="AH123" s="46"/>
      <c r="AI123" s="49"/>
      <c r="AJ123" s="46">
        <f>VLOOKUP($D123,'[2]CSTD CS'!$D$26:$X$346,15,0)</f>
        <v>0</v>
      </c>
      <c r="AK123" s="46"/>
      <c r="AL123" s="46">
        <f>VLOOKUP($D123,'[2]CSTD CS'!$D$26:$X$346,17,0)</f>
        <v>0</v>
      </c>
      <c r="AM123" s="3"/>
      <c r="AN123" s="46">
        <f>VLOOKUP($D123,'[2]CSTD CS'!$D$26:$X$346,16,0)</f>
        <v>0</v>
      </c>
      <c r="AO123" s="46"/>
      <c r="AP123" s="41"/>
      <c r="AQ123" s="46" t="str">
        <f>VLOOKUP($D123,'[3]CSTD CS'!$D$25:$AD$344,13,0)</f>
        <v>x</v>
      </c>
      <c r="AR123" s="46" t="s">
        <v>346</v>
      </c>
      <c r="AS123" s="3" t="s">
        <v>619</v>
      </c>
      <c r="AT123" s="3"/>
      <c r="AU123" s="46"/>
      <c r="AV123" s="3"/>
      <c r="AW123" s="62"/>
      <c r="AX123" s="46">
        <f>VLOOKUP($D123,'[3]CSTD CS'!$D$25:$AD$344,15,0)</f>
        <v>0</v>
      </c>
      <c r="AY123" s="46"/>
      <c r="AZ123" s="3" t="s">
        <v>798</v>
      </c>
      <c r="BA123" s="3"/>
      <c r="BB123" s="46"/>
      <c r="BC123" s="3"/>
      <c r="BD123" s="33"/>
      <c r="BE123" s="46">
        <f>VLOOKUP($D123,'[3]CSTD CS'!$D$25:$AD$344,17,0)</f>
        <v>0</v>
      </c>
      <c r="BF123" s="46"/>
      <c r="BG123" s="3">
        <v>0</v>
      </c>
      <c r="BH123" s="3"/>
      <c r="BI123" s="46"/>
      <c r="BJ123" s="46"/>
      <c r="BK123" s="46"/>
      <c r="BL123" s="2"/>
      <c r="BM123" s="46" t="str">
        <f>VLOOKUP($D123,'[3]CSTD CS'!$D$25:$AD$344,20,0)</f>
        <v>x</v>
      </c>
      <c r="BN123" s="46" t="str">
        <f>VLOOKUP(C123,'[4]TH cham SK'!$P$19:$S$167,4,0)</f>
        <v>X</v>
      </c>
      <c r="BO123" s="3" t="s">
        <v>992</v>
      </c>
      <c r="BP123" s="46"/>
      <c r="BQ123" s="46"/>
      <c r="BR123" s="46"/>
      <c r="BS123" s="46" t="s">
        <v>315</v>
      </c>
      <c r="BT123" s="2"/>
      <c r="BU123" s="46">
        <f>VLOOKUP($D123,'[3]CSTD CS'!$D$25:$AA$344,23,0)</f>
        <v>0</v>
      </c>
      <c r="BV123" s="46"/>
      <c r="BW123" s="3" t="s">
        <v>1133</v>
      </c>
      <c r="BX123" s="3"/>
      <c r="BY123" s="46"/>
      <c r="BZ123" s="46"/>
      <c r="CA123" s="46"/>
      <c r="CB123" s="46"/>
      <c r="CC123" s="46" t="str">
        <f>VLOOKUP($D123,'[3]CSTD CS'!$D$25:$AD$344,25,0)</f>
        <v xml:space="preserve">HTXS NV </v>
      </c>
      <c r="CD123" s="46"/>
      <c r="CE123" s="46"/>
      <c r="CF123" s="3">
        <v>0</v>
      </c>
      <c r="CG123" s="46"/>
      <c r="CH123" s="46">
        <f>VLOOKUP(D123,[7]LTT!$D$10:$Q$342,10,0)</f>
        <v>0</v>
      </c>
      <c r="CI123" s="3"/>
      <c r="CJ123" s="12" t="str">
        <f>VLOOKUP(D123,'[8]XET CUOI NAM'!$E$9:$BF$332,53,0)</f>
        <v>HTT NV</v>
      </c>
      <c r="CK123" s="12">
        <f>VLOOKUP($D123,'[9]Mau 6'!$D$10:$R$333,7,0)</f>
        <v>0</v>
      </c>
      <c r="CL123" s="12"/>
      <c r="CM123" s="3" t="s">
        <v>1460</v>
      </c>
      <c r="CN123" s="12">
        <f t="shared" si="4"/>
        <v>0</v>
      </c>
      <c r="CO123" s="12">
        <f>VLOOKUP($D123,'[9]Mau 6'!$D$10:$R$333,10,0)</f>
        <v>0</v>
      </c>
      <c r="CP123" s="46"/>
      <c r="CQ123" s="12">
        <f>VLOOKUP($D123,'[9]Mau 6'!$D$10:$R$333,10,0)</f>
        <v>0</v>
      </c>
      <c r="CR123" s="12">
        <f>VLOOKUP($D123,'[9]Mau 6'!$D$10:$R$333,10,0)</f>
        <v>0</v>
      </c>
      <c r="CS123" s="12" t="s">
        <v>371</v>
      </c>
      <c r="CT123" s="12"/>
      <c r="CU123" s="12"/>
      <c r="CV123" s="3" t="s">
        <v>1653</v>
      </c>
      <c r="CW123" s="12"/>
      <c r="CX123" s="12"/>
      <c r="CY123" s="46"/>
      <c r="CZ123" s="46"/>
      <c r="DA123" s="46"/>
      <c r="DB123" s="12" t="s">
        <v>2227</v>
      </c>
      <c r="DC123" s="12">
        <v>0</v>
      </c>
      <c r="DD123" s="12"/>
      <c r="DE123" s="17" t="s">
        <v>2093</v>
      </c>
      <c r="DF123" s="5">
        <f>VLOOKUP($C123,'[15]Mau 2'!$C$9:$J$34,6,0)</f>
        <v>0</v>
      </c>
      <c r="DG123" s="5"/>
      <c r="DH123" s="5"/>
      <c r="DI123" s="5"/>
      <c r="DJ123" s="5"/>
    </row>
    <row r="124" spans="1:114" s="9" customFormat="1" ht="30" hidden="1" customHeight="1" x14ac:dyDescent="0.25">
      <c r="A124" s="12">
        <f t="shared" ref="A124:A130" si="6">ROW()-23</f>
        <v>101</v>
      </c>
      <c r="B124" s="12">
        <f>COUNTIF($E$24:E124,E124)</f>
        <v>19</v>
      </c>
      <c r="C124" s="322" t="s">
        <v>59</v>
      </c>
      <c r="D124" s="12" t="str">
        <f>VLOOKUP(C124,'[1]XET CUOI NAM'!$D$9:$E$332,2,0)</f>
        <v>01008033</v>
      </c>
      <c r="E124" s="12" t="s">
        <v>391</v>
      </c>
      <c r="F124" s="12" t="s">
        <v>380</v>
      </c>
      <c r="G124" s="49"/>
      <c r="H124" s="46">
        <f>VLOOKUP($D124,'[2]CSTD CS'!$D$26:$X$346,3,0)</f>
        <v>0</v>
      </c>
      <c r="I124" s="46"/>
      <c r="J124" s="46">
        <f>VLOOKUP($D124,'[2]CSTD CS'!$D$26:$X$346,5,0)</f>
        <v>0</v>
      </c>
      <c r="K124" s="3"/>
      <c r="L124" s="46">
        <f>VLOOKUP($D124,'[2]CSTD CS'!$D$26:$X$346,4,0)</f>
        <v>0</v>
      </c>
      <c r="M124" s="46"/>
      <c r="N124" s="49"/>
      <c r="O124" s="46">
        <f>VLOOKUP($D124,'[2]CSTD CS'!$D$26:$X$346,6,0)</f>
        <v>0</v>
      </c>
      <c r="P124" s="46"/>
      <c r="Q124" s="46">
        <f>VLOOKUP($D124,'[2]CSTD CS'!$D$26:$X$346,8,0)</f>
        <v>0</v>
      </c>
      <c r="R124" s="3"/>
      <c r="S124" s="46">
        <f>VLOOKUP($D124,'[2]CSTD CS'!$D$26:$X$346,7,0)</f>
        <v>0</v>
      </c>
      <c r="T124" s="46"/>
      <c r="U124" s="49"/>
      <c r="V124" s="46">
        <f>VLOOKUP($D124,'[2]CSTD CS'!$D$26:$X$346,9,0)</f>
        <v>0</v>
      </c>
      <c r="W124" s="46"/>
      <c r="X124" s="46">
        <f>VLOOKUP($D124,'[2]CSTD CS'!$D$26:$X$346,11,0)</f>
        <v>0</v>
      </c>
      <c r="Y124" s="3"/>
      <c r="Z124" s="46">
        <f>VLOOKUP($D124,'[2]CSTD CS'!$D$26:$X$346,10,0)</f>
        <v>0</v>
      </c>
      <c r="AA124" s="46"/>
      <c r="AB124" s="49"/>
      <c r="AC124" s="46">
        <f>VLOOKUP($D124,'[2]CSTD CS'!$D$26:$X$346,12,0)</f>
        <v>0</v>
      </c>
      <c r="AD124" s="46"/>
      <c r="AE124" s="46">
        <f>VLOOKUP($D124,'[2]CSTD CS'!$D$26:$X$346,14,0)</f>
        <v>0</v>
      </c>
      <c r="AF124" s="3"/>
      <c r="AG124" s="46">
        <f>VLOOKUP($D124,'[2]CSTD CS'!$D$26:$X$346,13,0)</f>
        <v>0</v>
      </c>
      <c r="AH124" s="46"/>
      <c r="AI124" s="49"/>
      <c r="AJ124" s="46">
        <f>VLOOKUP($D124,'[2]CSTD CS'!$D$26:$X$346,15,0)</f>
        <v>0</v>
      </c>
      <c r="AK124" s="46"/>
      <c r="AL124" s="46">
        <f>VLOOKUP($D124,'[2]CSTD CS'!$D$26:$X$346,17,0)</f>
        <v>0</v>
      </c>
      <c r="AM124" s="3"/>
      <c r="AN124" s="46">
        <f>VLOOKUP($D124,'[2]CSTD CS'!$D$26:$X$346,16,0)</f>
        <v>0</v>
      </c>
      <c r="AO124" s="46"/>
      <c r="AP124" s="41"/>
      <c r="AQ124" s="46">
        <f>VLOOKUP($D124,'[3]CSTD CS'!$D$25:$AD$344,13,0)</f>
        <v>0</v>
      </c>
      <c r="AR124" s="46"/>
      <c r="AS124" s="3">
        <v>0</v>
      </c>
      <c r="AT124" s="3"/>
      <c r="AU124" s="46"/>
      <c r="AV124" s="3"/>
      <c r="AW124" s="62"/>
      <c r="AX124" s="46">
        <f>VLOOKUP($D124,'[3]CSTD CS'!$D$25:$AD$344,15,0)</f>
        <v>0</v>
      </c>
      <c r="AY124" s="46"/>
      <c r="AZ124" s="3">
        <v>0</v>
      </c>
      <c r="BA124" s="3"/>
      <c r="BB124" s="46"/>
      <c r="BC124" s="3"/>
      <c r="BD124" s="33"/>
      <c r="BE124" s="46">
        <f>VLOOKUP($D124,'[3]CSTD CS'!$D$25:$AD$344,17,0)</f>
        <v>0</v>
      </c>
      <c r="BF124" s="46"/>
      <c r="BG124" s="3">
        <v>0</v>
      </c>
      <c r="BH124" s="3"/>
      <c r="BI124" s="46"/>
      <c r="BJ124" s="46"/>
      <c r="BK124" s="46"/>
      <c r="BL124" s="2"/>
      <c r="BM124" s="46">
        <f>VLOOKUP($D124,'[3]CSTD CS'!$D$25:$AD$344,20,0)</f>
        <v>0</v>
      </c>
      <c r="BN124" s="46"/>
      <c r="BO124" s="3">
        <v>0</v>
      </c>
      <c r="BP124" s="46"/>
      <c r="BQ124" s="46"/>
      <c r="BR124" s="46"/>
      <c r="BS124" s="46"/>
      <c r="BT124" s="2"/>
      <c r="BU124" s="46">
        <f>VLOOKUP($D124,'[3]CSTD CS'!$D$25:$AA$344,23,0)</f>
        <v>0</v>
      </c>
      <c r="BV124" s="46"/>
      <c r="BW124" s="3">
        <v>0</v>
      </c>
      <c r="BX124" s="3"/>
      <c r="BY124" s="46"/>
      <c r="BZ124" s="46"/>
      <c r="CA124" s="46"/>
      <c r="CB124" s="46"/>
      <c r="CC124" s="46" t="str">
        <f>VLOOKUP($D124,'[3]CSTD CS'!$D$25:$AD$344,25,0)</f>
        <v xml:space="preserve">HTXS NV </v>
      </c>
      <c r="CD124" s="46"/>
      <c r="CE124" s="46"/>
      <c r="CF124" s="3">
        <v>0</v>
      </c>
      <c r="CG124" s="46"/>
      <c r="CH124" s="46">
        <f>VLOOKUP(D124,[7]LTT!$D$10:$Q$342,10,0)</f>
        <v>0</v>
      </c>
      <c r="CI124" s="3"/>
      <c r="CJ124" s="12" t="str">
        <f>VLOOKUP(D124,'[8]XET CUOI NAM'!$E$9:$BF$332,53,0)</f>
        <v>HTT NV</v>
      </c>
      <c r="CK124" s="12">
        <f>VLOOKUP($D124,'[9]Mau 6'!$D$10:$R$333,7,0)</f>
        <v>0</v>
      </c>
      <c r="CL124" s="12"/>
      <c r="CM124" s="3"/>
      <c r="CN124" s="12">
        <f t="shared" si="4"/>
        <v>0</v>
      </c>
      <c r="CO124" s="12">
        <f>VLOOKUP($D124,'[9]Mau 6'!$D$10:$R$333,10,0)</f>
        <v>0</v>
      </c>
      <c r="CP124" s="46"/>
      <c r="CQ124" s="12">
        <f>VLOOKUP($D124,'[9]Mau 6'!$D$10:$R$333,10,0)</f>
        <v>0</v>
      </c>
      <c r="CR124" s="12">
        <f>VLOOKUP($D124,'[9]Mau 6'!$D$10:$R$333,10,0)</f>
        <v>0</v>
      </c>
      <c r="CS124" s="12" t="s">
        <v>371</v>
      </c>
      <c r="CT124" s="12"/>
      <c r="CU124" s="12"/>
      <c r="CV124" s="3" t="s">
        <v>1655</v>
      </c>
      <c r="CW124" s="12"/>
      <c r="CX124" s="12"/>
      <c r="CY124" s="46"/>
      <c r="CZ124" s="46"/>
      <c r="DA124" s="46"/>
      <c r="DB124" s="12" t="s">
        <v>2226</v>
      </c>
      <c r="DC124" s="12" t="s">
        <v>315</v>
      </c>
      <c r="DD124" s="12">
        <v>0</v>
      </c>
      <c r="DE124" s="5"/>
      <c r="DF124" s="5">
        <f>VLOOKUP($C124,'[15]Mau 2'!$C$9:$J$34,6,0)</f>
        <v>0</v>
      </c>
      <c r="DG124" s="5"/>
      <c r="DH124" s="5"/>
      <c r="DI124" s="5"/>
      <c r="DJ124" s="5"/>
    </row>
    <row r="125" spans="1:114" s="6" customFormat="1" ht="30" hidden="1" customHeight="1" x14ac:dyDescent="0.25">
      <c r="A125" s="12">
        <f t="shared" si="6"/>
        <v>102</v>
      </c>
      <c r="B125" s="12">
        <f>COUNTIF($E$24:E125,E125)</f>
        <v>20</v>
      </c>
      <c r="C125" s="21" t="s">
        <v>61</v>
      </c>
      <c r="D125" s="12" t="str">
        <f>VLOOKUP(C125,'[1]XET CUOI NAM'!$D$9:$E$332,2,0)</f>
        <v>01013033</v>
      </c>
      <c r="E125" s="12" t="s">
        <v>391</v>
      </c>
      <c r="F125" s="12" t="s">
        <v>380</v>
      </c>
      <c r="G125" s="49"/>
      <c r="H125" s="46">
        <f>VLOOKUP($D125,'[2]CSTD CS'!$D$26:$X$346,3,0)</f>
        <v>0</v>
      </c>
      <c r="I125" s="46"/>
      <c r="J125" s="46">
        <f>VLOOKUP($D125,'[2]CSTD CS'!$D$26:$X$346,5,0)</f>
        <v>0</v>
      </c>
      <c r="K125" s="3"/>
      <c r="L125" s="46">
        <f>VLOOKUP($D125,'[2]CSTD CS'!$D$26:$X$346,4,0)</f>
        <v>0</v>
      </c>
      <c r="M125" s="46"/>
      <c r="N125" s="49"/>
      <c r="O125" s="46">
        <f>VLOOKUP($D125,'[2]CSTD CS'!$D$26:$X$346,6,0)</f>
        <v>0</v>
      </c>
      <c r="P125" s="46"/>
      <c r="Q125" s="46">
        <f>VLOOKUP($D125,'[2]CSTD CS'!$D$26:$X$346,8,0)</f>
        <v>0</v>
      </c>
      <c r="R125" s="3"/>
      <c r="S125" s="46">
        <f>VLOOKUP($D125,'[2]CSTD CS'!$D$26:$X$346,7,0)</f>
        <v>0</v>
      </c>
      <c r="T125" s="46"/>
      <c r="U125" s="49"/>
      <c r="V125" s="46">
        <f>VLOOKUP($D125,'[2]CSTD CS'!$D$26:$X$346,9,0)</f>
        <v>0</v>
      </c>
      <c r="W125" s="46"/>
      <c r="X125" s="46">
        <f>VLOOKUP($D125,'[2]CSTD CS'!$D$26:$X$346,11,0)</f>
        <v>0</v>
      </c>
      <c r="Y125" s="3"/>
      <c r="Z125" s="46">
        <f>VLOOKUP($D125,'[2]CSTD CS'!$D$26:$X$346,10,0)</f>
        <v>0</v>
      </c>
      <c r="AA125" s="46"/>
      <c r="AB125" s="49"/>
      <c r="AC125" s="46">
        <f>VLOOKUP($D125,'[2]CSTD CS'!$D$26:$X$346,12,0)</f>
        <v>0</v>
      </c>
      <c r="AD125" s="46"/>
      <c r="AE125" s="46">
        <f>VLOOKUP($D125,'[2]CSTD CS'!$D$26:$X$346,14,0)</f>
        <v>0</v>
      </c>
      <c r="AF125" s="3"/>
      <c r="AG125" s="46">
        <f>VLOOKUP($D125,'[2]CSTD CS'!$D$26:$X$346,13,0)</f>
        <v>0</v>
      </c>
      <c r="AH125" s="46"/>
      <c r="AI125" s="49"/>
      <c r="AJ125" s="46">
        <f>VLOOKUP($D125,'[2]CSTD CS'!$D$26:$X$346,15,0)</f>
        <v>0</v>
      </c>
      <c r="AK125" s="46"/>
      <c r="AL125" s="46">
        <f>VLOOKUP($D125,'[2]CSTD CS'!$D$26:$X$346,17,0)</f>
        <v>0</v>
      </c>
      <c r="AM125" s="3"/>
      <c r="AN125" s="46">
        <f>VLOOKUP($D125,'[2]CSTD CS'!$D$26:$X$346,16,0)</f>
        <v>0</v>
      </c>
      <c r="AO125" s="46"/>
      <c r="AP125" s="41"/>
      <c r="AQ125" s="46">
        <f>VLOOKUP($D125,'[3]CSTD CS'!$D$25:$AD$344,13,0)</f>
        <v>0</v>
      </c>
      <c r="AR125" s="46"/>
      <c r="AS125" s="3" t="s">
        <v>594</v>
      </c>
      <c r="AT125" s="3"/>
      <c r="AU125" s="46"/>
      <c r="AV125" s="3"/>
      <c r="AW125" s="62"/>
      <c r="AX125" s="46">
        <f>VLOOKUP($D125,'[3]CSTD CS'!$D$25:$AD$344,15,0)</f>
        <v>0</v>
      </c>
      <c r="AY125" s="46"/>
      <c r="AZ125" s="3">
        <v>0</v>
      </c>
      <c r="BA125" s="3"/>
      <c r="BB125" s="46"/>
      <c r="BC125" s="3"/>
      <c r="BD125" s="33"/>
      <c r="BE125" s="46">
        <f>VLOOKUP($D125,'[3]CSTD CS'!$D$25:$AD$344,17,0)</f>
        <v>0</v>
      </c>
      <c r="BF125" s="46"/>
      <c r="BG125" s="3">
        <v>0</v>
      </c>
      <c r="BH125" s="3"/>
      <c r="BI125" s="46"/>
      <c r="BJ125" s="46"/>
      <c r="BK125" s="46"/>
      <c r="BL125" s="2"/>
      <c r="BM125" s="46">
        <f>VLOOKUP($D125,'[3]CSTD CS'!$D$25:$AD$344,20,0)</f>
        <v>0</v>
      </c>
      <c r="BN125" s="46"/>
      <c r="BO125" s="3">
        <v>0</v>
      </c>
      <c r="BP125" s="46"/>
      <c r="BQ125" s="46"/>
      <c r="BR125" s="46"/>
      <c r="BS125" s="46"/>
      <c r="BT125" s="2"/>
      <c r="BU125" s="46">
        <f>VLOOKUP($D125,'[3]CSTD CS'!$D$25:$AA$344,23,0)</f>
        <v>0</v>
      </c>
      <c r="BV125" s="46"/>
      <c r="BW125" s="3">
        <v>0</v>
      </c>
      <c r="BX125" s="3"/>
      <c r="BY125" s="46"/>
      <c r="BZ125" s="46"/>
      <c r="CA125" s="46"/>
      <c r="CB125" s="46"/>
      <c r="CC125" s="46" t="str">
        <f>VLOOKUP($D125,'[3]CSTD CS'!$D$25:$AD$344,25,0)</f>
        <v xml:space="preserve">HTXS NV </v>
      </c>
      <c r="CD125" s="46"/>
      <c r="CE125" s="46"/>
      <c r="CF125" s="3">
        <v>0</v>
      </c>
      <c r="CG125" s="46"/>
      <c r="CH125" s="46">
        <f>VLOOKUP(D125,[7]LTT!$D$10:$Q$342,10,0)</f>
        <v>0</v>
      </c>
      <c r="CI125" s="3"/>
      <c r="CJ125" s="12" t="str">
        <f>VLOOKUP(D125,'[8]XET CUOI NAM'!$E$9:$BF$332,53,0)</f>
        <v>HTT NV</v>
      </c>
      <c r="CK125" s="12">
        <f>VLOOKUP($D125,'[9]Mau 6'!$D$10:$R$333,7,0)</f>
        <v>0</v>
      </c>
      <c r="CL125" s="12"/>
      <c r="CM125" s="3"/>
      <c r="CN125" s="12">
        <f t="shared" si="4"/>
        <v>0</v>
      </c>
      <c r="CO125" s="12">
        <f>VLOOKUP($D125,'[9]Mau 6'!$D$10:$R$333,10,0)</f>
        <v>0</v>
      </c>
      <c r="CP125" s="46"/>
      <c r="CQ125" s="12">
        <f>VLOOKUP($D125,'[9]Mau 6'!$D$10:$R$333,10,0)</f>
        <v>0</v>
      </c>
      <c r="CR125" s="12">
        <f>VLOOKUP($D125,'[9]Mau 6'!$D$10:$R$333,10,0)</f>
        <v>0</v>
      </c>
      <c r="CS125" s="12" t="s">
        <v>431</v>
      </c>
      <c r="CT125" s="12"/>
      <c r="CU125" s="12"/>
      <c r="CV125" s="3"/>
      <c r="CW125" s="12"/>
      <c r="CX125" s="12"/>
      <c r="CY125" s="46"/>
      <c r="CZ125" s="46"/>
      <c r="DA125" s="46"/>
      <c r="DB125" s="12" t="s">
        <v>2227</v>
      </c>
      <c r="DC125" s="12">
        <v>0</v>
      </c>
      <c r="DD125" s="12">
        <v>0</v>
      </c>
      <c r="DE125" s="5"/>
      <c r="DF125" s="5">
        <f>VLOOKUP($C125,'[15]Mau 2'!$C$9:$J$34,6,0)</f>
        <v>0</v>
      </c>
      <c r="DG125" s="191"/>
      <c r="DH125" s="191"/>
      <c r="DI125" s="191"/>
      <c r="DJ125" s="205"/>
    </row>
    <row r="126" spans="1:114" s="6" customFormat="1" ht="30" hidden="1" customHeight="1" x14ac:dyDescent="0.25">
      <c r="A126" s="12">
        <f t="shared" si="6"/>
        <v>103</v>
      </c>
      <c r="B126" s="12">
        <f>COUNTIF($E$24:E126,E126)</f>
        <v>21</v>
      </c>
      <c r="C126" s="21" t="s">
        <v>318</v>
      </c>
      <c r="D126" s="12" t="str">
        <f>VLOOKUP(C126,'[1]XET CUOI NAM'!$D$9:$E$332,2,0)</f>
        <v>01009015</v>
      </c>
      <c r="E126" s="12" t="s">
        <v>391</v>
      </c>
      <c r="F126" s="12" t="s">
        <v>380</v>
      </c>
      <c r="G126" s="49"/>
      <c r="H126" s="46">
        <f>VLOOKUP($D126,'[2]CSTD CS'!$D$26:$X$346,3,0)</f>
        <v>0</v>
      </c>
      <c r="I126" s="46"/>
      <c r="J126" s="46">
        <f>VLOOKUP($D126,'[2]CSTD CS'!$D$26:$X$346,5,0)</f>
        <v>0</v>
      </c>
      <c r="K126" s="3"/>
      <c r="L126" s="46">
        <f>VLOOKUP($D126,'[2]CSTD CS'!$D$26:$X$346,4,0)</f>
        <v>0</v>
      </c>
      <c r="M126" s="46"/>
      <c r="N126" s="49"/>
      <c r="O126" s="46">
        <f>VLOOKUP($D126,'[2]CSTD CS'!$D$26:$X$346,6,0)</f>
        <v>0</v>
      </c>
      <c r="P126" s="46"/>
      <c r="Q126" s="46">
        <f>VLOOKUP($D126,'[2]CSTD CS'!$D$26:$X$346,8,0)</f>
        <v>0</v>
      </c>
      <c r="R126" s="3"/>
      <c r="S126" s="46">
        <f>VLOOKUP($D126,'[2]CSTD CS'!$D$26:$X$346,7,0)</f>
        <v>0</v>
      </c>
      <c r="T126" s="46"/>
      <c r="U126" s="49"/>
      <c r="V126" s="46">
        <f>VLOOKUP($D126,'[2]CSTD CS'!$D$26:$X$346,9,0)</f>
        <v>0</v>
      </c>
      <c r="W126" s="46"/>
      <c r="X126" s="46">
        <f>VLOOKUP($D126,'[2]CSTD CS'!$D$26:$X$346,11,0)</f>
        <v>0</v>
      </c>
      <c r="Y126" s="3"/>
      <c r="Z126" s="46">
        <f>VLOOKUP($D126,'[2]CSTD CS'!$D$26:$X$346,10,0)</f>
        <v>0</v>
      </c>
      <c r="AA126" s="46"/>
      <c r="AB126" s="49"/>
      <c r="AC126" s="46">
        <f>VLOOKUP($D126,'[2]CSTD CS'!$D$26:$X$346,12,0)</f>
        <v>0</v>
      </c>
      <c r="AD126" s="46"/>
      <c r="AE126" s="46">
        <f>VLOOKUP($D126,'[2]CSTD CS'!$D$26:$X$346,14,0)</f>
        <v>0</v>
      </c>
      <c r="AF126" s="3"/>
      <c r="AG126" s="46">
        <f>VLOOKUP($D126,'[2]CSTD CS'!$D$26:$X$346,13,0)</f>
        <v>0</v>
      </c>
      <c r="AH126" s="46"/>
      <c r="AI126" s="49"/>
      <c r="AJ126" s="46">
        <f>VLOOKUP($D126,'[2]CSTD CS'!$D$26:$X$346,15,0)</f>
        <v>0</v>
      </c>
      <c r="AK126" s="46"/>
      <c r="AL126" s="46">
        <f>VLOOKUP($D126,'[2]CSTD CS'!$D$26:$X$346,17,0)</f>
        <v>0</v>
      </c>
      <c r="AM126" s="3"/>
      <c r="AN126" s="46">
        <f>VLOOKUP($D126,'[2]CSTD CS'!$D$26:$X$346,16,0)</f>
        <v>0</v>
      </c>
      <c r="AO126" s="46"/>
      <c r="AP126" s="41"/>
      <c r="AQ126" s="46">
        <f>VLOOKUP($D126,'[3]CSTD CS'!$D$25:$AD$344,13,0)</f>
        <v>0</v>
      </c>
      <c r="AR126" s="46"/>
      <c r="AS126" s="3"/>
      <c r="AT126" s="3"/>
      <c r="AU126" s="46"/>
      <c r="AV126" s="3"/>
      <c r="AW126" s="62"/>
      <c r="AX126" s="46">
        <f>VLOOKUP($D126,'[3]CSTD CS'!$D$25:$AD$344,15,0)</f>
        <v>0</v>
      </c>
      <c r="AY126" s="46"/>
      <c r="AZ126" s="3">
        <v>0</v>
      </c>
      <c r="BA126" s="3"/>
      <c r="BB126" s="46"/>
      <c r="BC126" s="3"/>
      <c r="BD126" s="33"/>
      <c r="BE126" s="46">
        <f>VLOOKUP($D126,'[3]CSTD CS'!$D$25:$AD$344,17,0)</f>
        <v>0</v>
      </c>
      <c r="BF126" s="46"/>
      <c r="BG126" s="3">
        <v>0</v>
      </c>
      <c r="BH126" s="3"/>
      <c r="BI126" s="46"/>
      <c r="BJ126" s="46"/>
      <c r="BK126" s="46"/>
      <c r="BL126" s="2"/>
      <c r="BM126" s="46">
        <f>VLOOKUP($D126,'[3]CSTD CS'!$D$25:$AD$344,20,0)</f>
        <v>0</v>
      </c>
      <c r="BN126" s="46"/>
      <c r="BO126" s="3">
        <v>0</v>
      </c>
      <c r="BP126" s="46"/>
      <c r="BQ126" s="46"/>
      <c r="BR126" s="46"/>
      <c r="BS126" s="46"/>
      <c r="BT126" s="2"/>
      <c r="BU126" s="46">
        <f>VLOOKUP($D126,'[3]CSTD CS'!$D$25:$AA$344,23,0)</f>
        <v>0</v>
      </c>
      <c r="BV126" s="46"/>
      <c r="BW126" s="3">
        <v>0</v>
      </c>
      <c r="BX126" s="3"/>
      <c r="BY126" s="46"/>
      <c r="BZ126" s="46"/>
      <c r="CA126" s="46"/>
      <c r="CB126" s="46"/>
      <c r="CC126" s="46" t="str">
        <f>VLOOKUP($D126,'[3]CSTD CS'!$D$25:$AD$344,25,0)</f>
        <v>HTXS NV</v>
      </c>
      <c r="CD126" s="46"/>
      <c r="CE126" s="46"/>
      <c r="CF126" s="3">
        <v>0</v>
      </c>
      <c r="CG126" s="46"/>
      <c r="CH126" s="46">
        <f>VLOOKUP(D126,[7]LTT!$D$10:$Q$342,10,0)</f>
        <v>0</v>
      </c>
      <c r="CI126" s="3"/>
      <c r="CJ126" s="12" t="str">
        <f>VLOOKUP(D126,'[8]XET CUOI NAM'!$E$9:$BF$332,53,0)</f>
        <v>HTT NV</v>
      </c>
      <c r="CK126" s="12">
        <f>VLOOKUP($D126,'[9]Mau 6'!$D$10:$R$333,7,0)</f>
        <v>0</v>
      </c>
      <c r="CL126" s="12"/>
      <c r="CM126" s="3"/>
      <c r="CN126" s="12">
        <f t="shared" si="4"/>
        <v>0</v>
      </c>
      <c r="CO126" s="12">
        <f>VLOOKUP($D126,'[9]Mau 6'!$D$10:$R$333,10,0)</f>
        <v>0</v>
      </c>
      <c r="CP126" s="46"/>
      <c r="CQ126" s="12">
        <f>VLOOKUP($D126,'[9]Mau 6'!$D$10:$R$333,10,0)</f>
        <v>0</v>
      </c>
      <c r="CR126" s="12">
        <f>VLOOKUP($D126,'[9]Mau 6'!$D$10:$R$333,10,0)</f>
        <v>0</v>
      </c>
      <c r="CS126" s="12" t="s">
        <v>431</v>
      </c>
      <c r="CT126" s="12"/>
      <c r="CU126" s="12"/>
      <c r="CV126" s="3"/>
      <c r="CW126" s="12"/>
      <c r="CX126" s="12"/>
      <c r="CY126" s="46"/>
      <c r="CZ126" s="46"/>
      <c r="DA126" s="46"/>
      <c r="DB126" s="12" t="s">
        <v>2227</v>
      </c>
      <c r="DC126" s="12">
        <v>0</v>
      </c>
      <c r="DD126" s="12">
        <v>0</v>
      </c>
      <c r="DE126" s="5"/>
      <c r="DF126" s="5">
        <f>VLOOKUP($C126,'[15]Mau 2'!$C$9:$J$34,6,0)</f>
        <v>0</v>
      </c>
      <c r="DG126" s="191"/>
      <c r="DH126" s="191"/>
      <c r="DI126" s="191"/>
      <c r="DJ126" s="205"/>
    </row>
    <row r="127" spans="1:114" s="16" customFormat="1" ht="30" hidden="1" customHeight="1" x14ac:dyDescent="0.25">
      <c r="A127" s="12">
        <f t="shared" si="6"/>
        <v>104</v>
      </c>
      <c r="B127" s="12">
        <f>COUNTIF($E$24:E127,E127)</f>
        <v>22</v>
      </c>
      <c r="C127" s="21" t="s">
        <v>330</v>
      </c>
      <c r="D127" s="12" t="str">
        <f>VLOOKUP(C127,'[1]XET CUOI NAM'!$D$9:$E$332,2,0)</f>
        <v>01008042</v>
      </c>
      <c r="E127" s="12" t="s">
        <v>391</v>
      </c>
      <c r="F127" s="12" t="s">
        <v>380</v>
      </c>
      <c r="G127" s="49"/>
      <c r="H127" s="46" t="e">
        <f>VLOOKUP($D127,'[2]CSTD CS'!$D$26:$X$346,3,0)</f>
        <v>#N/A</v>
      </c>
      <c r="I127" s="46"/>
      <c r="J127" s="46" t="e">
        <f>VLOOKUP($D127,'[2]CSTD CS'!$D$26:$X$346,5,0)</f>
        <v>#N/A</v>
      </c>
      <c r="K127" s="3"/>
      <c r="L127" s="46" t="e">
        <f>VLOOKUP($D127,'[2]CSTD CS'!$D$26:$X$346,4,0)</f>
        <v>#N/A</v>
      </c>
      <c r="M127" s="46"/>
      <c r="N127" s="49"/>
      <c r="O127" s="46" t="e">
        <f>VLOOKUP($D127,'[2]CSTD CS'!$D$26:$X$346,6,0)</f>
        <v>#N/A</v>
      </c>
      <c r="P127" s="46"/>
      <c r="Q127" s="46" t="e">
        <f>VLOOKUP($D127,'[2]CSTD CS'!$D$26:$X$346,8,0)</f>
        <v>#N/A</v>
      </c>
      <c r="R127" s="3"/>
      <c r="S127" s="46" t="e">
        <f>VLOOKUP($D127,'[2]CSTD CS'!$D$26:$X$346,7,0)</f>
        <v>#N/A</v>
      </c>
      <c r="T127" s="46"/>
      <c r="U127" s="49"/>
      <c r="V127" s="46" t="e">
        <f>VLOOKUP($D127,'[2]CSTD CS'!$D$26:$X$346,9,0)</f>
        <v>#N/A</v>
      </c>
      <c r="W127" s="46"/>
      <c r="X127" s="46" t="e">
        <f>VLOOKUP($D127,'[2]CSTD CS'!$D$26:$X$346,11,0)</f>
        <v>#N/A</v>
      </c>
      <c r="Y127" s="3"/>
      <c r="Z127" s="46" t="e">
        <f>VLOOKUP($D127,'[2]CSTD CS'!$D$26:$X$346,10,0)</f>
        <v>#N/A</v>
      </c>
      <c r="AA127" s="46"/>
      <c r="AB127" s="49"/>
      <c r="AC127" s="46" t="e">
        <f>VLOOKUP($D127,'[2]CSTD CS'!$D$26:$X$346,12,0)</f>
        <v>#N/A</v>
      </c>
      <c r="AD127" s="46"/>
      <c r="AE127" s="46" t="e">
        <f>VLOOKUP($D127,'[2]CSTD CS'!$D$26:$X$346,14,0)</f>
        <v>#N/A</v>
      </c>
      <c r="AF127" s="3"/>
      <c r="AG127" s="46" t="e">
        <f>VLOOKUP($D127,'[2]CSTD CS'!$D$26:$X$346,13,0)</f>
        <v>#N/A</v>
      </c>
      <c r="AH127" s="46"/>
      <c r="AI127" s="49"/>
      <c r="AJ127" s="46" t="e">
        <f>VLOOKUP($D127,'[2]CSTD CS'!$D$26:$X$346,15,0)</f>
        <v>#N/A</v>
      </c>
      <c r="AK127" s="46"/>
      <c r="AL127" s="46" t="e">
        <f>VLOOKUP($D127,'[2]CSTD CS'!$D$26:$X$346,17,0)</f>
        <v>#N/A</v>
      </c>
      <c r="AM127" s="3"/>
      <c r="AN127" s="46" t="e">
        <f>VLOOKUP($D127,'[2]CSTD CS'!$D$26:$X$346,16,0)</f>
        <v>#N/A</v>
      </c>
      <c r="AO127" s="46"/>
      <c r="AP127" s="41"/>
      <c r="AQ127" s="46"/>
      <c r="AR127" s="46"/>
      <c r="AS127" s="3"/>
      <c r="AT127" s="3"/>
      <c r="AU127" s="46"/>
      <c r="AV127" s="3"/>
      <c r="AW127" s="64"/>
      <c r="AX127" s="46"/>
      <c r="AY127" s="46"/>
      <c r="AZ127" s="3"/>
      <c r="BA127" s="3"/>
      <c r="BB127" s="46"/>
      <c r="BC127" s="3"/>
      <c r="BD127" s="33"/>
      <c r="BE127" s="46"/>
      <c r="BF127" s="46"/>
      <c r="BG127" s="3"/>
      <c r="BH127" s="3"/>
      <c r="BI127" s="46"/>
      <c r="BJ127" s="46"/>
      <c r="BK127" s="46"/>
      <c r="BL127" s="2"/>
      <c r="BM127" s="46"/>
      <c r="BN127" s="46"/>
      <c r="BO127" s="3"/>
      <c r="BP127" s="46"/>
      <c r="BQ127" s="46"/>
      <c r="BR127" s="46"/>
      <c r="BS127" s="46"/>
      <c r="BT127" s="2"/>
      <c r="BU127" s="46"/>
      <c r="BV127" s="46"/>
      <c r="BW127" s="3"/>
      <c r="BX127" s="3"/>
      <c r="BY127" s="46"/>
      <c r="BZ127" s="46"/>
      <c r="CA127" s="46"/>
      <c r="CB127" s="46"/>
      <c r="CC127" s="46"/>
      <c r="CD127" s="46"/>
      <c r="CE127" s="46"/>
      <c r="CF127" s="3"/>
      <c r="CG127" s="46"/>
      <c r="CH127" s="46">
        <f>VLOOKUP(D127,[7]LTT!$D$10:$Q$342,10,0)</f>
        <v>0</v>
      </c>
      <c r="CI127" s="3"/>
      <c r="CJ127" s="12" t="str">
        <f>VLOOKUP(D127,'[8]XET CUOI NAM'!$E$9:$BF$332,53,0)</f>
        <v>HTT NV</v>
      </c>
      <c r="CK127" s="12">
        <f>VLOOKUP($D127,'[9]Mau 6'!$D$10:$R$333,7,0)</f>
        <v>0</v>
      </c>
      <c r="CL127" s="12"/>
      <c r="CM127" s="3"/>
      <c r="CN127" s="12">
        <f t="shared" si="4"/>
        <v>0</v>
      </c>
      <c r="CO127" s="12">
        <f>VLOOKUP($D127,'[9]Mau 6'!$D$10:$R$333,10,0)</f>
        <v>0</v>
      </c>
      <c r="CP127" s="46"/>
      <c r="CQ127" s="12">
        <f>VLOOKUP($D127,'[9]Mau 6'!$D$10:$R$333,10,0)</f>
        <v>0</v>
      </c>
      <c r="CR127" s="12">
        <f>VLOOKUP($D127,'[9]Mau 6'!$D$10:$R$333,10,0)</f>
        <v>0</v>
      </c>
      <c r="CS127" s="12" t="s">
        <v>431</v>
      </c>
      <c r="CT127" s="12"/>
      <c r="CU127" s="12"/>
      <c r="CV127" s="3"/>
      <c r="CW127" s="12"/>
      <c r="CX127" s="12"/>
      <c r="CY127" s="46"/>
      <c r="CZ127" s="46"/>
      <c r="DA127" s="46"/>
      <c r="DB127" s="12" t="s">
        <v>2227</v>
      </c>
      <c r="DC127" s="12">
        <v>0</v>
      </c>
      <c r="DD127" s="12">
        <v>0</v>
      </c>
      <c r="DE127" s="5"/>
      <c r="DF127" s="5">
        <f>VLOOKUP($C127,'[15]Mau 2'!$C$9:$J$34,6,0)</f>
        <v>0</v>
      </c>
      <c r="DG127" s="194"/>
      <c r="DH127" s="194"/>
      <c r="DI127" s="194"/>
      <c r="DJ127" s="194"/>
    </row>
    <row r="128" spans="1:114" s="16" customFormat="1" ht="30" hidden="1" customHeight="1" x14ac:dyDescent="0.25">
      <c r="A128" s="12">
        <f t="shared" si="6"/>
        <v>105</v>
      </c>
      <c r="B128" s="12">
        <f>COUNTIF($E$24:E128,E128)</f>
        <v>23</v>
      </c>
      <c r="C128" s="21" t="s">
        <v>332</v>
      </c>
      <c r="D128" s="12" t="str">
        <f>VLOOKUP(C128,'[1]XET CUOI NAM'!$D$9:$E$332,2,0)</f>
        <v>01008044</v>
      </c>
      <c r="E128" s="12" t="s">
        <v>391</v>
      </c>
      <c r="F128" s="12" t="s">
        <v>380</v>
      </c>
      <c r="G128" s="49"/>
      <c r="H128" s="46" t="e">
        <f>VLOOKUP($D128,'[2]CSTD CS'!$D$26:$X$346,3,0)</f>
        <v>#N/A</v>
      </c>
      <c r="I128" s="46"/>
      <c r="J128" s="46" t="e">
        <f>VLOOKUP($D128,'[2]CSTD CS'!$D$26:$X$346,5,0)</f>
        <v>#N/A</v>
      </c>
      <c r="K128" s="3"/>
      <c r="L128" s="46" t="e">
        <f>VLOOKUP($D128,'[2]CSTD CS'!$D$26:$X$346,4,0)</f>
        <v>#N/A</v>
      </c>
      <c r="M128" s="46"/>
      <c r="N128" s="49"/>
      <c r="O128" s="46" t="e">
        <f>VLOOKUP($D128,'[2]CSTD CS'!$D$26:$X$346,6,0)</f>
        <v>#N/A</v>
      </c>
      <c r="P128" s="46"/>
      <c r="Q128" s="46" t="e">
        <f>VLOOKUP($D128,'[2]CSTD CS'!$D$26:$X$346,8,0)</f>
        <v>#N/A</v>
      </c>
      <c r="R128" s="3"/>
      <c r="S128" s="46" t="e">
        <f>VLOOKUP($D128,'[2]CSTD CS'!$D$26:$X$346,7,0)</f>
        <v>#N/A</v>
      </c>
      <c r="T128" s="46"/>
      <c r="U128" s="49"/>
      <c r="V128" s="46" t="e">
        <f>VLOOKUP($D128,'[2]CSTD CS'!$D$26:$X$346,9,0)</f>
        <v>#N/A</v>
      </c>
      <c r="W128" s="46"/>
      <c r="X128" s="46" t="e">
        <f>VLOOKUP($D128,'[2]CSTD CS'!$D$26:$X$346,11,0)</f>
        <v>#N/A</v>
      </c>
      <c r="Y128" s="3"/>
      <c r="Z128" s="46" t="e">
        <f>VLOOKUP($D128,'[2]CSTD CS'!$D$26:$X$346,10,0)</f>
        <v>#N/A</v>
      </c>
      <c r="AA128" s="46"/>
      <c r="AB128" s="49"/>
      <c r="AC128" s="46" t="e">
        <f>VLOOKUP($D128,'[2]CSTD CS'!$D$26:$X$346,12,0)</f>
        <v>#N/A</v>
      </c>
      <c r="AD128" s="46"/>
      <c r="AE128" s="46" t="e">
        <f>VLOOKUP($D128,'[2]CSTD CS'!$D$26:$X$346,14,0)</f>
        <v>#N/A</v>
      </c>
      <c r="AF128" s="3"/>
      <c r="AG128" s="46" t="e">
        <f>VLOOKUP($D128,'[2]CSTD CS'!$D$26:$X$346,13,0)</f>
        <v>#N/A</v>
      </c>
      <c r="AH128" s="46"/>
      <c r="AI128" s="49"/>
      <c r="AJ128" s="46" t="e">
        <f>VLOOKUP($D128,'[2]CSTD CS'!$D$26:$X$346,15,0)</f>
        <v>#N/A</v>
      </c>
      <c r="AK128" s="46"/>
      <c r="AL128" s="46" t="e">
        <f>VLOOKUP($D128,'[2]CSTD CS'!$D$26:$X$346,17,0)</f>
        <v>#N/A</v>
      </c>
      <c r="AM128" s="3"/>
      <c r="AN128" s="46" t="e">
        <f>VLOOKUP($D128,'[2]CSTD CS'!$D$26:$X$346,16,0)</f>
        <v>#N/A</v>
      </c>
      <c r="AO128" s="46"/>
      <c r="AP128" s="41"/>
      <c r="AQ128" s="46"/>
      <c r="AR128" s="46"/>
      <c r="AS128" s="3"/>
      <c r="AT128" s="3"/>
      <c r="AU128" s="46"/>
      <c r="AV128" s="3"/>
      <c r="AW128" s="62"/>
      <c r="AX128" s="46"/>
      <c r="AY128" s="46"/>
      <c r="AZ128" s="3"/>
      <c r="BA128" s="3"/>
      <c r="BB128" s="46"/>
      <c r="BC128" s="3"/>
      <c r="BD128" s="33"/>
      <c r="BE128" s="46"/>
      <c r="BF128" s="46"/>
      <c r="BG128" s="3"/>
      <c r="BH128" s="3"/>
      <c r="BI128" s="46"/>
      <c r="BJ128" s="46"/>
      <c r="BK128" s="46"/>
      <c r="BL128" s="2"/>
      <c r="BM128" s="46"/>
      <c r="BN128" s="46"/>
      <c r="BO128" s="3"/>
      <c r="BP128" s="46"/>
      <c r="BQ128" s="46"/>
      <c r="BR128" s="46"/>
      <c r="BS128" s="46"/>
      <c r="BT128" s="2"/>
      <c r="BU128" s="46"/>
      <c r="BV128" s="46"/>
      <c r="BW128" s="3"/>
      <c r="BX128" s="3"/>
      <c r="BY128" s="46"/>
      <c r="BZ128" s="46"/>
      <c r="CA128" s="46"/>
      <c r="CB128" s="46"/>
      <c r="CC128" s="46"/>
      <c r="CD128" s="46"/>
      <c r="CE128" s="46"/>
      <c r="CF128" s="3"/>
      <c r="CG128" s="46"/>
      <c r="CH128" s="46">
        <f>VLOOKUP(D128,[7]LTT!$D$10:$Q$342,10,0)</f>
        <v>0</v>
      </c>
      <c r="CI128" s="3"/>
      <c r="CJ128" s="12" t="str">
        <f>VLOOKUP(D128,'[8]XET CUOI NAM'!$E$9:$BF$332,53,0)</f>
        <v>HTT NV</v>
      </c>
      <c r="CK128" s="12">
        <f>VLOOKUP($D128,'[9]Mau 6'!$D$10:$R$333,7,0)</f>
        <v>0</v>
      </c>
      <c r="CL128" s="12"/>
      <c r="CM128" s="3"/>
      <c r="CN128" s="12">
        <f t="shared" si="4"/>
        <v>0</v>
      </c>
      <c r="CO128" s="12">
        <f>VLOOKUP($D128,'[9]Mau 6'!$D$10:$R$333,10,0)</f>
        <v>0</v>
      </c>
      <c r="CP128" s="46"/>
      <c r="CQ128" s="12">
        <f>VLOOKUP($D128,'[9]Mau 6'!$D$10:$R$333,10,0)</f>
        <v>0</v>
      </c>
      <c r="CR128" s="12">
        <f>VLOOKUP($D128,'[9]Mau 6'!$D$10:$R$333,10,0)</f>
        <v>0</v>
      </c>
      <c r="CS128" s="12" t="s">
        <v>431</v>
      </c>
      <c r="CT128" s="12"/>
      <c r="CU128" s="12"/>
      <c r="CV128" s="3"/>
      <c r="CW128" s="12"/>
      <c r="CX128" s="12"/>
      <c r="CY128" s="46"/>
      <c r="CZ128" s="46"/>
      <c r="DA128" s="46"/>
      <c r="DB128" s="12" t="s">
        <v>2227</v>
      </c>
      <c r="DC128" s="12">
        <v>0</v>
      </c>
      <c r="DD128" s="12">
        <v>0</v>
      </c>
      <c r="DE128" s="5"/>
      <c r="DF128" s="5">
        <f>VLOOKUP($C128,'[15]Mau 2'!$C$9:$J$34,6,0)</f>
        <v>0</v>
      </c>
      <c r="DG128" s="194"/>
      <c r="DH128" s="194"/>
      <c r="DI128" s="194"/>
      <c r="DJ128" s="194"/>
    </row>
    <row r="129" spans="1:115" s="16" customFormat="1" ht="30" hidden="1" customHeight="1" x14ac:dyDescent="0.25">
      <c r="A129" s="12">
        <f t="shared" si="6"/>
        <v>106</v>
      </c>
      <c r="B129" s="12">
        <f>COUNTIF($E$24:E129,E129)</f>
        <v>24</v>
      </c>
      <c r="C129" s="21" t="s">
        <v>393</v>
      </c>
      <c r="D129" s="22" t="s">
        <v>394</v>
      </c>
      <c r="E129" s="12" t="s">
        <v>391</v>
      </c>
      <c r="F129" s="12" t="s">
        <v>380</v>
      </c>
      <c r="G129" s="49"/>
      <c r="H129" s="46" t="e">
        <f>VLOOKUP($D129,'[2]CSTD CS'!$D$26:$X$346,3,0)</f>
        <v>#N/A</v>
      </c>
      <c r="I129" s="46"/>
      <c r="J129" s="46" t="e">
        <f>VLOOKUP($D129,'[2]CSTD CS'!$D$26:$X$346,5,0)</f>
        <v>#N/A</v>
      </c>
      <c r="K129" s="3"/>
      <c r="L129" s="46" t="e">
        <f>VLOOKUP($D129,'[2]CSTD CS'!$D$26:$X$346,4,0)</f>
        <v>#N/A</v>
      </c>
      <c r="M129" s="46"/>
      <c r="N129" s="49"/>
      <c r="O129" s="46" t="e">
        <f>VLOOKUP($D129,'[2]CSTD CS'!$D$26:$X$346,6,0)</f>
        <v>#N/A</v>
      </c>
      <c r="P129" s="46"/>
      <c r="Q129" s="46" t="e">
        <f>VLOOKUP($D129,'[2]CSTD CS'!$D$26:$X$346,8,0)</f>
        <v>#N/A</v>
      </c>
      <c r="R129" s="3"/>
      <c r="S129" s="46" t="e">
        <f>VLOOKUP($D129,'[2]CSTD CS'!$D$26:$X$346,7,0)</f>
        <v>#N/A</v>
      </c>
      <c r="T129" s="46"/>
      <c r="U129" s="49"/>
      <c r="V129" s="46" t="e">
        <f>VLOOKUP($D129,'[2]CSTD CS'!$D$26:$X$346,9,0)</f>
        <v>#N/A</v>
      </c>
      <c r="W129" s="46"/>
      <c r="X129" s="46" t="e">
        <f>VLOOKUP($D129,'[2]CSTD CS'!$D$26:$X$346,11,0)</f>
        <v>#N/A</v>
      </c>
      <c r="Y129" s="3"/>
      <c r="Z129" s="46" t="e">
        <f>VLOOKUP($D129,'[2]CSTD CS'!$D$26:$X$346,10,0)</f>
        <v>#N/A</v>
      </c>
      <c r="AA129" s="46"/>
      <c r="AB129" s="49"/>
      <c r="AC129" s="46" t="e">
        <f>VLOOKUP($D129,'[2]CSTD CS'!$D$26:$X$346,12,0)</f>
        <v>#N/A</v>
      </c>
      <c r="AD129" s="46"/>
      <c r="AE129" s="46" t="e">
        <f>VLOOKUP($D129,'[2]CSTD CS'!$D$26:$X$346,14,0)</f>
        <v>#N/A</v>
      </c>
      <c r="AF129" s="3"/>
      <c r="AG129" s="46" t="e">
        <f>VLOOKUP($D129,'[2]CSTD CS'!$D$26:$X$346,13,0)</f>
        <v>#N/A</v>
      </c>
      <c r="AH129" s="46"/>
      <c r="AI129" s="49"/>
      <c r="AJ129" s="46" t="e">
        <f>VLOOKUP($D129,'[2]CSTD CS'!$D$26:$X$346,15,0)</f>
        <v>#N/A</v>
      </c>
      <c r="AK129" s="46"/>
      <c r="AL129" s="46" t="e">
        <f>VLOOKUP($D129,'[2]CSTD CS'!$D$26:$X$346,17,0)</f>
        <v>#N/A</v>
      </c>
      <c r="AM129" s="3"/>
      <c r="AN129" s="46" t="e">
        <f>VLOOKUP($D129,'[2]CSTD CS'!$D$26:$X$346,16,0)</f>
        <v>#N/A</v>
      </c>
      <c r="AO129" s="46"/>
      <c r="AP129" s="41"/>
      <c r="AQ129" s="46"/>
      <c r="AR129" s="46"/>
      <c r="AS129" s="3"/>
      <c r="AT129" s="3"/>
      <c r="AU129" s="46"/>
      <c r="AV129" s="3"/>
      <c r="AW129" s="62"/>
      <c r="AX129" s="46"/>
      <c r="AY129" s="46"/>
      <c r="AZ129" s="3"/>
      <c r="BA129" s="3"/>
      <c r="BB129" s="46"/>
      <c r="BC129" s="3"/>
      <c r="BD129" s="33"/>
      <c r="BE129" s="46"/>
      <c r="BF129" s="46"/>
      <c r="BG129" s="3"/>
      <c r="BH129" s="3"/>
      <c r="BI129" s="46"/>
      <c r="BJ129" s="46"/>
      <c r="BK129" s="46"/>
      <c r="BL129" s="2"/>
      <c r="BM129" s="46"/>
      <c r="BN129" s="46"/>
      <c r="BO129" s="3"/>
      <c r="BP129" s="46"/>
      <c r="BQ129" s="46"/>
      <c r="BR129" s="46"/>
      <c r="BS129" s="46"/>
      <c r="BT129" s="2"/>
      <c r="BU129" s="46"/>
      <c r="BV129" s="46"/>
      <c r="BW129" s="3"/>
      <c r="BX129" s="3"/>
      <c r="BY129" s="46"/>
      <c r="BZ129" s="46"/>
      <c r="CA129" s="46"/>
      <c r="CB129" s="46"/>
      <c r="CC129" s="46"/>
      <c r="CD129" s="46"/>
      <c r="CE129" s="46"/>
      <c r="CF129" s="3"/>
      <c r="CG129" s="46"/>
      <c r="CH129" s="46"/>
      <c r="CI129" s="3"/>
      <c r="CJ129" s="12">
        <f>VLOOKUP(D129,'[8]XET CUOI NAM'!$E$9:$BF$332,53,0)</f>
        <v>0</v>
      </c>
      <c r="CK129" s="12">
        <f>VLOOKUP($D129,'[9]Mau 6'!$D$10:$R$333,7,0)</f>
        <v>0</v>
      </c>
      <c r="CL129" s="12"/>
      <c r="CM129" s="3"/>
      <c r="CN129" s="12"/>
      <c r="CO129" s="12">
        <f>VLOOKUP($D129,'[9]Mau 6'!$D$10:$R$333,10,0)</f>
        <v>0</v>
      </c>
      <c r="CP129" s="46"/>
      <c r="CQ129" s="12">
        <f>VLOOKUP($D129,'[9]Mau 6'!$D$10:$R$333,10,0)</f>
        <v>0</v>
      </c>
      <c r="CR129" s="12">
        <f>VLOOKUP($D129,'[9]Mau 6'!$D$10:$R$333,10,0)</f>
        <v>0</v>
      </c>
      <c r="CS129" s="12" t="s">
        <v>431</v>
      </c>
      <c r="CT129" s="12"/>
      <c r="CU129" s="12"/>
      <c r="CV129" s="3"/>
      <c r="CW129" s="12"/>
      <c r="CX129" s="12"/>
      <c r="CY129" s="46"/>
      <c r="CZ129" s="46"/>
      <c r="DA129" s="46"/>
      <c r="DB129" s="12" t="s">
        <v>2227</v>
      </c>
      <c r="DC129" s="12">
        <v>0</v>
      </c>
      <c r="DD129" s="12">
        <v>0</v>
      </c>
      <c r="DE129" s="5"/>
      <c r="DF129" s="5">
        <f>VLOOKUP($C129,'[15]Mau 2'!$C$9:$J$34,6,0)</f>
        <v>0</v>
      </c>
      <c r="DG129" s="194"/>
      <c r="DH129" s="194"/>
      <c r="DI129" s="194"/>
      <c r="DJ129" s="194"/>
    </row>
    <row r="130" spans="1:115" s="16" customFormat="1" ht="30" hidden="1" customHeight="1" x14ac:dyDescent="0.25">
      <c r="A130" s="12">
        <f t="shared" si="6"/>
        <v>107</v>
      </c>
      <c r="B130" s="12">
        <f>COUNTIF($E$24:E130,E130)</f>
        <v>25</v>
      </c>
      <c r="C130" s="190" t="s">
        <v>1785</v>
      </c>
      <c r="D130" s="5" t="s">
        <v>1786</v>
      </c>
      <c r="E130" s="12" t="s">
        <v>391</v>
      </c>
      <c r="F130" s="12" t="s">
        <v>380</v>
      </c>
      <c r="G130" s="49"/>
      <c r="H130" s="46" t="e">
        <f>VLOOKUP($D130,'[2]CSTD CS'!$D$26:$X$346,3,0)</f>
        <v>#N/A</v>
      </c>
      <c r="I130" s="46"/>
      <c r="J130" s="46" t="e">
        <f>VLOOKUP($D130,'[2]CSTD CS'!$D$26:$X$346,5,0)</f>
        <v>#N/A</v>
      </c>
      <c r="K130" s="3"/>
      <c r="L130" s="46" t="e">
        <f>VLOOKUP($D130,'[2]CSTD CS'!$D$26:$X$346,4,0)</f>
        <v>#N/A</v>
      </c>
      <c r="M130" s="46"/>
      <c r="N130" s="49"/>
      <c r="O130" s="46" t="e">
        <f>VLOOKUP($D130,'[2]CSTD CS'!$D$26:$X$346,6,0)</f>
        <v>#N/A</v>
      </c>
      <c r="P130" s="46"/>
      <c r="Q130" s="46" t="e">
        <f>VLOOKUP($D130,'[2]CSTD CS'!$D$26:$X$346,8,0)</f>
        <v>#N/A</v>
      </c>
      <c r="R130" s="3"/>
      <c r="S130" s="46" t="e">
        <f>VLOOKUP($D130,'[2]CSTD CS'!$D$26:$X$346,7,0)</f>
        <v>#N/A</v>
      </c>
      <c r="T130" s="46"/>
      <c r="U130" s="49"/>
      <c r="V130" s="46" t="e">
        <f>VLOOKUP($D130,'[2]CSTD CS'!$D$26:$X$346,9,0)</f>
        <v>#N/A</v>
      </c>
      <c r="W130" s="46"/>
      <c r="X130" s="46" t="e">
        <f>VLOOKUP($D130,'[2]CSTD CS'!$D$26:$X$346,11,0)</f>
        <v>#N/A</v>
      </c>
      <c r="Y130" s="3"/>
      <c r="Z130" s="46" t="e">
        <f>VLOOKUP($D130,'[2]CSTD CS'!$D$26:$X$346,10,0)</f>
        <v>#N/A</v>
      </c>
      <c r="AA130" s="46"/>
      <c r="AB130" s="49"/>
      <c r="AC130" s="46" t="e">
        <f>VLOOKUP($D130,'[2]CSTD CS'!$D$26:$X$346,12,0)</f>
        <v>#N/A</v>
      </c>
      <c r="AD130" s="46"/>
      <c r="AE130" s="46" t="e">
        <f>VLOOKUP($D130,'[2]CSTD CS'!$D$26:$X$346,14,0)</f>
        <v>#N/A</v>
      </c>
      <c r="AF130" s="3"/>
      <c r="AG130" s="46" t="e">
        <f>VLOOKUP($D130,'[2]CSTD CS'!$D$26:$X$346,13,0)</f>
        <v>#N/A</v>
      </c>
      <c r="AH130" s="46"/>
      <c r="AI130" s="49"/>
      <c r="AJ130" s="46" t="e">
        <f>VLOOKUP($D130,'[2]CSTD CS'!$D$26:$X$346,15,0)</f>
        <v>#N/A</v>
      </c>
      <c r="AK130" s="46"/>
      <c r="AL130" s="46" t="e">
        <f>VLOOKUP($D130,'[2]CSTD CS'!$D$26:$X$346,17,0)</f>
        <v>#N/A</v>
      </c>
      <c r="AM130" s="3"/>
      <c r="AN130" s="46" t="e">
        <f>VLOOKUP($D130,'[2]CSTD CS'!$D$26:$X$346,16,0)</f>
        <v>#N/A</v>
      </c>
      <c r="AO130" s="46"/>
      <c r="AP130" s="41"/>
      <c r="AQ130" s="46"/>
      <c r="AR130" s="46"/>
      <c r="AS130" s="3"/>
      <c r="AT130" s="3"/>
      <c r="AU130" s="46"/>
      <c r="AV130" s="3"/>
      <c r="AW130" s="62"/>
      <c r="AX130" s="46"/>
      <c r="AY130" s="46"/>
      <c r="AZ130" s="3"/>
      <c r="BA130" s="3"/>
      <c r="BB130" s="46"/>
      <c r="BC130" s="3"/>
      <c r="BD130" s="33"/>
      <c r="BE130" s="46"/>
      <c r="BF130" s="46"/>
      <c r="BG130" s="3"/>
      <c r="BH130" s="3"/>
      <c r="BI130" s="46"/>
      <c r="BJ130" s="46"/>
      <c r="BK130" s="46"/>
      <c r="BL130" s="2"/>
      <c r="BM130" s="46"/>
      <c r="BN130" s="46"/>
      <c r="BO130" s="3"/>
      <c r="BP130" s="46"/>
      <c r="BQ130" s="46"/>
      <c r="BR130" s="46"/>
      <c r="BS130" s="46"/>
      <c r="BT130" s="2"/>
      <c r="BU130" s="46"/>
      <c r="BV130" s="46"/>
      <c r="BW130" s="3"/>
      <c r="BX130" s="3"/>
      <c r="BY130" s="46"/>
      <c r="BZ130" s="46"/>
      <c r="CA130" s="46"/>
      <c r="CB130" s="46"/>
      <c r="CC130" s="46"/>
      <c r="CD130" s="46"/>
      <c r="CE130" s="46"/>
      <c r="CF130" s="3"/>
      <c r="CG130" s="46"/>
      <c r="CH130" s="46"/>
      <c r="CI130" s="3"/>
      <c r="CJ130" s="12"/>
      <c r="CK130" s="12"/>
      <c r="CL130" s="12"/>
      <c r="CM130" s="3"/>
      <c r="CN130" s="12"/>
      <c r="CO130" s="12"/>
      <c r="CP130" s="46"/>
      <c r="CQ130" s="12"/>
      <c r="CR130" s="12"/>
      <c r="CS130" s="12" t="s">
        <v>1790</v>
      </c>
      <c r="CT130" s="12"/>
      <c r="CU130" s="12"/>
      <c r="CV130" s="3"/>
      <c r="CW130" s="12"/>
      <c r="CX130" s="12"/>
      <c r="CY130" s="46"/>
      <c r="CZ130" s="46"/>
      <c r="DA130" s="46"/>
      <c r="DB130" s="12" t="s">
        <v>2227</v>
      </c>
      <c r="DC130" s="12">
        <v>0</v>
      </c>
      <c r="DD130" s="12">
        <v>0</v>
      </c>
      <c r="DE130" s="5"/>
      <c r="DF130" s="5">
        <f>VLOOKUP($C130,'[15]Mau 2'!$C$9:$J$34,6,0)</f>
        <v>0</v>
      </c>
      <c r="DG130" s="194"/>
      <c r="DH130" s="194"/>
      <c r="DI130" s="194"/>
      <c r="DJ130" s="194"/>
    </row>
    <row r="131" spans="1:115" s="6" customFormat="1" ht="30" hidden="1" customHeight="1" x14ac:dyDescent="0.25">
      <c r="A131" s="12">
        <f>IF(C131="","",SUBTOTAL(3,$D$24:D131))</f>
        <v>9</v>
      </c>
      <c r="B131" s="12">
        <f>COUNTIF($E$24:E131,E131)</f>
        <v>26</v>
      </c>
      <c r="C131" s="4" t="s">
        <v>185</v>
      </c>
      <c r="D131" s="12" t="str">
        <f>VLOOKUP(C131,'[1]XET CUOI NAM'!$D$9:$E$332,2,0)</f>
        <v>01002034</v>
      </c>
      <c r="E131" s="12" t="s">
        <v>391</v>
      </c>
      <c r="F131" s="12" t="s">
        <v>380</v>
      </c>
      <c r="G131" s="49"/>
      <c r="H131" s="46">
        <f>VLOOKUP($D131,'[2]CSTD CS'!$D$26:$X$346,3,0)</f>
        <v>0</v>
      </c>
      <c r="I131" s="46"/>
      <c r="J131" s="46">
        <f>VLOOKUP($D131,'[2]CSTD CS'!$D$26:$X$346,5,0)</f>
        <v>0</v>
      </c>
      <c r="K131" s="3"/>
      <c r="L131" s="46">
        <f>VLOOKUP($D131,'[2]CSTD CS'!$D$26:$X$346,4,0)</f>
        <v>0</v>
      </c>
      <c r="M131" s="46"/>
      <c r="N131" s="49"/>
      <c r="O131" s="46">
        <f>VLOOKUP($D131,'[2]CSTD CS'!$D$26:$X$346,6,0)</f>
        <v>0</v>
      </c>
      <c r="P131" s="46"/>
      <c r="Q131" s="46">
        <f>VLOOKUP($D131,'[2]CSTD CS'!$D$26:$X$346,8,0)</f>
        <v>0</v>
      </c>
      <c r="R131" s="3"/>
      <c r="S131" s="46">
        <f>VLOOKUP($D131,'[2]CSTD CS'!$D$26:$X$346,7,0)</f>
        <v>0</v>
      </c>
      <c r="T131" s="46"/>
      <c r="U131" s="49"/>
      <c r="V131" s="46">
        <f>VLOOKUP($D131,'[2]CSTD CS'!$D$26:$X$346,9,0)</f>
        <v>0</v>
      </c>
      <c r="W131" s="46"/>
      <c r="X131" s="46">
        <f>VLOOKUP($D131,'[2]CSTD CS'!$D$26:$X$346,11,0)</f>
        <v>0</v>
      </c>
      <c r="Y131" s="3"/>
      <c r="Z131" s="46">
        <f>VLOOKUP($D131,'[2]CSTD CS'!$D$26:$X$346,10,0)</f>
        <v>0</v>
      </c>
      <c r="AA131" s="46"/>
      <c r="AB131" s="49"/>
      <c r="AC131" s="46">
        <f>VLOOKUP($D131,'[2]CSTD CS'!$D$26:$X$346,12,0)</f>
        <v>0</v>
      </c>
      <c r="AD131" s="46"/>
      <c r="AE131" s="46">
        <f>VLOOKUP($D131,'[2]CSTD CS'!$D$26:$X$346,14,0)</f>
        <v>0</v>
      </c>
      <c r="AF131" s="3"/>
      <c r="AG131" s="46">
        <f>VLOOKUP($D131,'[2]CSTD CS'!$D$26:$X$346,13,0)</f>
        <v>0</v>
      </c>
      <c r="AH131" s="46"/>
      <c r="AI131" s="49"/>
      <c r="AJ131" s="46">
        <f>VLOOKUP($D131,'[2]CSTD CS'!$D$26:$X$346,15,0)</f>
        <v>0</v>
      </c>
      <c r="AK131" s="46"/>
      <c r="AL131" s="46">
        <f>VLOOKUP($D131,'[2]CSTD CS'!$D$26:$X$346,17,0)</f>
        <v>0</v>
      </c>
      <c r="AM131" s="3"/>
      <c r="AN131" s="46">
        <f>VLOOKUP($D131,'[2]CSTD CS'!$D$26:$X$346,16,0)</f>
        <v>0</v>
      </c>
      <c r="AO131" s="46"/>
      <c r="AP131" s="38"/>
      <c r="AQ131" s="46">
        <f>VLOOKUP($D131,'[3]CSTD CS'!$D$25:$AD$344,13,0)</f>
        <v>0</v>
      </c>
      <c r="AR131" s="46"/>
      <c r="AS131" s="3">
        <v>0</v>
      </c>
      <c r="AT131" s="3"/>
      <c r="AU131" s="46"/>
      <c r="AV131" s="3"/>
      <c r="AW131" s="53"/>
      <c r="AX131" s="46">
        <f>VLOOKUP($D131,'[3]CSTD CS'!$D$25:$AD$344,15,0)</f>
        <v>0</v>
      </c>
      <c r="AY131" s="46"/>
      <c r="AZ131" s="3">
        <v>0</v>
      </c>
      <c r="BA131" s="3"/>
      <c r="BB131" s="46"/>
      <c r="BC131" s="3"/>
      <c r="BD131" s="33"/>
      <c r="BE131" s="46">
        <f>VLOOKUP($D131,'[3]CSTD CS'!$D$25:$AD$344,17,0)</f>
        <v>0</v>
      </c>
      <c r="BF131" s="46"/>
      <c r="BG131" s="3">
        <v>0</v>
      </c>
      <c r="BH131" s="3"/>
      <c r="BI131" s="46"/>
      <c r="BJ131" s="46"/>
      <c r="BK131" s="46"/>
      <c r="BL131" s="55"/>
      <c r="BM131" s="46">
        <f>VLOOKUP($D131,'[3]CSTD CS'!$D$25:$AD$344,20,0)</f>
        <v>0</v>
      </c>
      <c r="BN131" s="46"/>
      <c r="BO131" s="3">
        <v>0</v>
      </c>
      <c r="BP131" s="46"/>
      <c r="BQ131" s="46"/>
      <c r="BR131" s="46"/>
      <c r="BS131" s="46"/>
      <c r="BT131" s="55"/>
      <c r="BU131" s="46">
        <f>VLOOKUP($D131,'[3]CSTD CS'!$D$25:$AA$344,23,0)</f>
        <v>0</v>
      </c>
      <c r="BV131" s="46"/>
      <c r="BW131" s="3">
        <v>0</v>
      </c>
      <c r="BX131" s="3"/>
      <c r="BY131" s="46"/>
      <c r="BZ131" s="46"/>
      <c r="CA131" s="46"/>
      <c r="CB131" s="46"/>
      <c r="CC131" s="46" t="str">
        <f>VLOOKUP($D131,'[3]CSTD CS'!$D$25:$AD$344,25,0)</f>
        <v>HTXS NV</v>
      </c>
      <c r="CD131" s="46"/>
      <c r="CE131" s="46"/>
      <c r="CF131" s="3">
        <v>0</v>
      </c>
      <c r="CG131" s="46"/>
      <c r="CH131" s="46">
        <f>VLOOKUP(D131,[7]LTT!$D$10:$Q$342,10,0)</f>
        <v>0</v>
      </c>
      <c r="CI131" s="3"/>
      <c r="CJ131" s="12" t="str">
        <f>VLOOKUP(D131,'[8]XET CUOI NAM'!$E$9:$BF$332,53,0)</f>
        <v>HTT NV</v>
      </c>
      <c r="CK131" s="12">
        <f>VLOOKUP($D131,'[9]Mau 6'!$D$10:$R$333,7,0)</f>
        <v>0</v>
      </c>
      <c r="CL131" s="12"/>
      <c r="CM131" s="3"/>
      <c r="CN131" s="12">
        <f>SUM(COUNTIF(BU131,"x"),COUNTIF(CD131,"x"),COUNTIF(CK131,"x"))</f>
        <v>0</v>
      </c>
      <c r="CO131" s="12">
        <f>VLOOKUP($D131,'[9]Mau 6'!$D$10:$R$333,10,0)</f>
        <v>0</v>
      </c>
      <c r="CP131" s="46"/>
      <c r="CQ131" s="12">
        <f>VLOOKUP($D131,'[9]Mau 6'!$D$10:$R$333,10,0)</f>
        <v>0</v>
      </c>
      <c r="CR131" s="12">
        <f>VLOOKUP($D131,'[9]Mau 6'!$D$10:$R$333,10,0)</f>
        <v>0</v>
      </c>
      <c r="CS131" s="12" t="s">
        <v>431</v>
      </c>
      <c r="CT131" s="12"/>
      <c r="CU131" s="12"/>
      <c r="CV131" s="3"/>
      <c r="CW131" s="12"/>
      <c r="CX131" s="12"/>
      <c r="CY131" s="46"/>
      <c r="CZ131" s="46"/>
      <c r="DA131" s="46"/>
      <c r="DB131" s="12" t="s">
        <v>2227</v>
      </c>
      <c r="DC131" s="12">
        <v>0</v>
      </c>
      <c r="DD131" s="12"/>
      <c r="DE131" s="17" t="s">
        <v>2094</v>
      </c>
      <c r="DF131" s="5">
        <f>VLOOKUP($C131,'[15]Mau 2'!$C$9:$J$34,6,0)</f>
        <v>0</v>
      </c>
      <c r="DG131" s="191"/>
      <c r="DH131" s="191"/>
      <c r="DI131" s="191"/>
      <c r="DJ131" s="205"/>
    </row>
    <row r="132" spans="1:115" s="133" customFormat="1" ht="30" hidden="1" customHeight="1" x14ac:dyDescent="0.25">
      <c r="A132" s="12">
        <f>IF(C132="","",SUBTOTAL(3,$D$24:D132))</f>
        <v>9</v>
      </c>
      <c r="B132" s="12"/>
      <c r="C132" s="4" t="s">
        <v>2218</v>
      </c>
      <c r="D132" s="12" t="s">
        <v>2219</v>
      </c>
      <c r="E132" s="12" t="s">
        <v>391</v>
      </c>
      <c r="F132" s="12" t="s">
        <v>380</v>
      </c>
      <c r="G132" s="49"/>
      <c r="H132" s="46" t="e">
        <f>VLOOKUP($D132,'[2]CSTD CS'!$D$26:$X$346,3,0)</f>
        <v>#N/A</v>
      </c>
      <c r="I132" s="46"/>
      <c r="J132" s="46" t="e">
        <f>VLOOKUP($D132,'[2]CSTD CS'!$D$26:$X$346,5,0)</f>
        <v>#N/A</v>
      </c>
      <c r="K132" s="3"/>
      <c r="L132" s="46" t="e">
        <f>VLOOKUP($D132,'[2]CSTD CS'!$D$26:$X$346,4,0)</f>
        <v>#N/A</v>
      </c>
      <c r="M132" s="46"/>
      <c r="N132" s="49"/>
      <c r="O132" s="46" t="e">
        <f>VLOOKUP($D132,'[2]CSTD CS'!$D$26:$X$346,6,0)</f>
        <v>#N/A</v>
      </c>
      <c r="P132" s="46"/>
      <c r="Q132" s="46" t="e">
        <f>VLOOKUP($D132,'[2]CSTD CS'!$D$26:$X$346,8,0)</f>
        <v>#N/A</v>
      </c>
      <c r="R132" s="3"/>
      <c r="S132" s="46" t="e">
        <f>VLOOKUP($D132,'[2]CSTD CS'!$D$26:$X$346,7,0)</f>
        <v>#N/A</v>
      </c>
      <c r="T132" s="46"/>
      <c r="U132" s="49"/>
      <c r="V132" s="46" t="e">
        <f>VLOOKUP($D132,'[2]CSTD CS'!$D$26:$X$346,9,0)</f>
        <v>#N/A</v>
      </c>
      <c r="W132" s="46"/>
      <c r="X132" s="46" t="e">
        <f>VLOOKUP($D132,'[2]CSTD CS'!$D$26:$X$346,11,0)</f>
        <v>#N/A</v>
      </c>
      <c r="Y132" s="3"/>
      <c r="Z132" s="46" t="e">
        <f>VLOOKUP($D132,'[2]CSTD CS'!$D$26:$X$346,10,0)</f>
        <v>#N/A</v>
      </c>
      <c r="AA132" s="46"/>
      <c r="AB132" s="49"/>
      <c r="AC132" s="46" t="e">
        <f>VLOOKUP($D132,'[2]CSTD CS'!$D$26:$X$346,12,0)</f>
        <v>#N/A</v>
      </c>
      <c r="AD132" s="46"/>
      <c r="AE132" s="46" t="e">
        <f>VLOOKUP($D132,'[2]CSTD CS'!$D$26:$X$346,14,0)</f>
        <v>#N/A</v>
      </c>
      <c r="AF132" s="3"/>
      <c r="AG132" s="46" t="e">
        <f>VLOOKUP($D132,'[2]CSTD CS'!$D$26:$X$346,13,0)</f>
        <v>#N/A</v>
      </c>
      <c r="AH132" s="46"/>
      <c r="AI132" s="49"/>
      <c r="AJ132" s="46" t="e">
        <f>VLOOKUP($D132,'[2]CSTD CS'!$D$26:$X$346,15,0)</f>
        <v>#N/A</v>
      </c>
      <c r="AK132" s="46"/>
      <c r="AL132" s="46" t="e">
        <f>VLOOKUP($D132,'[2]CSTD CS'!$D$26:$X$346,17,0)</f>
        <v>#N/A</v>
      </c>
      <c r="AM132" s="3"/>
      <c r="AN132" s="46" t="e">
        <f>VLOOKUP($D132,'[2]CSTD CS'!$D$26:$X$346,16,0)</f>
        <v>#N/A</v>
      </c>
      <c r="AO132" s="46"/>
      <c r="AP132" s="38"/>
      <c r="AQ132" s="46"/>
      <c r="AR132" s="46"/>
      <c r="AS132" s="3"/>
      <c r="AT132" s="3"/>
      <c r="AU132" s="46"/>
      <c r="AV132" s="3"/>
      <c r="AW132" s="53"/>
      <c r="AX132" s="46"/>
      <c r="AY132" s="46"/>
      <c r="AZ132" s="3"/>
      <c r="BA132" s="3"/>
      <c r="BB132" s="46"/>
      <c r="BC132" s="3"/>
      <c r="BD132" s="33"/>
      <c r="BE132" s="46"/>
      <c r="BF132" s="46"/>
      <c r="BG132" s="3"/>
      <c r="BH132" s="3"/>
      <c r="BI132" s="46"/>
      <c r="BJ132" s="46"/>
      <c r="BK132" s="46"/>
      <c r="BL132" s="55"/>
      <c r="BM132" s="46"/>
      <c r="BN132" s="46"/>
      <c r="BO132" s="3"/>
      <c r="BP132" s="46"/>
      <c r="BQ132" s="46"/>
      <c r="BR132" s="46"/>
      <c r="BS132" s="46"/>
      <c r="BT132" s="55"/>
      <c r="BU132" s="46"/>
      <c r="BV132" s="46"/>
      <c r="BW132" s="3"/>
      <c r="BX132" s="3"/>
      <c r="BY132" s="46"/>
      <c r="BZ132" s="46"/>
      <c r="CA132" s="46"/>
      <c r="CB132" s="46"/>
      <c r="CC132" s="46"/>
      <c r="CD132" s="46"/>
      <c r="CE132" s="46"/>
      <c r="CF132" s="3"/>
      <c r="CG132" s="46"/>
      <c r="CH132" s="46"/>
      <c r="CI132" s="3"/>
      <c r="CJ132" s="12"/>
      <c r="CK132" s="12"/>
      <c r="CL132" s="12"/>
      <c r="CM132" s="3"/>
      <c r="CN132" s="12"/>
      <c r="CO132" s="12"/>
      <c r="CP132" s="46"/>
      <c r="CQ132" s="12"/>
      <c r="CR132" s="12"/>
      <c r="CS132" s="12"/>
      <c r="CT132" s="12"/>
      <c r="CU132" s="12"/>
      <c r="CV132" s="3"/>
      <c r="CW132" s="12"/>
      <c r="CX132" s="12"/>
      <c r="CY132" s="46"/>
      <c r="CZ132" s="46"/>
      <c r="DA132" s="46"/>
      <c r="DB132" s="12" t="s">
        <v>1790</v>
      </c>
      <c r="DC132" s="12">
        <v>0</v>
      </c>
      <c r="DD132" s="12">
        <v>0</v>
      </c>
      <c r="DE132" s="17"/>
      <c r="DF132" s="5"/>
      <c r="DG132" s="312"/>
      <c r="DH132" s="312"/>
      <c r="DI132" s="312"/>
      <c r="DJ132" s="312"/>
    </row>
    <row r="133" spans="1:115" s="133" customFormat="1" ht="30" hidden="1" customHeight="1" x14ac:dyDescent="0.25">
      <c r="A133" s="12">
        <f>IF(C133="","",SUBTOTAL(3,$D$24:D133))</f>
        <v>9</v>
      </c>
      <c r="B133" s="12"/>
      <c r="C133" s="4" t="s">
        <v>2220</v>
      </c>
      <c r="D133" s="12" t="s">
        <v>2221</v>
      </c>
      <c r="E133" s="12" t="s">
        <v>391</v>
      </c>
      <c r="F133" s="12" t="s">
        <v>380</v>
      </c>
      <c r="G133" s="49"/>
      <c r="H133" s="46" t="e">
        <f>VLOOKUP($D133,'[2]CSTD CS'!$D$26:$X$346,3,0)</f>
        <v>#N/A</v>
      </c>
      <c r="I133" s="46"/>
      <c r="J133" s="46" t="e">
        <f>VLOOKUP($D133,'[2]CSTD CS'!$D$26:$X$346,5,0)</f>
        <v>#N/A</v>
      </c>
      <c r="K133" s="3"/>
      <c r="L133" s="46" t="e">
        <f>VLOOKUP($D133,'[2]CSTD CS'!$D$26:$X$346,4,0)</f>
        <v>#N/A</v>
      </c>
      <c r="M133" s="46"/>
      <c r="N133" s="49"/>
      <c r="O133" s="46" t="e">
        <f>VLOOKUP($D133,'[2]CSTD CS'!$D$26:$X$346,6,0)</f>
        <v>#N/A</v>
      </c>
      <c r="P133" s="46"/>
      <c r="Q133" s="46" t="e">
        <f>VLOOKUP($D133,'[2]CSTD CS'!$D$26:$X$346,8,0)</f>
        <v>#N/A</v>
      </c>
      <c r="R133" s="3"/>
      <c r="S133" s="46" t="e">
        <f>VLOOKUP($D133,'[2]CSTD CS'!$D$26:$X$346,7,0)</f>
        <v>#N/A</v>
      </c>
      <c r="T133" s="46"/>
      <c r="U133" s="49"/>
      <c r="V133" s="46" t="e">
        <f>VLOOKUP($D133,'[2]CSTD CS'!$D$26:$X$346,9,0)</f>
        <v>#N/A</v>
      </c>
      <c r="W133" s="46"/>
      <c r="X133" s="46" t="e">
        <f>VLOOKUP($D133,'[2]CSTD CS'!$D$26:$X$346,11,0)</f>
        <v>#N/A</v>
      </c>
      <c r="Y133" s="3"/>
      <c r="Z133" s="46" t="e">
        <f>VLOOKUP($D133,'[2]CSTD CS'!$D$26:$X$346,10,0)</f>
        <v>#N/A</v>
      </c>
      <c r="AA133" s="46"/>
      <c r="AB133" s="49"/>
      <c r="AC133" s="46" t="e">
        <f>VLOOKUP($D133,'[2]CSTD CS'!$D$26:$X$346,12,0)</f>
        <v>#N/A</v>
      </c>
      <c r="AD133" s="46"/>
      <c r="AE133" s="46" t="e">
        <f>VLOOKUP($D133,'[2]CSTD CS'!$D$26:$X$346,14,0)</f>
        <v>#N/A</v>
      </c>
      <c r="AF133" s="3"/>
      <c r="AG133" s="46" t="e">
        <f>VLOOKUP($D133,'[2]CSTD CS'!$D$26:$X$346,13,0)</f>
        <v>#N/A</v>
      </c>
      <c r="AH133" s="46"/>
      <c r="AI133" s="49"/>
      <c r="AJ133" s="46" t="e">
        <f>VLOOKUP($D133,'[2]CSTD CS'!$D$26:$X$346,15,0)</f>
        <v>#N/A</v>
      </c>
      <c r="AK133" s="46"/>
      <c r="AL133" s="46" t="e">
        <f>VLOOKUP($D133,'[2]CSTD CS'!$D$26:$X$346,17,0)</f>
        <v>#N/A</v>
      </c>
      <c r="AM133" s="3"/>
      <c r="AN133" s="46" t="e">
        <f>VLOOKUP($D133,'[2]CSTD CS'!$D$26:$X$346,16,0)</f>
        <v>#N/A</v>
      </c>
      <c r="AO133" s="46"/>
      <c r="AP133" s="38"/>
      <c r="AQ133" s="46"/>
      <c r="AR133" s="46"/>
      <c r="AS133" s="3"/>
      <c r="AT133" s="3"/>
      <c r="AU133" s="46"/>
      <c r="AV133" s="3"/>
      <c r="AW133" s="53"/>
      <c r="AX133" s="46"/>
      <c r="AY133" s="46"/>
      <c r="AZ133" s="3"/>
      <c r="BA133" s="3"/>
      <c r="BB133" s="46"/>
      <c r="BC133" s="3"/>
      <c r="BD133" s="33"/>
      <c r="BE133" s="46"/>
      <c r="BF133" s="46"/>
      <c r="BG133" s="3"/>
      <c r="BH133" s="3"/>
      <c r="BI133" s="46"/>
      <c r="BJ133" s="46"/>
      <c r="BK133" s="46"/>
      <c r="BL133" s="55"/>
      <c r="BM133" s="46"/>
      <c r="BN133" s="46"/>
      <c r="BO133" s="3"/>
      <c r="BP133" s="46"/>
      <c r="BQ133" s="46"/>
      <c r="BR133" s="46"/>
      <c r="BS133" s="46"/>
      <c r="BT133" s="55"/>
      <c r="BU133" s="46"/>
      <c r="BV133" s="46"/>
      <c r="BW133" s="3"/>
      <c r="BX133" s="3"/>
      <c r="BY133" s="46"/>
      <c r="BZ133" s="46"/>
      <c r="CA133" s="46"/>
      <c r="CB133" s="46"/>
      <c r="CC133" s="46"/>
      <c r="CD133" s="46"/>
      <c r="CE133" s="46"/>
      <c r="CF133" s="3"/>
      <c r="CG133" s="46"/>
      <c r="CH133" s="46"/>
      <c r="CI133" s="3"/>
      <c r="CJ133" s="12"/>
      <c r="CK133" s="12"/>
      <c r="CL133" s="12"/>
      <c r="CM133" s="3"/>
      <c r="CN133" s="12"/>
      <c r="CO133" s="12"/>
      <c r="CP133" s="46"/>
      <c r="CQ133" s="12"/>
      <c r="CR133" s="12"/>
      <c r="CS133" s="12"/>
      <c r="CT133" s="12"/>
      <c r="CU133" s="12"/>
      <c r="CV133" s="3"/>
      <c r="CW133" s="12"/>
      <c r="CX133" s="12"/>
      <c r="CY133" s="46"/>
      <c r="CZ133" s="46"/>
      <c r="DA133" s="46"/>
      <c r="DB133" s="12">
        <v>0</v>
      </c>
      <c r="DC133" s="12">
        <v>0</v>
      </c>
      <c r="DD133" s="12">
        <v>0</v>
      </c>
      <c r="DE133" s="17"/>
      <c r="DF133" s="5"/>
      <c r="DG133" s="312"/>
      <c r="DH133" s="312"/>
      <c r="DI133" s="312"/>
      <c r="DJ133" s="312"/>
    </row>
    <row r="134" spans="1:115" s="6" customFormat="1" ht="30" customHeight="1" x14ac:dyDescent="0.25">
      <c r="A134" s="337">
        <f>IF(C134="","",SUBTOTAL(3,$D$24:D134))</f>
        <v>10</v>
      </c>
      <c r="B134" s="337">
        <f>COUNTIF($E$24:E134,E134)</f>
        <v>1</v>
      </c>
      <c r="C134" s="339" t="s">
        <v>216</v>
      </c>
      <c r="D134" s="12" t="str">
        <f>VLOOKUP(C134,'[1]XET CUOI NAM'!$D$9:$E$332,2,0)</f>
        <v>01022003</v>
      </c>
      <c r="E134" s="12" t="s">
        <v>392</v>
      </c>
      <c r="F134" s="12" t="s">
        <v>378</v>
      </c>
      <c r="G134" s="49"/>
      <c r="H134" s="46" t="str">
        <f>VLOOKUP($D134,'[2]CSTD CS'!$D$26:$X$346,3,0)</f>
        <v>x</v>
      </c>
      <c r="I134" s="46"/>
      <c r="J134" s="46" t="str">
        <f>VLOOKUP($D134,'[2]CSTD CS'!$D$26:$X$346,5,0)</f>
        <v>Thi đua khen thưởng hoạt động Đoàn – Hội và phong trào HS-SV giữa các khóa</v>
      </c>
      <c r="K134" s="3"/>
      <c r="L134" s="46">
        <f>VLOOKUP($D134,'[2]CSTD CS'!$D$26:$X$346,4,0)</f>
        <v>0</v>
      </c>
      <c r="M134" s="46"/>
      <c r="N134" s="49"/>
      <c r="O134" s="46">
        <f>VLOOKUP($D134,'[2]CSTD CS'!$D$26:$X$346,6,0)</f>
        <v>0</v>
      </c>
      <c r="P134" s="46"/>
      <c r="Q134" s="46">
        <f>VLOOKUP($D134,'[2]CSTD CS'!$D$26:$X$346,8,0)</f>
        <v>0</v>
      </c>
      <c r="R134" s="3"/>
      <c r="S134" s="46">
        <f>VLOOKUP($D134,'[2]CSTD CS'!$D$26:$X$346,7,0)</f>
        <v>0</v>
      </c>
      <c r="T134" s="46"/>
      <c r="U134" s="49"/>
      <c r="V134" s="46" t="str">
        <f>VLOOKUP($D134,'[2]CSTD CS'!$D$26:$X$346,9,0)</f>
        <v>x</v>
      </c>
      <c r="W134" s="46"/>
      <c r="X134" s="46" t="str">
        <f>VLOOKUP($D134,'[2]CSTD CS'!$D$26:$X$346,11,0)</f>
        <v>Bản tin điện tử Đoàn thanh niên - Hội sinh viên Trường Cao đẳng Kỹ thuật Lý Tự Trọng Tp.HCM</v>
      </c>
      <c r="Y134" s="3"/>
      <c r="Z134" s="46">
        <f>VLOOKUP($D134,'[2]CSTD CS'!$D$26:$X$346,10,0)</f>
        <v>0</v>
      </c>
      <c r="AA134" s="46"/>
      <c r="AB134" s="49"/>
      <c r="AC134" s="46" t="str">
        <f>VLOOKUP($D134,'[2]CSTD CS'!$D$26:$X$346,12,0)</f>
        <v>x</v>
      </c>
      <c r="AD134" s="46"/>
      <c r="AE134" s="46" t="str">
        <f>VLOOKUP($D134,'[2]CSTD CS'!$D$26:$X$346,14,0)</f>
        <v>Hệ thống các quy trình thủ tục trong công tác tổ chức Đoàn ở trường CĐKT Lý Tự Trọng</v>
      </c>
      <c r="AF134" s="3"/>
      <c r="AG134" s="46" t="str">
        <f>VLOOKUP($D134,'[2]CSTD CS'!$D$26:$X$346,13,0)</f>
        <v>x</v>
      </c>
      <c r="AH134" s="46"/>
      <c r="AI134" s="49"/>
      <c r="AJ134" s="46" t="str">
        <f>VLOOKUP($D134,'[2]CSTD CS'!$D$26:$X$346,15,0)</f>
        <v>x</v>
      </c>
      <c r="AK134" s="46"/>
      <c r="AL134" s="46" t="str">
        <f>VLOOKUP($D134,'[2]CSTD CS'!$D$26:$X$346,17,0)</f>
        <v>Một số biện pháp để thực hiện việc dạy thêm, học thêm góp phần nâng cao chất lượng dạy và học trong trường THPT Lý Tự Trọng.</v>
      </c>
      <c r="AM134" s="3"/>
      <c r="AN134" s="46">
        <f>VLOOKUP($D134,'[2]CSTD CS'!$D$26:$X$346,16,0)</f>
        <v>0</v>
      </c>
      <c r="AO134" s="46"/>
      <c r="AP134" s="41"/>
      <c r="AQ134" s="46" t="str">
        <f>VLOOKUP($D134,'[3]CSTD CS'!$D$25:$AD$344,13,0)</f>
        <v>x</v>
      </c>
      <c r="AR134" s="46" t="s">
        <v>346</v>
      </c>
      <c r="AS134" s="3" t="s">
        <v>621</v>
      </c>
      <c r="AT134" s="3"/>
      <c r="AU134" s="46" t="s">
        <v>346</v>
      </c>
      <c r="AV134" s="3"/>
      <c r="AW134" s="28"/>
      <c r="AX134" s="46" t="str">
        <f>VLOOKUP($D134,'[3]CSTD CS'!$D$25:$AD$344,15,0)</f>
        <v>x</v>
      </c>
      <c r="AY134" s="46" t="s">
        <v>346</v>
      </c>
      <c r="AZ134" s="3" t="s">
        <v>800</v>
      </c>
      <c r="BA134" s="3"/>
      <c r="BB134" s="46"/>
      <c r="BC134" s="3"/>
      <c r="BD134" s="33"/>
      <c r="BE134" s="46" t="str">
        <f>VLOOKUP($D134,'[3]CSTD CS'!$D$25:$AD$344,17,0)</f>
        <v>x</v>
      </c>
      <c r="BF134" s="46" t="s">
        <v>315</v>
      </c>
      <c r="BG134" s="3" t="s">
        <v>897</v>
      </c>
      <c r="BH134" s="3"/>
      <c r="BI134" s="325" t="s">
        <v>346</v>
      </c>
      <c r="BJ134" s="46"/>
      <c r="BK134" s="46"/>
      <c r="BL134" s="65"/>
      <c r="BM134" s="46">
        <f>VLOOKUP($D134,'[3]CSTD CS'!$D$25:$AD$344,20,0)</f>
        <v>0</v>
      </c>
      <c r="BN134" s="46" t="str">
        <f>VLOOKUP(C134,'[4]TH cham SK'!$P$19:$S$167,4,0)</f>
        <v>X</v>
      </c>
      <c r="BO134" s="3" t="s">
        <v>993</v>
      </c>
      <c r="BP134" s="46"/>
      <c r="BQ134" s="46"/>
      <c r="BR134" s="46"/>
      <c r="BS134" s="46"/>
      <c r="BT134" s="65"/>
      <c r="BU134" s="46">
        <f>VLOOKUP($D134,'[3]CSTD CS'!$D$25:$AA$344,23,0)</f>
        <v>0</v>
      </c>
      <c r="BV134" s="46" t="str">
        <f>VLOOKUP(C134,'[5]TH chi tiet'!$N$15:$Q$161,4,0)</f>
        <v>X</v>
      </c>
      <c r="BW134" s="3" t="s">
        <v>1135</v>
      </c>
      <c r="BX134" s="3"/>
      <c r="BY134" s="46" t="s">
        <v>315</v>
      </c>
      <c r="BZ134" s="46"/>
      <c r="CA134" s="46"/>
      <c r="CB134" s="46"/>
      <c r="CC134" s="46" t="str">
        <f>VLOOKUP($D134,'[3]CSTD CS'!$D$25:$AD$344,25,0)</f>
        <v>HTXS NV</v>
      </c>
      <c r="CD134" s="325" t="str">
        <f>VLOOKUP($C134,[6]LTT!$C$10:$J$342,7,0)</f>
        <v>X</v>
      </c>
      <c r="CE134" s="46" t="s">
        <v>315</v>
      </c>
      <c r="CF134" s="3" t="s">
        <v>1293</v>
      </c>
      <c r="CG134" s="46"/>
      <c r="CH134" s="46">
        <f>VLOOKUP(D134,[7]LTT!$D$10:$Q$342,10,0)</f>
        <v>0</v>
      </c>
      <c r="CI134" s="3"/>
      <c r="CJ134" s="12" t="str">
        <f>VLOOKUP(D134,'[8]XET CUOI NAM'!$E$9:$BF$332,53,0)</f>
        <v>HTXS NV</v>
      </c>
      <c r="CK134" s="337" t="str">
        <f>VLOOKUP($D134,'[9]Mau 6'!$D$10:$R$333,7,0)</f>
        <v>X</v>
      </c>
      <c r="CL134" s="12" t="str">
        <f>VLOOKUP(D134,[10]PL7!$F$17:$G$117,2,0)</f>
        <v>X</v>
      </c>
      <c r="CM134" s="3" t="s">
        <v>1462</v>
      </c>
      <c r="CN134" s="12"/>
      <c r="CO134" s="12" t="s">
        <v>346</v>
      </c>
      <c r="CP134" s="46"/>
      <c r="CQ134" s="12"/>
      <c r="CR134" s="12" t="s">
        <v>315</v>
      </c>
      <c r="CS134" s="12" t="s">
        <v>371</v>
      </c>
      <c r="CT134" s="337" t="s">
        <v>315</v>
      </c>
      <c r="CU134" s="12" t="str">
        <f>VLOOKUP($D134,'[11]XET CUOI NAM'!$E$9:$BF$336,47,0)</f>
        <v>Tốt</v>
      </c>
      <c r="CV134" s="3" t="s">
        <v>1656</v>
      </c>
      <c r="CW134" s="12"/>
      <c r="CX134" s="203"/>
      <c r="CY134" s="46"/>
      <c r="CZ134" s="46"/>
      <c r="DA134" s="46"/>
      <c r="DB134" s="12" t="s">
        <v>2227</v>
      </c>
      <c r="DC134" s="337" t="s">
        <v>315</v>
      </c>
      <c r="DD134" s="12" t="s">
        <v>2227</v>
      </c>
      <c r="DE134" s="17" t="s">
        <v>2095</v>
      </c>
      <c r="DF134" s="5"/>
      <c r="DG134" s="5"/>
      <c r="DH134" s="191"/>
      <c r="DI134" s="191"/>
      <c r="DJ134" s="205"/>
      <c r="DK134" s="133" t="s">
        <v>2205</v>
      </c>
    </row>
    <row r="135" spans="1:115" s="6" customFormat="1" ht="30" customHeight="1" x14ac:dyDescent="0.25">
      <c r="A135" s="337">
        <f>IF(C135="","",SUBTOTAL(3,$D$24:D135))</f>
        <v>11</v>
      </c>
      <c r="B135" s="337">
        <f>COUNTIF($E$24:E135,E135)</f>
        <v>2</v>
      </c>
      <c r="C135" s="344" t="s">
        <v>80</v>
      </c>
      <c r="D135" s="12" t="str">
        <f>VLOOKUP(C135,'[1]XET CUOI NAM'!$D$9:$E$332,2,0)</f>
        <v>01010007</v>
      </c>
      <c r="E135" s="12" t="s">
        <v>392</v>
      </c>
      <c r="F135" s="12" t="s">
        <v>378</v>
      </c>
      <c r="G135" s="49"/>
      <c r="H135" s="46">
        <f>VLOOKUP($D135,'[2]CSTD CS'!$D$26:$X$346,3,0)</f>
        <v>0</v>
      </c>
      <c r="I135" s="46"/>
      <c r="J135" s="46">
        <f>VLOOKUP($D135,'[2]CSTD CS'!$D$26:$X$346,5,0)</f>
        <v>0</v>
      </c>
      <c r="K135" s="3"/>
      <c r="L135" s="46">
        <f>VLOOKUP($D135,'[2]CSTD CS'!$D$26:$X$346,4,0)</f>
        <v>0</v>
      </c>
      <c r="M135" s="46"/>
      <c r="N135" s="49"/>
      <c r="O135" s="46" t="str">
        <f>VLOOKUP($D135,'[2]CSTD CS'!$D$26:$X$346,6,0)</f>
        <v>x</v>
      </c>
      <c r="P135" s="46"/>
      <c r="Q135" s="46" t="str">
        <f>VLOOKUP($D135,'[2]CSTD CS'!$D$26:$X$346,8,0)</f>
        <v>Phương pháp nâng cao chất lượng giảng dạy học phần Toán trong trường cao đẳng</v>
      </c>
      <c r="R135" s="3"/>
      <c r="S135" s="46">
        <f>VLOOKUP($D135,'[2]CSTD CS'!$D$26:$X$346,7,0)</f>
        <v>0</v>
      </c>
      <c r="T135" s="46"/>
      <c r="U135" s="49"/>
      <c r="V135" s="46" t="str">
        <f>VLOOKUP($D135,'[2]CSTD CS'!$D$26:$X$346,9,0)</f>
        <v>x</v>
      </c>
      <c r="W135" s="46"/>
      <c r="X135" s="46" t="str">
        <f>VLOOKUP($D135,'[2]CSTD CS'!$D$26:$X$346,11,0)</f>
        <v>Hướng dẫn sinh viên giải dạng bài tập "Phương trình vi phân cấp 2 tuyến tính hệ số hằng số"</v>
      </c>
      <c r="Y135" s="3"/>
      <c r="Z135" s="325" t="str">
        <f>VLOOKUP($D135,'[2]CSTD CS'!$D$26:$X$346,10,0)</f>
        <v>x</v>
      </c>
      <c r="AA135" s="46"/>
      <c r="AB135" s="49"/>
      <c r="AC135" s="325" t="str">
        <f>VLOOKUP($D135,'[2]CSTD CS'!$D$26:$X$346,12,0)</f>
        <v>x</v>
      </c>
      <c r="AD135" s="46"/>
      <c r="AE135" s="46" t="str">
        <f>VLOOKUP($D135,'[2]CSTD CS'!$D$26:$X$346,14,0)</f>
        <v>Hướng dẫn sinh viên giải một số bài toán "tính định thức cấp n"</v>
      </c>
      <c r="AF135" s="3"/>
      <c r="AG135" s="46">
        <f>VLOOKUP($D135,'[2]CSTD CS'!$D$26:$X$346,13,0)</f>
        <v>0</v>
      </c>
      <c r="AH135" s="46"/>
      <c r="AI135" s="49"/>
      <c r="AJ135" s="325" t="str">
        <f>VLOOKUP($D135,'[2]CSTD CS'!$D$26:$X$346,15,0)</f>
        <v>x</v>
      </c>
      <c r="AK135" s="46"/>
      <c r="AL135" s="46" t="str">
        <f>VLOOKUP($D135,'[2]CSTD CS'!$D$26:$X$346,17,0)</f>
        <v xml:space="preserve">Biên soạn giáo trình Xác suất thống kê hệ tín chỉ </v>
      </c>
      <c r="AM135" s="3"/>
      <c r="AN135" s="46" t="str">
        <f>VLOOKUP($D135,'[2]CSTD CS'!$D$26:$X$346,16,0)</f>
        <v>x</v>
      </c>
      <c r="AO135" s="46"/>
      <c r="AP135" s="41"/>
      <c r="AQ135" s="46">
        <f>VLOOKUP($D135,'[3]CSTD CS'!$D$25:$AD$344,13,0)</f>
        <v>0</v>
      </c>
      <c r="AR135" s="46"/>
      <c r="AS135" s="3" t="s">
        <v>622</v>
      </c>
      <c r="AT135" s="3"/>
      <c r="AU135" s="46"/>
      <c r="AV135" s="3"/>
      <c r="AW135" s="24"/>
      <c r="AX135" s="46">
        <f>VLOOKUP($D135,'[3]CSTD CS'!$D$25:$AD$344,15,0)</f>
        <v>0</v>
      </c>
      <c r="AY135" s="46"/>
      <c r="AZ135" s="3" t="s">
        <v>801</v>
      </c>
      <c r="BA135" s="3"/>
      <c r="BB135" s="46"/>
      <c r="BC135" s="3"/>
      <c r="BD135" s="33"/>
      <c r="BE135" s="46">
        <f>VLOOKUP($D135,'[3]CSTD CS'!$D$25:$AD$344,17,0)</f>
        <v>0</v>
      </c>
      <c r="BF135" s="46"/>
      <c r="BG135" s="3">
        <v>0</v>
      </c>
      <c r="BH135" s="3"/>
      <c r="BI135" s="46"/>
      <c r="BJ135" s="46"/>
      <c r="BK135" s="46"/>
      <c r="BL135" s="67"/>
      <c r="BM135" s="46">
        <f>VLOOKUP($D135,'[3]CSTD CS'!$D$25:$AD$344,20,0)</f>
        <v>0</v>
      </c>
      <c r="BN135" s="46"/>
      <c r="BO135" s="3">
        <v>0</v>
      </c>
      <c r="BP135" s="46"/>
      <c r="BQ135" s="46"/>
      <c r="BR135" s="46"/>
      <c r="BS135" s="46"/>
      <c r="BT135" s="67"/>
      <c r="BU135" s="46">
        <f>VLOOKUP($D135,'[3]CSTD CS'!$D$25:$AA$344,23,0)</f>
        <v>0</v>
      </c>
      <c r="BV135" s="46"/>
      <c r="BW135" s="3">
        <v>0</v>
      </c>
      <c r="BX135" s="3"/>
      <c r="BY135" s="46"/>
      <c r="BZ135" s="46"/>
      <c r="CA135" s="46"/>
      <c r="CB135" s="46"/>
      <c r="CC135" s="46" t="str">
        <f>VLOOKUP($D135,'[3]CSTD CS'!$D$25:$AD$344,25,0)</f>
        <v>HTXS NV</v>
      </c>
      <c r="CD135" s="46"/>
      <c r="CE135" s="46"/>
      <c r="CF135" s="3">
        <v>0</v>
      </c>
      <c r="CG135" s="46"/>
      <c r="CH135" s="46">
        <f>VLOOKUP(D135,[7]LTT!$D$10:$Q$342,10,0)</f>
        <v>0</v>
      </c>
      <c r="CI135" s="3"/>
      <c r="CJ135" s="12" t="str">
        <f>VLOOKUP(D135,'[8]XET CUOI NAM'!$E$9:$BF$332,53,0)</f>
        <v>HTXS NV</v>
      </c>
      <c r="CK135" s="337" t="str">
        <f>VLOOKUP($D135,'[9]Mau 6'!$D$10:$R$333,7,0)</f>
        <v>X</v>
      </c>
      <c r="CL135" s="12" t="str">
        <f>VLOOKUP(D135,[10]PL7!$F$17:$G$117,2,0)</f>
        <v>X</v>
      </c>
      <c r="CM135" s="3" t="s">
        <v>1463</v>
      </c>
      <c r="CN135" s="12"/>
      <c r="CO135" s="12">
        <f>VLOOKUP($D135,'[9]Mau 6'!$D$10:$R$333,10,0)</f>
        <v>0</v>
      </c>
      <c r="CP135" s="46"/>
      <c r="CQ135" s="12">
        <f>VLOOKUP($D135,'[9]Mau 6'!$D$10:$R$333,10,0)</f>
        <v>0</v>
      </c>
      <c r="CR135" s="12">
        <f>VLOOKUP($D135,'[9]Mau 6'!$D$10:$R$333,10,0)</f>
        <v>0</v>
      </c>
      <c r="CS135" s="12" t="s">
        <v>431</v>
      </c>
      <c r="CT135" s="12"/>
      <c r="CU135" s="12" t="str">
        <f>VLOOKUP($D135,'[11]XET CUOI NAM'!$E$9:$BF$336,47,0)</f>
        <v>Tốt</v>
      </c>
      <c r="CV135" s="3" t="s">
        <v>1657</v>
      </c>
      <c r="CW135" s="12"/>
      <c r="CX135" s="12"/>
      <c r="CY135" s="46"/>
      <c r="CZ135" s="46"/>
      <c r="DA135" s="46"/>
      <c r="DB135" s="12" t="s">
        <v>2227</v>
      </c>
      <c r="DC135" s="337" t="s">
        <v>315</v>
      </c>
      <c r="DD135" s="12" t="s">
        <v>2227</v>
      </c>
      <c r="DE135" s="17" t="s">
        <v>2096</v>
      </c>
      <c r="DF135" s="5">
        <f>VLOOKUP($C135,'[16]Mau 2'!$C$9:$J$29,6,0)</f>
        <v>0</v>
      </c>
      <c r="DG135" s="191"/>
      <c r="DH135" s="191"/>
      <c r="DI135" s="191"/>
      <c r="DJ135" s="205"/>
    </row>
    <row r="136" spans="1:115" s="6" customFormat="1" ht="30" hidden="1" customHeight="1" x14ac:dyDescent="0.25">
      <c r="A136" s="12">
        <f>ROW()-23</f>
        <v>113</v>
      </c>
      <c r="B136" s="12">
        <f>COUNTIF($E$24:E136,E136)</f>
        <v>3</v>
      </c>
      <c r="C136" s="18" t="s">
        <v>62</v>
      </c>
      <c r="D136" s="12" t="str">
        <f>VLOOKUP(C136,'[1]XET CUOI NAM'!$D$9:$E$332,2,0)</f>
        <v>01010006</v>
      </c>
      <c r="E136" s="12" t="s">
        <v>392</v>
      </c>
      <c r="F136" s="12" t="s">
        <v>378</v>
      </c>
      <c r="G136" s="49"/>
      <c r="H136" s="46">
        <f>VLOOKUP($D136,'[2]CSTD CS'!$D$26:$X$346,3,0)</f>
        <v>0</v>
      </c>
      <c r="I136" s="46"/>
      <c r="J136" s="46">
        <f>VLOOKUP($D136,'[2]CSTD CS'!$D$26:$X$346,5,0)</f>
        <v>0</v>
      </c>
      <c r="K136" s="3"/>
      <c r="L136" s="46">
        <f>VLOOKUP($D136,'[2]CSTD CS'!$D$26:$X$346,4,0)</f>
        <v>0</v>
      </c>
      <c r="M136" s="46"/>
      <c r="N136" s="49"/>
      <c r="O136" s="46">
        <f>VLOOKUP($D136,'[2]CSTD CS'!$D$26:$X$346,6,0)</f>
        <v>0</v>
      </c>
      <c r="P136" s="46"/>
      <c r="Q136" s="46">
        <f>VLOOKUP($D136,'[2]CSTD CS'!$D$26:$X$346,8,0)</f>
        <v>0</v>
      </c>
      <c r="R136" s="3"/>
      <c r="S136" s="46">
        <f>VLOOKUP($D136,'[2]CSTD CS'!$D$26:$X$346,7,0)</f>
        <v>0</v>
      </c>
      <c r="T136" s="46"/>
      <c r="U136" s="49"/>
      <c r="V136" s="46">
        <f>VLOOKUP($D136,'[2]CSTD CS'!$D$26:$X$346,9,0)</f>
        <v>0</v>
      </c>
      <c r="W136" s="46"/>
      <c r="X136" s="46">
        <f>VLOOKUP($D136,'[2]CSTD CS'!$D$26:$X$346,11,0)</f>
        <v>0</v>
      </c>
      <c r="Y136" s="3"/>
      <c r="Z136" s="46">
        <f>VLOOKUP($D136,'[2]CSTD CS'!$D$26:$X$346,10,0)</f>
        <v>0</v>
      </c>
      <c r="AA136" s="46"/>
      <c r="AB136" s="49"/>
      <c r="AC136" s="46">
        <f>VLOOKUP($D136,'[2]CSTD CS'!$D$26:$X$346,12,0)</f>
        <v>0</v>
      </c>
      <c r="AD136" s="46"/>
      <c r="AE136" s="46">
        <f>VLOOKUP($D136,'[2]CSTD CS'!$D$26:$X$346,14,0)</f>
        <v>0</v>
      </c>
      <c r="AF136" s="3"/>
      <c r="AG136" s="46">
        <f>VLOOKUP($D136,'[2]CSTD CS'!$D$26:$X$346,13,0)</f>
        <v>0</v>
      </c>
      <c r="AH136" s="46"/>
      <c r="AI136" s="49"/>
      <c r="AJ136" s="46">
        <f>VLOOKUP($D136,'[2]CSTD CS'!$D$26:$X$346,15,0)</f>
        <v>0</v>
      </c>
      <c r="AK136" s="46"/>
      <c r="AL136" s="46">
        <f>VLOOKUP($D136,'[2]CSTD CS'!$D$26:$X$346,17,0)</f>
        <v>0</v>
      </c>
      <c r="AM136" s="3"/>
      <c r="AN136" s="46">
        <f>VLOOKUP($D136,'[2]CSTD CS'!$D$26:$X$346,16,0)</f>
        <v>0</v>
      </c>
      <c r="AO136" s="46"/>
      <c r="AP136" s="49"/>
      <c r="AQ136" s="46" t="str">
        <f>VLOOKUP($D136,'[3]CSTD CS'!$D$25:$AD$344,13,0)</f>
        <v>x</v>
      </c>
      <c r="AR136" s="46" t="s">
        <v>346</v>
      </c>
      <c r="AS136" s="3" t="s">
        <v>623</v>
      </c>
      <c r="AT136" s="3"/>
      <c r="AU136" s="46"/>
      <c r="AV136" s="3"/>
      <c r="AW136" s="12"/>
      <c r="AX136" s="46">
        <f>VLOOKUP($D136,'[3]CSTD CS'!$D$25:$AD$344,15,0)</f>
        <v>0</v>
      </c>
      <c r="AY136" s="46"/>
      <c r="AZ136" s="3">
        <v>0</v>
      </c>
      <c r="BA136" s="3"/>
      <c r="BB136" s="46"/>
      <c r="BC136" s="3"/>
      <c r="BD136" s="33"/>
      <c r="BE136" s="46">
        <f>VLOOKUP($D136,'[3]CSTD CS'!$D$25:$AD$344,17,0)</f>
        <v>0</v>
      </c>
      <c r="BF136" s="46"/>
      <c r="BG136" s="3">
        <v>0</v>
      </c>
      <c r="BH136" s="3"/>
      <c r="BI136" s="46"/>
      <c r="BJ136" s="46"/>
      <c r="BK136" s="46" t="s">
        <v>315</v>
      </c>
      <c r="BL136" s="60"/>
      <c r="BM136" s="46">
        <f>VLOOKUP($D136,'[3]CSTD CS'!$D$25:$AD$344,20,0)</f>
        <v>0</v>
      </c>
      <c r="BN136" s="46"/>
      <c r="BO136" s="3">
        <v>0</v>
      </c>
      <c r="BP136" s="46"/>
      <c r="BQ136" s="46"/>
      <c r="BR136" s="46"/>
      <c r="BS136" s="46"/>
      <c r="BT136" s="60"/>
      <c r="BU136" s="46">
        <f>VLOOKUP($D136,'[3]CSTD CS'!$D$25:$AA$344,23,0)</f>
        <v>0</v>
      </c>
      <c r="BV136" s="46"/>
      <c r="BW136" s="3">
        <v>0</v>
      </c>
      <c r="BX136" s="3"/>
      <c r="BY136" s="46"/>
      <c r="BZ136" s="46"/>
      <c r="CA136" s="46"/>
      <c r="CB136" s="46"/>
      <c r="CC136" s="46" t="str">
        <f>VLOOKUP($D136,'[3]CSTD CS'!$D$25:$AD$344,25,0)</f>
        <v>HTT NV</v>
      </c>
      <c r="CD136" s="46"/>
      <c r="CE136" s="46"/>
      <c r="CF136" s="3">
        <v>0</v>
      </c>
      <c r="CG136" s="46"/>
      <c r="CH136" s="46">
        <f>VLOOKUP(D136,[7]LTT!$D$10:$Q$342,10,0)</f>
        <v>0</v>
      </c>
      <c r="CI136" s="3"/>
      <c r="CJ136" s="12" t="str">
        <f>VLOOKUP(D136,'[8]XET CUOI NAM'!$E$9:$BF$332,53,0)</f>
        <v>HTT NV</v>
      </c>
      <c r="CK136" s="12">
        <f>VLOOKUP($D136,'[9]Mau 6'!$D$10:$R$333,7,0)</f>
        <v>0</v>
      </c>
      <c r="CL136" s="12"/>
      <c r="CM136" s="3"/>
      <c r="CN136" s="12">
        <f t="shared" ref="CN136:CN165" si="7">SUM(COUNTIF(BU136,"x"),COUNTIF(CD136,"x"),COUNTIF(CK136,"x"))</f>
        <v>0</v>
      </c>
      <c r="CO136" s="12">
        <f>VLOOKUP($D136,'[9]Mau 6'!$D$10:$R$333,10,0)</f>
        <v>0</v>
      </c>
      <c r="CP136" s="46"/>
      <c r="CQ136" s="12">
        <f>VLOOKUP($D136,'[9]Mau 6'!$D$10:$R$333,10,0)</f>
        <v>0</v>
      </c>
      <c r="CR136" s="12">
        <f>VLOOKUP($D136,'[9]Mau 6'!$D$10:$R$333,10,0)</f>
        <v>0</v>
      </c>
      <c r="CS136" s="12" t="s">
        <v>431</v>
      </c>
      <c r="CT136" s="12"/>
      <c r="CU136" s="12"/>
      <c r="CV136" s="3"/>
      <c r="CW136" s="12"/>
      <c r="CX136" s="12"/>
      <c r="CY136" s="46"/>
      <c r="CZ136" s="46"/>
      <c r="DA136" s="46"/>
      <c r="DB136" s="12" t="s">
        <v>2227</v>
      </c>
      <c r="DC136" s="12">
        <v>0</v>
      </c>
      <c r="DD136" s="12">
        <v>0</v>
      </c>
      <c r="DE136" s="5"/>
      <c r="DF136" s="5">
        <f>VLOOKUP($C136,'[16]Mau 2'!$C$9:$J$29,6,0)</f>
        <v>0</v>
      </c>
      <c r="DG136" s="191"/>
      <c r="DH136" s="191"/>
      <c r="DI136" s="191"/>
      <c r="DJ136" s="205"/>
    </row>
    <row r="137" spans="1:115" s="6" customFormat="1" ht="30" customHeight="1" x14ac:dyDescent="0.25">
      <c r="A137" s="337">
        <f>IF(C137="","",SUBTOTAL(3,$D$24:D137))</f>
        <v>12</v>
      </c>
      <c r="B137" s="337">
        <f>COUNTIF($E$24:E137,E137)</f>
        <v>4</v>
      </c>
      <c r="C137" s="344" t="s">
        <v>319</v>
      </c>
      <c r="D137" s="12" t="str">
        <f>VLOOKUP(C137,'[1]XET CUOI NAM'!$D$9:$E$332,2,0)</f>
        <v>01010012</v>
      </c>
      <c r="E137" s="12" t="s">
        <v>392</v>
      </c>
      <c r="F137" s="12" t="s">
        <v>378</v>
      </c>
      <c r="G137" s="49"/>
      <c r="H137" s="46" t="str">
        <f>VLOOKUP($D137,'[2]CSTD CS'!$D$26:$X$346,3,0)</f>
        <v>x</v>
      </c>
      <c r="I137" s="46"/>
      <c r="J137" s="46" t="str">
        <f>VLOOKUP($D137,'[2]CSTD CS'!$D$26:$X$346,5,0)</f>
        <v>Xây dựng bộ tài liệu hướng dẫn Sinh viên tổ chức hội thảo học phần Vật lý 2</v>
      </c>
      <c r="K137" s="3"/>
      <c r="L137" s="325" t="str">
        <f>VLOOKUP($D137,'[2]CSTD CS'!$D$26:$X$346,4,0)</f>
        <v>x</v>
      </c>
      <c r="M137" s="46"/>
      <c r="N137" s="49"/>
      <c r="O137" s="325" t="str">
        <f>VLOOKUP($D137,'[2]CSTD CS'!$D$26:$X$346,6,0)</f>
        <v>x</v>
      </c>
      <c r="P137" s="46"/>
      <c r="Q137" s="46" t="str">
        <f>VLOOKUP($D137,'[2]CSTD CS'!$D$26:$X$346,8,0)</f>
        <v>Kinh nghiệm sử dụng chương trình QuizCreator trong giảng dạy</v>
      </c>
      <c r="R137" s="3"/>
      <c r="S137" s="46">
        <f>VLOOKUP($D137,'[2]CSTD CS'!$D$26:$X$346,7,0)</f>
        <v>0</v>
      </c>
      <c r="T137" s="46"/>
      <c r="U137" s="49"/>
      <c r="V137" s="325" t="str">
        <f>VLOOKUP($D137,'[2]CSTD CS'!$D$26:$X$346,9,0)</f>
        <v>x</v>
      </c>
      <c r="W137" s="46"/>
      <c r="X137" s="46" t="str">
        <f>VLOOKUP($D137,'[2]CSTD CS'!$D$26:$X$346,11,0)</f>
        <v>Phân tích một số nhược điểm khi sử dụng thiết bị đa phương tiện trong giảng dạy vật lý</v>
      </c>
      <c r="Y137" s="3"/>
      <c r="Z137" s="46" t="str">
        <f>VLOOKUP($D137,'[2]CSTD CS'!$D$26:$X$346,10,0)</f>
        <v>x</v>
      </c>
      <c r="AA137" s="46"/>
      <c r="AB137" s="49"/>
      <c r="AC137" s="325" t="str">
        <f>VLOOKUP($D137,'[2]CSTD CS'!$D$26:$X$346,12,0)</f>
        <v>x</v>
      </c>
      <c r="AD137" s="46"/>
      <c r="AE137" s="46" t="str">
        <f>VLOOKUP($D137,'[2]CSTD CS'!$D$26:$X$346,14,0)</f>
        <v>Xây dựng chương trình chấm bài trắc nghiệm bằng điện thoại di động trên hệ điều hành Android</v>
      </c>
      <c r="AF137" s="3"/>
      <c r="AG137" s="46">
        <f>VLOOKUP($D137,'[2]CSTD CS'!$D$26:$X$346,13,0)</f>
        <v>0</v>
      </c>
      <c r="AH137" s="46"/>
      <c r="AI137" s="49"/>
      <c r="AJ137" s="46">
        <f>VLOOKUP($D137,'[2]CSTD CS'!$D$26:$X$346,15,0)</f>
        <v>0</v>
      </c>
      <c r="AK137" s="46"/>
      <c r="AL137" s="46">
        <f>VLOOKUP($D137,'[2]CSTD CS'!$D$26:$X$346,17,0)</f>
        <v>0</v>
      </c>
      <c r="AM137" s="3"/>
      <c r="AN137" s="46">
        <f>VLOOKUP($D137,'[2]CSTD CS'!$D$26:$X$346,16,0)</f>
        <v>0</v>
      </c>
      <c r="AO137" s="46"/>
      <c r="AP137" s="30"/>
      <c r="AQ137" s="46">
        <f>VLOOKUP($D137,'[3]CSTD CS'!$D$25:$AD$344,13,0)</f>
        <v>0</v>
      </c>
      <c r="AR137" s="46"/>
      <c r="AS137" s="3" t="s">
        <v>624</v>
      </c>
      <c r="AT137" s="3"/>
      <c r="AU137" s="46"/>
      <c r="AV137" s="3"/>
      <c r="AW137" s="24"/>
      <c r="AX137" s="46">
        <f>VLOOKUP($D137,'[3]CSTD CS'!$D$25:$AD$344,15,0)</f>
        <v>0</v>
      </c>
      <c r="AY137" s="46"/>
      <c r="AZ137" s="3" t="s">
        <v>802</v>
      </c>
      <c r="BA137" s="3"/>
      <c r="BB137" s="46"/>
      <c r="BC137" s="3"/>
      <c r="BD137" s="33"/>
      <c r="BE137" s="46">
        <f>VLOOKUP($D137,'[3]CSTD CS'!$D$25:$AD$344,17,0)</f>
        <v>0</v>
      </c>
      <c r="BF137" s="46"/>
      <c r="BG137" s="3" t="s">
        <v>898</v>
      </c>
      <c r="BH137" s="3"/>
      <c r="BI137" s="46"/>
      <c r="BJ137" s="46"/>
      <c r="BK137" s="46"/>
      <c r="BL137" s="60"/>
      <c r="BM137" s="46">
        <f>VLOOKUP($D137,'[3]CSTD CS'!$D$25:$AD$344,20,0)</f>
        <v>0</v>
      </c>
      <c r="BN137" s="46"/>
      <c r="BO137" s="3" t="s">
        <v>994</v>
      </c>
      <c r="BP137" s="46"/>
      <c r="BQ137" s="46"/>
      <c r="BR137" s="46"/>
      <c r="BS137" s="46"/>
      <c r="BT137" s="60"/>
      <c r="BU137" s="46">
        <f>VLOOKUP($D137,'[3]CSTD CS'!$D$25:$AA$344,23,0)</f>
        <v>0</v>
      </c>
      <c r="BV137" s="46"/>
      <c r="BW137" s="3">
        <v>0</v>
      </c>
      <c r="BX137" s="3"/>
      <c r="BY137" s="46"/>
      <c r="BZ137" s="46"/>
      <c r="CA137" s="46"/>
      <c r="CB137" s="46"/>
      <c r="CC137" s="46" t="str">
        <f>VLOOKUP($D137,'[3]CSTD CS'!$D$25:$AD$344,25,0)</f>
        <v>HTT NV</v>
      </c>
      <c r="CD137" s="46"/>
      <c r="CE137" s="46"/>
      <c r="CF137" s="3">
        <v>0</v>
      </c>
      <c r="CG137" s="46"/>
      <c r="CH137" s="46">
        <f>VLOOKUP(D137,[7]LTT!$D$10:$Q$342,10,0)</f>
        <v>0</v>
      </c>
      <c r="CI137" s="3"/>
      <c r="CJ137" s="12" t="str">
        <f>VLOOKUP(D137,'[8]XET CUOI NAM'!$E$9:$BF$332,53,0)</f>
        <v>HTT NV</v>
      </c>
      <c r="CK137" s="12">
        <f>VLOOKUP($D137,'[9]Mau 6'!$D$10:$R$333,7,0)</f>
        <v>0</v>
      </c>
      <c r="CL137" s="12" t="str">
        <f>VLOOKUP(D137,[10]PL7!$F$17:$G$117,2,0)</f>
        <v>X</v>
      </c>
      <c r="CM137" s="3" t="s">
        <v>1464</v>
      </c>
      <c r="CN137" s="12">
        <f t="shared" si="7"/>
        <v>0</v>
      </c>
      <c r="CO137" s="12">
        <f>VLOOKUP($D137,'[9]Mau 6'!$D$10:$R$333,10,0)</f>
        <v>0</v>
      </c>
      <c r="CP137" s="46"/>
      <c r="CQ137" s="12">
        <f>VLOOKUP($D137,'[9]Mau 6'!$D$10:$R$333,10,0)</f>
        <v>0</v>
      </c>
      <c r="CR137" s="12">
        <f>VLOOKUP($D137,'[9]Mau 6'!$D$10:$R$333,10,0)</f>
        <v>0</v>
      </c>
      <c r="CS137" s="12" t="s">
        <v>431</v>
      </c>
      <c r="CT137" s="12"/>
      <c r="CU137" s="12" t="str">
        <f>VLOOKUP($D137,'[11]XET CUOI NAM'!$E$9:$BF$336,47,0)</f>
        <v>Tốt</v>
      </c>
      <c r="CV137" s="3" t="s">
        <v>1658</v>
      </c>
      <c r="CW137" s="12"/>
      <c r="CX137" s="12"/>
      <c r="CY137" s="46"/>
      <c r="CZ137" s="46"/>
      <c r="DA137" s="46"/>
      <c r="DB137" s="12" t="s">
        <v>2226</v>
      </c>
      <c r="DC137" s="12" t="s">
        <v>315</v>
      </c>
      <c r="DD137" s="12"/>
      <c r="DE137" s="17" t="s">
        <v>2097</v>
      </c>
      <c r="DF137" s="5">
        <f>VLOOKUP($C137,'[16]Mau 2'!$C$9:$J$29,6,0)</f>
        <v>0</v>
      </c>
      <c r="DG137" s="191"/>
      <c r="DH137" s="191"/>
      <c r="DI137" s="191"/>
      <c r="DJ137" s="205"/>
    </row>
    <row r="138" spans="1:115" s="6" customFormat="1" ht="30" hidden="1" customHeight="1" x14ac:dyDescent="0.25">
      <c r="A138" s="12">
        <f>ROW()-23</f>
        <v>115</v>
      </c>
      <c r="B138" s="12">
        <f>COUNTIF($E$24:E138,E138)</f>
        <v>5</v>
      </c>
      <c r="C138" s="18" t="s">
        <v>321</v>
      </c>
      <c r="D138" s="12" t="str">
        <f>VLOOKUP(C138,'[1]XET CUOI NAM'!$D$9:$E$332,2,0)</f>
        <v>01004012</v>
      </c>
      <c r="E138" s="12" t="s">
        <v>392</v>
      </c>
      <c r="F138" s="12" t="s">
        <v>378</v>
      </c>
      <c r="G138" s="49"/>
      <c r="H138" s="46">
        <f>VLOOKUP($D138,'[2]CSTD CS'!$D$26:$X$346,3,0)</f>
        <v>0</v>
      </c>
      <c r="I138" s="46"/>
      <c r="J138" s="46">
        <f>VLOOKUP($D138,'[2]CSTD CS'!$D$26:$X$346,5,0)</f>
        <v>0</v>
      </c>
      <c r="K138" s="3"/>
      <c r="L138" s="46">
        <f>VLOOKUP($D138,'[2]CSTD CS'!$D$26:$X$346,4,0)</f>
        <v>0</v>
      </c>
      <c r="M138" s="46"/>
      <c r="N138" s="49"/>
      <c r="O138" s="46">
        <f>VLOOKUP($D138,'[2]CSTD CS'!$D$26:$X$346,6,0)</f>
        <v>0</v>
      </c>
      <c r="P138" s="46"/>
      <c r="Q138" s="46">
        <f>VLOOKUP($D138,'[2]CSTD CS'!$D$26:$X$346,8,0)</f>
        <v>0</v>
      </c>
      <c r="R138" s="3"/>
      <c r="S138" s="46">
        <f>VLOOKUP($D138,'[2]CSTD CS'!$D$26:$X$346,7,0)</f>
        <v>0</v>
      </c>
      <c r="T138" s="46"/>
      <c r="U138" s="49"/>
      <c r="V138" s="46">
        <f>VLOOKUP($D138,'[2]CSTD CS'!$D$26:$X$346,9,0)</f>
        <v>0</v>
      </c>
      <c r="W138" s="46"/>
      <c r="X138" s="46">
        <f>VLOOKUP($D138,'[2]CSTD CS'!$D$26:$X$346,11,0)</f>
        <v>0</v>
      </c>
      <c r="Y138" s="3"/>
      <c r="Z138" s="46">
        <f>VLOOKUP($D138,'[2]CSTD CS'!$D$26:$X$346,10,0)</f>
        <v>0</v>
      </c>
      <c r="AA138" s="46"/>
      <c r="AB138" s="49"/>
      <c r="AC138" s="46">
        <f>VLOOKUP($D138,'[2]CSTD CS'!$D$26:$X$346,12,0)</f>
        <v>0</v>
      </c>
      <c r="AD138" s="46"/>
      <c r="AE138" s="46">
        <f>VLOOKUP($D138,'[2]CSTD CS'!$D$26:$X$346,14,0)</f>
        <v>0</v>
      </c>
      <c r="AF138" s="3"/>
      <c r="AG138" s="46">
        <f>VLOOKUP($D138,'[2]CSTD CS'!$D$26:$X$346,13,0)</f>
        <v>0</v>
      </c>
      <c r="AH138" s="46"/>
      <c r="AI138" s="49"/>
      <c r="AJ138" s="46">
        <f>VLOOKUP($D138,'[2]CSTD CS'!$D$26:$X$346,15,0)</f>
        <v>0</v>
      </c>
      <c r="AK138" s="46"/>
      <c r="AL138" s="46">
        <f>VLOOKUP($D138,'[2]CSTD CS'!$D$26:$X$346,17,0)</f>
        <v>0</v>
      </c>
      <c r="AM138" s="3"/>
      <c r="AN138" s="46">
        <f>VLOOKUP($D138,'[2]CSTD CS'!$D$26:$X$346,16,0)</f>
        <v>0</v>
      </c>
      <c r="AO138" s="46"/>
      <c r="AP138" s="30"/>
      <c r="AQ138" s="46">
        <f>VLOOKUP($D138,'[3]CSTD CS'!$D$25:$AD$344,13,0)</f>
        <v>0</v>
      </c>
      <c r="AR138" s="46"/>
      <c r="AS138" s="3" t="s">
        <v>625</v>
      </c>
      <c r="AT138" s="3"/>
      <c r="AU138" s="46"/>
      <c r="AV138" s="3"/>
      <c r="AW138" s="24"/>
      <c r="AX138" s="46">
        <f>VLOOKUP($D138,'[3]CSTD CS'!$D$25:$AD$344,15,0)</f>
        <v>0</v>
      </c>
      <c r="AY138" s="46"/>
      <c r="AZ138" s="3">
        <v>0</v>
      </c>
      <c r="BA138" s="3"/>
      <c r="BB138" s="46"/>
      <c r="BC138" s="3"/>
      <c r="BD138" s="33"/>
      <c r="BE138" s="46">
        <f>VLOOKUP($D138,'[3]CSTD CS'!$D$25:$AD$344,17,0)</f>
        <v>0</v>
      </c>
      <c r="BF138" s="46"/>
      <c r="BG138" s="3">
        <v>0</v>
      </c>
      <c r="BH138" s="3"/>
      <c r="BI138" s="46"/>
      <c r="BJ138" s="46"/>
      <c r="BK138" s="46"/>
      <c r="BL138" s="25"/>
      <c r="BM138" s="46">
        <f>VLOOKUP($D138,'[3]CSTD CS'!$D$25:$AD$344,20,0)</f>
        <v>0</v>
      </c>
      <c r="BN138" s="46"/>
      <c r="BO138" s="3">
        <v>0</v>
      </c>
      <c r="BP138" s="46"/>
      <c r="BQ138" s="46"/>
      <c r="BR138" s="46"/>
      <c r="BS138" s="46"/>
      <c r="BT138" s="25"/>
      <c r="BU138" s="46">
        <f>VLOOKUP($D138,'[3]CSTD CS'!$D$25:$AA$344,23,0)</f>
        <v>0</v>
      </c>
      <c r="BV138" s="46"/>
      <c r="BW138" s="3">
        <v>0</v>
      </c>
      <c r="BX138" s="3"/>
      <c r="BY138" s="46"/>
      <c r="BZ138" s="46"/>
      <c r="CA138" s="46"/>
      <c r="CB138" s="46"/>
      <c r="CC138" s="46" t="str">
        <f>VLOOKUP($D138,'[3]CSTD CS'!$D$25:$AD$344,25,0)</f>
        <v>HTXS NV</v>
      </c>
      <c r="CD138" s="46"/>
      <c r="CE138" s="46"/>
      <c r="CF138" s="3">
        <v>0</v>
      </c>
      <c r="CG138" s="46"/>
      <c r="CH138" s="46">
        <f>VLOOKUP(D138,[7]LTT!$D$10:$Q$342,10,0)</f>
        <v>0</v>
      </c>
      <c r="CI138" s="3"/>
      <c r="CJ138" s="12" t="str">
        <f>VLOOKUP(D138,'[8]XET CUOI NAM'!$E$9:$BF$332,53,0)</f>
        <v>HTT NV</v>
      </c>
      <c r="CK138" s="12">
        <f>VLOOKUP($D138,'[9]Mau 6'!$D$10:$R$333,7,0)</f>
        <v>0</v>
      </c>
      <c r="CL138" s="12"/>
      <c r="CM138" s="3"/>
      <c r="CN138" s="12">
        <f t="shared" si="7"/>
        <v>0</v>
      </c>
      <c r="CO138" s="12">
        <f>VLOOKUP($D138,'[9]Mau 6'!$D$10:$R$333,10,0)</f>
        <v>0</v>
      </c>
      <c r="CP138" s="46"/>
      <c r="CQ138" s="12">
        <f>VLOOKUP($D138,'[9]Mau 6'!$D$10:$R$333,10,0)</f>
        <v>0</v>
      </c>
      <c r="CR138" s="12">
        <f>VLOOKUP($D138,'[9]Mau 6'!$D$10:$R$333,10,0)</f>
        <v>0</v>
      </c>
      <c r="CS138" s="12" t="s">
        <v>431</v>
      </c>
      <c r="CT138" s="12"/>
      <c r="CU138" s="12"/>
      <c r="CV138" s="3"/>
      <c r="CW138" s="12"/>
      <c r="CX138" s="12"/>
      <c r="CY138" s="46"/>
      <c r="CZ138" s="46"/>
      <c r="DA138" s="46"/>
      <c r="DB138" s="12" t="s">
        <v>2227</v>
      </c>
      <c r="DC138" s="12">
        <v>0</v>
      </c>
      <c r="DD138" s="12">
        <v>0</v>
      </c>
      <c r="DE138" s="5"/>
      <c r="DF138" s="5">
        <f>VLOOKUP($C138,'[16]Mau 2'!$C$9:$J$29,6,0)</f>
        <v>0</v>
      </c>
      <c r="DG138" s="191"/>
      <c r="DH138" s="191"/>
      <c r="DI138" s="191"/>
      <c r="DJ138" s="205"/>
    </row>
    <row r="139" spans="1:115" s="6" customFormat="1" ht="30" hidden="1" customHeight="1" x14ac:dyDescent="0.25">
      <c r="A139" s="12">
        <f>ROW()-23</f>
        <v>116</v>
      </c>
      <c r="B139" s="12">
        <f>COUNTIF($E$24:E139,E139)</f>
        <v>6</v>
      </c>
      <c r="C139" s="18" t="s">
        <v>320</v>
      </c>
      <c r="D139" s="12" t="str">
        <f>VLOOKUP(C139,'[1]XET CUOI NAM'!$D$9:$E$332,2,0)</f>
        <v>01010026</v>
      </c>
      <c r="E139" s="12" t="s">
        <v>392</v>
      </c>
      <c r="F139" s="12" t="s">
        <v>378</v>
      </c>
      <c r="G139" s="49"/>
      <c r="H139" s="46" t="str">
        <f>VLOOKUP($D139,'[2]CSTD CS'!$D$26:$X$346,3,0)</f>
        <v>x</v>
      </c>
      <c r="I139" s="46"/>
      <c r="J139" s="46" t="str">
        <f>VLOOKUP($D139,'[2]CSTD CS'!$D$26:$X$346,5,0)</f>
        <v>Hoàn thiện giáo trình hóa học II theo hướng tích cực hóa người học</v>
      </c>
      <c r="K139" s="3"/>
      <c r="L139" s="46">
        <f>VLOOKUP($D139,'[2]CSTD CS'!$D$26:$X$346,4,0)</f>
        <v>0</v>
      </c>
      <c r="M139" s="46"/>
      <c r="N139" s="49"/>
      <c r="O139" s="46">
        <f>VLOOKUP($D139,'[2]CSTD CS'!$D$26:$X$346,6,0)</f>
        <v>0</v>
      </c>
      <c r="P139" s="46"/>
      <c r="Q139" s="46">
        <f>VLOOKUP($D139,'[2]CSTD CS'!$D$26:$X$346,8,0)</f>
        <v>0</v>
      </c>
      <c r="R139" s="3"/>
      <c r="S139" s="46">
        <f>VLOOKUP($D139,'[2]CSTD CS'!$D$26:$X$346,7,0)</f>
        <v>0</v>
      </c>
      <c r="T139" s="46"/>
      <c r="U139" s="49"/>
      <c r="V139" s="46">
        <f>VLOOKUP($D139,'[2]CSTD CS'!$D$26:$X$346,9,0)</f>
        <v>0</v>
      </c>
      <c r="W139" s="46"/>
      <c r="X139" s="46">
        <f>VLOOKUP($D139,'[2]CSTD CS'!$D$26:$X$346,11,0)</f>
        <v>0</v>
      </c>
      <c r="Y139" s="3"/>
      <c r="Z139" s="46">
        <f>VLOOKUP($D139,'[2]CSTD CS'!$D$26:$X$346,10,0)</f>
        <v>0</v>
      </c>
      <c r="AA139" s="46"/>
      <c r="AB139" s="49"/>
      <c r="AC139" s="46">
        <f>VLOOKUP($D139,'[2]CSTD CS'!$D$26:$X$346,12,0)</f>
        <v>0</v>
      </c>
      <c r="AD139" s="46"/>
      <c r="AE139" s="46">
        <f>VLOOKUP($D139,'[2]CSTD CS'!$D$26:$X$346,14,0)</f>
        <v>0</v>
      </c>
      <c r="AF139" s="3"/>
      <c r="AG139" s="46">
        <f>VLOOKUP($D139,'[2]CSTD CS'!$D$26:$X$346,13,0)</f>
        <v>0</v>
      </c>
      <c r="AH139" s="46"/>
      <c r="AI139" s="49"/>
      <c r="AJ139" s="46">
        <f>VLOOKUP($D139,'[2]CSTD CS'!$D$26:$X$346,15,0)</f>
        <v>0</v>
      </c>
      <c r="AK139" s="46"/>
      <c r="AL139" s="46">
        <f>VLOOKUP($D139,'[2]CSTD CS'!$D$26:$X$346,17,0)</f>
        <v>0</v>
      </c>
      <c r="AM139" s="3"/>
      <c r="AN139" s="46">
        <f>VLOOKUP($D139,'[2]CSTD CS'!$D$26:$X$346,16,0)</f>
        <v>0</v>
      </c>
      <c r="AO139" s="46"/>
      <c r="AP139" s="30"/>
      <c r="AQ139" s="46">
        <f>VLOOKUP($D139,'[3]CSTD CS'!$D$25:$AD$344,13,0)</f>
        <v>0</v>
      </c>
      <c r="AR139" s="46"/>
      <c r="AS139" s="3" t="s">
        <v>626</v>
      </c>
      <c r="AT139" s="3"/>
      <c r="AU139" s="46"/>
      <c r="AV139" s="3"/>
      <c r="AW139" s="24"/>
      <c r="AX139" s="46">
        <f>VLOOKUP($D139,'[3]CSTD CS'!$D$25:$AD$344,15,0)</f>
        <v>0</v>
      </c>
      <c r="AY139" s="46"/>
      <c r="AZ139" s="3" t="s">
        <v>803</v>
      </c>
      <c r="BA139" s="3"/>
      <c r="BB139" s="46"/>
      <c r="BC139" s="3"/>
      <c r="BD139" s="33"/>
      <c r="BE139" s="46">
        <f>VLOOKUP($D139,'[3]CSTD CS'!$D$25:$AD$344,17,0)</f>
        <v>0</v>
      </c>
      <c r="BF139" s="46"/>
      <c r="BG139" s="3">
        <v>0</v>
      </c>
      <c r="BH139" s="3"/>
      <c r="BI139" s="46"/>
      <c r="BJ139" s="46"/>
      <c r="BK139" s="46"/>
      <c r="BL139" s="25"/>
      <c r="BM139" s="46">
        <f>VLOOKUP($D139,'[3]CSTD CS'!$D$25:$AD$344,20,0)</f>
        <v>0</v>
      </c>
      <c r="BN139" s="46"/>
      <c r="BO139" s="3">
        <v>0</v>
      </c>
      <c r="BP139" s="46"/>
      <c r="BQ139" s="46"/>
      <c r="BR139" s="46"/>
      <c r="BS139" s="46"/>
      <c r="BT139" s="25"/>
      <c r="BU139" s="46">
        <f>VLOOKUP($D139,'[3]CSTD CS'!$D$25:$AA$344,23,0)</f>
        <v>0</v>
      </c>
      <c r="BV139" s="46"/>
      <c r="BW139" s="3">
        <v>0</v>
      </c>
      <c r="BX139" s="3"/>
      <c r="BY139" s="46"/>
      <c r="BZ139" s="46"/>
      <c r="CA139" s="46"/>
      <c r="CB139" s="46"/>
      <c r="CC139" s="46" t="str">
        <f>VLOOKUP($D139,'[3]CSTD CS'!$D$25:$AD$344,25,0)</f>
        <v>HTXS NV</v>
      </c>
      <c r="CD139" s="46"/>
      <c r="CE139" s="46"/>
      <c r="CF139" s="3">
        <v>0</v>
      </c>
      <c r="CG139" s="46"/>
      <c r="CH139" s="46">
        <f>VLOOKUP(D139,[7]LTT!$D$10:$Q$342,10,0)</f>
        <v>0</v>
      </c>
      <c r="CI139" s="3"/>
      <c r="CJ139" s="12" t="str">
        <f>VLOOKUP(D139,'[8]XET CUOI NAM'!$E$9:$BF$332,53,0)</f>
        <v>HTT NV</v>
      </c>
      <c r="CK139" s="12">
        <f>VLOOKUP($D139,'[9]Mau 6'!$D$10:$R$333,7,0)</f>
        <v>0</v>
      </c>
      <c r="CL139" s="12"/>
      <c r="CM139" s="3"/>
      <c r="CN139" s="12">
        <f t="shared" si="7"/>
        <v>0</v>
      </c>
      <c r="CO139" s="12">
        <f>VLOOKUP($D139,'[9]Mau 6'!$D$10:$R$333,10,0)</f>
        <v>0</v>
      </c>
      <c r="CP139" s="46"/>
      <c r="CQ139" s="12">
        <f>VLOOKUP($D139,'[9]Mau 6'!$D$10:$R$333,10,0)</f>
        <v>0</v>
      </c>
      <c r="CR139" s="12">
        <f>VLOOKUP($D139,'[9]Mau 6'!$D$10:$R$333,10,0)</f>
        <v>0</v>
      </c>
      <c r="CS139" s="12" t="s">
        <v>431</v>
      </c>
      <c r="CT139" s="12"/>
      <c r="CU139" s="12"/>
      <c r="CV139" s="3"/>
      <c r="CW139" s="12"/>
      <c r="CX139" s="12"/>
      <c r="CY139" s="46"/>
      <c r="CZ139" s="46"/>
      <c r="DA139" s="46"/>
      <c r="DB139" s="12" t="s">
        <v>2227</v>
      </c>
      <c r="DC139" s="12">
        <v>0</v>
      </c>
      <c r="DD139" s="12">
        <v>0</v>
      </c>
      <c r="DE139" s="5"/>
      <c r="DF139" s="5">
        <f>VLOOKUP($C139,'[16]Mau 2'!$C$9:$J$29,6,0)</f>
        <v>0</v>
      </c>
      <c r="DG139" s="191"/>
      <c r="DH139" s="191"/>
      <c r="DI139" s="191"/>
      <c r="DJ139" s="205"/>
    </row>
    <row r="140" spans="1:115" s="6" customFormat="1" ht="30" hidden="1" customHeight="1" x14ac:dyDescent="0.25">
      <c r="A140" s="12">
        <f>ROW()-23</f>
        <v>117</v>
      </c>
      <c r="B140" s="12">
        <f>COUNTIF($E$24:E140,E140)</f>
        <v>7</v>
      </c>
      <c r="C140" s="18" t="s">
        <v>322</v>
      </c>
      <c r="D140" s="12" t="str">
        <f>VLOOKUP(C140,'[1]XET CUOI NAM'!$D$9:$E$332,2,0)</f>
        <v>01010023</v>
      </c>
      <c r="E140" s="12" t="s">
        <v>392</v>
      </c>
      <c r="F140" s="12" t="s">
        <v>378</v>
      </c>
      <c r="G140" s="49"/>
      <c r="H140" s="46">
        <f>VLOOKUP($D140,'[2]CSTD CS'!$D$26:$X$346,3,0)</f>
        <v>0</v>
      </c>
      <c r="I140" s="46"/>
      <c r="J140" s="46">
        <f>VLOOKUP($D140,'[2]CSTD CS'!$D$26:$X$346,5,0)</f>
        <v>0</v>
      </c>
      <c r="K140" s="3"/>
      <c r="L140" s="46">
        <f>VLOOKUP($D140,'[2]CSTD CS'!$D$26:$X$346,4,0)</f>
        <v>0</v>
      </c>
      <c r="M140" s="46"/>
      <c r="N140" s="49"/>
      <c r="O140" s="46" t="str">
        <f>VLOOKUP($D140,'[2]CSTD CS'!$D$26:$X$346,6,0)</f>
        <v>x</v>
      </c>
      <c r="P140" s="46"/>
      <c r="Q140" s="46" t="str">
        <f>VLOOKUP($D140,'[2]CSTD CS'!$D$26:$X$346,8,0)</f>
        <v>Giải pháp nâng cao kết quả học tập</v>
      </c>
      <c r="R140" s="3"/>
      <c r="S140" s="46">
        <f>VLOOKUP($D140,'[2]CSTD CS'!$D$26:$X$346,7,0)</f>
        <v>0</v>
      </c>
      <c r="T140" s="46"/>
      <c r="U140" s="49"/>
      <c r="V140" s="46" t="str">
        <f>VLOOKUP($D140,'[2]CSTD CS'!$D$26:$X$346,9,0)</f>
        <v>x</v>
      </c>
      <c r="W140" s="46"/>
      <c r="X140" s="46" t="str">
        <f>VLOOKUP($D140,'[2]CSTD CS'!$D$26:$X$346,11,0)</f>
        <v>Biện pháp hướng dẫn sinh viên phương pháp học chuẩn bị cho đề thi không sử dụng tài liệu</v>
      </c>
      <c r="Y140" s="3"/>
      <c r="Z140" s="46" t="str">
        <f>VLOOKUP($D140,'[2]CSTD CS'!$D$26:$X$346,10,0)</f>
        <v>x</v>
      </c>
      <c r="AA140" s="46"/>
      <c r="AB140" s="49"/>
      <c r="AC140" s="46" t="str">
        <f>VLOOKUP($D140,'[2]CSTD CS'!$D$26:$X$346,12,0)</f>
        <v>x</v>
      </c>
      <c r="AD140" s="46"/>
      <c r="AE140" s="46" t="str">
        <f>VLOOKUP($D140,'[2]CSTD CS'!$D$26:$X$346,14,0)</f>
        <v>Một số kinh nghiệm trong việc hướng dẫn sinh viên bậc cao đẳng giải dạng bài tập chuẩn bị cho buổi phỏng vấn xin việc</v>
      </c>
      <c r="AF140" s="3"/>
      <c r="AG140" s="46">
        <f>VLOOKUP($D140,'[2]CSTD CS'!$D$26:$X$346,13,0)</f>
        <v>0</v>
      </c>
      <c r="AH140" s="46"/>
      <c r="AI140" s="49"/>
      <c r="AJ140" s="46" t="str">
        <f>VLOOKUP($D140,'[2]CSTD CS'!$D$26:$X$346,15,0)</f>
        <v>x</v>
      </c>
      <c r="AK140" s="46"/>
      <c r="AL140" s="46" t="str">
        <f>VLOOKUP($D140,'[2]CSTD CS'!$D$26:$X$346,17,0)</f>
        <v>Kinh nghiệm trong việc hướng dẫn kỹ năng thuyết trình cho sinh viên bậc Cao đẳng.</v>
      </c>
      <c r="AM140" s="3"/>
      <c r="AN140" s="46" t="str">
        <f>VLOOKUP($D140,'[2]CSTD CS'!$D$26:$X$346,16,0)</f>
        <v>x</v>
      </c>
      <c r="AO140" s="46"/>
      <c r="AP140" s="38"/>
      <c r="AQ140" s="46">
        <f>VLOOKUP($D140,'[3]CSTD CS'!$D$25:$AD$344,13,0)</f>
        <v>0</v>
      </c>
      <c r="AR140" s="46"/>
      <c r="AS140" s="3" t="s">
        <v>627</v>
      </c>
      <c r="AT140" s="3"/>
      <c r="AU140" s="46"/>
      <c r="AV140" s="3"/>
      <c r="AW140" s="24"/>
      <c r="AX140" s="46">
        <f>VLOOKUP($D140,'[3]CSTD CS'!$D$25:$AD$344,15,0)</f>
        <v>0</v>
      </c>
      <c r="AY140" s="46"/>
      <c r="AZ140" s="3">
        <v>0</v>
      </c>
      <c r="BA140" s="3"/>
      <c r="BB140" s="46"/>
      <c r="BC140" s="3"/>
      <c r="BD140" s="33"/>
      <c r="BE140" s="46">
        <f>VLOOKUP($D140,'[3]CSTD CS'!$D$25:$AD$344,17,0)</f>
        <v>0</v>
      </c>
      <c r="BF140" s="46"/>
      <c r="BG140" s="3" t="s">
        <v>899</v>
      </c>
      <c r="BH140" s="3"/>
      <c r="BI140" s="46"/>
      <c r="BJ140" s="46"/>
      <c r="BK140" s="46"/>
      <c r="BL140" s="25"/>
      <c r="BM140" s="46">
        <f>VLOOKUP($D140,'[3]CSTD CS'!$D$25:$AD$344,20,0)</f>
        <v>0</v>
      </c>
      <c r="BN140" s="46"/>
      <c r="BO140" s="3">
        <v>0</v>
      </c>
      <c r="BP140" s="46"/>
      <c r="BQ140" s="46"/>
      <c r="BR140" s="46"/>
      <c r="BS140" s="46"/>
      <c r="BT140" s="25"/>
      <c r="BU140" s="46">
        <f>VLOOKUP($D140,'[3]CSTD CS'!$D$25:$AA$344,23,0)</f>
        <v>0</v>
      </c>
      <c r="BV140" s="46"/>
      <c r="BW140" s="3">
        <v>0</v>
      </c>
      <c r="BX140" s="3"/>
      <c r="BY140" s="46"/>
      <c r="BZ140" s="46"/>
      <c r="CA140" s="46"/>
      <c r="CB140" s="46"/>
      <c r="CC140" s="46" t="str">
        <f>VLOOKUP($D140,'[3]CSTD CS'!$D$25:$AD$344,25,0)</f>
        <v>HTXS NV</v>
      </c>
      <c r="CD140" s="46"/>
      <c r="CE140" s="46"/>
      <c r="CF140" s="3">
        <v>0</v>
      </c>
      <c r="CG140" s="46"/>
      <c r="CH140" s="46">
        <f>VLOOKUP(D140,[7]LTT!$D$10:$Q$342,10,0)</f>
        <v>0</v>
      </c>
      <c r="CI140" s="3"/>
      <c r="CJ140" s="12" t="str">
        <f>VLOOKUP(D140,'[8]XET CUOI NAM'!$E$9:$BF$332,53,0)</f>
        <v>HTT NV</v>
      </c>
      <c r="CK140" s="12">
        <f>VLOOKUP($D140,'[9]Mau 6'!$D$10:$R$333,7,0)</f>
        <v>0</v>
      </c>
      <c r="CL140" s="12"/>
      <c r="CM140" s="3"/>
      <c r="CN140" s="12">
        <f t="shared" si="7"/>
        <v>0</v>
      </c>
      <c r="CO140" s="12">
        <f>VLOOKUP($D140,'[9]Mau 6'!$D$10:$R$333,10,0)</f>
        <v>0</v>
      </c>
      <c r="CP140" s="46"/>
      <c r="CQ140" s="12">
        <f>VLOOKUP($D140,'[9]Mau 6'!$D$10:$R$333,10,0)</f>
        <v>0</v>
      </c>
      <c r="CR140" s="12">
        <f>VLOOKUP($D140,'[9]Mau 6'!$D$10:$R$333,10,0)</f>
        <v>0</v>
      </c>
      <c r="CS140" s="12" t="s">
        <v>431</v>
      </c>
      <c r="CT140" s="12"/>
      <c r="CU140" s="12"/>
      <c r="CV140" s="3"/>
      <c r="CW140" s="12"/>
      <c r="CX140" s="12"/>
      <c r="CY140" s="46"/>
      <c r="CZ140" s="46"/>
      <c r="DA140" s="46"/>
      <c r="DB140" s="12" t="s">
        <v>2227</v>
      </c>
      <c r="DC140" s="12">
        <v>0</v>
      </c>
      <c r="DD140" s="12">
        <v>0</v>
      </c>
      <c r="DE140" s="5"/>
      <c r="DF140" s="5">
        <f>VLOOKUP($C140,'[16]Mau 2'!$C$9:$J$29,6,0)</f>
        <v>0</v>
      </c>
      <c r="DG140" s="191"/>
      <c r="DH140" s="191"/>
      <c r="DI140" s="191"/>
      <c r="DJ140" s="205"/>
    </row>
    <row r="141" spans="1:115" s="6" customFormat="1" ht="30" customHeight="1" x14ac:dyDescent="0.25">
      <c r="A141" s="337">
        <f>IF(C141="","",SUBTOTAL(3,$D$24:D141))</f>
        <v>13</v>
      </c>
      <c r="B141" s="337">
        <f>COUNTIF($E$24:E141,E141)</f>
        <v>8</v>
      </c>
      <c r="C141" s="347" t="s">
        <v>323</v>
      </c>
      <c r="D141" s="12" t="str">
        <f>VLOOKUP(C141,'[1]XET CUOI NAM'!$D$9:$E$332,2,0)</f>
        <v>01010029</v>
      </c>
      <c r="E141" s="12" t="s">
        <v>392</v>
      </c>
      <c r="F141" s="12" t="s">
        <v>378</v>
      </c>
      <c r="G141" s="49"/>
      <c r="H141" s="46" t="str">
        <f>VLOOKUP($D141,'[2]CSTD CS'!$D$26:$X$346,3,0)</f>
        <v>x</v>
      </c>
      <c r="I141" s="46"/>
      <c r="J141" s="46" t="str">
        <f>VLOOKUP($D141,'[2]CSTD CS'!$D$26:$X$346,5,0)</f>
        <v>Phát triển tư duy của sinh viên trong dạy học Vật Lý</v>
      </c>
      <c r="K141" s="3"/>
      <c r="L141" s="46">
        <f>VLOOKUP($D141,'[2]CSTD CS'!$D$26:$X$346,4,0)</f>
        <v>0</v>
      </c>
      <c r="M141" s="46"/>
      <c r="N141" s="49"/>
      <c r="O141" s="46" t="str">
        <f>VLOOKUP($D141,'[2]CSTD CS'!$D$26:$X$346,6,0)</f>
        <v>x</v>
      </c>
      <c r="P141" s="46"/>
      <c r="Q141" s="46" t="str">
        <f>VLOOKUP($D141,'[2]CSTD CS'!$D$26:$X$346,8,0)</f>
        <v>Sử dụng hệ thống trắc nghiệm khách quan nhiều lựa chọn để kiểm tra và đánh giá kết quả học tập của SV</v>
      </c>
      <c r="R141" s="3"/>
      <c r="S141" s="325" t="str">
        <f>VLOOKUP($D141,'[2]CSTD CS'!$D$26:$X$346,7,0)</f>
        <v>x</v>
      </c>
      <c r="T141" s="46"/>
      <c r="U141" s="49"/>
      <c r="V141" s="325" t="str">
        <f>VLOOKUP($D141,'[2]CSTD CS'!$D$26:$X$346,9,0)</f>
        <v>x</v>
      </c>
      <c r="W141" s="46"/>
      <c r="X141" s="46" t="str">
        <f>VLOOKUP($D141,'[2]CSTD CS'!$D$26:$X$346,11,0)</f>
        <v>Vận dụng lý thuyết tình huống dạy học thông qua dạy học chương "Những định luật cơ bản của dòng điện không đổi" nhằm phát triển năng lực tư duy cho Sinh viên</v>
      </c>
      <c r="Y141" s="3"/>
      <c r="Z141" s="46">
        <f>VLOOKUP($D141,'[2]CSTD CS'!$D$26:$X$346,10,0)</f>
        <v>0</v>
      </c>
      <c r="AA141" s="46"/>
      <c r="AB141" s="49"/>
      <c r="AC141" s="325" t="str">
        <f>VLOOKUP($D141,'[2]CSTD CS'!$D$26:$X$346,12,0)</f>
        <v>x</v>
      </c>
      <c r="AD141" s="46"/>
      <c r="AE141" s="46" t="str">
        <f>VLOOKUP($D141,'[2]CSTD CS'!$D$26:$X$346,14,0)</f>
        <v>Vận dụng phối hợp các phương pháp nhận thức vào dạy học giải quyết vấn đề chương "cơ sở của quang học sóng" nhằm bồi dưỡng năng lực tư duy, năng lực giải quyết vấn đề cho sinh viên</v>
      </c>
      <c r="AF141" s="3"/>
      <c r="AG141" s="46" t="str">
        <f>VLOOKUP($D141,'[2]CSTD CS'!$D$26:$X$346,13,0)</f>
        <v>x</v>
      </c>
      <c r="AH141" s="46"/>
      <c r="AI141" s="49"/>
      <c r="AJ141" s="325" t="str">
        <f>VLOOKUP($D141,'[2]CSTD CS'!$D$26:$X$346,15,0)</f>
        <v>x</v>
      </c>
      <c r="AK141" s="46"/>
      <c r="AL141" s="46" t="str">
        <f>VLOOKUP($D141,'[2]CSTD CS'!$D$26:$X$346,17,0)</f>
        <v>Xây dựng và sử dụng hệ thống bài tập phần "Nhiệt học" vật lý đại cương nhằm nâng cao chất lượng học tập của sinh viên trường Cao đẳng Kỹ thuật Lý Tự Trọng.</v>
      </c>
      <c r="AM141" s="3"/>
      <c r="AN141" s="46">
        <f>VLOOKUP($D141,'[2]CSTD CS'!$D$26:$X$346,16,0)</f>
        <v>0</v>
      </c>
      <c r="AO141" s="46"/>
      <c r="AP141" s="30"/>
      <c r="AQ141" s="46">
        <f>VLOOKUP($D141,'[3]CSTD CS'!$D$25:$AD$344,13,0)</f>
        <v>0</v>
      </c>
      <c r="AR141" s="46"/>
      <c r="AS141" s="3" t="s">
        <v>628</v>
      </c>
      <c r="AT141" s="3"/>
      <c r="AU141" s="46"/>
      <c r="AV141" s="3"/>
      <c r="AW141" s="24"/>
      <c r="AX141" s="46">
        <f>VLOOKUP($D141,'[3]CSTD CS'!$D$25:$AD$344,15,0)</f>
        <v>0</v>
      </c>
      <c r="AY141" s="46"/>
      <c r="AZ141" s="3">
        <v>0</v>
      </c>
      <c r="BA141" s="3"/>
      <c r="BB141" s="46"/>
      <c r="BC141" s="3"/>
      <c r="BD141" s="33"/>
      <c r="BE141" s="46">
        <f>VLOOKUP($D141,'[3]CSTD CS'!$D$25:$AD$344,17,0)</f>
        <v>0</v>
      </c>
      <c r="BF141" s="46"/>
      <c r="BG141" s="3" t="s">
        <v>900</v>
      </c>
      <c r="BH141" s="3"/>
      <c r="BI141" s="46"/>
      <c r="BJ141" s="46"/>
      <c r="BK141" s="46"/>
      <c r="BL141" s="60"/>
      <c r="BM141" s="46">
        <f>VLOOKUP($D141,'[3]CSTD CS'!$D$25:$AD$344,20,0)</f>
        <v>0</v>
      </c>
      <c r="BN141" s="46">
        <f>VLOOKUP(C141,'[4]TH cham SK'!$P$19:$S$167,4,0)</f>
        <v>0</v>
      </c>
      <c r="BO141" s="3" t="s">
        <v>995</v>
      </c>
      <c r="BP141" s="46"/>
      <c r="BQ141" s="46"/>
      <c r="BR141" s="46" t="s">
        <v>346</v>
      </c>
      <c r="BS141" s="46"/>
      <c r="BT141" s="60"/>
      <c r="BU141" s="46">
        <f>VLOOKUP($D141,'[3]CSTD CS'!$D$25:$AA$344,23,0)</f>
        <v>0</v>
      </c>
      <c r="BV141" s="46">
        <f>VLOOKUP(C141,'[5]TH chi tiet'!$N$15:$Q$161,4,0)</f>
        <v>0</v>
      </c>
      <c r="BW141" s="3" t="s">
        <v>1136</v>
      </c>
      <c r="BX141" s="3"/>
      <c r="BY141" s="46"/>
      <c r="BZ141" s="46"/>
      <c r="CA141" s="46"/>
      <c r="CB141" s="46"/>
      <c r="CC141" s="46" t="str">
        <f>VLOOKUP($D141,'[3]CSTD CS'!$D$25:$AD$344,25,0)</f>
        <v>HTXS NV</v>
      </c>
      <c r="CD141" s="46"/>
      <c r="CE141" s="46"/>
      <c r="CF141" s="3" t="s">
        <v>1294</v>
      </c>
      <c r="CG141" s="46"/>
      <c r="CH141" s="46">
        <f>VLOOKUP(D141,[7]LTT!$D$10:$Q$342,10,0)</f>
        <v>0</v>
      </c>
      <c r="CI141" s="3"/>
      <c r="CJ141" s="12" t="str">
        <f>VLOOKUP(D141,'[8]XET CUOI NAM'!$E$9:$BF$332,53,0)</f>
        <v>HTT NV</v>
      </c>
      <c r="CK141" s="12">
        <f>VLOOKUP($D141,'[9]Mau 6'!$D$10:$R$333,7,0)</f>
        <v>0</v>
      </c>
      <c r="CL141" s="12"/>
      <c r="CM141" s="3" t="s">
        <v>1465</v>
      </c>
      <c r="CN141" s="12">
        <f t="shared" si="7"/>
        <v>0</v>
      </c>
      <c r="CO141" s="12">
        <f>VLOOKUP($D141,'[9]Mau 6'!$D$10:$R$333,10,0)</f>
        <v>0</v>
      </c>
      <c r="CP141" s="46"/>
      <c r="CQ141" s="12">
        <f>VLOOKUP($D141,'[9]Mau 6'!$D$10:$R$333,10,0)</f>
        <v>0</v>
      </c>
      <c r="CR141" s="12">
        <f>VLOOKUP($D141,'[9]Mau 6'!$D$10:$R$333,10,0)</f>
        <v>0</v>
      </c>
      <c r="CS141" s="12" t="s">
        <v>431</v>
      </c>
      <c r="CT141" s="12"/>
      <c r="CU141" s="12"/>
      <c r="CV141" s="3" t="s">
        <v>1659</v>
      </c>
      <c r="CW141" s="12"/>
      <c r="CX141" s="12"/>
      <c r="CY141" s="46"/>
      <c r="CZ141" s="46"/>
      <c r="DA141" s="46"/>
      <c r="DB141" s="12" t="s">
        <v>2227</v>
      </c>
      <c r="DC141" s="12">
        <v>0</v>
      </c>
      <c r="DD141" s="12"/>
      <c r="DE141" s="17" t="s">
        <v>2098</v>
      </c>
      <c r="DF141" s="5">
        <f>VLOOKUP($C141,'[16]Mau 2'!$C$9:$J$29,6,0)</f>
        <v>0</v>
      </c>
      <c r="DG141" s="191"/>
      <c r="DH141" s="191"/>
      <c r="DI141" s="191"/>
      <c r="DJ141" s="205"/>
    </row>
    <row r="142" spans="1:115" s="6" customFormat="1" ht="30" hidden="1" customHeight="1" x14ac:dyDescent="0.25">
      <c r="A142" s="12">
        <f>IF(C142="","",SUBTOTAL(3,$D$24:D142))</f>
        <v>13</v>
      </c>
      <c r="B142" s="12">
        <f>COUNTIF($E$24:E142,E142)</f>
        <v>9</v>
      </c>
      <c r="C142" s="18" t="s">
        <v>63</v>
      </c>
      <c r="D142" s="12" t="str">
        <f>VLOOKUP(C142,'[1]XET CUOI NAM'!$D$9:$E$332,2,0)</f>
        <v>01010024</v>
      </c>
      <c r="E142" s="12" t="s">
        <v>392</v>
      </c>
      <c r="F142" s="12" t="s">
        <v>378</v>
      </c>
      <c r="G142" s="49"/>
      <c r="H142" s="46" t="str">
        <f>VLOOKUP($D142,'[2]CSTD CS'!$D$26:$X$346,3,0)</f>
        <v>x</v>
      </c>
      <c r="I142" s="46"/>
      <c r="J142" s="46" t="str">
        <f>VLOOKUP($D142,'[2]CSTD CS'!$D$26:$X$346,5,0)</f>
        <v>Xây dựng: “ Bài giảng thuyết trình cho Sinh viên”</v>
      </c>
      <c r="K142" s="3"/>
      <c r="L142" s="46">
        <f>VLOOKUP($D142,'[2]CSTD CS'!$D$26:$X$346,4,0)</f>
        <v>0</v>
      </c>
      <c r="M142" s="46"/>
      <c r="N142" s="49"/>
      <c r="O142" s="46">
        <f>VLOOKUP($D142,'[2]CSTD CS'!$D$26:$X$346,6,0)</f>
        <v>0</v>
      </c>
      <c r="P142" s="46"/>
      <c r="Q142" s="46" t="str">
        <f>VLOOKUP($D142,'[2]CSTD CS'!$D$26:$X$346,8,0)</f>
        <v>Thiết kế giáo án điện tử Vật lí 1</v>
      </c>
      <c r="R142" s="3"/>
      <c r="S142" s="46">
        <f>VLOOKUP($D142,'[2]CSTD CS'!$D$26:$X$346,7,0)</f>
        <v>0</v>
      </c>
      <c r="T142" s="46"/>
      <c r="U142" s="49"/>
      <c r="V142" s="46" t="str">
        <f>VLOOKUP($D142,'[2]CSTD CS'!$D$26:$X$346,9,0)</f>
        <v>x</v>
      </c>
      <c r="W142" s="46"/>
      <c r="X142" s="46" t="str">
        <f>VLOOKUP($D142,'[2]CSTD CS'!$D$26:$X$346,11,0)</f>
        <v>Thiết kế giáo án điện tử Vật lí 1</v>
      </c>
      <c r="Y142" s="3"/>
      <c r="Z142" s="46">
        <f>VLOOKUP($D142,'[2]CSTD CS'!$D$26:$X$346,10,0)</f>
        <v>0</v>
      </c>
      <c r="AA142" s="46"/>
      <c r="AB142" s="49"/>
      <c r="AC142" s="46">
        <f>VLOOKUP($D142,'[2]CSTD CS'!$D$26:$X$346,12,0)</f>
        <v>0</v>
      </c>
      <c r="AD142" s="46"/>
      <c r="AE142" s="46">
        <f>VLOOKUP($D142,'[2]CSTD CS'!$D$26:$X$346,14,0)</f>
        <v>0</v>
      </c>
      <c r="AF142" s="3"/>
      <c r="AG142" s="46">
        <f>VLOOKUP($D142,'[2]CSTD CS'!$D$26:$X$346,13,0)</f>
        <v>0</v>
      </c>
      <c r="AH142" s="46"/>
      <c r="AI142" s="49"/>
      <c r="AJ142" s="46">
        <f>VLOOKUP($D142,'[2]CSTD CS'!$D$26:$X$346,15,0)</f>
        <v>0</v>
      </c>
      <c r="AK142" s="46"/>
      <c r="AL142" s="46" t="str">
        <f>VLOOKUP($D142,'[2]CSTD CS'!$D$26:$X$346,17,0)</f>
        <v>Nâng cao hiệu quả thảo luận nhóm trong giờ học lý thuyết học phần Vật lý đại cương tại trường Cao đẳng Kỹ thuật Lý Tự Trọng</v>
      </c>
      <c r="AM142" s="3"/>
      <c r="AN142" s="46">
        <f>VLOOKUP($D142,'[2]CSTD CS'!$D$26:$X$346,16,0)</f>
        <v>0</v>
      </c>
      <c r="AO142" s="46"/>
      <c r="AP142" s="30"/>
      <c r="AQ142" s="46">
        <f>VLOOKUP($D142,'[3]CSTD CS'!$D$25:$AD$344,13,0)</f>
        <v>0</v>
      </c>
      <c r="AR142" s="46"/>
      <c r="AS142" s="3" t="s">
        <v>629</v>
      </c>
      <c r="AT142" s="3"/>
      <c r="AU142" s="46"/>
      <c r="AV142" s="3"/>
      <c r="AW142" s="24"/>
      <c r="AX142" s="46">
        <f>VLOOKUP($D142,'[3]CSTD CS'!$D$25:$AD$344,15,0)</f>
        <v>0</v>
      </c>
      <c r="AY142" s="46"/>
      <c r="AZ142" s="3" t="s">
        <v>804</v>
      </c>
      <c r="BA142" s="3"/>
      <c r="BB142" s="46"/>
      <c r="BC142" s="3"/>
      <c r="BD142" s="33"/>
      <c r="BE142" s="46">
        <f>VLOOKUP($D142,'[3]CSTD CS'!$D$25:$AD$344,17,0)</f>
        <v>0</v>
      </c>
      <c r="BF142" s="46"/>
      <c r="BG142" s="3">
        <v>0</v>
      </c>
      <c r="BH142" s="3"/>
      <c r="BI142" s="46"/>
      <c r="BJ142" s="46"/>
      <c r="BK142" s="46"/>
      <c r="BL142" s="60"/>
      <c r="BM142" s="46">
        <f>VLOOKUP($D142,'[3]CSTD CS'!$D$25:$AD$344,20,0)</f>
        <v>0</v>
      </c>
      <c r="BN142" s="46"/>
      <c r="BO142" s="3">
        <v>0</v>
      </c>
      <c r="BP142" s="46"/>
      <c r="BQ142" s="46"/>
      <c r="BR142" s="46"/>
      <c r="BS142" s="46"/>
      <c r="BT142" s="60"/>
      <c r="BU142" s="46">
        <f>VLOOKUP($D142,'[3]CSTD CS'!$D$25:$AA$344,23,0)</f>
        <v>0</v>
      </c>
      <c r="BV142" s="46"/>
      <c r="BW142" s="3" t="s">
        <v>1137</v>
      </c>
      <c r="BX142" s="3"/>
      <c r="BY142" s="46"/>
      <c r="BZ142" s="46"/>
      <c r="CA142" s="46"/>
      <c r="CB142" s="46"/>
      <c r="CC142" s="46" t="str">
        <f>VLOOKUP($D142,'[3]CSTD CS'!$D$25:$AD$344,25,0)</f>
        <v>HTXS NV</v>
      </c>
      <c r="CD142" s="46"/>
      <c r="CE142" s="46"/>
      <c r="CF142" s="3" t="s">
        <v>1295</v>
      </c>
      <c r="CG142" s="46"/>
      <c r="CH142" s="46">
        <f>VLOOKUP(D142,[7]LTT!$D$10:$Q$342,10,0)</f>
        <v>0</v>
      </c>
      <c r="CI142" s="3"/>
      <c r="CJ142" s="12" t="str">
        <f>VLOOKUP(D142,'[8]XET CUOI NAM'!$E$9:$BF$332,53,0)</f>
        <v>HTT NV</v>
      </c>
      <c r="CK142" s="12">
        <f>VLOOKUP($D142,'[9]Mau 6'!$D$10:$R$333,7,0)</f>
        <v>0</v>
      </c>
      <c r="CL142" s="12" t="str">
        <f>VLOOKUP(D142,[10]PL7!$F$17:$G$117,2,0)</f>
        <v>X</v>
      </c>
      <c r="CM142" s="3" t="s">
        <v>1466</v>
      </c>
      <c r="CN142" s="12">
        <f t="shared" si="7"/>
        <v>0</v>
      </c>
      <c r="CO142" s="12">
        <f>VLOOKUP($D142,'[9]Mau 6'!$D$10:$R$333,10,0)</f>
        <v>0</v>
      </c>
      <c r="CP142" s="46"/>
      <c r="CQ142" s="12">
        <f>VLOOKUP($D142,'[9]Mau 6'!$D$10:$R$333,10,0)</f>
        <v>0</v>
      </c>
      <c r="CR142" s="12">
        <f>VLOOKUP($D142,'[9]Mau 6'!$D$10:$R$333,10,0)</f>
        <v>0</v>
      </c>
      <c r="CS142" s="12" t="s">
        <v>431</v>
      </c>
      <c r="CT142" s="12"/>
      <c r="CU142" s="12"/>
      <c r="CV142" s="3" t="s">
        <v>1660</v>
      </c>
      <c r="CW142" s="12"/>
      <c r="CX142" s="12"/>
      <c r="CY142" s="46"/>
      <c r="CZ142" s="46"/>
      <c r="DA142" s="46"/>
      <c r="DB142" s="12" t="s">
        <v>2227</v>
      </c>
      <c r="DC142" s="12">
        <v>0</v>
      </c>
      <c r="DD142" s="12"/>
      <c r="DE142" s="17" t="s">
        <v>2099</v>
      </c>
      <c r="DF142" s="5">
        <f>VLOOKUP($C142,'[16]Mau 2'!$C$9:$J$29,6,0)</f>
        <v>0</v>
      </c>
      <c r="DG142" s="191"/>
      <c r="DH142" s="191"/>
      <c r="DI142" s="191"/>
      <c r="DJ142" s="205"/>
    </row>
    <row r="143" spans="1:115" s="6" customFormat="1" ht="30" hidden="1" customHeight="1" x14ac:dyDescent="0.25">
      <c r="A143" s="12">
        <f t="shared" ref="A143:A148" si="8">ROW()-23</f>
        <v>120</v>
      </c>
      <c r="B143" s="12">
        <f>COUNTIF($E$24:E143,E143)</f>
        <v>10</v>
      </c>
      <c r="C143" s="18" t="s">
        <v>64</v>
      </c>
      <c r="D143" s="12" t="str">
        <f>VLOOKUP(C143,'[1]XET CUOI NAM'!$D$9:$E$332,2,0)</f>
        <v>01010017</v>
      </c>
      <c r="E143" s="12" t="s">
        <v>392</v>
      </c>
      <c r="F143" s="12" t="s">
        <v>378</v>
      </c>
      <c r="G143" s="49"/>
      <c r="H143" s="46" t="str">
        <f>VLOOKUP($D143,'[2]CSTD CS'!$D$26:$X$346,3,0)</f>
        <v>x</v>
      </c>
      <c r="I143" s="46"/>
      <c r="J143" s="46" t="str">
        <f>VLOOKUP($D143,'[2]CSTD CS'!$D$26:$X$346,5,0)</f>
        <v xml:space="preserve">Khai thác các dữ kiện cho việc giải bài tập </v>
      </c>
      <c r="K143" s="3"/>
      <c r="L143" s="46" t="str">
        <f>VLOOKUP($D143,'[2]CSTD CS'!$D$26:$X$346,4,0)</f>
        <v>x</v>
      </c>
      <c r="M143" s="46"/>
      <c r="N143" s="49"/>
      <c r="O143" s="46">
        <f>VLOOKUP($D143,'[2]CSTD CS'!$D$26:$X$346,6,0)</f>
        <v>0</v>
      </c>
      <c r="P143" s="46"/>
      <c r="Q143" s="46" t="str">
        <f>VLOOKUP($D143,'[2]CSTD CS'!$D$26:$X$346,8,0)</f>
        <v>Một số kinh nghiệm tạo  hứng thú cho Sinh viên học môn Vật lý 1</v>
      </c>
      <c r="R143" s="3"/>
      <c r="S143" s="46">
        <f>VLOOKUP($D143,'[2]CSTD CS'!$D$26:$X$346,7,0)</f>
        <v>0</v>
      </c>
      <c r="T143" s="46"/>
      <c r="U143" s="49"/>
      <c r="V143" s="46">
        <f>VLOOKUP($D143,'[2]CSTD CS'!$D$26:$X$346,9,0)</f>
        <v>0</v>
      </c>
      <c r="W143" s="46"/>
      <c r="X143" s="46" t="str">
        <f>VLOOKUP($D143,'[2]CSTD CS'!$D$26:$X$346,11,0)</f>
        <v>Một số kinh nghiệm tạo hứng thú cho sinh viên học Vật lí 1</v>
      </c>
      <c r="Y143" s="3"/>
      <c r="Z143" s="46">
        <f>VLOOKUP($D143,'[2]CSTD CS'!$D$26:$X$346,10,0)</f>
        <v>0</v>
      </c>
      <c r="AA143" s="46"/>
      <c r="AB143" s="49"/>
      <c r="AC143" s="46">
        <f>VLOOKUP($D143,'[2]CSTD CS'!$D$26:$X$346,12,0)</f>
        <v>0</v>
      </c>
      <c r="AD143" s="46"/>
      <c r="AE143" s="46">
        <f>VLOOKUP($D143,'[2]CSTD CS'!$D$26:$X$346,14,0)</f>
        <v>0</v>
      </c>
      <c r="AF143" s="3"/>
      <c r="AG143" s="46">
        <f>VLOOKUP($D143,'[2]CSTD CS'!$D$26:$X$346,13,0)</f>
        <v>0</v>
      </c>
      <c r="AH143" s="46"/>
      <c r="AI143" s="49"/>
      <c r="AJ143" s="46">
        <f>VLOOKUP($D143,'[2]CSTD CS'!$D$26:$X$346,15,0)</f>
        <v>0</v>
      </c>
      <c r="AK143" s="46"/>
      <c r="AL143" s="46">
        <f>VLOOKUP($D143,'[2]CSTD CS'!$D$26:$X$346,17,0)</f>
        <v>0</v>
      </c>
      <c r="AM143" s="3"/>
      <c r="AN143" s="46">
        <f>VLOOKUP($D143,'[2]CSTD CS'!$D$26:$X$346,16,0)</f>
        <v>0</v>
      </c>
      <c r="AO143" s="46"/>
      <c r="AP143" s="30"/>
      <c r="AQ143" s="46">
        <f>VLOOKUP($D143,'[3]CSTD CS'!$D$25:$AD$344,13,0)</f>
        <v>0</v>
      </c>
      <c r="AR143" s="46"/>
      <c r="AS143" s="3" t="s">
        <v>630</v>
      </c>
      <c r="AT143" s="3"/>
      <c r="AU143" s="46"/>
      <c r="AV143" s="3"/>
      <c r="AW143" s="24"/>
      <c r="AX143" s="46">
        <f>VLOOKUP($D143,'[3]CSTD CS'!$D$25:$AD$344,15,0)</f>
        <v>0</v>
      </c>
      <c r="AY143" s="46"/>
      <c r="AZ143" s="3">
        <v>0</v>
      </c>
      <c r="BA143" s="3"/>
      <c r="BB143" s="46"/>
      <c r="BC143" s="3"/>
      <c r="BD143" s="33"/>
      <c r="BE143" s="46">
        <f>VLOOKUP($D143,'[3]CSTD CS'!$D$25:$AD$344,17,0)</f>
        <v>0</v>
      </c>
      <c r="BF143" s="46"/>
      <c r="BG143" s="3">
        <v>0</v>
      </c>
      <c r="BH143" s="3"/>
      <c r="BI143" s="46"/>
      <c r="BJ143" s="46"/>
      <c r="BK143" s="46"/>
      <c r="BL143" s="60"/>
      <c r="BM143" s="46">
        <f>VLOOKUP($D143,'[3]CSTD CS'!$D$25:$AD$344,20,0)</f>
        <v>0</v>
      </c>
      <c r="BN143" s="46"/>
      <c r="BO143" s="3">
        <v>0</v>
      </c>
      <c r="BP143" s="46"/>
      <c r="BQ143" s="46"/>
      <c r="BR143" s="46"/>
      <c r="BS143" s="46"/>
      <c r="BT143" s="60"/>
      <c r="BU143" s="46">
        <f>VLOOKUP($D143,'[3]CSTD CS'!$D$25:$AA$344,23,0)</f>
        <v>0</v>
      </c>
      <c r="BV143" s="46"/>
      <c r="BW143" s="3">
        <v>0</v>
      </c>
      <c r="BX143" s="3"/>
      <c r="BY143" s="46"/>
      <c r="BZ143" s="46"/>
      <c r="CA143" s="46"/>
      <c r="CB143" s="46"/>
      <c r="CC143" s="46" t="str">
        <f>VLOOKUP($D143,'[3]CSTD CS'!$D$25:$AD$344,25,0)</f>
        <v>HTXS NV</v>
      </c>
      <c r="CD143" s="46"/>
      <c r="CE143" s="46"/>
      <c r="CF143" s="3">
        <v>0</v>
      </c>
      <c r="CG143" s="46"/>
      <c r="CH143" s="46">
        <f>VLOOKUP(D143,[7]LTT!$D$10:$Q$342,10,0)</f>
        <v>0</v>
      </c>
      <c r="CI143" s="3"/>
      <c r="CJ143" s="12" t="str">
        <f>VLOOKUP(D143,'[8]XET CUOI NAM'!$E$9:$BF$332,53,0)</f>
        <v>HTT NV</v>
      </c>
      <c r="CK143" s="12">
        <f>VLOOKUP($D143,'[9]Mau 6'!$D$10:$R$333,7,0)</f>
        <v>0</v>
      </c>
      <c r="CL143" s="12"/>
      <c r="CM143" s="3"/>
      <c r="CN143" s="12">
        <f t="shared" si="7"/>
        <v>0</v>
      </c>
      <c r="CO143" s="12">
        <f>VLOOKUP($D143,'[9]Mau 6'!$D$10:$R$333,10,0)</f>
        <v>0</v>
      </c>
      <c r="CP143" s="46"/>
      <c r="CQ143" s="12">
        <f>VLOOKUP($D143,'[9]Mau 6'!$D$10:$R$333,10,0)</f>
        <v>0</v>
      </c>
      <c r="CR143" s="12" t="s">
        <v>315</v>
      </c>
      <c r="CS143" s="12" t="s">
        <v>431</v>
      </c>
      <c r="CT143" s="12"/>
      <c r="CU143" s="12"/>
      <c r="CV143" s="3"/>
      <c r="CW143" s="12"/>
      <c r="CX143" s="12"/>
      <c r="CY143" s="46"/>
      <c r="CZ143" s="46"/>
      <c r="DA143" s="46"/>
      <c r="DB143" s="12" t="s">
        <v>2227</v>
      </c>
      <c r="DC143" s="12">
        <v>0</v>
      </c>
      <c r="DD143" s="12">
        <v>0</v>
      </c>
      <c r="DE143" s="5"/>
      <c r="DF143" s="5">
        <f>VLOOKUP($C143,'[16]Mau 2'!$C$9:$J$29,6,0)</f>
        <v>0</v>
      </c>
      <c r="DG143" s="191"/>
      <c r="DH143" s="191"/>
      <c r="DI143" s="191"/>
      <c r="DJ143" s="205"/>
    </row>
    <row r="144" spans="1:115" s="6" customFormat="1" ht="30" hidden="1" customHeight="1" x14ac:dyDescent="0.25">
      <c r="A144" s="12">
        <f t="shared" si="8"/>
        <v>121</v>
      </c>
      <c r="B144" s="12">
        <f>COUNTIF($E$24:E144,E144)</f>
        <v>11</v>
      </c>
      <c r="C144" s="18" t="s">
        <v>65</v>
      </c>
      <c r="D144" s="12" t="str">
        <f>VLOOKUP(C144,'[1]XET CUOI NAM'!$D$9:$E$332,2,0)</f>
        <v>01022048</v>
      </c>
      <c r="E144" s="12" t="s">
        <v>392</v>
      </c>
      <c r="F144" s="12" t="s">
        <v>378</v>
      </c>
      <c r="G144" s="49"/>
      <c r="H144" s="46">
        <f>VLOOKUP($D144,'[2]CSTD CS'!$D$26:$X$346,3,0)</f>
        <v>0</v>
      </c>
      <c r="I144" s="46"/>
      <c r="J144" s="46">
        <f>VLOOKUP($D144,'[2]CSTD CS'!$D$26:$X$346,5,0)</f>
        <v>0</v>
      </c>
      <c r="K144" s="3"/>
      <c r="L144" s="46">
        <f>VLOOKUP($D144,'[2]CSTD CS'!$D$26:$X$346,4,0)</f>
        <v>0</v>
      </c>
      <c r="M144" s="46"/>
      <c r="N144" s="49"/>
      <c r="O144" s="46">
        <f>VLOOKUP($D144,'[2]CSTD CS'!$D$26:$X$346,6,0)</f>
        <v>0</v>
      </c>
      <c r="P144" s="46"/>
      <c r="Q144" s="46">
        <f>VLOOKUP($D144,'[2]CSTD CS'!$D$26:$X$346,8,0)</f>
        <v>0</v>
      </c>
      <c r="R144" s="3"/>
      <c r="S144" s="46">
        <f>VLOOKUP($D144,'[2]CSTD CS'!$D$26:$X$346,7,0)</f>
        <v>0</v>
      </c>
      <c r="T144" s="46"/>
      <c r="U144" s="49"/>
      <c r="V144" s="46">
        <f>VLOOKUP($D144,'[2]CSTD CS'!$D$26:$X$346,9,0)</f>
        <v>0</v>
      </c>
      <c r="W144" s="46"/>
      <c r="X144" s="46">
        <f>VLOOKUP($D144,'[2]CSTD CS'!$D$26:$X$346,11,0)</f>
        <v>0</v>
      </c>
      <c r="Y144" s="3"/>
      <c r="Z144" s="46">
        <f>VLOOKUP($D144,'[2]CSTD CS'!$D$26:$X$346,10,0)</f>
        <v>0</v>
      </c>
      <c r="AA144" s="46"/>
      <c r="AB144" s="49"/>
      <c r="AC144" s="46">
        <f>VLOOKUP($D144,'[2]CSTD CS'!$D$26:$X$346,12,0)</f>
        <v>0</v>
      </c>
      <c r="AD144" s="46"/>
      <c r="AE144" s="46">
        <f>VLOOKUP($D144,'[2]CSTD CS'!$D$26:$X$346,14,0)</f>
        <v>0</v>
      </c>
      <c r="AF144" s="3"/>
      <c r="AG144" s="46">
        <f>VLOOKUP($D144,'[2]CSTD CS'!$D$26:$X$346,13,0)</f>
        <v>0</v>
      </c>
      <c r="AH144" s="46"/>
      <c r="AI144" s="49"/>
      <c r="AJ144" s="46">
        <f>VLOOKUP($D144,'[2]CSTD CS'!$D$26:$X$346,15,0)</f>
        <v>0</v>
      </c>
      <c r="AK144" s="46"/>
      <c r="AL144" s="46">
        <f>VLOOKUP($D144,'[2]CSTD CS'!$D$26:$X$346,17,0)</f>
        <v>0</v>
      </c>
      <c r="AM144" s="3"/>
      <c r="AN144" s="46">
        <f>VLOOKUP($D144,'[2]CSTD CS'!$D$26:$X$346,16,0)</f>
        <v>0</v>
      </c>
      <c r="AO144" s="46"/>
      <c r="AP144" s="38"/>
      <c r="AQ144" s="46">
        <f>VLOOKUP($D144,'[3]CSTD CS'!$D$25:$AD$344,13,0)</f>
        <v>0</v>
      </c>
      <c r="AR144" s="46"/>
      <c r="AS144" s="3" t="s">
        <v>631</v>
      </c>
      <c r="AT144" s="3"/>
      <c r="AU144" s="46"/>
      <c r="AV144" s="3"/>
      <c r="AW144" s="24"/>
      <c r="AX144" s="46">
        <f>VLOOKUP($D144,'[3]CSTD CS'!$D$25:$AD$344,15,0)</f>
        <v>0</v>
      </c>
      <c r="AY144" s="46"/>
      <c r="AZ144" s="3">
        <v>0</v>
      </c>
      <c r="BA144" s="3"/>
      <c r="BB144" s="46"/>
      <c r="BC144" s="3"/>
      <c r="BD144" s="33"/>
      <c r="BE144" s="46">
        <f>VLOOKUP($D144,'[3]CSTD CS'!$D$25:$AD$344,17,0)</f>
        <v>0</v>
      </c>
      <c r="BF144" s="46"/>
      <c r="BG144" s="3">
        <v>0</v>
      </c>
      <c r="BH144" s="3"/>
      <c r="BI144" s="46"/>
      <c r="BJ144" s="46"/>
      <c r="BK144" s="46"/>
      <c r="BL144" s="60"/>
      <c r="BM144" s="46">
        <f>VLOOKUP($D144,'[3]CSTD CS'!$D$25:$AD$344,20,0)</f>
        <v>0</v>
      </c>
      <c r="BN144" s="46"/>
      <c r="BO144" s="3" t="s">
        <v>996</v>
      </c>
      <c r="BP144" s="46"/>
      <c r="BQ144" s="46"/>
      <c r="BR144" s="46"/>
      <c r="BS144" s="46"/>
      <c r="BT144" s="60"/>
      <c r="BU144" s="46">
        <f>VLOOKUP($D144,'[3]CSTD CS'!$D$25:$AA$344,23,0)</f>
        <v>0</v>
      </c>
      <c r="BV144" s="46"/>
      <c r="BW144" s="3">
        <v>0</v>
      </c>
      <c r="BX144" s="3"/>
      <c r="BY144" s="46"/>
      <c r="BZ144" s="46"/>
      <c r="CA144" s="46"/>
      <c r="CB144" s="46"/>
      <c r="CC144" s="46" t="str">
        <f>VLOOKUP($D144,'[3]CSTD CS'!$D$25:$AD$344,25,0)</f>
        <v>HTXS NV</v>
      </c>
      <c r="CD144" s="46"/>
      <c r="CE144" s="46"/>
      <c r="CF144" s="3">
        <v>0</v>
      </c>
      <c r="CG144" s="46"/>
      <c r="CH144" s="46">
        <f>VLOOKUP(D144,[7]LTT!$D$10:$Q$342,10,0)</f>
        <v>0</v>
      </c>
      <c r="CI144" s="3"/>
      <c r="CJ144" s="12" t="str">
        <f>VLOOKUP(D144,'[8]XET CUOI NAM'!$E$9:$BF$332,53,0)</f>
        <v>HTT NV</v>
      </c>
      <c r="CK144" s="12">
        <f>VLOOKUP($D144,'[9]Mau 6'!$D$10:$R$333,7,0)</f>
        <v>0</v>
      </c>
      <c r="CL144" s="12"/>
      <c r="CM144" s="3"/>
      <c r="CN144" s="12">
        <f t="shared" si="7"/>
        <v>0</v>
      </c>
      <c r="CO144" s="12">
        <f>VLOOKUP($D144,'[9]Mau 6'!$D$10:$R$333,10,0)</f>
        <v>0</v>
      </c>
      <c r="CP144" s="46"/>
      <c r="CQ144" s="12">
        <f>VLOOKUP($D144,'[9]Mau 6'!$D$10:$R$333,10,0)</f>
        <v>0</v>
      </c>
      <c r="CR144" s="12">
        <f>VLOOKUP($D144,'[9]Mau 6'!$D$10:$R$333,10,0)</f>
        <v>0</v>
      </c>
      <c r="CS144" s="12" t="s">
        <v>431</v>
      </c>
      <c r="CT144" s="12"/>
      <c r="CU144" s="12"/>
      <c r="CV144" s="3"/>
      <c r="CW144" s="12"/>
      <c r="CX144" s="12"/>
      <c r="CY144" s="46"/>
      <c r="CZ144" s="46"/>
      <c r="DA144" s="46"/>
      <c r="DB144" s="12" t="s">
        <v>2227</v>
      </c>
      <c r="DC144" s="12">
        <v>0</v>
      </c>
      <c r="DD144" s="12">
        <v>0</v>
      </c>
      <c r="DE144" s="5"/>
      <c r="DF144" s="5">
        <f>VLOOKUP($C144,'[16]Mau 2'!$C$9:$J$29,6,0)</f>
        <v>0</v>
      </c>
      <c r="DG144" s="191"/>
      <c r="DH144" s="191"/>
      <c r="DI144" s="191"/>
      <c r="DJ144" s="205"/>
    </row>
    <row r="145" spans="1:114" s="6" customFormat="1" ht="30" hidden="1" customHeight="1" x14ac:dyDescent="0.25">
      <c r="A145" s="12">
        <f t="shared" si="8"/>
        <v>122</v>
      </c>
      <c r="B145" s="12">
        <f>COUNTIF($E$24:E145,E145)</f>
        <v>12</v>
      </c>
      <c r="C145" s="18" t="s">
        <v>76</v>
      </c>
      <c r="D145" s="12" t="str">
        <f>VLOOKUP(C145,'[1]XET CUOI NAM'!$D$9:$E$332,2,0)</f>
        <v>01010033</v>
      </c>
      <c r="E145" s="12" t="s">
        <v>392</v>
      </c>
      <c r="F145" s="12" t="s">
        <v>378</v>
      </c>
      <c r="G145" s="49"/>
      <c r="H145" s="46">
        <f>VLOOKUP($D145,'[2]CSTD CS'!$D$26:$X$346,3,0)</f>
        <v>0</v>
      </c>
      <c r="I145" s="46"/>
      <c r="J145" s="46">
        <f>VLOOKUP($D145,'[2]CSTD CS'!$D$26:$X$346,5,0)</f>
        <v>0</v>
      </c>
      <c r="K145" s="3"/>
      <c r="L145" s="46">
        <f>VLOOKUP($D145,'[2]CSTD CS'!$D$26:$X$346,4,0)</f>
        <v>0</v>
      </c>
      <c r="M145" s="46"/>
      <c r="N145" s="49"/>
      <c r="O145" s="46">
        <f>VLOOKUP($D145,'[2]CSTD CS'!$D$26:$X$346,6,0)</f>
        <v>0</v>
      </c>
      <c r="P145" s="46"/>
      <c r="Q145" s="46">
        <f>VLOOKUP($D145,'[2]CSTD CS'!$D$26:$X$346,8,0)</f>
        <v>0</v>
      </c>
      <c r="R145" s="3"/>
      <c r="S145" s="46">
        <f>VLOOKUP($D145,'[2]CSTD CS'!$D$26:$X$346,7,0)</f>
        <v>0</v>
      </c>
      <c r="T145" s="46"/>
      <c r="U145" s="49"/>
      <c r="V145" s="46">
        <f>VLOOKUP($D145,'[2]CSTD CS'!$D$26:$X$346,9,0)</f>
        <v>0</v>
      </c>
      <c r="W145" s="46"/>
      <c r="X145" s="46">
        <f>VLOOKUP($D145,'[2]CSTD CS'!$D$26:$X$346,11,0)</f>
        <v>0</v>
      </c>
      <c r="Y145" s="3"/>
      <c r="Z145" s="46">
        <f>VLOOKUP($D145,'[2]CSTD CS'!$D$26:$X$346,10,0)</f>
        <v>0</v>
      </c>
      <c r="AA145" s="46"/>
      <c r="AB145" s="49"/>
      <c r="AC145" s="46">
        <f>VLOOKUP($D145,'[2]CSTD CS'!$D$26:$X$346,12,0)</f>
        <v>0</v>
      </c>
      <c r="AD145" s="46"/>
      <c r="AE145" s="46">
        <f>VLOOKUP($D145,'[2]CSTD CS'!$D$26:$X$346,14,0)</f>
        <v>0</v>
      </c>
      <c r="AF145" s="3"/>
      <c r="AG145" s="46">
        <f>VLOOKUP($D145,'[2]CSTD CS'!$D$26:$X$346,13,0)</f>
        <v>0</v>
      </c>
      <c r="AH145" s="46"/>
      <c r="AI145" s="49"/>
      <c r="AJ145" s="46">
        <f>VLOOKUP($D145,'[2]CSTD CS'!$D$26:$X$346,15,0)</f>
        <v>0</v>
      </c>
      <c r="AK145" s="46"/>
      <c r="AL145" s="46">
        <f>VLOOKUP($D145,'[2]CSTD CS'!$D$26:$X$346,17,0)</f>
        <v>0</v>
      </c>
      <c r="AM145" s="3"/>
      <c r="AN145" s="46">
        <f>VLOOKUP($D145,'[2]CSTD CS'!$D$26:$X$346,16,0)</f>
        <v>0</v>
      </c>
      <c r="AO145" s="46"/>
      <c r="AP145" s="38"/>
      <c r="AQ145" s="46">
        <f>VLOOKUP($D145,'[3]CSTD CS'!$D$25:$AD$344,13,0)</f>
        <v>0</v>
      </c>
      <c r="AR145" s="46"/>
      <c r="AS145" s="3" t="s">
        <v>641</v>
      </c>
      <c r="AT145" s="3"/>
      <c r="AU145" s="46"/>
      <c r="AV145" s="3"/>
      <c r="AW145" s="24"/>
      <c r="AX145" s="46">
        <f>VLOOKUP($D145,'[3]CSTD CS'!$D$25:$AD$344,15,0)</f>
        <v>0</v>
      </c>
      <c r="AY145" s="46"/>
      <c r="AZ145" s="3">
        <v>0</v>
      </c>
      <c r="BA145" s="3"/>
      <c r="BB145" s="46"/>
      <c r="BC145" s="3"/>
      <c r="BD145" s="33"/>
      <c r="BE145" s="46">
        <f>VLOOKUP($D145,'[3]CSTD CS'!$D$25:$AD$344,17,0)</f>
        <v>0</v>
      </c>
      <c r="BF145" s="46"/>
      <c r="BG145" s="3">
        <v>0</v>
      </c>
      <c r="BH145" s="3"/>
      <c r="BI145" s="46"/>
      <c r="BJ145" s="46"/>
      <c r="BK145" s="46"/>
      <c r="BL145" s="60"/>
      <c r="BM145" s="46">
        <f>VLOOKUP($D145,'[3]CSTD CS'!$D$25:$AD$344,20,0)</f>
        <v>0</v>
      </c>
      <c r="BN145" s="46"/>
      <c r="BO145" s="3">
        <v>0</v>
      </c>
      <c r="BP145" s="46"/>
      <c r="BQ145" s="46"/>
      <c r="BR145" s="46"/>
      <c r="BS145" s="46"/>
      <c r="BT145" s="60"/>
      <c r="BU145" s="46">
        <f>VLOOKUP($D145,'[3]CSTD CS'!$D$25:$AA$344,23,0)</f>
        <v>0</v>
      </c>
      <c r="BV145" s="46"/>
      <c r="BW145" s="3">
        <v>0</v>
      </c>
      <c r="BX145" s="3"/>
      <c r="BY145" s="46"/>
      <c r="BZ145" s="46"/>
      <c r="CA145" s="46"/>
      <c r="CB145" s="46"/>
      <c r="CC145" s="46" t="str">
        <f>VLOOKUP($D145,'[3]CSTD CS'!$D$25:$AD$344,25,0)</f>
        <v>HTT NV</v>
      </c>
      <c r="CD145" s="46"/>
      <c r="CE145" s="46"/>
      <c r="CF145" s="3">
        <v>0</v>
      </c>
      <c r="CG145" s="46"/>
      <c r="CH145" s="46">
        <f>VLOOKUP(D145,[7]LTT!$D$10:$Q$342,10,0)</f>
        <v>0</v>
      </c>
      <c r="CI145" s="3"/>
      <c r="CJ145" s="12" t="str">
        <f>VLOOKUP(D145,'[8]XET CUOI NAM'!$E$9:$BF$332,53,0)</f>
        <v>HTT NV</v>
      </c>
      <c r="CK145" s="12">
        <f>VLOOKUP($D145,'[9]Mau 6'!$D$10:$R$333,7,0)</f>
        <v>0</v>
      </c>
      <c r="CL145" s="12"/>
      <c r="CM145" s="3"/>
      <c r="CN145" s="12">
        <f t="shared" ref="CN145:CN154" si="9">SUM(COUNTIF(BU145,"x"),COUNTIF(CD145,"x"),COUNTIF(CK145,"x"))</f>
        <v>0</v>
      </c>
      <c r="CO145" s="12">
        <f>VLOOKUP($D145,'[9]Mau 6'!$D$10:$R$333,10,0)</f>
        <v>0</v>
      </c>
      <c r="CP145" s="46"/>
      <c r="CQ145" s="12">
        <f>VLOOKUP($D145,'[9]Mau 6'!$D$10:$R$333,10,0)</f>
        <v>0</v>
      </c>
      <c r="CR145" s="12">
        <f>VLOOKUP($D145,'[9]Mau 6'!$D$10:$R$333,10,0)</f>
        <v>0</v>
      </c>
      <c r="CS145" s="12" t="s">
        <v>431</v>
      </c>
      <c r="CT145" s="12"/>
      <c r="CU145" s="12"/>
      <c r="CV145" s="3"/>
      <c r="CW145" s="12"/>
      <c r="CX145" s="12"/>
      <c r="CY145" s="46"/>
      <c r="CZ145" s="46"/>
      <c r="DA145" s="46"/>
      <c r="DB145" s="12" t="s">
        <v>2227</v>
      </c>
      <c r="DC145" s="12">
        <v>0</v>
      </c>
      <c r="DD145" s="12">
        <v>0</v>
      </c>
      <c r="DE145" s="5"/>
      <c r="DF145" s="5">
        <f>VLOOKUP($C145,'[16]Mau 2'!$C$9:$J$29,6,0)</f>
        <v>0</v>
      </c>
      <c r="DG145" s="191"/>
      <c r="DH145" s="191"/>
      <c r="DI145" s="191"/>
      <c r="DJ145" s="205"/>
    </row>
    <row r="146" spans="1:114" s="6" customFormat="1" ht="30" hidden="1" customHeight="1" x14ac:dyDescent="0.25">
      <c r="A146" s="12">
        <f t="shared" si="8"/>
        <v>123</v>
      </c>
      <c r="B146" s="12">
        <f>COUNTIF($E$24:E146,E146)</f>
        <v>13</v>
      </c>
      <c r="C146" s="18" t="s">
        <v>77</v>
      </c>
      <c r="D146" s="12" t="str">
        <f>VLOOKUP(C146,'[1]XET CUOI NAM'!$D$9:$E$332,2,0)</f>
        <v>01010037</v>
      </c>
      <c r="E146" s="12" t="s">
        <v>392</v>
      </c>
      <c r="F146" s="12" t="s">
        <v>378</v>
      </c>
      <c r="G146" s="49"/>
      <c r="H146" s="46">
        <f>VLOOKUP($D146,'[2]CSTD CS'!$D$26:$X$346,3,0)</f>
        <v>0</v>
      </c>
      <c r="I146" s="46"/>
      <c r="J146" s="46">
        <f>VLOOKUP($D146,'[2]CSTD CS'!$D$26:$X$346,5,0)</f>
        <v>0</v>
      </c>
      <c r="K146" s="3"/>
      <c r="L146" s="46">
        <f>VLOOKUP($D146,'[2]CSTD CS'!$D$26:$X$346,4,0)</f>
        <v>0</v>
      </c>
      <c r="M146" s="46"/>
      <c r="N146" s="49"/>
      <c r="O146" s="46">
        <f>VLOOKUP($D146,'[2]CSTD CS'!$D$26:$X$346,6,0)</f>
        <v>0</v>
      </c>
      <c r="P146" s="46"/>
      <c r="Q146" s="46">
        <f>VLOOKUP($D146,'[2]CSTD CS'!$D$26:$X$346,8,0)</f>
        <v>0</v>
      </c>
      <c r="R146" s="3"/>
      <c r="S146" s="46">
        <f>VLOOKUP($D146,'[2]CSTD CS'!$D$26:$X$346,7,0)</f>
        <v>0</v>
      </c>
      <c r="T146" s="46"/>
      <c r="U146" s="49"/>
      <c r="V146" s="46">
        <f>VLOOKUP($D146,'[2]CSTD CS'!$D$26:$X$346,9,0)</f>
        <v>0</v>
      </c>
      <c r="W146" s="46"/>
      <c r="X146" s="46">
        <f>VLOOKUP($D146,'[2]CSTD CS'!$D$26:$X$346,11,0)</f>
        <v>0</v>
      </c>
      <c r="Y146" s="3"/>
      <c r="Z146" s="46">
        <f>VLOOKUP($D146,'[2]CSTD CS'!$D$26:$X$346,10,0)</f>
        <v>0</v>
      </c>
      <c r="AA146" s="46"/>
      <c r="AB146" s="49"/>
      <c r="AC146" s="46">
        <f>VLOOKUP($D146,'[2]CSTD CS'!$D$26:$X$346,12,0)</f>
        <v>0</v>
      </c>
      <c r="AD146" s="46"/>
      <c r="AE146" s="46">
        <f>VLOOKUP($D146,'[2]CSTD CS'!$D$26:$X$346,14,0)</f>
        <v>0</v>
      </c>
      <c r="AF146" s="3"/>
      <c r="AG146" s="46">
        <f>VLOOKUP($D146,'[2]CSTD CS'!$D$26:$X$346,13,0)</f>
        <v>0</v>
      </c>
      <c r="AH146" s="46"/>
      <c r="AI146" s="49"/>
      <c r="AJ146" s="46">
        <f>VLOOKUP($D146,'[2]CSTD CS'!$D$26:$X$346,15,0)</f>
        <v>0</v>
      </c>
      <c r="AK146" s="46"/>
      <c r="AL146" s="46" t="str">
        <f>VLOOKUP($D146,'[2]CSTD CS'!$D$26:$X$346,17,0)</f>
        <v xml:space="preserve">Biên soạn giáo trình Xác suất thống kê hệ tín chỉ </v>
      </c>
      <c r="AM146" s="3"/>
      <c r="AN146" s="46">
        <f>VLOOKUP($D146,'[2]CSTD CS'!$D$26:$X$346,16,0)</f>
        <v>0</v>
      </c>
      <c r="AO146" s="46"/>
      <c r="AP146" s="30"/>
      <c r="AQ146" s="46">
        <f>VLOOKUP($D146,'[3]CSTD CS'!$D$25:$AD$344,13,0)</f>
        <v>0</v>
      </c>
      <c r="AR146" s="46"/>
      <c r="AS146" s="3" t="s">
        <v>642</v>
      </c>
      <c r="AT146" s="3"/>
      <c r="AU146" s="46"/>
      <c r="AV146" s="3"/>
      <c r="AW146" s="24"/>
      <c r="AX146" s="46">
        <f>VLOOKUP($D146,'[3]CSTD CS'!$D$25:$AD$344,15,0)</f>
        <v>0</v>
      </c>
      <c r="AY146" s="46"/>
      <c r="AZ146" s="3" t="s">
        <v>807</v>
      </c>
      <c r="BA146" s="3"/>
      <c r="BB146" s="46"/>
      <c r="BC146" s="3"/>
      <c r="BD146" s="33"/>
      <c r="BE146" s="46">
        <f>VLOOKUP($D146,'[3]CSTD CS'!$D$25:$AD$344,17,0)</f>
        <v>0</v>
      </c>
      <c r="BF146" s="46"/>
      <c r="BG146" s="3" t="s">
        <v>903</v>
      </c>
      <c r="BH146" s="3"/>
      <c r="BI146" s="46"/>
      <c r="BJ146" s="46"/>
      <c r="BK146" s="46"/>
      <c r="BL146" s="60"/>
      <c r="BM146" s="46">
        <f>VLOOKUP($D146,'[3]CSTD CS'!$D$25:$AD$344,20,0)</f>
        <v>0</v>
      </c>
      <c r="BN146" s="46"/>
      <c r="BO146" s="3">
        <v>0</v>
      </c>
      <c r="BP146" s="46"/>
      <c r="BQ146" s="46"/>
      <c r="BR146" s="46"/>
      <c r="BS146" s="46"/>
      <c r="BT146" s="60"/>
      <c r="BU146" s="46">
        <f>VLOOKUP($D146,'[3]CSTD CS'!$D$25:$AA$344,23,0)</f>
        <v>0</v>
      </c>
      <c r="BV146" s="46"/>
      <c r="BW146" s="3" t="s">
        <v>1140</v>
      </c>
      <c r="BX146" s="3"/>
      <c r="BY146" s="46"/>
      <c r="BZ146" s="46"/>
      <c r="CA146" s="46"/>
      <c r="CB146" s="46"/>
      <c r="CC146" s="46" t="str">
        <f>VLOOKUP($D146,'[3]CSTD CS'!$D$25:$AD$344,25,0)</f>
        <v>HTT NV</v>
      </c>
      <c r="CD146" s="46"/>
      <c r="CE146" s="46"/>
      <c r="CF146" s="3">
        <v>0</v>
      </c>
      <c r="CG146" s="46"/>
      <c r="CH146" s="46">
        <f>VLOOKUP(D146,[7]LTT!$D$10:$Q$342,10,0)</f>
        <v>0</v>
      </c>
      <c r="CI146" s="3"/>
      <c r="CJ146" s="12" t="str">
        <f>VLOOKUP(D146,'[8]XET CUOI NAM'!$E$9:$BF$332,53,0)</f>
        <v>HTT NV</v>
      </c>
      <c r="CK146" s="12">
        <f>VLOOKUP($D146,'[9]Mau 6'!$D$10:$R$333,7,0)</f>
        <v>0</v>
      </c>
      <c r="CL146" s="12"/>
      <c r="CM146" s="3"/>
      <c r="CN146" s="12">
        <f t="shared" si="9"/>
        <v>0</v>
      </c>
      <c r="CO146" s="12">
        <f>VLOOKUP($D146,'[9]Mau 6'!$D$10:$R$333,10,0)</f>
        <v>0</v>
      </c>
      <c r="CP146" s="46"/>
      <c r="CQ146" s="12">
        <f>VLOOKUP($D146,'[9]Mau 6'!$D$10:$R$333,10,0)</f>
        <v>0</v>
      </c>
      <c r="CR146" s="12">
        <f>VLOOKUP($D146,'[9]Mau 6'!$D$10:$R$333,10,0)</f>
        <v>0</v>
      </c>
      <c r="CS146" s="12" t="s">
        <v>431</v>
      </c>
      <c r="CT146" s="12"/>
      <c r="CU146" s="12"/>
      <c r="CV146" s="3"/>
      <c r="CW146" s="12"/>
      <c r="CX146" s="12"/>
      <c r="CY146" s="46"/>
      <c r="CZ146" s="46"/>
      <c r="DA146" s="46"/>
      <c r="DB146" s="12" t="s">
        <v>2227</v>
      </c>
      <c r="DC146" s="12">
        <v>0</v>
      </c>
      <c r="DD146" s="12">
        <v>0</v>
      </c>
      <c r="DE146" s="5"/>
      <c r="DF146" s="5">
        <f>VLOOKUP($C146,'[16]Mau 2'!$C$9:$J$29,6,0)</f>
        <v>0</v>
      </c>
      <c r="DG146" s="191"/>
      <c r="DH146" s="191"/>
      <c r="DI146" s="191"/>
      <c r="DJ146" s="205"/>
    </row>
    <row r="147" spans="1:114" s="6" customFormat="1" ht="30" hidden="1" customHeight="1" x14ac:dyDescent="0.25">
      <c r="A147" s="12">
        <f t="shared" si="8"/>
        <v>124</v>
      </c>
      <c r="B147" s="12">
        <f>COUNTIF($E$24:E147,E147)</f>
        <v>14</v>
      </c>
      <c r="C147" s="18" t="s">
        <v>78</v>
      </c>
      <c r="D147" s="12" t="str">
        <f>VLOOKUP(C147,'[1]XET CUOI NAM'!$D$9:$E$332,2,0)</f>
        <v>01010031</v>
      </c>
      <c r="E147" s="12" t="s">
        <v>392</v>
      </c>
      <c r="F147" s="12" t="s">
        <v>378</v>
      </c>
      <c r="G147" s="49"/>
      <c r="H147" s="46">
        <f>VLOOKUP($D147,'[2]CSTD CS'!$D$26:$X$346,3,0)</f>
        <v>0</v>
      </c>
      <c r="I147" s="46"/>
      <c r="J147" s="46">
        <f>VLOOKUP($D147,'[2]CSTD CS'!$D$26:$X$346,5,0)</f>
        <v>0</v>
      </c>
      <c r="K147" s="3"/>
      <c r="L147" s="46">
        <f>VLOOKUP($D147,'[2]CSTD CS'!$D$26:$X$346,4,0)</f>
        <v>0</v>
      </c>
      <c r="M147" s="46"/>
      <c r="N147" s="49"/>
      <c r="O147" s="46">
        <f>VLOOKUP($D147,'[2]CSTD CS'!$D$26:$X$346,6,0)</f>
        <v>0</v>
      </c>
      <c r="P147" s="46"/>
      <c r="Q147" s="46">
        <f>VLOOKUP($D147,'[2]CSTD CS'!$D$26:$X$346,8,0)</f>
        <v>0</v>
      </c>
      <c r="R147" s="3"/>
      <c r="S147" s="46">
        <f>VLOOKUP($D147,'[2]CSTD CS'!$D$26:$X$346,7,0)</f>
        <v>0</v>
      </c>
      <c r="T147" s="46"/>
      <c r="U147" s="49"/>
      <c r="V147" s="46">
        <f>VLOOKUP($D147,'[2]CSTD CS'!$D$26:$X$346,9,0)</f>
        <v>0</v>
      </c>
      <c r="W147" s="46"/>
      <c r="X147" s="46">
        <f>VLOOKUP($D147,'[2]CSTD CS'!$D$26:$X$346,11,0)</f>
        <v>0</v>
      </c>
      <c r="Y147" s="3"/>
      <c r="Z147" s="46">
        <f>VLOOKUP($D147,'[2]CSTD CS'!$D$26:$X$346,10,0)</f>
        <v>0</v>
      </c>
      <c r="AA147" s="46"/>
      <c r="AB147" s="49"/>
      <c r="AC147" s="46" t="str">
        <f>VLOOKUP($D147,'[2]CSTD CS'!$D$26:$X$346,12,0)</f>
        <v>x</v>
      </c>
      <c r="AD147" s="46"/>
      <c r="AE147" s="46" t="str">
        <f>VLOOKUP($D147,'[2]CSTD CS'!$D$26:$X$346,14,0)</f>
        <v>Ứng dụng một số bài tập trong Đại số tuyến tính vào thực tiễn nhằm tăng cường hứng thú học tập môn Toán Cao cấp 1 cho sinh viên</v>
      </c>
      <c r="AF147" s="3"/>
      <c r="AG147" s="46">
        <f>VLOOKUP($D147,'[2]CSTD CS'!$D$26:$X$346,13,0)</f>
        <v>0</v>
      </c>
      <c r="AH147" s="46"/>
      <c r="AI147" s="49"/>
      <c r="AJ147" s="46" t="str">
        <f>VLOOKUP($D147,'[2]CSTD CS'!$D$26:$X$346,15,0)</f>
        <v>x</v>
      </c>
      <c r="AK147" s="46"/>
      <c r="AL147" s="46" t="str">
        <f>VLOOKUP($D147,'[2]CSTD CS'!$D$26:$X$346,17,0)</f>
        <v>Xây dựng sơ đồ thuật toán cho các phương pháp dây cung, tiếp tuyến, kết hợp để tìm nghiệm gần đúng của phương trình đại số</v>
      </c>
      <c r="AM147" s="3"/>
      <c r="AN147" s="46" t="str">
        <f>VLOOKUP($D147,'[2]CSTD CS'!$D$26:$X$346,16,0)</f>
        <v>x</v>
      </c>
      <c r="AO147" s="46"/>
      <c r="AP147" s="30"/>
      <c r="AQ147" s="46">
        <f>VLOOKUP($D147,'[3]CSTD CS'!$D$25:$AD$344,13,0)</f>
        <v>0</v>
      </c>
      <c r="AR147" s="46"/>
      <c r="AS147" s="3" t="s">
        <v>643</v>
      </c>
      <c r="AT147" s="3"/>
      <c r="AU147" s="46"/>
      <c r="AV147" s="3"/>
      <c r="AW147" s="24"/>
      <c r="AX147" s="46">
        <f>VLOOKUP($D147,'[3]CSTD CS'!$D$25:$AD$344,15,0)</f>
        <v>0</v>
      </c>
      <c r="AY147" s="46"/>
      <c r="AZ147" s="3" t="s">
        <v>808</v>
      </c>
      <c r="BA147" s="3"/>
      <c r="BB147" s="46"/>
      <c r="BC147" s="3"/>
      <c r="BD147" s="33"/>
      <c r="BE147" s="46">
        <f>VLOOKUP($D147,'[3]CSTD CS'!$D$25:$AD$344,17,0)</f>
        <v>0</v>
      </c>
      <c r="BF147" s="46"/>
      <c r="BG147" s="3">
        <v>0</v>
      </c>
      <c r="BH147" s="3"/>
      <c r="BI147" s="46"/>
      <c r="BJ147" s="46"/>
      <c r="BK147" s="46"/>
      <c r="BL147" s="60"/>
      <c r="BM147" s="46">
        <f>VLOOKUP($D147,'[3]CSTD CS'!$D$25:$AD$344,20,0)</f>
        <v>0</v>
      </c>
      <c r="BN147" s="46"/>
      <c r="BO147" s="3">
        <v>0</v>
      </c>
      <c r="BP147" s="46"/>
      <c r="BQ147" s="46"/>
      <c r="BR147" s="46"/>
      <c r="BS147" s="46"/>
      <c r="BT147" s="60"/>
      <c r="BU147" s="46">
        <f>VLOOKUP($D147,'[3]CSTD CS'!$D$25:$AA$344,23,0)</f>
        <v>0</v>
      </c>
      <c r="BV147" s="46"/>
      <c r="BW147" s="3">
        <v>0</v>
      </c>
      <c r="BX147" s="3"/>
      <c r="BY147" s="46"/>
      <c r="BZ147" s="46"/>
      <c r="CA147" s="46"/>
      <c r="CB147" s="46"/>
      <c r="CC147" s="46" t="str">
        <f>VLOOKUP($D147,'[3]CSTD CS'!$D$25:$AD$344,25,0)</f>
        <v>HTXS NV</v>
      </c>
      <c r="CD147" s="46"/>
      <c r="CE147" s="46"/>
      <c r="CF147" s="3">
        <v>0</v>
      </c>
      <c r="CG147" s="46"/>
      <c r="CH147" s="46">
        <f>VLOOKUP(D147,[7]LTT!$D$10:$Q$342,10,0)</f>
        <v>0</v>
      </c>
      <c r="CI147" s="3"/>
      <c r="CJ147" s="12" t="str">
        <f>VLOOKUP(D147,'[8]XET CUOI NAM'!$E$9:$BF$332,53,0)</f>
        <v>HTT NV</v>
      </c>
      <c r="CK147" s="12">
        <f>VLOOKUP($D147,'[9]Mau 6'!$D$10:$R$333,7,0)</f>
        <v>0</v>
      </c>
      <c r="CL147" s="12"/>
      <c r="CM147" s="3"/>
      <c r="CN147" s="12">
        <f t="shared" si="9"/>
        <v>0</v>
      </c>
      <c r="CO147" s="12">
        <f>VLOOKUP($D147,'[9]Mau 6'!$D$10:$R$333,10,0)</f>
        <v>0</v>
      </c>
      <c r="CP147" s="46"/>
      <c r="CQ147" s="12">
        <f>VLOOKUP($D147,'[9]Mau 6'!$D$10:$R$333,10,0)</f>
        <v>0</v>
      </c>
      <c r="CR147" s="12">
        <f>VLOOKUP($D147,'[9]Mau 6'!$D$10:$R$333,10,0)</f>
        <v>0</v>
      </c>
      <c r="CS147" s="12" t="s">
        <v>431</v>
      </c>
      <c r="CT147" s="12"/>
      <c r="CU147" s="12"/>
      <c r="CV147" s="3"/>
      <c r="CW147" s="12"/>
      <c r="CX147" s="12"/>
      <c r="CY147" s="46"/>
      <c r="CZ147" s="46"/>
      <c r="DA147" s="46"/>
      <c r="DB147" s="12" t="s">
        <v>2227</v>
      </c>
      <c r="DC147" s="12">
        <v>0</v>
      </c>
      <c r="DD147" s="12">
        <v>0</v>
      </c>
      <c r="DE147" s="5"/>
      <c r="DF147" s="5">
        <f>VLOOKUP($C147,'[16]Mau 2'!$C$9:$J$29,6,0)</f>
        <v>0</v>
      </c>
      <c r="DG147" s="191"/>
      <c r="DH147" s="191"/>
      <c r="DI147" s="191"/>
      <c r="DJ147" s="205"/>
    </row>
    <row r="148" spans="1:114" s="6" customFormat="1" ht="30" hidden="1" customHeight="1" x14ac:dyDescent="0.25">
      <c r="A148" s="12">
        <f t="shared" si="8"/>
        <v>125</v>
      </c>
      <c r="B148" s="12">
        <f>COUNTIF($E$24:E148,E148)</f>
        <v>15</v>
      </c>
      <c r="C148" s="17" t="s">
        <v>81</v>
      </c>
      <c r="D148" s="12" t="str">
        <f>VLOOKUP(C148,'[1]XET CUOI NAM'!$D$9:$E$332,2,0)</f>
        <v>01010016</v>
      </c>
      <c r="E148" s="12" t="s">
        <v>392</v>
      </c>
      <c r="F148" s="12" t="s">
        <v>378</v>
      </c>
      <c r="G148" s="49"/>
      <c r="H148" s="46" t="str">
        <f>VLOOKUP($D148,'[2]CSTD CS'!$D$26:$X$346,3,0)</f>
        <v>x</v>
      </c>
      <c r="I148" s="46"/>
      <c r="J148" s="46" t="str">
        <f>VLOOKUP($D148,'[2]CSTD CS'!$D$26:$X$346,5,0)</f>
        <v>Phương pháp nâng cao chất lượng học phần toán cao cấp 3</v>
      </c>
      <c r="K148" s="3"/>
      <c r="L148" s="46">
        <f>VLOOKUP($D148,'[2]CSTD CS'!$D$26:$X$346,4,0)</f>
        <v>0</v>
      </c>
      <c r="M148" s="46"/>
      <c r="N148" s="49"/>
      <c r="O148" s="46" t="str">
        <f>VLOOKUP($D148,'[2]CSTD CS'!$D$26:$X$346,6,0)</f>
        <v>x</v>
      </c>
      <c r="P148" s="46"/>
      <c r="Q148" s="46" t="str">
        <f>VLOOKUP($D148,'[2]CSTD CS'!$D$26:$X$346,8,0)</f>
        <v>Xây dựng cách giải các dạng bài tập của không gian vectơ</v>
      </c>
      <c r="R148" s="3"/>
      <c r="S148" s="46" t="str">
        <f>VLOOKUP($D148,'[2]CSTD CS'!$D$26:$X$346,7,0)</f>
        <v>x</v>
      </c>
      <c r="T148" s="46"/>
      <c r="U148" s="49"/>
      <c r="V148" s="46" t="str">
        <f>VLOOKUP($D148,'[2]CSTD CS'!$D$26:$X$346,9,0)</f>
        <v>x</v>
      </c>
      <c r="W148" s="46"/>
      <c r="X148" s="46" t="str">
        <f>VLOOKUP($D148,'[2]CSTD CS'!$D$26:$X$346,11,0)</f>
        <v>Xây dựng cách giải các dạng  bài tập ánh xạ tuyến tính</v>
      </c>
      <c r="Y148" s="3"/>
      <c r="Z148" s="46">
        <f>VLOOKUP($D148,'[2]CSTD CS'!$D$26:$X$346,10,0)</f>
        <v>0</v>
      </c>
      <c r="AA148" s="46"/>
      <c r="AB148" s="49"/>
      <c r="AC148" s="46">
        <f>VLOOKUP($D148,'[2]CSTD CS'!$D$26:$X$346,12,0)</f>
        <v>0</v>
      </c>
      <c r="AD148" s="46"/>
      <c r="AE148" s="46">
        <f>VLOOKUP($D148,'[2]CSTD CS'!$D$26:$X$346,14,0)</f>
        <v>0</v>
      </c>
      <c r="AF148" s="3"/>
      <c r="AG148" s="46">
        <f>VLOOKUP($D148,'[2]CSTD CS'!$D$26:$X$346,13,0)</f>
        <v>0</v>
      </c>
      <c r="AH148" s="46"/>
      <c r="AI148" s="49"/>
      <c r="AJ148" s="46">
        <f>VLOOKUP($D148,'[2]CSTD CS'!$D$26:$X$346,15,0)</f>
        <v>0</v>
      </c>
      <c r="AK148" s="46"/>
      <c r="AL148" s="46">
        <f>VLOOKUP($D148,'[2]CSTD CS'!$D$26:$X$346,17,0)</f>
        <v>0</v>
      </c>
      <c r="AM148" s="3"/>
      <c r="AN148" s="46">
        <f>VLOOKUP($D148,'[2]CSTD CS'!$D$26:$X$346,16,0)</f>
        <v>0</v>
      </c>
      <c r="AO148" s="46"/>
      <c r="AP148" s="30"/>
      <c r="AQ148" s="46">
        <f>VLOOKUP($D148,'[3]CSTD CS'!$D$25:$AD$344,13,0)</f>
        <v>0</v>
      </c>
      <c r="AR148" s="46"/>
      <c r="AS148" s="3" t="s">
        <v>644</v>
      </c>
      <c r="AT148" s="3"/>
      <c r="AU148" s="46"/>
      <c r="AV148" s="3"/>
      <c r="AW148" s="24"/>
      <c r="AX148" s="46">
        <f>VLOOKUP($D148,'[3]CSTD CS'!$D$25:$AD$344,15,0)</f>
        <v>0</v>
      </c>
      <c r="AY148" s="46"/>
      <c r="AZ148" s="3">
        <v>0</v>
      </c>
      <c r="BA148" s="3"/>
      <c r="BB148" s="46"/>
      <c r="BC148" s="3"/>
      <c r="BD148" s="33"/>
      <c r="BE148" s="46">
        <f>VLOOKUP($D148,'[3]CSTD CS'!$D$25:$AD$344,17,0)</f>
        <v>0</v>
      </c>
      <c r="BF148" s="46"/>
      <c r="BG148" s="3">
        <v>0</v>
      </c>
      <c r="BH148" s="3"/>
      <c r="BI148" s="46"/>
      <c r="BJ148" s="46"/>
      <c r="BK148" s="46"/>
      <c r="BL148" s="60"/>
      <c r="BM148" s="46">
        <f>VLOOKUP($D148,'[3]CSTD CS'!$D$25:$AD$344,20,0)</f>
        <v>0</v>
      </c>
      <c r="BN148" s="46"/>
      <c r="BO148" s="3">
        <v>0</v>
      </c>
      <c r="BP148" s="46"/>
      <c r="BQ148" s="46"/>
      <c r="BR148" s="46"/>
      <c r="BS148" s="46"/>
      <c r="BT148" s="60"/>
      <c r="BU148" s="46">
        <f>VLOOKUP($D148,'[3]CSTD CS'!$D$25:$AA$344,23,0)</f>
        <v>0</v>
      </c>
      <c r="BV148" s="46"/>
      <c r="BW148" s="3">
        <v>0</v>
      </c>
      <c r="BX148" s="3"/>
      <c r="BY148" s="46"/>
      <c r="BZ148" s="46"/>
      <c r="CA148" s="46"/>
      <c r="CB148" s="46"/>
      <c r="CC148" s="46" t="str">
        <f>VLOOKUP($D148,'[3]CSTD CS'!$D$25:$AD$344,25,0)</f>
        <v>HTXS NV</v>
      </c>
      <c r="CD148" s="46"/>
      <c r="CE148" s="46"/>
      <c r="CF148" s="3">
        <v>0</v>
      </c>
      <c r="CG148" s="46"/>
      <c r="CH148" s="46">
        <f>VLOOKUP(D148,[7]LTT!$D$10:$Q$342,10,0)</f>
        <v>0</v>
      </c>
      <c r="CI148" s="3"/>
      <c r="CJ148" s="12" t="str">
        <f>VLOOKUP(D148,'[8]XET CUOI NAM'!$E$9:$BF$332,53,0)</f>
        <v>HTT NV</v>
      </c>
      <c r="CK148" s="12">
        <f>VLOOKUP($D148,'[9]Mau 6'!$D$10:$R$333,7,0)</f>
        <v>0</v>
      </c>
      <c r="CL148" s="12"/>
      <c r="CM148" s="3"/>
      <c r="CN148" s="12">
        <f t="shared" si="9"/>
        <v>0</v>
      </c>
      <c r="CO148" s="12">
        <f>VLOOKUP($D148,'[9]Mau 6'!$D$10:$R$333,10,0)</f>
        <v>0</v>
      </c>
      <c r="CP148" s="46"/>
      <c r="CQ148" s="12">
        <f>VLOOKUP($D148,'[9]Mau 6'!$D$10:$R$333,10,0)</f>
        <v>0</v>
      </c>
      <c r="CR148" s="12" t="s">
        <v>315</v>
      </c>
      <c r="CS148" s="12" t="s">
        <v>431</v>
      </c>
      <c r="CT148" s="12"/>
      <c r="CU148" s="12"/>
      <c r="CV148" s="3"/>
      <c r="CW148" s="12"/>
      <c r="CX148" s="12"/>
      <c r="CY148" s="46"/>
      <c r="CZ148" s="46"/>
      <c r="DA148" s="46"/>
      <c r="DB148" s="12" t="s">
        <v>2227</v>
      </c>
      <c r="DC148" s="12">
        <v>0</v>
      </c>
      <c r="DD148" s="12">
        <v>0</v>
      </c>
      <c r="DE148" s="5"/>
      <c r="DF148" s="5">
        <f>VLOOKUP($C148,'[16]Mau 2'!$C$9:$J$29,6,0)</f>
        <v>0</v>
      </c>
      <c r="DG148" s="191"/>
      <c r="DH148" s="191"/>
      <c r="DI148" s="191"/>
      <c r="DJ148" s="205"/>
    </row>
    <row r="149" spans="1:114" s="6" customFormat="1" ht="30" hidden="1" customHeight="1" x14ac:dyDescent="0.25">
      <c r="A149" s="12">
        <f>IF(C149="","",SUBTOTAL(3,$D$24:D149))</f>
        <v>13</v>
      </c>
      <c r="B149" s="12">
        <f>COUNTIF($E$24:E149,E149)</f>
        <v>16</v>
      </c>
      <c r="C149" s="17" t="s">
        <v>82</v>
      </c>
      <c r="D149" s="12" t="str">
        <f>VLOOKUP(C149,'[1]XET CUOI NAM'!$D$9:$E$332,2,0)</f>
        <v>01010028</v>
      </c>
      <c r="E149" s="12" t="s">
        <v>392</v>
      </c>
      <c r="F149" s="12" t="s">
        <v>378</v>
      </c>
      <c r="G149" s="49"/>
      <c r="H149" s="46">
        <f>VLOOKUP($D149,'[2]CSTD CS'!$D$26:$X$346,3,0)</f>
        <v>0</v>
      </c>
      <c r="I149" s="46"/>
      <c r="J149" s="46">
        <f>VLOOKUP($D149,'[2]CSTD CS'!$D$26:$X$346,5,0)</f>
        <v>0</v>
      </c>
      <c r="K149" s="3"/>
      <c r="L149" s="46">
        <f>VLOOKUP($D149,'[2]CSTD CS'!$D$26:$X$346,4,0)</f>
        <v>0</v>
      </c>
      <c r="M149" s="46"/>
      <c r="N149" s="49"/>
      <c r="O149" s="46">
        <f>VLOOKUP($D149,'[2]CSTD CS'!$D$26:$X$346,6,0)</f>
        <v>0</v>
      </c>
      <c r="P149" s="46"/>
      <c r="Q149" s="46">
        <f>VLOOKUP($D149,'[2]CSTD CS'!$D$26:$X$346,8,0)</f>
        <v>0</v>
      </c>
      <c r="R149" s="3"/>
      <c r="S149" s="46">
        <f>VLOOKUP($D149,'[2]CSTD CS'!$D$26:$X$346,7,0)</f>
        <v>0</v>
      </c>
      <c r="T149" s="46"/>
      <c r="U149" s="49"/>
      <c r="V149" s="46">
        <f>VLOOKUP($D149,'[2]CSTD CS'!$D$26:$X$346,9,0)</f>
        <v>0</v>
      </c>
      <c r="W149" s="46"/>
      <c r="X149" s="46">
        <f>VLOOKUP($D149,'[2]CSTD CS'!$D$26:$X$346,11,0)</f>
        <v>0</v>
      </c>
      <c r="Y149" s="3"/>
      <c r="Z149" s="46">
        <f>VLOOKUP($D149,'[2]CSTD CS'!$D$26:$X$346,10,0)</f>
        <v>0</v>
      </c>
      <c r="AA149" s="46"/>
      <c r="AB149" s="49"/>
      <c r="AC149" s="46">
        <f>VLOOKUP($D149,'[2]CSTD CS'!$D$26:$X$346,12,0)</f>
        <v>0</v>
      </c>
      <c r="AD149" s="46"/>
      <c r="AE149" s="46">
        <f>VLOOKUP($D149,'[2]CSTD CS'!$D$26:$X$346,14,0)</f>
        <v>0</v>
      </c>
      <c r="AF149" s="3"/>
      <c r="AG149" s="46">
        <f>VLOOKUP($D149,'[2]CSTD CS'!$D$26:$X$346,13,0)</f>
        <v>0</v>
      </c>
      <c r="AH149" s="46"/>
      <c r="AI149" s="49"/>
      <c r="AJ149" s="46">
        <f>VLOOKUP($D149,'[2]CSTD CS'!$D$26:$X$346,15,0)</f>
        <v>0</v>
      </c>
      <c r="AK149" s="46"/>
      <c r="AL149" s="46">
        <f>VLOOKUP($D149,'[2]CSTD CS'!$D$26:$X$346,17,0)</f>
        <v>0</v>
      </c>
      <c r="AM149" s="3"/>
      <c r="AN149" s="46">
        <f>VLOOKUP($D149,'[2]CSTD CS'!$D$26:$X$346,16,0)</f>
        <v>0</v>
      </c>
      <c r="AO149" s="46"/>
      <c r="AP149" s="30"/>
      <c r="AQ149" s="46">
        <f>VLOOKUP($D149,'[3]CSTD CS'!$D$25:$AD$344,13,0)</f>
        <v>0</v>
      </c>
      <c r="AR149" s="46"/>
      <c r="AS149" s="3" t="s">
        <v>645</v>
      </c>
      <c r="AT149" s="3"/>
      <c r="AU149" s="46"/>
      <c r="AV149" s="3"/>
      <c r="AW149" s="24"/>
      <c r="AX149" s="46">
        <f>VLOOKUP($D149,'[3]CSTD CS'!$D$25:$AD$344,15,0)</f>
        <v>0</v>
      </c>
      <c r="AY149" s="46"/>
      <c r="AZ149" s="3">
        <v>0</v>
      </c>
      <c r="BA149" s="3"/>
      <c r="BB149" s="46"/>
      <c r="BC149" s="3"/>
      <c r="BD149" s="33"/>
      <c r="BE149" s="46" t="str">
        <f>VLOOKUP($D149,'[3]CSTD CS'!$D$25:$AD$344,17,0)</f>
        <v>x</v>
      </c>
      <c r="BF149" s="46" t="s">
        <v>315</v>
      </c>
      <c r="BG149" s="3" t="s">
        <v>904</v>
      </c>
      <c r="BH149" s="3"/>
      <c r="BI149" s="46"/>
      <c r="BJ149" s="46"/>
      <c r="BK149" s="46"/>
      <c r="BL149" s="60"/>
      <c r="BM149" s="46">
        <f>VLOOKUP($D149,'[3]CSTD CS'!$D$25:$AD$344,20,0)</f>
        <v>0</v>
      </c>
      <c r="BN149" s="46">
        <f>VLOOKUP(C149,'[4]TH cham SK'!$P$19:$S$167,4,0)</f>
        <v>0</v>
      </c>
      <c r="BO149" s="3" t="s">
        <v>999</v>
      </c>
      <c r="BP149" s="46"/>
      <c r="BQ149" s="46"/>
      <c r="BR149" s="46"/>
      <c r="BS149" s="46"/>
      <c r="BT149" s="60"/>
      <c r="BU149" s="46">
        <f>VLOOKUP($D149,'[3]CSTD CS'!$D$25:$AA$344,23,0)</f>
        <v>0</v>
      </c>
      <c r="BV149" s="46">
        <f>VLOOKUP(C149,'[5]TH chi tiet'!$N$15:$Q$161,4,0)</f>
        <v>0</v>
      </c>
      <c r="BW149" s="3" t="s">
        <v>1141</v>
      </c>
      <c r="BX149" s="3"/>
      <c r="BY149" s="46"/>
      <c r="BZ149" s="46"/>
      <c r="CA149" s="46"/>
      <c r="CB149" s="46"/>
      <c r="CC149" s="46" t="str">
        <f>VLOOKUP($D149,'[3]CSTD CS'!$D$25:$AD$344,25,0)</f>
        <v>HTXS NV</v>
      </c>
      <c r="CD149" s="46"/>
      <c r="CE149" s="46"/>
      <c r="CF149" s="3" t="s">
        <v>1296</v>
      </c>
      <c r="CG149" s="46"/>
      <c r="CH149" s="46">
        <f>VLOOKUP(D149,[7]LTT!$D$10:$Q$342,10,0)</f>
        <v>0</v>
      </c>
      <c r="CI149" s="3"/>
      <c r="CJ149" s="12" t="str">
        <f>VLOOKUP(D149,'[8]XET CUOI NAM'!$E$9:$BF$332,53,0)</f>
        <v>HTT NV</v>
      </c>
      <c r="CK149" s="12">
        <f>VLOOKUP($D149,'[9]Mau 6'!$D$10:$R$333,7,0)</f>
        <v>0</v>
      </c>
      <c r="CL149" s="12"/>
      <c r="CM149" s="3"/>
      <c r="CN149" s="12">
        <f t="shared" si="9"/>
        <v>0</v>
      </c>
      <c r="CO149" s="12">
        <f>VLOOKUP($D149,'[9]Mau 6'!$D$10:$R$333,10,0)</f>
        <v>0</v>
      </c>
      <c r="CP149" s="46"/>
      <c r="CQ149" s="12">
        <f>VLOOKUP($D149,'[9]Mau 6'!$D$10:$R$333,10,0)</f>
        <v>0</v>
      </c>
      <c r="CR149" s="12">
        <f>VLOOKUP($D149,'[9]Mau 6'!$D$10:$R$333,10,0)</f>
        <v>0</v>
      </c>
      <c r="CS149" s="12" t="s">
        <v>431</v>
      </c>
      <c r="CT149" s="12"/>
      <c r="CU149" s="12" t="str">
        <f>VLOOKUP($D149,'[11]XET CUOI NAM'!$E$9:$BF$336,47,0)</f>
        <v>Tốt</v>
      </c>
      <c r="CV149" s="3" t="s">
        <v>1663</v>
      </c>
      <c r="CW149" s="12"/>
      <c r="CX149" s="12"/>
      <c r="CY149" s="46"/>
      <c r="CZ149" s="46"/>
      <c r="DA149" s="46"/>
      <c r="DB149" s="12" t="s">
        <v>2227</v>
      </c>
      <c r="DC149" s="12">
        <v>0</v>
      </c>
      <c r="DD149" s="12"/>
      <c r="DE149" s="17" t="s">
        <v>2100</v>
      </c>
      <c r="DF149" s="5">
        <f>VLOOKUP($C149,'[16]Mau 2'!$C$9:$J$29,6,0)</f>
        <v>0</v>
      </c>
      <c r="DG149" s="191"/>
      <c r="DH149" s="191"/>
      <c r="DI149" s="191"/>
      <c r="DJ149" s="205"/>
    </row>
    <row r="150" spans="1:114" s="6" customFormat="1" ht="30" hidden="1" customHeight="1" x14ac:dyDescent="0.25">
      <c r="A150" s="12">
        <f>IF(C150="","",SUBTOTAL(3,$D$24:D150))</f>
        <v>13</v>
      </c>
      <c r="B150" s="12">
        <f>COUNTIF($E$24:E150,E150)</f>
        <v>17</v>
      </c>
      <c r="C150" s="316" t="s">
        <v>325</v>
      </c>
      <c r="D150" s="12" t="str">
        <f>VLOOKUP(C150,'[1]XET CUOI NAM'!$D$9:$E$332,2,0)</f>
        <v>01010032</v>
      </c>
      <c r="E150" s="12" t="s">
        <v>392</v>
      </c>
      <c r="F150" s="12" t="s">
        <v>378</v>
      </c>
      <c r="G150" s="49"/>
      <c r="H150" s="46">
        <f>VLOOKUP($D150,'[2]CSTD CS'!$D$26:$X$346,3,0)</f>
        <v>0</v>
      </c>
      <c r="I150" s="46"/>
      <c r="J150" s="46">
        <f>VLOOKUP($D150,'[2]CSTD CS'!$D$26:$X$346,5,0)</f>
        <v>0</v>
      </c>
      <c r="K150" s="3"/>
      <c r="L150" s="46">
        <f>VLOOKUP($D150,'[2]CSTD CS'!$D$26:$X$346,4,0)</f>
        <v>0</v>
      </c>
      <c r="M150" s="46"/>
      <c r="N150" s="49"/>
      <c r="O150" s="46">
        <f>VLOOKUP($D150,'[2]CSTD CS'!$D$26:$X$346,6,0)</f>
        <v>0</v>
      </c>
      <c r="P150" s="46"/>
      <c r="Q150" s="46">
        <f>VLOOKUP($D150,'[2]CSTD CS'!$D$26:$X$346,8,0)</f>
        <v>0</v>
      </c>
      <c r="R150" s="3"/>
      <c r="S150" s="46">
        <f>VLOOKUP($D150,'[2]CSTD CS'!$D$26:$X$346,7,0)</f>
        <v>0</v>
      </c>
      <c r="T150" s="46"/>
      <c r="U150" s="49"/>
      <c r="V150" s="46">
        <f>VLOOKUP($D150,'[2]CSTD CS'!$D$26:$X$346,9,0)</f>
        <v>0</v>
      </c>
      <c r="W150" s="46"/>
      <c r="X150" s="46">
        <f>VLOOKUP($D150,'[2]CSTD CS'!$D$26:$X$346,11,0)</f>
        <v>0</v>
      </c>
      <c r="Y150" s="3"/>
      <c r="Z150" s="46">
        <f>VLOOKUP($D150,'[2]CSTD CS'!$D$26:$X$346,10,0)</f>
        <v>0</v>
      </c>
      <c r="AA150" s="46"/>
      <c r="AB150" s="49"/>
      <c r="AC150" s="46">
        <f>VLOOKUP($D150,'[2]CSTD CS'!$D$26:$X$346,12,0)</f>
        <v>0</v>
      </c>
      <c r="AD150" s="46"/>
      <c r="AE150" s="46">
        <f>VLOOKUP($D150,'[2]CSTD CS'!$D$26:$X$346,14,0)</f>
        <v>0</v>
      </c>
      <c r="AF150" s="3"/>
      <c r="AG150" s="46">
        <f>VLOOKUP($D150,'[2]CSTD CS'!$D$26:$X$346,13,0)</f>
        <v>0</v>
      </c>
      <c r="AH150" s="46"/>
      <c r="AI150" s="49"/>
      <c r="AJ150" s="46">
        <f>VLOOKUP($D150,'[2]CSTD CS'!$D$26:$X$346,15,0)</f>
        <v>0</v>
      </c>
      <c r="AK150" s="46"/>
      <c r="AL150" s="46">
        <f>VLOOKUP($D150,'[2]CSTD CS'!$D$26:$X$346,17,0)</f>
        <v>0</v>
      </c>
      <c r="AM150" s="3"/>
      <c r="AN150" s="46">
        <f>VLOOKUP($D150,'[2]CSTD CS'!$D$26:$X$346,16,0)</f>
        <v>0</v>
      </c>
      <c r="AO150" s="46"/>
      <c r="AP150" s="30"/>
      <c r="AQ150" s="46">
        <f>VLOOKUP($D150,'[3]CSTD CS'!$D$25:$AD$344,13,0)</f>
        <v>0</v>
      </c>
      <c r="AR150" s="46"/>
      <c r="AS150" s="3" t="s">
        <v>646</v>
      </c>
      <c r="AT150" s="3"/>
      <c r="AU150" s="46"/>
      <c r="AV150" s="3"/>
      <c r="AW150" s="24"/>
      <c r="AX150" s="46">
        <f>VLOOKUP($D150,'[3]CSTD CS'!$D$25:$AD$344,15,0)</f>
        <v>0</v>
      </c>
      <c r="AY150" s="46"/>
      <c r="AZ150" s="3">
        <v>0</v>
      </c>
      <c r="BA150" s="3"/>
      <c r="BB150" s="46"/>
      <c r="BC150" s="3"/>
      <c r="BD150" s="33"/>
      <c r="BE150" s="46">
        <f>VLOOKUP($D150,'[3]CSTD CS'!$D$25:$AD$344,17,0)</f>
        <v>0</v>
      </c>
      <c r="BF150" s="46"/>
      <c r="BG150" s="3">
        <v>0</v>
      </c>
      <c r="BH150" s="3"/>
      <c r="BI150" s="46"/>
      <c r="BJ150" s="46"/>
      <c r="BK150" s="46"/>
      <c r="BL150" s="60"/>
      <c r="BM150" s="46">
        <f>VLOOKUP($D150,'[3]CSTD CS'!$D$25:$AD$344,20,0)</f>
        <v>0</v>
      </c>
      <c r="BN150" s="46"/>
      <c r="BO150" s="3">
        <v>0</v>
      </c>
      <c r="BP150" s="46"/>
      <c r="BQ150" s="46"/>
      <c r="BR150" s="46"/>
      <c r="BS150" s="46"/>
      <c r="BT150" s="60"/>
      <c r="BU150" s="46">
        <f>VLOOKUP($D150,'[3]CSTD CS'!$D$25:$AA$344,23,0)</f>
        <v>0</v>
      </c>
      <c r="BV150" s="46"/>
      <c r="BW150" s="3">
        <v>0</v>
      </c>
      <c r="BX150" s="3"/>
      <c r="BY150" s="46"/>
      <c r="BZ150" s="46"/>
      <c r="CA150" s="46" t="s">
        <v>315</v>
      </c>
      <c r="CB150" s="46"/>
      <c r="CC150" s="46" t="str">
        <f>VLOOKUP($D150,'[3]CSTD CS'!$D$25:$AD$344,25,0)</f>
        <v>HTT NV</v>
      </c>
      <c r="CD150" s="46"/>
      <c r="CE150" s="46"/>
      <c r="CF150" s="3">
        <v>0</v>
      </c>
      <c r="CG150" s="46"/>
      <c r="CH150" s="46">
        <f>VLOOKUP(D150,[7]LTT!$D$10:$Q$342,10,0)</f>
        <v>0</v>
      </c>
      <c r="CI150" s="3"/>
      <c r="CJ150" s="12" t="str">
        <f>VLOOKUP(D150,'[8]XET CUOI NAM'!$E$9:$BF$332,53,0)</f>
        <v>HTT NV</v>
      </c>
      <c r="CK150" s="12">
        <f>VLOOKUP($D150,'[9]Mau 6'!$D$10:$R$333,7,0)</f>
        <v>0</v>
      </c>
      <c r="CL150" s="12"/>
      <c r="CM150" s="3"/>
      <c r="CN150" s="12">
        <f t="shared" si="9"/>
        <v>0</v>
      </c>
      <c r="CO150" s="12">
        <f>VLOOKUP($D150,'[9]Mau 6'!$D$10:$R$333,10,0)</f>
        <v>0</v>
      </c>
      <c r="CP150" s="46"/>
      <c r="CQ150" s="12">
        <f>VLOOKUP($D150,'[9]Mau 6'!$D$10:$R$333,10,0)</f>
        <v>0</v>
      </c>
      <c r="CR150" s="12">
        <f>VLOOKUP($D150,'[9]Mau 6'!$D$10:$R$333,10,0)</f>
        <v>0</v>
      </c>
      <c r="CS150" s="12" t="s">
        <v>371</v>
      </c>
      <c r="CT150" s="12"/>
      <c r="CU150" s="12"/>
      <c r="CV150" s="3"/>
      <c r="CW150" s="12"/>
      <c r="CX150" s="12"/>
      <c r="CY150" s="46"/>
      <c r="CZ150" s="46"/>
      <c r="DA150" s="46"/>
      <c r="DB150" s="12" t="s">
        <v>2226</v>
      </c>
      <c r="DC150" s="12" t="s">
        <v>315</v>
      </c>
      <c r="DD150" s="12" t="s">
        <v>2227</v>
      </c>
      <c r="DE150" s="17" t="s">
        <v>2101</v>
      </c>
      <c r="DF150" s="5">
        <f>VLOOKUP($C150,'[16]Mau 2'!$C$9:$J$29,6,0)</f>
        <v>0</v>
      </c>
      <c r="DG150" s="191"/>
      <c r="DH150" s="191"/>
      <c r="DI150" s="191"/>
      <c r="DJ150" s="205"/>
    </row>
    <row r="151" spans="1:114" s="6" customFormat="1" ht="30" hidden="1" customHeight="1" x14ac:dyDescent="0.25">
      <c r="A151" s="12">
        <f>IF(C151="","",SUBTOTAL(3,$D$24:D151))</f>
        <v>13</v>
      </c>
      <c r="B151" s="12">
        <f>COUNTIF($E$24:E151,E151)</f>
        <v>18</v>
      </c>
      <c r="C151" s="316" t="s">
        <v>85</v>
      </c>
      <c r="D151" s="12" t="str">
        <f>VLOOKUP(C151,'[1]XET CUOI NAM'!$D$9:$E$332,2,0)</f>
        <v>01010030</v>
      </c>
      <c r="E151" s="12" t="s">
        <v>392</v>
      </c>
      <c r="F151" s="12" t="s">
        <v>378</v>
      </c>
      <c r="G151" s="49"/>
      <c r="H151" s="46">
        <f>VLOOKUP($D151,'[2]CSTD CS'!$D$26:$X$346,3,0)</f>
        <v>0</v>
      </c>
      <c r="I151" s="46"/>
      <c r="J151" s="46">
        <f>VLOOKUP($D151,'[2]CSTD CS'!$D$26:$X$346,5,0)</f>
        <v>0</v>
      </c>
      <c r="K151" s="3"/>
      <c r="L151" s="46">
        <f>VLOOKUP($D151,'[2]CSTD CS'!$D$26:$X$346,4,0)</f>
        <v>0</v>
      </c>
      <c r="M151" s="46"/>
      <c r="N151" s="49"/>
      <c r="O151" s="46">
        <f>VLOOKUP($D151,'[2]CSTD CS'!$D$26:$X$346,6,0)</f>
        <v>0</v>
      </c>
      <c r="P151" s="46"/>
      <c r="Q151" s="46">
        <f>VLOOKUP($D151,'[2]CSTD CS'!$D$26:$X$346,8,0)</f>
        <v>0</v>
      </c>
      <c r="R151" s="3"/>
      <c r="S151" s="46">
        <f>VLOOKUP($D151,'[2]CSTD CS'!$D$26:$X$346,7,0)</f>
        <v>0</v>
      </c>
      <c r="T151" s="46"/>
      <c r="U151" s="49"/>
      <c r="V151" s="46">
        <f>VLOOKUP($D151,'[2]CSTD CS'!$D$26:$X$346,9,0)</f>
        <v>0</v>
      </c>
      <c r="W151" s="46"/>
      <c r="X151" s="46">
        <f>VLOOKUP($D151,'[2]CSTD CS'!$D$26:$X$346,11,0)</f>
        <v>0</v>
      </c>
      <c r="Y151" s="3"/>
      <c r="Z151" s="46">
        <f>VLOOKUP($D151,'[2]CSTD CS'!$D$26:$X$346,10,0)</f>
        <v>0</v>
      </c>
      <c r="AA151" s="46"/>
      <c r="AB151" s="49"/>
      <c r="AC151" s="46">
        <f>VLOOKUP($D151,'[2]CSTD CS'!$D$26:$X$346,12,0)</f>
        <v>0</v>
      </c>
      <c r="AD151" s="46"/>
      <c r="AE151" s="46">
        <f>VLOOKUP($D151,'[2]CSTD CS'!$D$26:$X$346,14,0)</f>
        <v>0</v>
      </c>
      <c r="AF151" s="3"/>
      <c r="AG151" s="46">
        <f>VLOOKUP($D151,'[2]CSTD CS'!$D$26:$X$346,13,0)</f>
        <v>0</v>
      </c>
      <c r="AH151" s="46"/>
      <c r="AI151" s="49"/>
      <c r="AJ151" s="46">
        <f>VLOOKUP($D151,'[2]CSTD CS'!$D$26:$X$346,15,0)</f>
        <v>0</v>
      </c>
      <c r="AK151" s="46"/>
      <c r="AL151" s="46">
        <f>VLOOKUP($D151,'[2]CSTD CS'!$D$26:$X$346,17,0)</f>
        <v>0</v>
      </c>
      <c r="AM151" s="3"/>
      <c r="AN151" s="46">
        <f>VLOOKUP($D151,'[2]CSTD CS'!$D$26:$X$346,16,0)</f>
        <v>0</v>
      </c>
      <c r="AO151" s="46"/>
      <c r="AP151" s="30"/>
      <c r="AQ151" s="46">
        <f>VLOOKUP($D151,'[3]CSTD CS'!$D$25:$AD$344,13,0)</f>
        <v>0</v>
      </c>
      <c r="AR151" s="46"/>
      <c r="AS151" s="3" t="s">
        <v>647</v>
      </c>
      <c r="AT151" s="3"/>
      <c r="AU151" s="46"/>
      <c r="AV151" s="3"/>
      <c r="AW151" s="24"/>
      <c r="AX151" s="46" t="str">
        <f>VLOOKUP($D151,'[3]CSTD CS'!$D$25:$AD$344,15,0)</f>
        <v>x</v>
      </c>
      <c r="AY151" s="46" t="s">
        <v>346</v>
      </c>
      <c r="AZ151" s="3" t="s">
        <v>809</v>
      </c>
      <c r="BA151" s="3"/>
      <c r="BB151" s="46"/>
      <c r="BC151" s="3"/>
      <c r="BD151" s="33"/>
      <c r="BE151" s="46">
        <f>VLOOKUP($D151,'[3]CSTD CS'!$D$25:$AD$344,17,0)</f>
        <v>0</v>
      </c>
      <c r="BF151" s="46"/>
      <c r="BG151" s="3">
        <v>0</v>
      </c>
      <c r="BH151" s="3"/>
      <c r="BI151" s="46"/>
      <c r="BJ151" s="46"/>
      <c r="BK151" s="46"/>
      <c r="BL151" s="60"/>
      <c r="BM151" s="46">
        <f>VLOOKUP($D151,'[3]CSTD CS'!$D$25:$AD$344,20,0)</f>
        <v>0</v>
      </c>
      <c r="BN151" s="46"/>
      <c r="BO151" s="3">
        <v>0</v>
      </c>
      <c r="BP151" s="46"/>
      <c r="BQ151" s="46"/>
      <c r="BR151" s="46"/>
      <c r="BS151" s="46"/>
      <c r="BT151" s="60"/>
      <c r="BU151" s="46">
        <f>VLOOKUP($D151,'[3]CSTD CS'!$D$25:$AA$344,23,0)</f>
        <v>0</v>
      </c>
      <c r="BV151" s="46"/>
      <c r="BW151" s="3">
        <v>0</v>
      </c>
      <c r="BX151" s="3"/>
      <c r="BY151" s="46"/>
      <c r="BZ151" s="46"/>
      <c r="CA151" s="46"/>
      <c r="CB151" s="46"/>
      <c r="CC151" s="46" t="str">
        <f>VLOOKUP($D151,'[3]CSTD CS'!$D$25:$AD$344,25,0)</f>
        <v>HTXS NV</v>
      </c>
      <c r="CD151" s="46"/>
      <c r="CE151" s="46"/>
      <c r="CF151" s="3">
        <v>0</v>
      </c>
      <c r="CG151" s="46"/>
      <c r="CH151" s="46">
        <f>VLOOKUP(D151,[7]LTT!$D$10:$Q$342,10,0)</f>
        <v>0</v>
      </c>
      <c r="CI151" s="3"/>
      <c r="CJ151" s="12" t="str">
        <f>VLOOKUP(D151,'[8]XET CUOI NAM'!$E$9:$BF$332,53,0)</f>
        <v>HTXS NV</v>
      </c>
      <c r="CK151" s="12">
        <f>VLOOKUP($D151,'[9]Mau 6'!$D$10:$R$333,7,0)</f>
        <v>0</v>
      </c>
      <c r="CL151" s="12"/>
      <c r="CM151" s="3"/>
      <c r="CN151" s="12">
        <f t="shared" si="9"/>
        <v>0</v>
      </c>
      <c r="CO151" s="12">
        <f>VLOOKUP($D151,'[9]Mau 6'!$D$10:$R$333,10,0)</f>
        <v>0</v>
      </c>
      <c r="CP151" s="46"/>
      <c r="CQ151" s="12">
        <f>VLOOKUP($D151,'[9]Mau 6'!$D$10:$R$333,10,0)</f>
        <v>0</v>
      </c>
      <c r="CR151" s="12">
        <f>VLOOKUP($D151,'[9]Mau 6'!$D$10:$R$333,10,0)</f>
        <v>0</v>
      </c>
      <c r="CS151" s="12" t="s">
        <v>371</v>
      </c>
      <c r="CT151" s="12"/>
      <c r="CU151" s="12"/>
      <c r="CV151" s="3" t="s">
        <v>1664</v>
      </c>
      <c r="CW151" s="12"/>
      <c r="CX151" s="12"/>
      <c r="CY151" s="46"/>
      <c r="CZ151" s="46"/>
      <c r="DA151" s="46"/>
      <c r="DB151" s="12" t="s">
        <v>2226</v>
      </c>
      <c r="DC151" s="12" t="s">
        <v>315</v>
      </c>
      <c r="DD151" s="12"/>
      <c r="DE151" s="17" t="s">
        <v>2102</v>
      </c>
      <c r="DF151" s="5">
        <f>VLOOKUP($C151,'[16]Mau 2'!$C$9:$J$29,6,0)</f>
        <v>0</v>
      </c>
      <c r="DG151" s="191"/>
      <c r="DH151" s="191"/>
      <c r="DI151" s="191"/>
      <c r="DJ151" s="205"/>
    </row>
    <row r="152" spans="1:114" s="6" customFormat="1" ht="30" hidden="1" customHeight="1" x14ac:dyDescent="0.25">
      <c r="A152" s="12">
        <f>ROW()-23</f>
        <v>129</v>
      </c>
      <c r="B152" s="12">
        <f>COUNTIF($E$24:E152,E152)</f>
        <v>19</v>
      </c>
      <c r="C152" s="17" t="s">
        <v>86</v>
      </c>
      <c r="D152" s="12" t="str">
        <f>VLOOKUP(C152,'[1]XET CUOI NAM'!$D$9:$E$332,2,0)</f>
        <v>01010022</v>
      </c>
      <c r="E152" s="12" t="s">
        <v>392</v>
      </c>
      <c r="F152" s="12" t="s">
        <v>378</v>
      </c>
      <c r="G152" s="49"/>
      <c r="H152" s="46">
        <f>VLOOKUP($D152,'[2]CSTD CS'!$D$26:$X$346,3,0)</f>
        <v>0</v>
      </c>
      <c r="I152" s="46"/>
      <c r="J152" s="46">
        <f>VLOOKUP($D152,'[2]CSTD CS'!$D$26:$X$346,5,0)</f>
        <v>0</v>
      </c>
      <c r="K152" s="3"/>
      <c r="L152" s="46">
        <f>VLOOKUP($D152,'[2]CSTD CS'!$D$26:$X$346,4,0)</f>
        <v>0</v>
      </c>
      <c r="M152" s="46"/>
      <c r="N152" s="49"/>
      <c r="O152" s="46">
        <f>VLOOKUP($D152,'[2]CSTD CS'!$D$26:$X$346,6,0)</f>
        <v>0</v>
      </c>
      <c r="P152" s="46"/>
      <c r="Q152" s="46">
        <f>VLOOKUP($D152,'[2]CSTD CS'!$D$26:$X$346,8,0)</f>
        <v>0</v>
      </c>
      <c r="R152" s="3"/>
      <c r="S152" s="46">
        <f>VLOOKUP($D152,'[2]CSTD CS'!$D$26:$X$346,7,0)</f>
        <v>0</v>
      </c>
      <c r="T152" s="46"/>
      <c r="U152" s="49"/>
      <c r="V152" s="46">
        <f>VLOOKUP($D152,'[2]CSTD CS'!$D$26:$X$346,9,0)</f>
        <v>0</v>
      </c>
      <c r="W152" s="46"/>
      <c r="X152" s="46">
        <f>VLOOKUP($D152,'[2]CSTD CS'!$D$26:$X$346,11,0)</f>
        <v>0</v>
      </c>
      <c r="Y152" s="3"/>
      <c r="Z152" s="46">
        <f>VLOOKUP($D152,'[2]CSTD CS'!$D$26:$X$346,10,0)</f>
        <v>0</v>
      </c>
      <c r="AA152" s="46"/>
      <c r="AB152" s="49"/>
      <c r="AC152" s="46">
        <f>VLOOKUP($D152,'[2]CSTD CS'!$D$26:$X$346,12,0)</f>
        <v>0</v>
      </c>
      <c r="AD152" s="46"/>
      <c r="AE152" s="46">
        <f>VLOOKUP($D152,'[2]CSTD CS'!$D$26:$X$346,14,0)</f>
        <v>0</v>
      </c>
      <c r="AF152" s="3"/>
      <c r="AG152" s="46">
        <f>VLOOKUP($D152,'[2]CSTD CS'!$D$26:$X$346,13,0)</f>
        <v>0</v>
      </c>
      <c r="AH152" s="46"/>
      <c r="AI152" s="49"/>
      <c r="AJ152" s="46">
        <f>VLOOKUP($D152,'[2]CSTD CS'!$D$26:$X$346,15,0)</f>
        <v>0</v>
      </c>
      <c r="AK152" s="46"/>
      <c r="AL152" s="46">
        <f>VLOOKUP($D152,'[2]CSTD CS'!$D$26:$X$346,17,0)</f>
        <v>0</v>
      </c>
      <c r="AM152" s="3"/>
      <c r="AN152" s="46">
        <f>VLOOKUP($D152,'[2]CSTD CS'!$D$26:$X$346,16,0)</f>
        <v>0</v>
      </c>
      <c r="AO152" s="46"/>
      <c r="AP152" s="41"/>
      <c r="AQ152" s="46">
        <f>VLOOKUP($D152,'[3]CSTD CS'!$D$25:$AD$344,13,0)</f>
        <v>0</v>
      </c>
      <c r="AR152" s="46"/>
      <c r="AS152" s="3" t="s">
        <v>648</v>
      </c>
      <c r="AT152" s="3"/>
      <c r="AU152" s="46"/>
      <c r="AV152" s="3"/>
      <c r="AW152" s="28"/>
      <c r="AX152" s="46">
        <f>VLOOKUP($D152,'[3]CSTD CS'!$D$25:$AD$344,15,0)</f>
        <v>0</v>
      </c>
      <c r="AY152" s="46"/>
      <c r="AZ152" s="3">
        <v>0</v>
      </c>
      <c r="BA152" s="3"/>
      <c r="BB152" s="46"/>
      <c r="BC152" s="3"/>
      <c r="BD152" s="33"/>
      <c r="BE152" s="46">
        <f>VLOOKUP($D152,'[3]CSTD CS'!$D$25:$AD$344,17,0)</f>
        <v>0</v>
      </c>
      <c r="BF152" s="46"/>
      <c r="BG152" s="3">
        <v>0</v>
      </c>
      <c r="BH152" s="3"/>
      <c r="BI152" s="46"/>
      <c r="BJ152" s="46"/>
      <c r="BK152" s="46"/>
      <c r="BL152" s="60"/>
      <c r="BM152" s="46">
        <f>VLOOKUP($D152,'[3]CSTD CS'!$D$25:$AD$344,20,0)</f>
        <v>0</v>
      </c>
      <c r="BN152" s="46"/>
      <c r="BO152" s="3">
        <v>0</v>
      </c>
      <c r="BP152" s="46"/>
      <c r="BQ152" s="46"/>
      <c r="BR152" s="46"/>
      <c r="BS152" s="46"/>
      <c r="BT152" s="60"/>
      <c r="BU152" s="46">
        <f>VLOOKUP($D152,'[3]CSTD CS'!$D$25:$AA$344,23,0)</f>
        <v>0</v>
      </c>
      <c r="BV152" s="46"/>
      <c r="BW152" s="3">
        <v>0</v>
      </c>
      <c r="BX152" s="3"/>
      <c r="BY152" s="46"/>
      <c r="BZ152" s="46"/>
      <c r="CA152" s="46"/>
      <c r="CB152" s="46"/>
      <c r="CC152" s="46" t="str">
        <f>VLOOKUP($D152,'[3]CSTD CS'!$D$25:$AD$344,25,0)</f>
        <v>HTXS NV</v>
      </c>
      <c r="CD152" s="46"/>
      <c r="CE152" s="46"/>
      <c r="CF152" s="3">
        <v>0</v>
      </c>
      <c r="CG152" s="46"/>
      <c r="CH152" s="46">
        <f>VLOOKUP(D152,[7]LTT!$D$10:$Q$342,10,0)</f>
        <v>0</v>
      </c>
      <c r="CI152" s="3"/>
      <c r="CJ152" s="12" t="str">
        <f>VLOOKUP(D152,'[8]XET CUOI NAM'!$E$9:$BF$332,53,0)</f>
        <v>HTT NV</v>
      </c>
      <c r="CK152" s="12">
        <f>VLOOKUP($D152,'[9]Mau 6'!$D$10:$R$333,7,0)</f>
        <v>0</v>
      </c>
      <c r="CL152" s="12"/>
      <c r="CM152" s="3"/>
      <c r="CN152" s="12">
        <f t="shared" si="9"/>
        <v>0</v>
      </c>
      <c r="CO152" s="12">
        <f>VLOOKUP($D152,'[9]Mau 6'!$D$10:$R$333,10,0)</f>
        <v>0</v>
      </c>
      <c r="CP152" s="46"/>
      <c r="CQ152" s="12">
        <f>VLOOKUP($D152,'[9]Mau 6'!$D$10:$R$333,10,0)</f>
        <v>0</v>
      </c>
      <c r="CR152" s="12" t="s">
        <v>315</v>
      </c>
      <c r="CS152" s="12" t="s">
        <v>431</v>
      </c>
      <c r="CT152" s="12"/>
      <c r="CU152" s="12"/>
      <c r="CV152" s="3"/>
      <c r="CW152" s="12"/>
      <c r="CX152" s="12"/>
      <c r="CY152" s="46"/>
      <c r="CZ152" s="46"/>
      <c r="DA152" s="46"/>
      <c r="DB152" s="12" t="s">
        <v>2227</v>
      </c>
      <c r="DC152" s="12">
        <v>0</v>
      </c>
      <c r="DD152" s="12">
        <v>0</v>
      </c>
      <c r="DE152" s="5"/>
      <c r="DF152" s="5">
        <f>VLOOKUP($C152,'[16]Mau 2'!$C$9:$J$29,6,0)</f>
        <v>0</v>
      </c>
      <c r="DG152" s="191"/>
      <c r="DH152" s="191"/>
      <c r="DI152" s="191"/>
      <c r="DJ152" s="205"/>
    </row>
    <row r="153" spans="1:114" s="6" customFormat="1" ht="30" hidden="1" customHeight="1" x14ac:dyDescent="0.25">
      <c r="A153" s="12">
        <f>ROW()-23</f>
        <v>130</v>
      </c>
      <c r="B153" s="12">
        <f>COUNTIF($E$24:E153,E153)</f>
        <v>20</v>
      </c>
      <c r="C153" s="316" t="s">
        <v>87</v>
      </c>
      <c r="D153" s="12" t="str">
        <f>VLOOKUP(C153,'[1]XET CUOI NAM'!$D$9:$E$332,2,0)</f>
        <v>01010021</v>
      </c>
      <c r="E153" s="12" t="s">
        <v>392</v>
      </c>
      <c r="F153" s="12" t="s">
        <v>378</v>
      </c>
      <c r="G153" s="49"/>
      <c r="H153" s="46">
        <f>VLOOKUP($D153,'[2]CSTD CS'!$D$26:$X$346,3,0)</f>
        <v>0</v>
      </c>
      <c r="I153" s="46"/>
      <c r="J153" s="46">
        <f>VLOOKUP($D153,'[2]CSTD CS'!$D$26:$X$346,5,0)</f>
        <v>0</v>
      </c>
      <c r="K153" s="3"/>
      <c r="L153" s="46">
        <f>VLOOKUP($D153,'[2]CSTD CS'!$D$26:$X$346,4,0)</f>
        <v>0</v>
      </c>
      <c r="M153" s="46"/>
      <c r="N153" s="49"/>
      <c r="O153" s="46">
        <f>VLOOKUP($D153,'[2]CSTD CS'!$D$26:$X$346,6,0)</f>
        <v>0</v>
      </c>
      <c r="P153" s="46"/>
      <c r="Q153" s="46">
        <f>VLOOKUP($D153,'[2]CSTD CS'!$D$26:$X$346,8,0)</f>
        <v>0</v>
      </c>
      <c r="R153" s="3"/>
      <c r="S153" s="46">
        <f>VLOOKUP($D153,'[2]CSTD CS'!$D$26:$X$346,7,0)</f>
        <v>0</v>
      </c>
      <c r="T153" s="46"/>
      <c r="U153" s="49"/>
      <c r="V153" s="46">
        <f>VLOOKUP($D153,'[2]CSTD CS'!$D$26:$X$346,9,0)</f>
        <v>0</v>
      </c>
      <c r="W153" s="46"/>
      <c r="X153" s="46">
        <f>VLOOKUP($D153,'[2]CSTD CS'!$D$26:$X$346,11,0)</f>
        <v>0</v>
      </c>
      <c r="Y153" s="3"/>
      <c r="Z153" s="46">
        <f>VLOOKUP($D153,'[2]CSTD CS'!$D$26:$X$346,10,0)</f>
        <v>0</v>
      </c>
      <c r="AA153" s="46"/>
      <c r="AB153" s="49"/>
      <c r="AC153" s="46">
        <f>VLOOKUP($D153,'[2]CSTD CS'!$D$26:$X$346,12,0)</f>
        <v>0</v>
      </c>
      <c r="AD153" s="46"/>
      <c r="AE153" s="46">
        <f>VLOOKUP($D153,'[2]CSTD CS'!$D$26:$X$346,14,0)</f>
        <v>0</v>
      </c>
      <c r="AF153" s="3"/>
      <c r="AG153" s="46">
        <f>VLOOKUP($D153,'[2]CSTD CS'!$D$26:$X$346,13,0)</f>
        <v>0</v>
      </c>
      <c r="AH153" s="46"/>
      <c r="AI153" s="49"/>
      <c r="AJ153" s="46">
        <f>VLOOKUP($D153,'[2]CSTD CS'!$D$26:$X$346,15,0)</f>
        <v>0</v>
      </c>
      <c r="AK153" s="46"/>
      <c r="AL153" s="46">
        <f>VLOOKUP($D153,'[2]CSTD CS'!$D$26:$X$346,17,0)</f>
        <v>0</v>
      </c>
      <c r="AM153" s="3"/>
      <c r="AN153" s="46">
        <f>VLOOKUP($D153,'[2]CSTD CS'!$D$26:$X$346,16,0)</f>
        <v>0</v>
      </c>
      <c r="AO153" s="46"/>
      <c r="AP153" s="51"/>
      <c r="AQ153" s="46">
        <f>VLOOKUP($D153,'[3]CSTD CS'!$D$25:$AD$344,13,0)</f>
        <v>0</v>
      </c>
      <c r="AR153" s="46"/>
      <c r="AS153" s="3" t="s">
        <v>649</v>
      </c>
      <c r="AT153" s="3"/>
      <c r="AU153" s="46"/>
      <c r="AV153" s="3"/>
      <c r="AW153" s="33"/>
      <c r="AX153" s="46">
        <f>VLOOKUP($D153,'[3]CSTD CS'!$D$25:$AD$344,15,0)</f>
        <v>0</v>
      </c>
      <c r="AY153" s="46"/>
      <c r="AZ153" s="3">
        <v>0</v>
      </c>
      <c r="BA153" s="3"/>
      <c r="BB153" s="46"/>
      <c r="BC153" s="3"/>
      <c r="BD153" s="33"/>
      <c r="BE153" s="46">
        <f>VLOOKUP($D153,'[3]CSTD CS'!$D$25:$AD$344,17,0)</f>
        <v>0</v>
      </c>
      <c r="BF153" s="46"/>
      <c r="BG153" s="3">
        <v>0</v>
      </c>
      <c r="BH153" s="3"/>
      <c r="BI153" s="46"/>
      <c r="BJ153" s="46"/>
      <c r="BK153" s="46"/>
      <c r="BL153" s="60"/>
      <c r="BM153" s="46">
        <f>VLOOKUP($D153,'[3]CSTD CS'!$D$25:$AD$344,20,0)</f>
        <v>0</v>
      </c>
      <c r="BN153" s="46"/>
      <c r="BO153" s="3">
        <v>0</v>
      </c>
      <c r="BP153" s="46"/>
      <c r="BQ153" s="46"/>
      <c r="BR153" s="46"/>
      <c r="BS153" s="46"/>
      <c r="BT153" s="60"/>
      <c r="BU153" s="46">
        <f>VLOOKUP($D153,'[3]CSTD CS'!$D$25:$AA$344,23,0)</f>
        <v>0</v>
      </c>
      <c r="BV153" s="46"/>
      <c r="BW153" s="3">
        <v>0</v>
      </c>
      <c r="BX153" s="3"/>
      <c r="BY153" s="46"/>
      <c r="BZ153" s="46"/>
      <c r="CA153" s="46"/>
      <c r="CB153" s="46" t="s">
        <v>315</v>
      </c>
      <c r="CC153" s="46" t="str">
        <f>VLOOKUP($D153,'[3]CSTD CS'!$D$25:$AD$344,25,0)</f>
        <v>HTXS NV</v>
      </c>
      <c r="CD153" s="46"/>
      <c r="CE153" s="46"/>
      <c r="CF153" s="3">
        <v>0</v>
      </c>
      <c r="CG153" s="46"/>
      <c r="CH153" s="46">
        <f>VLOOKUP(D153,[7]LTT!$D$10:$Q$342,10,0)</f>
        <v>0</v>
      </c>
      <c r="CI153" s="3"/>
      <c r="CJ153" s="12" t="str">
        <f>VLOOKUP(D153,'[8]XET CUOI NAM'!$E$9:$BF$332,53,0)</f>
        <v>HTT NV</v>
      </c>
      <c r="CK153" s="12">
        <f>VLOOKUP($D153,'[9]Mau 6'!$D$10:$R$333,7,0)</f>
        <v>0</v>
      </c>
      <c r="CL153" s="12"/>
      <c r="CM153" s="3"/>
      <c r="CN153" s="12">
        <f t="shared" si="9"/>
        <v>0</v>
      </c>
      <c r="CO153" s="12">
        <f>VLOOKUP($D153,'[9]Mau 6'!$D$10:$R$333,10,0)</f>
        <v>0</v>
      </c>
      <c r="CP153" s="46"/>
      <c r="CQ153" s="12">
        <f>VLOOKUP($D153,'[9]Mau 6'!$D$10:$R$333,10,0)</f>
        <v>0</v>
      </c>
      <c r="CR153" s="12">
        <f>VLOOKUP($D153,'[9]Mau 6'!$D$10:$R$333,10,0)</f>
        <v>0</v>
      </c>
      <c r="CS153" s="12" t="s">
        <v>431</v>
      </c>
      <c r="CT153" s="12"/>
      <c r="CU153" s="12"/>
      <c r="CV153" s="3" t="s">
        <v>1665</v>
      </c>
      <c r="CW153" s="12"/>
      <c r="CX153" s="12"/>
      <c r="CY153" s="46"/>
      <c r="CZ153" s="46"/>
      <c r="DA153" s="46"/>
      <c r="DB153" s="12" t="s">
        <v>2226</v>
      </c>
      <c r="DC153" s="12" t="s">
        <v>315</v>
      </c>
      <c r="DD153" s="12">
        <v>0</v>
      </c>
      <c r="DE153" s="5"/>
      <c r="DF153" s="5">
        <f>VLOOKUP($C153,'[16]Mau 2'!$C$9:$J$29,6,0)</f>
        <v>0</v>
      </c>
      <c r="DG153" s="191"/>
      <c r="DH153" s="191"/>
      <c r="DI153" s="191"/>
      <c r="DJ153" s="205"/>
    </row>
    <row r="154" spans="1:114" s="6" customFormat="1" ht="30" hidden="1" customHeight="1" x14ac:dyDescent="0.25">
      <c r="A154" s="12">
        <f>ROW()-23</f>
        <v>131</v>
      </c>
      <c r="B154" s="12">
        <f>COUNTIF($E$24:E154,E154)</f>
        <v>21</v>
      </c>
      <c r="C154" s="17" t="s">
        <v>88</v>
      </c>
      <c r="D154" s="12" t="str">
        <f>VLOOKUP(C154,'[1]XET CUOI NAM'!$D$9:$E$332,2,0)</f>
        <v>01022005</v>
      </c>
      <c r="E154" s="12" t="s">
        <v>392</v>
      </c>
      <c r="F154" s="12" t="s">
        <v>378</v>
      </c>
      <c r="G154" s="49"/>
      <c r="H154" s="46">
        <f>VLOOKUP($D154,'[2]CSTD CS'!$D$26:$X$346,3,0)</f>
        <v>0</v>
      </c>
      <c r="I154" s="46"/>
      <c r="J154" s="46">
        <f>VLOOKUP($D154,'[2]CSTD CS'!$D$26:$X$346,5,0)</f>
        <v>0</v>
      </c>
      <c r="K154" s="3"/>
      <c r="L154" s="46">
        <f>VLOOKUP($D154,'[2]CSTD CS'!$D$26:$X$346,4,0)</f>
        <v>0</v>
      </c>
      <c r="M154" s="46"/>
      <c r="N154" s="49"/>
      <c r="O154" s="46">
        <f>VLOOKUP($D154,'[2]CSTD CS'!$D$26:$X$346,6,0)</f>
        <v>0</v>
      </c>
      <c r="P154" s="46"/>
      <c r="Q154" s="46">
        <f>VLOOKUP($D154,'[2]CSTD CS'!$D$26:$X$346,8,0)</f>
        <v>0</v>
      </c>
      <c r="R154" s="3"/>
      <c r="S154" s="46">
        <f>VLOOKUP($D154,'[2]CSTD CS'!$D$26:$X$346,7,0)</f>
        <v>0</v>
      </c>
      <c r="T154" s="46"/>
      <c r="U154" s="49"/>
      <c r="V154" s="46">
        <f>VLOOKUP($D154,'[2]CSTD CS'!$D$26:$X$346,9,0)</f>
        <v>0</v>
      </c>
      <c r="W154" s="46"/>
      <c r="X154" s="46">
        <f>VLOOKUP($D154,'[2]CSTD CS'!$D$26:$X$346,11,0)</f>
        <v>0</v>
      </c>
      <c r="Y154" s="3"/>
      <c r="Z154" s="46">
        <f>VLOOKUP($D154,'[2]CSTD CS'!$D$26:$X$346,10,0)</f>
        <v>0</v>
      </c>
      <c r="AA154" s="46"/>
      <c r="AB154" s="49"/>
      <c r="AC154" s="46">
        <f>VLOOKUP($D154,'[2]CSTD CS'!$D$26:$X$346,12,0)</f>
        <v>0</v>
      </c>
      <c r="AD154" s="46"/>
      <c r="AE154" s="46">
        <f>VLOOKUP($D154,'[2]CSTD CS'!$D$26:$X$346,14,0)</f>
        <v>0</v>
      </c>
      <c r="AF154" s="3"/>
      <c r="AG154" s="46">
        <f>VLOOKUP($D154,'[2]CSTD CS'!$D$26:$X$346,13,0)</f>
        <v>0</v>
      </c>
      <c r="AH154" s="46"/>
      <c r="AI154" s="49"/>
      <c r="AJ154" s="46">
        <f>VLOOKUP($D154,'[2]CSTD CS'!$D$26:$X$346,15,0)</f>
        <v>0</v>
      </c>
      <c r="AK154" s="46"/>
      <c r="AL154" s="46">
        <f>VLOOKUP($D154,'[2]CSTD CS'!$D$26:$X$346,17,0)</f>
        <v>0</v>
      </c>
      <c r="AM154" s="3"/>
      <c r="AN154" s="46">
        <f>VLOOKUP($D154,'[2]CSTD CS'!$D$26:$X$346,16,0)</f>
        <v>0</v>
      </c>
      <c r="AO154" s="46"/>
      <c r="AP154" s="38"/>
      <c r="AQ154" s="46">
        <f>VLOOKUP($D154,'[3]CSTD CS'!$D$25:$AD$344,13,0)</f>
        <v>0</v>
      </c>
      <c r="AR154" s="46"/>
      <c r="AS154" s="3" t="s">
        <v>650</v>
      </c>
      <c r="AT154" s="3"/>
      <c r="AU154" s="46"/>
      <c r="AV154" s="3"/>
      <c r="AW154" s="24"/>
      <c r="AX154" s="46">
        <f>VLOOKUP($D154,'[3]CSTD CS'!$D$25:$AD$344,15,0)</f>
        <v>0</v>
      </c>
      <c r="AY154" s="46"/>
      <c r="AZ154" s="3">
        <v>0</v>
      </c>
      <c r="BA154" s="3"/>
      <c r="BB154" s="46"/>
      <c r="BC154" s="3"/>
      <c r="BD154" s="33"/>
      <c r="BE154" s="46">
        <f>VLOOKUP($D154,'[3]CSTD CS'!$D$25:$AD$344,17,0)</f>
        <v>0</v>
      </c>
      <c r="BF154" s="46"/>
      <c r="BG154" s="3">
        <v>0</v>
      </c>
      <c r="BH154" s="3"/>
      <c r="BI154" s="46"/>
      <c r="BJ154" s="46"/>
      <c r="BK154" s="46"/>
      <c r="BL154" s="60"/>
      <c r="BM154" s="46">
        <f>VLOOKUP($D154,'[3]CSTD CS'!$D$25:$AD$344,20,0)</f>
        <v>0</v>
      </c>
      <c r="BN154" s="46"/>
      <c r="BO154" s="3">
        <v>0</v>
      </c>
      <c r="BP154" s="46"/>
      <c r="BQ154" s="46"/>
      <c r="BR154" s="46"/>
      <c r="BS154" s="46"/>
      <c r="BT154" s="60"/>
      <c r="BU154" s="46">
        <f>VLOOKUP($D154,'[3]CSTD CS'!$D$25:$AA$344,23,0)</f>
        <v>0</v>
      </c>
      <c r="BV154" s="46"/>
      <c r="BW154" s="3">
        <v>0</v>
      </c>
      <c r="BX154" s="3"/>
      <c r="BY154" s="46"/>
      <c r="BZ154" s="46"/>
      <c r="CA154" s="46"/>
      <c r="CB154" s="46"/>
      <c r="CC154" s="46" t="str">
        <f>VLOOKUP($D154,'[3]CSTD CS'!$D$25:$AD$344,25,0)</f>
        <v>HTXS NV</v>
      </c>
      <c r="CD154" s="46"/>
      <c r="CE154" s="46"/>
      <c r="CF154" s="3">
        <v>0</v>
      </c>
      <c r="CG154" s="46"/>
      <c r="CH154" s="46">
        <f>VLOOKUP(D154,[7]LTT!$D$10:$Q$342,10,0)</f>
        <v>0</v>
      </c>
      <c r="CI154" s="3"/>
      <c r="CJ154" s="12" t="str">
        <f>VLOOKUP(D154,'[8]XET CUOI NAM'!$E$9:$BF$332,53,0)</f>
        <v>HTT NV</v>
      </c>
      <c r="CK154" s="12">
        <f>VLOOKUP($D154,'[9]Mau 6'!$D$10:$R$333,7,0)</f>
        <v>0</v>
      </c>
      <c r="CL154" s="12"/>
      <c r="CM154" s="3"/>
      <c r="CN154" s="12">
        <f t="shared" si="9"/>
        <v>0</v>
      </c>
      <c r="CO154" s="12">
        <f>VLOOKUP($D154,'[9]Mau 6'!$D$10:$R$333,10,0)</f>
        <v>0</v>
      </c>
      <c r="CP154" s="46"/>
      <c r="CQ154" s="12">
        <f>VLOOKUP($D154,'[9]Mau 6'!$D$10:$R$333,10,0)</f>
        <v>0</v>
      </c>
      <c r="CR154" s="12" t="s">
        <v>315</v>
      </c>
      <c r="CS154" s="12" t="s">
        <v>431</v>
      </c>
      <c r="CT154" s="12"/>
      <c r="CU154" s="12"/>
      <c r="CV154" s="3"/>
      <c r="CW154" s="12"/>
      <c r="CX154" s="12"/>
      <c r="CY154" s="46"/>
      <c r="CZ154" s="46"/>
      <c r="DA154" s="46"/>
      <c r="DB154" s="12" t="s">
        <v>2227</v>
      </c>
      <c r="DC154" s="12">
        <v>0</v>
      </c>
      <c r="DD154" s="12">
        <v>0</v>
      </c>
      <c r="DE154" s="5"/>
      <c r="DF154" s="5">
        <f>VLOOKUP($C154,'[16]Mau 2'!$C$9:$J$29,6,0)</f>
        <v>0</v>
      </c>
      <c r="DG154" s="191"/>
      <c r="DH154" s="191"/>
      <c r="DI154" s="191"/>
      <c r="DJ154" s="205"/>
    </row>
    <row r="155" spans="1:114" s="6" customFormat="1" ht="30" hidden="1" customHeight="1" x14ac:dyDescent="0.25">
      <c r="A155" s="12">
        <f>IF(C155="","",SUBTOTAL(3,$D$24:D155))</f>
        <v>13</v>
      </c>
      <c r="B155" s="12">
        <f>COUNTIF($E$24:E155,E155)</f>
        <v>1</v>
      </c>
      <c r="C155" s="18" t="s">
        <v>66</v>
      </c>
      <c r="D155" s="12" t="str">
        <f>VLOOKUP(C155,'[1]XET CUOI NAM'!$D$9:$E$332,2,0)</f>
        <v>01010039</v>
      </c>
      <c r="E155" s="12" t="s">
        <v>1779</v>
      </c>
      <c r="F155" s="12" t="s">
        <v>378</v>
      </c>
      <c r="G155" s="49"/>
      <c r="H155" s="46">
        <f>VLOOKUP($D155,'[2]CSTD CS'!$D$26:$X$346,3,0)</f>
        <v>0</v>
      </c>
      <c r="I155" s="46"/>
      <c r="J155" s="46">
        <f>VLOOKUP($D155,'[2]CSTD CS'!$D$26:$X$346,5,0)</f>
        <v>0</v>
      </c>
      <c r="K155" s="3"/>
      <c r="L155" s="46">
        <f>VLOOKUP($D155,'[2]CSTD CS'!$D$26:$X$346,4,0)</f>
        <v>0</v>
      </c>
      <c r="M155" s="46"/>
      <c r="N155" s="49"/>
      <c r="O155" s="46">
        <f>VLOOKUP($D155,'[2]CSTD CS'!$D$26:$X$346,6,0)</f>
        <v>0</v>
      </c>
      <c r="P155" s="46"/>
      <c r="Q155" s="46">
        <f>VLOOKUP($D155,'[2]CSTD CS'!$D$26:$X$346,8,0)</f>
        <v>0</v>
      </c>
      <c r="R155" s="3"/>
      <c r="S155" s="46">
        <f>VLOOKUP($D155,'[2]CSTD CS'!$D$26:$X$346,7,0)</f>
        <v>0</v>
      </c>
      <c r="T155" s="46"/>
      <c r="U155" s="49"/>
      <c r="V155" s="46">
        <f>VLOOKUP($D155,'[2]CSTD CS'!$D$26:$X$346,9,0)</f>
        <v>0</v>
      </c>
      <c r="W155" s="46"/>
      <c r="X155" s="46">
        <f>VLOOKUP($D155,'[2]CSTD CS'!$D$26:$X$346,11,0)</f>
        <v>0</v>
      </c>
      <c r="Y155" s="3"/>
      <c r="Z155" s="46">
        <f>VLOOKUP($D155,'[2]CSTD CS'!$D$26:$X$346,10,0)</f>
        <v>0</v>
      </c>
      <c r="AA155" s="46"/>
      <c r="AB155" s="49"/>
      <c r="AC155" s="46">
        <f>VLOOKUP($D155,'[2]CSTD CS'!$D$26:$X$346,12,0)</f>
        <v>0</v>
      </c>
      <c r="AD155" s="46"/>
      <c r="AE155" s="46">
        <f>VLOOKUP($D155,'[2]CSTD CS'!$D$26:$X$346,14,0)</f>
        <v>0</v>
      </c>
      <c r="AF155" s="3"/>
      <c r="AG155" s="46">
        <f>VLOOKUP($D155,'[2]CSTD CS'!$D$26:$X$346,13,0)</f>
        <v>0</v>
      </c>
      <c r="AH155" s="46"/>
      <c r="AI155" s="49"/>
      <c r="AJ155" s="46">
        <f>VLOOKUP($D155,'[2]CSTD CS'!$D$26:$X$346,15,0)</f>
        <v>0</v>
      </c>
      <c r="AK155" s="46"/>
      <c r="AL155" s="46">
        <f>VLOOKUP($D155,'[2]CSTD CS'!$D$26:$X$346,17,0)</f>
        <v>0</v>
      </c>
      <c r="AM155" s="3"/>
      <c r="AN155" s="46">
        <f>VLOOKUP($D155,'[2]CSTD CS'!$D$26:$X$346,16,0)</f>
        <v>0</v>
      </c>
      <c r="AO155" s="46"/>
      <c r="AP155" s="30"/>
      <c r="AQ155" s="46">
        <f>VLOOKUP($D155,'[3]CSTD CS'!$D$25:$AD$344,13,0)</f>
        <v>0</v>
      </c>
      <c r="AR155" s="46"/>
      <c r="AS155" s="3" t="s">
        <v>632</v>
      </c>
      <c r="AT155" s="3"/>
      <c r="AU155" s="46"/>
      <c r="AV155" s="3"/>
      <c r="AW155" s="24"/>
      <c r="AX155" s="46">
        <f>VLOOKUP($D155,'[3]CSTD CS'!$D$25:$AD$344,15,0)</f>
        <v>0</v>
      </c>
      <c r="AY155" s="46"/>
      <c r="AZ155" s="3">
        <v>0</v>
      </c>
      <c r="BA155" s="3"/>
      <c r="BB155" s="46"/>
      <c r="BC155" s="3"/>
      <c r="BD155" s="33"/>
      <c r="BE155" s="46">
        <f>VLOOKUP($D155,'[3]CSTD CS'!$D$25:$AD$344,17,0)</f>
        <v>0</v>
      </c>
      <c r="BF155" s="46"/>
      <c r="BG155" s="3" t="s">
        <v>901</v>
      </c>
      <c r="BH155" s="3"/>
      <c r="BI155" s="46"/>
      <c r="BJ155" s="46"/>
      <c r="BK155" s="46"/>
      <c r="BL155" s="55"/>
      <c r="BM155" s="46">
        <f>VLOOKUP($D155,'[3]CSTD CS'!$D$25:$AD$344,20,0)</f>
        <v>0</v>
      </c>
      <c r="BN155" s="46"/>
      <c r="BO155" s="3">
        <v>0</v>
      </c>
      <c r="BP155" s="46"/>
      <c r="BQ155" s="46"/>
      <c r="BR155" s="46"/>
      <c r="BS155" s="46"/>
      <c r="BT155" s="55"/>
      <c r="BU155" s="46">
        <f>VLOOKUP($D155,'[3]CSTD CS'!$D$25:$AA$344,23,0)</f>
        <v>0</v>
      </c>
      <c r="BV155" s="46"/>
      <c r="BW155" s="3">
        <v>0</v>
      </c>
      <c r="BX155" s="3"/>
      <c r="BY155" s="46"/>
      <c r="BZ155" s="46"/>
      <c r="CA155" s="46"/>
      <c r="CB155" s="46"/>
      <c r="CC155" s="46" t="str">
        <f>VLOOKUP($D155,'[3]CSTD CS'!$D$25:$AD$344,25,0)</f>
        <v>HTXS NV</v>
      </c>
      <c r="CD155" s="46"/>
      <c r="CE155" s="46"/>
      <c r="CF155" s="3">
        <v>0</v>
      </c>
      <c r="CG155" s="46"/>
      <c r="CH155" s="46">
        <f>VLOOKUP(D155,[7]LTT!$D$10:$Q$342,10,0)</f>
        <v>0</v>
      </c>
      <c r="CI155" s="3"/>
      <c r="CJ155" s="12" t="str">
        <f>VLOOKUP(D155,'[8]XET CUOI NAM'!$E$9:$BF$332,53,0)</f>
        <v>HTXS NV</v>
      </c>
      <c r="CK155" s="12">
        <f>VLOOKUP($D155,'[9]Mau 6'!$D$10:$R$333,7,0)</f>
        <v>0</v>
      </c>
      <c r="CL155" s="12"/>
      <c r="CM155" s="3"/>
      <c r="CN155" s="12">
        <f t="shared" si="7"/>
        <v>0</v>
      </c>
      <c r="CO155" s="12">
        <f>VLOOKUP($D155,'[9]Mau 6'!$D$10:$R$333,10,0)</f>
        <v>0</v>
      </c>
      <c r="CP155" s="46"/>
      <c r="CQ155" s="12">
        <f>VLOOKUP($D155,'[9]Mau 6'!$D$10:$R$333,10,0)</f>
        <v>0</v>
      </c>
      <c r="CR155" s="12">
        <f>VLOOKUP($D155,'[9]Mau 6'!$D$10:$R$333,10,0)</f>
        <v>0</v>
      </c>
      <c r="CS155" s="12" t="s">
        <v>371</v>
      </c>
      <c r="CT155" s="12"/>
      <c r="CU155" s="12"/>
      <c r="CV155" s="3" t="s">
        <v>1661</v>
      </c>
      <c r="CW155" s="12"/>
      <c r="CX155" s="12"/>
      <c r="CY155" s="46"/>
      <c r="CZ155" s="46"/>
      <c r="DA155" s="46"/>
      <c r="DB155" s="12" t="s">
        <v>2227</v>
      </c>
      <c r="DC155" s="12">
        <v>0</v>
      </c>
      <c r="DD155" s="12"/>
      <c r="DE155" s="311" t="s">
        <v>2038</v>
      </c>
      <c r="DF155" s="5">
        <f>VLOOKUP($C155,'[17]Mau 2'!$C$9:$J$21,6,0)</f>
        <v>0</v>
      </c>
      <c r="DG155" s="191"/>
      <c r="DH155" s="191"/>
      <c r="DI155" s="191"/>
      <c r="DJ155" s="205"/>
    </row>
    <row r="156" spans="1:114" s="6" customFormat="1" ht="30" hidden="1" customHeight="1" x14ac:dyDescent="0.25">
      <c r="A156" s="12">
        <f>IF(C156="","",SUBTOTAL(3,$D$24:D156))</f>
        <v>13</v>
      </c>
      <c r="B156" s="12">
        <f>COUNTIF($E$24:E156,E156)</f>
        <v>2</v>
      </c>
      <c r="C156" s="18" t="s">
        <v>67</v>
      </c>
      <c r="D156" s="12" t="str">
        <f>VLOOKUP(C156,'[1]XET CUOI NAM'!$D$9:$E$332,2,0)</f>
        <v>01010040</v>
      </c>
      <c r="E156" s="12" t="s">
        <v>1779</v>
      </c>
      <c r="F156" s="12" t="s">
        <v>378</v>
      </c>
      <c r="G156" s="49"/>
      <c r="H156" s="46">
        <f>VLOOKUP($D156,'[2]CSTD CS'!$D$26:$X$346,3,0)</f>
        <v>0</v>
      </c>
      <c r="I156" s="46"/>
      <c r="J156" s="46">
        <f>VLOOKUP($D156,'[2]CSTD CS'!$D$26:$X$346,5,0)</f>
        <v>0</v>
      </c>
      <c r="K156" s="3"/>
      <c r="L156" s="46">
        <f>VLOOKUP($D156,'[2]CSTD CS'!$D$26:$X$346,4,0)</f>
        <v>0</v>
      </c>
      <c r="M156" s="46"/>
      <c r="N156" s="49"/>
      <c r="O156" s="46">
        <f>VLOOKUP($D156,'[2]CSTD CS'!$D$26:$X$346,6,0)</f>
        <v>0</v>
      </c>
      <c r="P156" s="46"/>
      <c r="Q156" s="46">
        <f>VLOOKUP($D156,'[2]CSTD CS'!$D$26:$X$346,8,0)</f>
        <v>0</v>
      </c>
      <c r="R156" s="3"/>
      <c r="S156" s="46">
        <f>VLOOKUP($D156,'[2]CSTD CS'!$D$26:$X$346,7,0)</f>
        <v>0</v>
      </c>
      <c r="T156" s="46"/>
      <c r="U156" s="49"/>
      <c r="V156" s="46">
        <f>VLOOKUP($D156,'[2]CSTD CS'!$D$26:$X$346,9,0)</f>
        <v>0</v>
      </c>
      <c r="W156" s="46"/>
      <c r="X156" s="46">
        <f>VLOOKUP($D156,'[2]CSTD CS'!$D$26:$X$346,11,0)</f>
        <v>0</v>
      </c>
      <c r="Y156" s="3"/>
      <c r="Z156" s="46">
        <f>VLOOKUP($D156,'[2]CSTD CS'!$D$26:$X$346,10,0)</f>
        <v>0</v>
      </c>
      <c r="AA156" s="46"/>
      <c r="AB156" s="49"/>
      <c r="AC156" s="46">
        <f>VLOOKUP($D156,'[2]CSTD CS'!$D$26:$X$346,12,0)</f>
        <v>0</v>
      </c>
      <c r="AD156" s="46"/>
      <c r="AE156" s="46">
        <f>VLOOKUP($D156,'[2]CSTD CS'!$D$26:$X$346,14,0)</f>
        <v>0</v>
      </c>
      <c r="AF156" s="3"/>
      <c r="AG156" s="46">
        <f>VLOOKUP($D156,'[2]CSTD CS'!$D$26:$X$346,13,0)</f>
        <v>0</v>
      </c>
      <c r="AH156" s="46"/>
      <c r="AI156" s="49"/>
      <c r="AJ156" s="46">
        <f>VLOOKUP($D156,'[2]CSTD CS'!$D$26:$X$346,15,0)</f>
        <v>0</v>
      </c>
      <c r="AK156" s="46"/>
      <c r="AL156" s="46">
        <f>VLOOKUP($D156,'[2]CSTD CS'!$D$26:$X$346,17,0)</f>
        <v>0</v>
      </c>
      <c r="AM156" s="3"/>
      <c r="AN156" s="46">
        <f>VLOOKUP($D156,'[2]CSTD CS'!$D$26:$X$346,16,0)</f>
        <v>0</v>
      </c>
      <c r="AO156" s="46"/>
      <c r="AP156" s="51"/>
      <c r="AQ156" s="46">
        <f>VLOOKUP($D156,'[3]CSTD CS'!$D$25:$AD$344,13,0)</f>
        <v>0</v>
      </c>
      <c r="AR156" s="46"/>
      <c r="AS156" s="3" t="s">
        <v>633</v>
      </c>
      <c r="AT156" s="3"/>
      <c r="AU156" s="46"/>
      <c r="AV156" s="3"/>
      <c r="AW156" s="33"/>
      <c r="AX156" s="46">
        <f>VLOOKUP($D156,'[3]CSTD CS'!$D$25:$AD$344,15,0)</f>
        <v>0</v>
      </c>
      <c r="AY156" s="46"/>
      <c r="AZ156" s="3">
        <v>0</v>
      </c>
      <c r="BA156" s="3"/>
      <c r="BB156" s="46"/>
      <c r="BC156" s="3"/>
      <c r="BD156" s="33"/>
      <c r="BE156" s="46">
        <f>VLOOKUP($D156,'[3]CSTD CS'!$D$25:$AD$344,17,0)</f>
        <v>0</v>
      </c>
      <c r="BF156" s="46"/>
      <c r="BG156" s="3">
        <v>0</v>
      </c>
      <c r="BH156" s="3"/>
      <c r="BI156" s="46"/>
      <c r="BJ156" s="46"/>
      <c r="BK156" s="46"/>
      <c r="BL156" s="60"/>
      <c r="BM156" s="46">
        <f>VLOOKUP($D156,'[3]CSTD CS'!$D$25:$AD$344,20,0)</f>
        <v>0</v>
      </c>
      <c r="BN156" s="46"/>
      <c r="BO156" s="3">
        <v>0</v>
      </c>
      <c r="BP156" s="46"/>
      <c r="BQ156" s="46"/>
      <c r="BR156" s="46"/>
      <c r="BS156" s="46"/>
      <c r="BT156" s="60"/>
      <c r="BU156" s="46">
        <f>VLOOKUP($D156,'[3]CSTD CS'!$D$25:$AA$344,23,0)</f>
        <v>0</v>
      </c>
      <c r="BV156" s="46"/>
      <c r="BW156" s="3">
        <v>0</v>
      </c>
      <c r="BX156" s="3"/>
      <c r="BY156" s="46"/>
      <c r="BZ156" s="46"/>
      <c r="CA156" s="46"/>
      <c r="CB156" s="46"/>
      <c r="CC156" s="46" t="str">
        <f>VLOOKUP($D156,'[3]CSTD CS'!$D$25:$AD$344,25,0)</f>
        <v>HTXS NV</v>
      </c>
      <c r="CD156" s="46"/>
      <c r="CE156" s="46"/>
      <c r="CF156" s="3">
        <v>0</v>
      </c>
      <c r="CG156" s="46"/>
      <c r="CH156" s="46">
        <f>VLOOKUP(D156,[7]LTT!$D$10:$Q$342,10,0)</f>
        <v>0</v>
      </c>
      <c r="CI156" s="3"/>
      <c r="CJ156" s="12" t="str">
        <f>VLOOKUP(D156,'[8]XET CUOI NAM'!$E$9:$BF$332,53,0)</f>
        <v>HTT NV</v>
      </c>
      <c r="CK156" s="12">
        <f>VLOOKUP($D156,'[9]Mau 6'!$D$10:$R$333,7,0)</f>
        <v>0</v>
      </c>
      <c r="CL156" s="12"/>
      <c r="CM156" s="3" t="s">
        <v>1467</v>
      </c>
      <c r="CN156" s="12">
        <f t="shared" si="7"/>
        <v>0</v>
      </c>
      <c r="CO156" s="12">
        <f>VLOOKUP($D156,'[9]Mau 6'!$D$10:$R$333,10,0)</f>
        <v>0</v>
      </c>
      <c r="CP156" s="46"/>
      <c r="CQ156" s="12">
        <f>VLOOKUP($D156,'[9]Mau 6'!$D$10:$R$333,10,0)</f>
        <v>0</v>
      </c>
      <c r="CR156" s="12">
        <f>VLOOKUP($D156,'[9]Mau 6'!$D$10:$R$333,10,0)</f>
        <v>0</v>
      </c>
      <c r="CS156" s="12" t="s">
        <v>431</v>
      </c>
      <c r="CT156" s="12"/>
      <c r="CU156" s="12"/>
      <c r="CV156" s="3"/>
      <c r="CW156" s="12"/>
      <c r="CX156" s="12"/>
      <c r="CY156" s="46"/>
      <c r="CZ156" s="46"/>
      <c r="DA156" s="46"/>
      <c r="DB156" s="12" t="s">
        <v>2226</v>
      </c>
      <c r="DC156" s="12" t="s">
        <v>315</v>
      </c>
      <c r="DD156" s="12"/>
      <c r="DE156" s="311" t="s">
        <v>2040</v>
      </c>
      <c r="DF156" s="5">
        <f>VLOOKUP($C156,'[17]Mau 2'!$C$9:$J$21,6,0)</f>
        <v>0</v>
      </c>
      <c r="DG156" s="191"/>
      <c r="DH156" s="191"/>
      <c r="DI156" s="191"/>
      <c r="DJ156" s="205"/>
    </row>
    <row r="157" spans="1:114" s="6" customFormat="1" ht="30" hidden="1" customHeight="1" x14ac:dyDescent="0.25">
      <c r="A157" s="12">
        <f>ROW()-23</f>
        <v>134</v>
      </c>
      <c r="B157" s="12">
        <f>COUNTIF($E$24:E157,E157)</f>
        <v>3</v>
      </c>
      <c r="C157" s="18" t="s">
        <v>68</v>
      </c>
      <c r="D157" s="12" t="str">
        <f>VLOOKUP(C157,'[1]XET CUOI NAM'!$D$9:$E$332,2,0)</f>
        <v>01010009</v>
      </c>
      <c r="E157" s="12" t="s">
        <v>1779</v>
      </c>
      <c r="F157" s="12" t="s">
        <v>378</v>
      </c>
      <c r="G157" s="49"/>
      <c r="H157" s="46">
        <f>VLOOKUP($D157,'[2]CSTD CS'!$D$26:$X$346,3,0)</f>
        <v>0</v>
      </c>
      <c r="I157" s="46"/>
      <c r="J157" s="46">
        <f>VLOOKUP($D157,'[2]CSTD CS'!$D$26:$X$346,5,0)</f>
        <v>0</v>
      </c>
      <c r="K157" s="3"/>
      <c r="L157" s="46">
        <f>VLOOKUP($D157,'[2]CSTD CS'!$D$26:$X$346,4,0)</f>
        <v>0</v>
      </c>
      <c r="M157" s="46"/>
      <c r="N157" s="49"/>
      <c r="O157" s="46">
        <f>VLOOKUP($D157,'[2]CSTD CS'!$D$26:$X$346,6,0)</f>
        <v>0</v>
      </c>
      <c r="P157" s="46"/>
      <c r="Q157" s="46">
        <f>VLOOKUP($D157,'[2]CSTD CS'!$D$26:$X$346,8,0)</f>
        <v>0</v>
      </c>
      <c r="R157" s="3"/>
      <c r="S157" s="46">
        <f>VLOOKUP($D157,'[2]CSTD CS'!$D$26:$X$346,7,0)</f>
        <v>0</v>
      </c>
      <c r="T157" s="46"/>
      <c r="U157" s="49"/>
      <c r="V157" s="46">
        <f>VLOOKUP($D157,'[2]CSTD CS'!$D$26:$X$346,9,0)</f>
        <v>0</v>
      </c>
      <c r="W157" s="46"/>
      <c r="X157" s="46">
        <f>VLOOKUP($D157,'[2]CSTD CS'!$D$26:$X$346,11,0)</f>
        <v>0</v>
      </c>
      <c r="Y157" s="3"/>
      <c r="Z157" s="46">
        <f>VLOOKUP($D157,'[2]CSTD CS'!$D$26:$X$346,10,0)</f>
        <v>0</v>
      </c>
      <c r="AA157" s="46"/>
      <c r="AB157" s="49"/>
      <c r="AC157" s="46">
        <f>VLOOKUP($D157,'[2]CSTD CS'!$D$26:$X$346,12,0)</f>
        <v>0</v>
      </c>
      <c r="AD157" s="46"/>
      <c r="AE157" s="46">
        <f>VLOOKUP($D157,'[2]CSTD CS'!$D$26:$X$346,14,0)</f>
        <v>0</v>
      </c>
      <c r="AF157" s="3"/>
      <c r="AG157" s="46">
        <f>VLOOKUP($D157,'[2]CSTD CS'!$D$26:$X$346,13,0)</f>
        <v>0</v>
      </c>
      <c r="AH157" s="46"/>
      <c r="AI157" s="49"/>
      <c r="AJ157" s="46">
        <f>VLOOKUP($D157,'[2]CSTD CS'!$D$26:$X$346,15,0)</f>
        <v>0</v>
      </c>
      <c r="AK157" s="46"/>
      <c r="AL157" s="46">
        <f>VLOOKUP($D157,'[2]CSTD CS'!$D$26:$X$346,17,0)</f>
        <v>0</v>
      </c>
      <c r="AM157" s="3"/>
      <c r="AN157" s="46">
        <f>VLOOKUP($D157,'[2]CSTD CS'!$D$26:$X$346,16,0)</f>
        <v>0</v>
      </c>
      <c r="AO157" s="46"/>
      <c r="AP157" s="38"/>
      <c r="AQ157" s="46">
        <f>VLOOKUP($D157,'[3]CSTD CS'!$D$25:$AD$344,13,0)</f>
        <v>0</v>
      </c>
      <c r="AR157" s="46"/>
      <c r="AS157" s="3" t="s">
        <v>634</v>
      </c>
      <c r="AT157" s="3"/>
      <c r="AU157" s="46"/>
      <c r="AV157" s="3"/>
      <c r="AW157" s="24"/>
      <c r="AX157" s="46">
        <f>VLOOKUP($D157,'[3]CSTD CS'!$D$25:$AD$344,15,0)</f>
        <v>0</v>
      </c>
      <c r="AY157" s="46"/>
      <c r="AZ157" s="3">
        <v>0</v>
      </c>
      <c r="BA157" s="3"/>
      <c r="BB157" s="46"/>
      <c r="BC157" s="3"/>
      <c r="BD157" s="33"/>
      <c r="BE157" s="46">
        <f>VLOOKUP($D157,'[3]CSTD CS'!$D$25:$AD$344,17,0)</f>
        <v>0</v>
      </c>
      <c r="BF157" s="46"/>
      <c r="BG157" s="3">
        <v>0</v>
      </c>
      <c r="BH157" s="3"/>
      <c r="BI157" s="46"/>
      <c r="BJ157" s="46"/>
      <c r="BK157" s="46"/>
      <c r="BL157" s="60"/>
      <c r="BM157" s="46">
        <f>VLOOKUP($D157,'[3]CSTD CS'!$D$25:$AD$344,20,0)</f>
        <v>0</v>
      </c>
      <c r="BN157" s="46"/>
      <c r="BO157" s="3">
        <v>0</v>
      </c>
      <c r="BP157" s="46"/>
      <c r="BQ157" s="46"/>
      <c r="BR157" s="46"/>
      <c r="BS157" s="46"/>
      <c r="BT157" s="60"/>
      <c r="BU157" s="46">
        <f>VLOOKUP($D157,'[3]CSTD CS'!$D$25:$AA$344,23,0)</f>
        <v>0</v>
      </c>
      <c r="BV157" s="46"/>
      <c r="BW157" s="3">
        <v>0</v>
      </c>
      <c r="BX157" s="3"/>
      <c r="BY157" s="46"/>
      <c r="BZ157" s="46"/>
      <c r="CA157" s="46"/>
      <c r="CB157" s="46"/>
      <c r="CC157" s="46" t="str">
        <f>VLOOKUP($D157,'[3]CSTD CS'!$D$25:$AD$344,25,0)</f>
        <v>HTXS NV</v>
      </c>
      <c r="CD157" s="46"/>
      <c r="CE157" s="46"/>
      <c r="CF157" s="3">
        <v>0</v>
      </c>
      <c r="CG157" s="46"/>
      <c r="CH157" s="46">
        <f>VLOOKUP(D157,[7]LTT!$D$10:$Q$342,10,0)</f>
        <v>0</v>
      </c>
      <c r="CI157" s="3"/>
      <c r="CJ157" s="12" t="str">
        <f>VLOOKUP(D157,'[8]XET CUOI NAM'!$E$9:$BF$332,53,0)</f>
        <v>HTT NV</v>
      </c>
      <c r="CK157" s="12">
        <f>VLOOKUP($D157,'[9]Mau 6'!$D$10:$R$333,7,0)</f>
        <v>0</v>
      </c>
      <c r="CL157" s="12"/>
      <c r="CM157" s="3"/>
      <c r="CN157" s="12">
        <f t="shared" si="7"/>
        <v>0</v>
      </c>
      <c r="CO157" s="12">
        <f>VLOOKUP($D157,'[9]Mau 6'!$D$10:$R$333,10,0)</f>
        <v>0</v>
      </c>
      <c r="CP157" s="46"/>
      <c r="CQ157" s="12">
        <f>VLOOKUP($D157,'[9]Mau 6'!$D$10:$R$333,10,0)</f>
        <v>0</v>
      </c>
      <c r="CR157" s="12">
        <f>VLOOKUP($D157,'[9]Mau 6'!$D$10:$R$333,10,0)</f>
        <v>0</v>
      </c>
      <c r="CS157" s="12" t="s">
        <v>431</v>
      </c>
      <c r="CT157" s="12"/>
      <c r="CU157" s="12"/>
      <c r="CV157" s="3"/>
      <c r="CW157" s="12"/>
      <c r="CX157" s="12"/>
      <c r="CY157" s="46"/>
      <c r="CZ157" s="46"/>
      <c r="DA157" s="46"/>
      <c r="DB157" s="12" t="s">
        <v>2227</v>
      </c>
      <c r="DC157" s="12">
        <v>0</v>
      </c>
      <c r="DD157" s="12">
        <v>0</v>
      </c>
      <c r="DE157" s="5"/>
      <c r="DF157" s="5">
        <f>VLOOKUP($C157,'[17]Mau 2'!$C$9:$J$21,6,0)</f>
        <v>0</v>
      </c>
      <c r="DG157" s="191"/>
      <c r="DH157" s="191"/>
      <c r="DI157" s="191"/>
      <c r="DJ157" s="205"/>
    </row>
    <row r="158" spans="1:114" s="6" customFormat="1" ht="30" hidden="1" customHeight="1" x14ac:dyDescent="0.25">
      <c r="A158" s="12">
        <f>ROW()-23</f>
        <v>135</v>
      </c>
      <c r="B158" s="12">
        <f>COUNTIF($E$24:E158,E158)</f>
        <v>4</v>
      </c>
      <c r="C158" s="18" t="s">
        <v>69</v>
      </c>
      <c r="D158" s="12" t="str">
        <f>VLOOKUP(C158,'[1]XET CUOI NAM'!$D$9:$E$332,2,0)</f>
        <v>01010020</v>
      </c>
      <c r="E158" s="12" t="s">
        <v>1779</v>
      </c>
      <c r="F158" s="12" t="s">
        <v>378</v>
      </c>
      <c r="G158" s="49"/>
      <c r="H158" s="46">
        <f>VLOOKUP($D158,'[2]CSTD CS'!$D$26:$X$346,3,0)</f>
        <v>0</v>
      </c>
      <c r="I158" s="46"/>
      <c r="J158" s="46">
        <f>VLOOKUP($D158,'[2]CSTD CS'!$D$26:$X$346,5,0)</f>
        <v>0</v>
      </c>
      <c r="K158" s="3"/>
      <c r="L158" s="46">
        <f>VLOOKUP($D158,'[2]CSTD CS'!$D$26:$X$346,4,0)</f>
        <v>0</v>
      </c>
      <c r="M158" s="46"/>
      <c r="N158" s="49"/>
      <c r="O158" s="46">
        <f>VLOOKUP($D158,'[2]CSTD CS'!$D$26:$X$346,6,0)</f>
        <v>0</v>
      </c>
      <c r="P158" s="46"/>
      <c r="Q158" s="46">
        <f>VLOOKUP($D158,'[2]CSTD CS'!$D$26:$X$346,8,0)</f>
        <v>0</v>
      </c>
      <c r="R158" s="3"/>
      <c r="S158" s="46">
        <f>VLOOKUP($D158,'[2]CSTD CS'!$D$26:$X$346,7,0)</f>
        <v>0</v>
      </c>
      <c r="T158" s="46"/>
      <c r="U158" s="49"/>
      <c r="V158" s="46">
        <f>VLOOKUP($D158,'[2]CSTD CS'!$D$26:$X$346,9,0)</f>
        <v>0</v>
      </c>
      <c r="W158" s="46"/>
      <c r="X158" s="46">
        <f>VLOOKUP($D158,'[2]CSTD CS'!$D$26:$X$346,11,0)</f>
        <v>0</v>
      </c>
      <c r="Y158" s="3"/>
      <c r="Z158" s="46">
        <f>VLOOKUP($D158,'[2]CSTD CS'!$D$26:$X$346,10,0)</f>
        <v>0</v>
      </c>
      <c r="AA158" s="46"/>
      <c r="AB158" s="49"/>
      <c r="AC158" s="46">
        <f>VLOOKUP($D158,'[2]CSTD CS'!$D$26:$X$346,12,0)</f>
        <v>0</v>
      </c>
      <c r="AD158" s="46"/>
      <c r="AE158" s="46">
        <f>VLOOKUP($D158,'[2]CSTD CS'!$D$26:$X$346,14,0)</f>
        <v>0</v>
      </c>
      <c r="AF158" s="3"/>
      <c r="AG158" s="46">
        <f>VLOOKUP($D158,'[2]CSTD CS'!$D$26:$X$346,13,0)</f>
        <v>0</v>
      </c>
      <c r="AH158" s="46"/>
      <c r="AI158" s="49"/>
      <c r="AJ158" s="46">
        <f>VLOOKUP($D158,'[2]CSTD CS'!$D$26:$X$346,15,0)</f>
        <v>0</v>
      </c>
      <c r="AK158" s="46"/>
      <c r="AL158" s="46">
        <f>VLOOKUP($D158,'[2]CSTD CS'!$D$26:$X$346,17,0)</f>
        <v>0</v>
      </c>
      <c r="AM158" s="3"/>
      <c r="AN158" s="46">
        <f>VLOOKUP($D158,'[2]CSTD CS'!$D$26:$X$346,16,0)</f>
        <v>0</v>
      </c>
      <c r="AO158" s="46"/>
      <c r="AP158" s="30"/>
      <c r="AQ158" s="46">
        <f>VLOOKUP($D158,'[3]CSTD CS'!$D$25:$AD$344,13,0)</f>
        <v>0</v>
      </c>
      <c r="AR158" s="46"/>
      <c r="AS158" s="3" t="s">
        <v>635</v>
      </c>
      <c r="AT158" s="3"/>
      <c r="AU158" s="46"/>
      <c r="AV158" s="3"/>
      <c r="AW158" s="24"/>
      <c r="AX158" s="46">
        <f>VLOOKUP($D158,'[3]CSTD CS'!$D$25:$AD$344,15,0)</f>
        <v>0</v>
      </c>
      <c r="AY158" s="46"/>
      <c r="AZ158" s="3">
        <v>0</v>
      </c>
      <c r="BA158" s="3"/>
      <c r="BB158" s="46"/>
      <c r="BC158" s="3"/>
      <c r="BD158" s="33"/>
      <c r="BE158" s="46" t="str">
        <f>VLOOKUP($D158,'[3]CSTD CS'!$D$25:$AD$344,17,0)</f>
        <v>x</v>
      </c>
      <c r="BF158" s="46" t="s">
        <v>315</v>
      </c>
      <c r="BG158" s="3" t="s">
        <v>902</v>
      </c>
      <c r="BH158" s="3"/>
      <c r="BI158" s="46"/>
      <c r="BJ158" s="46"/>
      <c r="BK158" s="46"/>
      <c r="BL158" s="60"/>
      <c r="BM158" s="46">
        <f>VLOOKUP($D158,'[3]CSTD CS'!$D$25:$AD$344,20,0)</f>
        <v>0</v>
      </c>
      <c r="BN158" s="46"/>
      <c r="BO158" s="3" t="s">
        <v>997</v>
      </c>
      <c r="BP158" s="46"/>
      <c r="BQ158" s="46"/>
      <c r="BR158" s="46"/>
      <c r="BS158" s="46"/>
      <c r="BT158" s="60"/>
      <c r="BU158" s="46">
        <f>VLOOKUP($D158,'[3]CSTD CS'!$D$25:$AA$344,23,0)</f>
        <v>0</v>
      </c>
      <c r="BV158" s="46"/>
      <c r="BW158" s="3" t="s">
        <v>1138</v>
      </c>
      <c r="BX158" s="3"/>
      <c r="BY158" s="46"/>
      <c r="BZ158" s="46"/>
      <c r="CA158" s="46"/>
      <c r="CB158" s="46"/>
      <c r="CC158" s="46" t="str">
        <f>VLOOKUP($D158,'[3]CSTD CS'!$D$25:$AD$344,25,0)</f>
        <v>HTT NV</v>
      </c>
      <c r="CD158" s="46"/>
      <c r="CE158" s="46"/>
      <c r="CF158" s="3">
        <v>0</v>
      </c>
      <c r="CG158" s="46"/>
      <c r="CH158" s="46">
        <f>VLOOKUP(D158,[7]LTT!$D$10:$Q$342,10,0)</f>
        <v>0</v>
      </c>
      <c r="CI158" s="3"/>
      <c r="CJ158" s="12" t="str">
        <f>VLOOKUP(D158,'[8]XET CUOI NAM'!$E$9:$BF$332,53,0)</f>
        <v>HTT NV</v>
      </c>
      <c r="CK158" s="12">
        <f>VLOOKUP($D158,'[9]Mau 6'!$D$10:$R$333,7,0)</f>
        <v>0</v>
      </c>
      <c r="CL158" s="12"/>
      <c r="CM158" s="3"/>
      <c r="CN158" s="12">
        <f t="shared" si="7"/>
        <v>0</v>
      </c>
      <c r="CO158" s="12">
        <f>VLOOKUP($D158,'[9]Mau 6'!$D$10:$R$333,10,0)</f>
        <v>0</v>
      </c>
      <c r="CP158" s="46"/>
      <c r="CQ158" s="12">
        <f>VLOOKUP($D158,'[9]Mau 6'!$D$10:$R$333,10,0)</f>
        <v>0</v>
      </c>
      <c r="CR158" s="12" t="s">
        <v>315</v>
      </c>
      <c r="CS158" s="12" t="s">
        <v>431</v>
      </c>
      <c r="CT158" s="12"/>
      <c r="CU158" s="12"/>
      <c r="CV158" s="3"/>
      <c r="CW158" s="12"/>
      <c r="CX158" s="12"/>
      <c r="CY158" s="46"/>
      <c r="CZ158" s="46"/>
      <c r="DA158" s="46"/>
      <c r="DB158" s="12" t="s">
        <v>2227</v>
      </c>
      <c r="DC158" s="12">
        <v>0</v>
      </c>
      <c r="DD158" s="12">
        <v>0</v>
      </c>
      <c r="DE158" s="5"/>
      <c r="DF158" s="5">
        <f>VLOOKUP($C158,'[17]Mau 2'!$C$9:$J$21,6,0)</f>
        <v>0</v>
      </c>
      <c r="DG158" s="191"/>
      <c r="DH158" s="191"/>
      <c r="DI158" s="191"/>
      <c r="DJ158" s="205"/>
    </row>
    <row r="159" spans="1:114" s="6" customFormat="1" ht="30" hidden="1" customHeight="1" x14ac:dyDescent="0.25">
      <c r="A159" s="12">
        <f>IF(C159="","",SUBTOTAL(3,$D$24:D159))</f>
        <v>13</v>
      </c>
      <c r="B159" s="12">
        <f>COUNTIF($E$24:E159,E159)</f>
        <v>5</v>
      </c>
      <c r="C159" s="18" t="s">
        <v>70</v>
      </c>
      <c r="D159" s="12" t="str">
        <f>VLOOKUP(C159,'[1]XET CUOI NAM'!$D$9:$E$332,2,0)</f>
        <v>01010018</v>
      </c>
      <c r="E159" s="12" t="s">
        <v>1779</v>
      </c>
      <c r="F159" s="12" t="s">
        <v>378</v>
      </c>
      <c r="G159" s="49"/>
      <c r="H159" s="46">
        <f>VLOOKUP($D159,'[2]CSTD CS'!$D$26:$X$346,3,0)</f>
        <v>0</v>
      </c>
      <c r="I159" s="46"/>
      <c r="J159" s="46">
        <f>VLOOKUP($D159,'[2]CSTD CS'!$D$26:$X$346,5,0)</f>
        <v>0</v>
      </c>
      <c r="K159" s="3"/>
      <c r="L159" s="46">
        <f>VLOOKUP($D159,'[2]CSTD CS'!$D$26:$X$346,4,0)</f>
        <v>0</v>
      </c>
      <c r="M159" s="46"/>
      <c r="N159" s="49"/>
      <c r="O159" s="46">
        <f>VLOOKUP($D159,'[2]CSTD CS'!$D$26:$X$346,6,0)</f>
        <v>0</v>
      </c>
      <c r="P159" s="46"/>
      <c r="Q159" s="46">
        <f>VLOOKUP($D159,'[2]CSTD CS'!$D$26:$X$346,8,0)</f>
        <v>0</v>
      </c>
      <c r="R159" s="3"/>
      <c r="S159" s="46">
        <f>VLOOKUP($D159,'[2]CSTD CS'!$D$26:$X$346,7,0)</f>
        <v>0</v>
      </c>
      <c r="T159" s="46"/>
      <c r="U159" s="49"/>
      <c r="V159" s="46">
        <f>VLOOKUP($D159,'[2]CSTD CS'!$D$26:$X$346,9,0)</f>
        <v>0</v>
      </c>
      <c r="W159" s="46"/>
      <c r="X159" s="46">
        <f>VLOOKUP($D159,'[2]CSTD CS'!$D$26:$X$346,11,0)</f>
        <v>0</v>
      </c>
      <c r="Y159" s="3"/>
      <c r="Z159" s="46">
        <f>VLOOKUP($D159,'[2]CSTD CS'!$D$26:$X$346,10,0)</f>
        <v>0</v>
      </c>
      <c r="AA159" s="46"/>
      <c r="AB159" s="49"/>
      <c r="AC159" s="46">
        <f>VLOOKUP($D159,'[2]CSTD CS'!$D$26:$X$346,12,0)</f>
        <v>0</v>
      </c>
      <c r="AD159" s="46"/>
      <c r="AE159" s="46">
        <f>VLOOKUP($D159,'[2]CSTD CS'!$D$26:$X$346,14,0)</f>
        <v>0</v>
      </c>
      <c r="AF159" s="3"/>
      <c r="AG159" s="46">
        <f>VLOOKUP($D159,'[2]CSTD CS'!$D$26:$X$346,13,0)</f>
        <v>0</v>
      </c>
      <c r="AH159" s="46"/>
      <c r="AI159" s="49"/>
      <c r="AJ159" s="46">
        <f>VLOOKUP($D159,'[2]CSTD CS'!$D$26:$X$346,15,0)</f>
        <v>0</v>
      </c>
      <c r="AK159" s="46"/>
      <c r="AL159" s="46">
        <f>VLOOKUP($D159,'[2]CSTD CS'!$D$26:$X$346,17,0)</f>
        <v>0</v>
      </c>
      <c r="AM159" s="3"/>
      <c r="AN159" s="46">
        <f>VLOOKUP($D159,'[2]CSTD CS'!$D$26:$X$346,16,0)</f>
        <v>0</v>
      </c>
      <c r="AO159" s="46"/>
      <c r="AP159" s="30"/>
      <c r="AQ159" s="46">
        <f>VLOOKUP($D159,'[3]CSTD CS'!$D$25:$AD$344,13,0)</f>
        <v>0</v>
      </c>
      <c r="AR159" s="46"/>
      <c r="AS159" s="3" t="s">
        <v>636</v>
      </c>
      <c r="AT159" s="3"/>
      <c r="AU159" s="46"/>
      <c r="AV159" s="3"/>
      <c r="AW159" s="24"/>
      <c r="AX159" s="46">
        <f>VLOOKUP($D159,'[3]CSTD CS'!$D$25:$AD$344,15,0)</f>
        <v>0</v>
      </c>
      <c r="AY159" s="46"/>
      <c r="AZ159" s="3" t="s">
        <v>805</v>
      </c>
      <c r="BA159" s="3"/>
      <c r="BB159" s="46"/>
      <c r="BC159" s="3"/>
      <c r="BD159" s="33"/>
      <c r="BE159" s="46">
        <f>VLOOKUP($D159,'[3]CSTD CS'!$D$25:$AD$344,17,0)</f>
        <v>0</v>
      </c>
      <c r="BF159" s="46"/>
      <c r="BG159" s="3">
        <v>0</v>
      </c>
      <c r="BH159" s="3"/>
      <c r="BI159" s="46"/>
      <c r="BJ159" s="46"/>
      <c r="BK159" s="46"/>
      <c r="BL159" s="60"/>
      <c r="BM159" s="46">
        <f>VLOOKUP($D159,'[3]CSTD CS'!$D$25:$AD$344,20,0)</f>
        <v>0</v>
      </c>
      <c r="BN159" s="46"/>
      <c r="BO159" s="3" t="s">
        <v>998</v>
      </c>
      <c r="BP159" s="46"/>
      <c r="BQ159" s="46"/>
      <c r="BR159" s="46"/>
      <c r="BS159" s="46"/>
      <c r="BT159" s="60"/>
      <c r="BU159" s="46">
        <f>VLOOKUP($D159,'[3]CSTD CS'!$D$25:$AA$344,23,0)</f>
        <v>0</v>
      </c>
      <c r="BV159" s="46"/>
      <c r="BW159" s="3" t="s">
        <v>1139</v>
      </c>
      <c r="BX159" s="3"/>
      <c r="BY159" s="46"/>
      <c r="BZ159" s="46"/>
      <c r="CA159" s="46"/>
      <c r="CB159" s="46"/>
      <c r="CC159" s="46" t="str">
        <f>VLOOKUP($D159,'[3]CSTD CS'!$D$25:$AD$344,25,0)</f>
        <v>HTXS NV</v>
      </c>
      <c r="CD159" s="46"/>
      <c r="CE159" s="46"/>
      <c r="CF159" s="3">
        <v>0</v>
      </c>
      <c r="CG159" s="46"/>
      <c r="CH159" s="46">
        <f>VLOOKUP(D159,[7]LTT!$D$10:$Q$342,10,0)</f>
        <v>0</v>
      </c>
      <c r="CI159" s="3"/>
      <c r="CJ159" s="12" t="str">
        <f>VLOOKUP(D159,'[8]XET CUOI NAM'!$E$9:$BF$332,53,0)</f>
        <v>HTT NV</v>
      </c>
      <c r="CK159" s="12">
        <f>VLOOKUP($D159,'[9]Mau 6'!$D$10:$R$333,7,0)</f>
        <v>0</v>
      </c>
      <c r="CL159" s="12"/>
      <c r="CM159" s="3" t="s">
        <v>1468</v>
      </c>
      <c r="CN159" s="12">
        <f t="shared" si="7"/>
        <v>0</v>
      </c>
      <c r="CO159" s="12">
        <f>VLOOKUP($D159,'[9]Mau 6'!$D$10:$R$333,10,0)</f>
        <v>0</v>
      </c>
      <c r="CP159" s="46"/>
      <c r="CQ159" s="12">
        <f>VLOOKUP($D159,'[9]Mau 6'!$D$10:$R$333,10,0)</f>
        <v>0</v>
      </c>
      <c r="CR159" s="12" t="s">
        <v>315</v>
      </c>
      <c r="CS159" s="12" t="s">
        <v>431</v>
      </c>
      <c r="CT159" s="12"/>
      <c r="CU159" s="12"/>
      <c r="CV159" s="3"/>
      <c r="CW159" s="12"/>
      <c r="CX159" s="12"/>
      <c r="CY159" s="46"/>
      <c r="CZ159" s="46"/>
      <c r="DA159" s="46"/>
      <c r="DB159" s="12" t="s">
        <v>2227</v>
      </c>
      <c r="DC159" s="12">
        <v>0</v>
      </c>
      <c r="DD159" s="12"/>
      <c r="DE159" s="311" t="s">
        <v>2041</v>
      </c>
      <c r="DF159" s="5">
        <f>VLOOKUP($C159,'[17]Mau 2'!$C$9:$J$21,6,0)</f>
        <v>0</v>
      </c>
      <c r="DG159" s="191"/>
      <c r="DH159" s="191"/>
      <c r="DI159" s="191"/>
      <c r="DJ159" s="205"/>
    </row>
    <row r="160" spans="1:114" s="6" customFormat="1" ht="30" hidden="1" customHeight="1" x14ac:dyDescent="0.25">
      <c r="A160" s="12">
        <f>ROW()-23</f>
        <v>137</v>
      </c>
      <c r="B160" s="12">
        <f>COUNTIF($E$24:E160,E160)</f>
        <v>6</v>
      </c>
      <c r="C160" s="18" t="s">
        <v>71</v>
      </c>
      <c r="D160" s="12" t="str">
        <f>VLOOKUP(C160,'[1]XET CUOI NAM'!$D$9:$E$332,2,0)</f>
        <v>01010019</v>
      </c>
      <c r="E160" s="12" t="s">
        <v>1779</v>
      </c>
      <c r="F160" s="12" t="s">
        <v>378</v>
      </c>
      <c r="G160" s="49"/>
      <c r="H160" s="46">
        <f>VLOOKUP($D160,'[2]CSTD CS'!$D$26:$X$346,3,0)</f>
        <v>0</v>
      </c>
      <c r="I160" s="46"/>
      <c r="J160" s="46">
        <f>VLOOKUP($D160,'[2]CSTD CS'!$D$26:$X$346,5,0)</f>
        <v>0</v>
      </c>
      <c r="K160" s="3"/>
      <c r="L160" s="46">
        <f>VLOOKUP($D160,'[2]CSTD CS'!$D$26:$X$346,4,0)</f>
        <v>0</v>
      </c>
      <c r="M160" s="46"/>
      <c r="N160" s="49"/>
      <c r="O160" s="46">
        <f>VLOOKUP($D160,'[2]CSTD CS'!$D$26:$X$346,6,0)</f>
        <v>0</v>
      </c>
      <c r="P160" s="46"/>
      <c r="Q160" s="46">
        <f>VLOOKUP($D160,'[2]CSTD CS'!$D$26:$X$346,8,0)</f>
        <v>0</v>
      </c>
      <c r="R160" s="3"/>
      <c r="S160" s="46">
        <f>VLOOKUP($D160,'[2]CSTD CS'!$D$26:$X$346,7,0)</f>
        <v>0</v>
      </c>
      <c r="T160" s="46"/>
      <c r="U160" s="49"/>
      <c r="V160" s="46">
        <f>VLOOKUP($D160,'[2]CSTD CS'!$D$26:$X$346,9,0)</f>
        <v>0</v>
      </c>
      <c r="W160" s="46"/>
      <c r="X160" s="46">
        <f>VLOOKUP($D160,'[2]CSTD CS'!$D$26:$X$346,11,0)</f>
        <v>0</v>
      </c>
      <c r="Y160" s="3"/>
      <c r="Z160" s="46">
        <f>VLOOKUP($D160,'[2]CSTD CS'!$D$26:$X$346,10,0)</f>
        <v>0</v>
      </c>
      <c r="AA160" s="46"/>
      <c r="AB160" s="49"/>
      <c r="AC160" s="46">
        <f>VLOOKUP($D160,'[2]CSTD CS'!$D$26:$X$346,12,0)</f>
        <v>0</v>
      </c>
      <c r="AD160" s="46"/>
      <c r="AE160" s="46">
        <f>VLOOKUP($D160,'[2]CSTD CS'!$D$26:$X$346,14,0)</f>
        <v>0</v>
      </c>
      <c r="AF160" s="3"/>
      <c r="AG160" s="46">
        <f>VLOOKUP($D160,'[2]CSTD CS'!$D$26:$X$346,13,0)</f>
        <v>0</v>
      </c>
      <c r="AH160" s="46"/>
      <c r="AI160" s="49"/>
      <c r="AJ160" s="46">
        <f>VLOOKUP($D160,'[2]CSTD CS'!$D$26:$X$346,15,0)</f>
        <v>0</v>
      </c>
      <c r="AK160" s="46"/>
      <c r="AL160" s="46">
        <f>VLOOKUP($D160,'[2]CSTD CS'!$D$26:$X$346,17,0)</f>
        <v>0</v>
      </c>
      <c r="AM160" s="3"/>
      <c r="AN160" s="46">
        <f>VLOOKUP($D160,'[2]CSTD CS'!$D$26:$X$346,16,0)</f>
        <v>0</v>
      </c>
      <c r="AO160" s="46"/>
      <c r="AP160" s="30"/>
      <c r="AQ160" s="46">
        <f>VLOOKUP($D160,'[3]CSTD CS'!$D$25:$AD$344,13,0)</f>
        <v>0</v>
      </c>
      <c r="AR160" s="46"/>
      <c r="AS160" s="3" t="s">
        <v>637</v>
      </c>
      <c r="AT160" s="3"/>
      <c r="AU160" s="46"/>
      <c r="AV160" s="3"/>
      <c r="AW160" s="24"/>
      <c r="AX160" s="46">
        <f>VLOOKUP($D160,'[3]CSTD CS'!$D$25:$AD$344,15,0)</f>
        <v>0</v>
      </c>
      <c r="AY160" s="46"/>
      <c r="AZ160" s="3" t="s">
        <v>806</v>
      </c>
      <c r="BA160" s="3"/>
      <c r="BB160" s="46"/>
      <c r="BC160" s="3"/>
      <c r="BD160" s="33"/>
      <c r="BE160" s="46">
        <f>VLOOKUP($D160,'[3]CSTD CS'!$D$25:$AD$344,17,0)</f>
        <v>0</v>
      </c>
      <c r="BF160" s="46"/>
      <c r="BG160" s="3">
        <v>0</v>
      </c>
      <c r="BH160" s="3"/>
      <c r="BI160" s="46"/>
      <c r="BJ160" s="46"/>
      <c r="BK160" s="46"/>
      <c r="BL160" s="60"/>
      <c r="BM160" s="46">
        <f>VLOOKUP($D160,'[3]CSTD CS'!$D$25:$AD$344,20,0)</f>
        <v>0</v>
      </c>
      <c r="BN160" s="46"/>
      <c r="BO160" s="3">
        <v>0</v>
      </c>
      <c r="BP160" s="46"/>
      <c r="BQ160" s="46"/>
      <c r="BR160" s="46"/>
      <c r="BS160" s="46"/>
      <c r="BT160" s="60"/>
      <c r="BU160" s="46">
        <f>VLOOKUP($D160,'[3]CSTD CS'!$D$25:$AA$344,23,0)</f>
        <v>0</v>
      </c>
      <c r="BV160" s="46"/>
      <c r="BW160" s="3">
        <v>0</v>
      </c>
      <c r="BX160" s="3"/>
      <c r="BY160" s="46"/>
      <c r="BZ160" s="46"/>
      <c r="CA160" s="46"/>
      <c r="CB160" s="46"/>
      <c r="CC160" s="46" t="str">
        <f>VLOOKUP($D160,'[3]CSTD CS'!$D$25:$AD$344,25,0)</f>
        <v>HTT NV</v>
      </c>
      <c r="CD160" s="46"/>
      <c r="CE160" s="46"/>
      <c r="CF160" s="3">
        <v>0</v>
      </c>
      <c r="CG160" s="46"/>
      <c r="CH160" s="46">
        <f>VLOOKUP(D160,[7]LTT!$D$10:$Q$342,10,0)</f>
        <v>0</v>
      </c>
      <c r="CI160" s="3"/>
      <c r="CJ160" s="12" t="str">
        <f>VLOOKUP(D160,'[8]XET CUOI NAM'!$E$9:$BF$332,53,0)</f>
        <v>HTT NV</v>
      </c>
      <c r="CK160" s="12">
        <f>VLOOKUP($D160,'[9]Mau 6'!$D$10:$R$333,7,0)</f>
        <v>0</v>
      </c>
      <c r="CL160" s="12"/>
      <c r="CM160" s="3"/>
      <c r="CN160" s="12">
        <f t="shared" si="7"/>
        <v>0</v>
      </c>
      <c r="CO160" s="12">
        <f>VLOOKUP($D160,'[9]Mau 6'!$D$10:$R$333,10,0)</f>
        <v>0</v>
      </c>
      <c r="CP160" s="46"/>
      <c r="CQ160" s="12">
        <f>VLOOKUP($D160,'[9]Mau 6'!$D$10:$R$333,10,0)</f>
        <v>0</v>
      </c>
      <c r="CR160" s="12" t="s">
        <v>315</v>
      </c>
      <c r="CS160" s="12" t="s">
        <v>431</v>
      </c>
      <c r="CT160" s="12"/>
      <c r="CU160" s="12"/>
      <c r="CV160" s="3"/>
      <c r="CW160" s="12"/>
      <c r="CX160" s="12"/>
      <c r="CY160" s="46"/>
      <c r="CZ160" s="46"/>
      <c r="DA160" s="46"/>
      <c r="DB160" s="12" t="s">
        <v>2227</v>
      </c>
      <c r="DC160" s="12">
        <v>0</v>
      </c>
      <c r="DD160" s="12">
        <v>0</v>
      </c>
      <c r="DE160" s="5"/>
      <c r="DF160" s="5">
        <f>VLOOKUP($C160,'[17]Mau 2'!$C$9:$J$21,6,0)</f>
        <v>0</v>
      </c>
      <c r="DG160" s="191"/>
      <c r="DH160" s="191"/>
      <c r="DI160" s="191"/>
      <c r="DJ160" s="205"/>
    </row>
    <row r="161" spans="1:114" s="6" customFormat="1" ht="30" hidden="1" customHeight="1" x14ac:dyDescent="0.25">
      <c r="A161" s="12">
        <f>ROW()-23</f>
        <v>138</v>
      </c>
      <c r="B161" s="12">
        <f>COUNTIF($E$24:E161,E161)</f>
        <v>7</v>
      </c>
      <c r="C161" s="18" t="s">
        <v>72</v>
      </c>
      <c r="D161" s="12" t="str">
        <f>VLOOKUP(C161,'[1]XET CUOI NAM'!$D$9:$E$332,2,0)</f>
        <v>01010015</v>
      </c>
      <c r="E161" s="12" t="s">
        <v>1779</v>
      </c>
      <c r="F161" s="12" t="s">
        <v>378</v>
      </c>
      <c r="G161" s="49"/>
      <c r="H161" s="46">
        <f>VLOOKUP($D161,'[2]CSTD CS'!$D$26:$X$346,3,0)</f>
        <v>0</v>
      </c>
      <c r="I161" s="46"/>
      <c r="J161" s="46">
        <f>VLOOKUP($D161,'[2]CSTD CS'!$D$26:$X$346,5,0)</f>
        <v>0</v>
      </c>
      <c r="K161" s="3"/>
      <c r="L161" s="46">
        <f>VLOOKUP($D161,'[2]CSTD CS'!$D$26:$X$346,4,0)</f>
        <v>0</v>
      </c>
      <c r="M161" s="46"/>
      <c r="N161" s="49"/>
      <c r="O161" s="46">
        <f>VLOOKUP($D161,'[2]CSTD CS'!$D$26:$X$346,6,0)</f>
        <v>0</v>
      </c>
      <c r="P161" s="46"/>
      <c r="Q161" s="46">
        <f>VLOOKUP($D161,'[2]CSTD CS'!$D$26:$X$346,8,0)</f>
        <v>0</v>
      </c>
      <c r="R161" s="3"/>
      <c r="S161" s="46">
        <f>VLOOKUP($D161,'[2]CSTD CS'!$D$26:$X$346,7,0)</f>
        <v>0</v>
      </c>
      <c r="T161" s="46"/>
      <c r="U161" s="49"/>
      <c r="V161" s="46">
        <f>VLOOKUP($D161,'[2]CSTD CS'!$D$26:$X$346,9,0)</f>
        <v>0</v>
      </c>
      <c r="W161" s="46"/>
      <c r="X161" s="46">
        <f>VLOOKUP($D161,'[2]CSTD CS'!$D$26:$X$346,11,0)</f>
        <v>0</v>
      </c>
      <c r="Y161" s="3"/>
      <c r="Z161" s="46">
        <f>VLOOKUP($D161,'[2]CSTD CS'!$D$26:$X$346,10,0)</f>
        <v>0</v>
      </c>
      <c r="AA161" s="46"/>
      <c r="AB161" s="49"/>
      <c r="AC161" s="46">
        <f>VLOOKUP($D161,'[2]CSTD CS'!$D$26:$X$346,12,0)</f>
        <v>0</v>
      </c>
      <c r="AD161" s="46"/>
      <c r="AE161" s="46">
        <f>VLOOKUP($D161,'[2]CSTD CS'!$D$26:$X$346,14,0)</f>
        <v>0</v>
      </c>
      <c r="AF161" s="3"/>
      <c r="AG161" s="46">
        <f>VLOOKUP($D161,'[2]CSTD CS'!$D$26:$X$346,13,0)</f>
        <v>0</v>
      </c>
      <c r="AH161" s="46"/>
      <c r="AI161" s="49"/>
      <c r="AJ161" s="46">
        <f>VLOOKUP($D161,'[2]CSTD CS'!$D$26:$X$346,15,0)</f>
        <v>0</v>
      </c>
      <c r="AK161" s="46"/>
      <c r="AL161" s="46">
        <f>VLOOKUP($D161,'[2]CSTD CS'!$D$26:$X$346,17,0)</f>
        <v>0</v>
      </c>
      <c r="AM161" s="3"/>
      <c r="AN161" s="46">
        <f>VLOOKUP($D161,'[2]CSTD CS'!$D$26:$X$346,16,0)</f>
        <v>0</v>
      </c>
      <c r="AO161" s="46"/>
      <c r="AP161" s="30"/>
      <c r="AQ161" s="46">
        <f>VLOOKUP($D161,'[3]CSTD CS'!$D$25:$AD$344,13,0)</f>
        <v>0</v>
      </c>
      <c r="AR161" s="46"/>
      <c r="AS161" s="3" t="s">
        <v>638</v>
      </c>
      <c r="AT161" s="3"/>
      <c r="AU161" s="46"/>
      <c r="AV161" s="3"/>
      <c r="AW161" s="24"/>
      <c r="AX161" s="46">
        <f>VLOOKUP($D161,'[3]CSTD CS'!$D$25:$AD$344,15,0)</f>
        <v>0</v>
      </c>
      <c r="AY161" s="46"/>
      <c r="AZ161" s="3">
        <v>0</v>
      </c>
      <c r="BA161" s="3"/>
      <c r="BB161" s="46"/>
      <c r="BC161" s="3"/>
      <c r="BD161" s="33"/>
      <c r="BE161" s="46">
        <f>VLOOKUP($D161,'[3]CSTD CS'!$D$25:$AD$344,17,0)</f>
        <v>0</v>
      </c>
      <c r="BF161" s="46"/>
      <c r="BG161" s="3">
        <v>0</v>
      </c>
      <c r="BH161" s="3"/>
      <c r="BI161" s="46"/>
      <c r="BJ161" s="46"/>
      <c r="BK161" s="46"/>
      <c r="BL161" s="60"/>
      <c r="BM161" s="46">
        <f>VLOOKUP($D161,'[3]CSTD CS'!$D$25:$AD$344,20,0)</f>
        <v>0</v>
      </c>
      <c r="BN161" s="46"/>
      <c r="BO161" s="3">
        <v>0</v>
      </c>
      <c r="BP161" s="46"/>
      <c r="BQ161" s="46"/>
      <c r="BR161" s="46"/>
      <c r="BS161" s="46" t="s">
        <v>315</v>
      </c>
      <c r="BT161" s="60"/>
      <c r="BU161" s="46">
        <f>VLOOKUP($D161,'[3]CSTD CS'!$D$25:$AA$344,23,0)</f>
        <v>0</v>
      </c>
      <c r="BV161" s="46"/>
      <c r="BW161" s="3">
        <v>0</v>
      </c>
      <c r="BX161" s="3"/>
      <c r="BY161" s="46"/>
      <c r="BZ161" s="46"/>
      <c r="CA161" s="46"/>
      <c r="CB161" s="46"/>
      <c r="CC161" s="46" t="str">
        <f>VLOOKUP($D161,'[3]CSTD CS'!$D$25:$AD$344,25,0)</f>
        <v>HTT NV</v>
      </c>
      <c r="CD161" s="46"/>
      <c r="CE161" s="46"/>
      <c r="CF161" s="3">
        <v>0</v>
      </c>
      <c r="CG161" s="46"/>
      <c r="CH161" s="46">
        <f>VLOOKUP(D161,[7]LTT!$D$10:$Q$342,10,0)</f>
        <v>0</v>
      </c>
      <c r="CI161" s="3"/>
      <c r="CJ161" s="12" t="str">
        <f>VLOOKUP(D161,'[8]XET CUOI NAM'!$E$9:$BF$332,53,0)</f>
        <v>HTT NV</v>
      </c>
      <c r="CK161" s="12">
        <f>VLOOKUP($D161,'[9]Mau 6'!$D$10:$R$333,7,0)</f>
        <v>0</v>
      </c>
      <c r="CL161" s="12"/>
      <c r="CM161" s="3"/>
      <c r="CN161" s="12">
        <f t="shared" si="7"/>
        <v>0</v>
      </c>
      <c r="CO161" s="12">
        <f>VLOOKUP($D161,'[9]Mau 6'!$D$10:$R$333,10,0)</f>
        <v>0</v>
      </c>
      <c r="CP161" s="46"/>
      <c r="CQ161" s="12">
        <f>VLOOKUP($D161,'[9]Mau 6'!$D$10:$R$333,10,0)</f>
        <v>0</v>
      </c>
      <c r="CR161" s="12">
        <f>VLOOKUP($D161,'[9]Mau 6'!$D$10:$R$333,10,0)</f>
        <v>0</v>
      </c>
      <c r="CS161" s="12" t="s">
        <v>431</v>
      </c>
      <c r="CT161" s="12"/>
      <c r="CU161" s="12"/>
      <c r="CV161" s="3"/>
      <c r="CW161" s="12"/>
      <c r="CX161" s="12"/>
      <c r="CY161" s="46"/>
      <c r="CZ161" s="46"/>
      <c r="DA161" s="46"/>
      <c r="DB161" s="12" t="s">
        <v>2227</v>
      </c>
      <c r="DC161" s="12">
        <v>0</v>
      </c>
      <c r="DD161" s="12">
        <v>0</v>
      </c>
      <c r="DE161" s="5"/>
      <c r="DF161" s="5">
        <f>VLOOKUP($C161,'[17]Mau 2'!$C$9:$J$21,6,0)</f>
        <v>0</v>
      </c>
      <c r="DG161" s="191"/>
      <c r="DH161" s="191"/>
      <c r="DI161" s="191"/>
      <c r="DJ161" s="205"/>
    </row>
    <row r="162" spans="1:114" s="6" customFormat="1" ht="30" hidden="1" customHeight="1" x14ac:dyDescent="0.25">
      <c r="A162" s="12">
        <f>ROW()-23</f>
        <v>139</v>
      </c>
      <c r="B162" s="12">
        <f>COUNTIF($E$24:E162,E162)</f>
        <v>8</v>
      </c>
      <c r="C162" s="18" t="s">
        <v>73</v>
      </c>
      <c r="D162" s="12" t="str">
        <f>VLOOKUP(C162,'[1]XET CUOI NAM'!$D$9:$E$332,2,0)</f>
        <v>01010027</v>
      </c>
      <c r="E162" s="12" t="s">
        <v>1779</v>
      </c>
      <c r="F162" s="12" t="s">
        <v>378</v>
      </c>
      <c r="G162" s="49"/>
      <c r="H162" s="46">
        <f>VLOOKUP($D162,'[2]CSTD CS'!$D$26:$X$346,3,0)</f>
        <v>0</v>
      </c>
      <c r="I162" s="46"/>
      <c r="J162" s="46">
        <f>VLOOKUP($D162,'[2]CSTD CS'!$D$26:$X$346,5,0)</f>
        <v>0</v>
      </c>
      <c r="K162" s="3"/>
      <c r="L162" s="46">
        <f>VLOOKUP($D162,'[2]CSTD CS'!$D$26:$X$346,4,0)</f>
        <v>0</v>
      </c>
      <c r="M162" s="46"/>
      <c r="N162" s="49"/>
      <c r="O162" s="46">
        <f>VLOOKUP($D162,'[2]CSTD CS'!$D$26:$X$346,6,0)</f>
        <v>0</v>
      </c>
      <c r="P162" s="46"/>
      <c r="Q162" s="46">
        <f>VLOOKUP($D162,'[2]CSTD CS'!$D$26:$X$346,8,0)</f>
        <v>0</v>
      </c>
      <c r="R162" s="3"/>
      <c r="S162" s="46">
        <f>VLOOKUP($D162,'[2]CSTD CS'!$D$26:$X$346,7,0)</f>
        <v>0</v>
      </c>
      <c r="T162" s="46"/>
      <c r="U162" s="49"/>
      <c r="V162" s="46">
        <f>VLOOKUP($D162,'[2]CSTD CS'!$D$26:$X$346,9,0)</f>
        <v>0</v>
      </c>
      <c r="W162" s="46"/>
      <c r="X162" s="46">
        <f>VLOOKUP($D162,'[2]CSTD CS'!$D$26:$X$346,11,0)</f>
        <v>0</v>
      </c>
      <c r="Y162" s="3"/>
      <c r="Z162" s="46">
        <f>VLOOKUP($D162,'[2]CSTD CS'!$D$26:$X$346,10,0)</f>
        <v>0</v>
      </c>
      <c r="AA162" s="46"/>
      <c r="AB162" s="49"/>
      <c r="AC162" s="46">
        <f>VLOOKUP($D162,'[2]CSTD CS'!$D$26:$X$346,12,0)</f>
        <v>0</v>
      </c>
      <c r="AD162" s="46"/>
      <c r="AE162" s="46">
        <f>VLOOKUP($D162,'[2]CSTD CS'!$D$26:$X$346,14,0)</f>
        <v>0</v>
      </c>
      <c r="AF162" s="3"/>
      <c r="AG162" s="46">
        <f>VLOOKUP($D162,'[2]CSTD CS'!$D$26:$X$346,13,0)</f>
        <v>0</v>
      </c>
      <c r="AH162" s="46"/>
      <c r="AI162" s="49"/>
      <c r="AJ162" s="46">
        <f>VLOOKUP($D162,'[2]CSTD CS'!$D$26:$X$346,15,0)</f>
        <v>0</v>
      </c>
      <c r="AK162" s="46"/>
      <c r="AL162" s="46">
        <f>VLOOKUP($D162,'[2]CSTD CS'!$D$26:$X$346,17,0)</f>
        <v>0</v>
      </c>
      <c r="AM162" s="3"/>
      <c r="AN162" s="46">
        <f>VLOOKUP($D162,'[2]CSTD CS'!$D$26:$X$346,16,0)</f>
        <v>0</v>
      </c>
      <c r="AO162" s="46"/>
      <c r="AP162" s="30"/>
      <c r="AQ162" s="46">
        <f>VLOOKUP($D162,'[3]CSTD CS'!$D$25:$AD$344,13,0)</f>
        <v>0</v>
      </c>
      <c r="AR162" s="46"/>
      <c r="AS162" s="3" t="s">
        <v>639</v>
      </c>
      <c r="AT162" s="3"/>
      <c r="AU162" s="46"/>
      <c r="AV162" s="3"/>
      <c r="AW162" s="24"/>
      <c r="AX162" s="46">
        <f>VLOOKUP($D162,'[3]CSTD CS'!$D$25:$AD$344,15,0)</f>
        <v>0</v>
      </c>
      <c r="AY162" s="46"/>
      <c r="AZ162" s="3">
        <v>0</v>
      </c>
      <c r="BA162" s="3"/>
      <c r="BB162" s="46"/>
      <c r="BC162" s="3"/>
      <c r="BD162" s="33"/>
      <c r="BE162" s="46">
        <f>VLOOKUP($D162,'[3]CSTD CS'!$D$25:$AD$344,17,0)</f>
        <v>0</v>
      </c>
      <c r="BF162" s="46"/>
      <c r="BG162" s="3">
        <v>0</v>
      </c>
      <c r="BH162" s="3"/>
      <c r="BI162" s="46"/>
      <c r="BJ162" s="46"/>
      <c r="BK162" s="46"/>
      <c r="BL162" s="60"/>
      <c r="BM162" s="46">
        <f>VLOOKUP($D162,'[3]CSTD CS'!$D$25:$AD$344,20,0)</f>
        <v>0</v>
      </c>
      <c r="BN162" s="46"/>
      <c r="BO162" s="3">
        <v>0</v>
      </c>
      <c r="BP162" s="46"/>
      <c r="BQ162" s="46"/>
      <c r="BR162" s="46"/>
      <c r="BS162" s="46"/>
      <c r="BT162" s="60"/>
      <c r="BU162" s="46">
        <f>VLOOKUP($D162,'[3]CSTD CS'!$D$25:$AA$344,23,0)</f>
        <v>0</v>
      </c>
      <c r="BV162" s="46"/>
      <c r="BW162" s="3">
        <v>0</v>
      </c>
      <c r="BX162" s="3"/>
      <c r="BY162" s="46"/>
      <c r="BZ162" s="46"/>
      <c r="CA162" s="46"/>
      <c r="CB162" s="46"/>
      <c r="CC162" s="46" t="e">
        <f>VLOOKUP($D162,'[3]CSTD CS'!$D$25:$AD$344,25,0)</f>
        <v>#N/A</v>
      </c>
      <c r="CD162" s="46"/>
      <c r="CE162" s="46"/>
      <c r="CF162" s="3">
        <v>0</v>
      </c>
      <c r="CG162" s="46"/>
      <c r="CH162" s="46">
        <f>VLOOKUP(D162,[7]LTT!$D$10:$Q$342,10,0)</f>
        <v>0</v>
      </c>
      <c r="CI162" s="3"/>
      <c r="CJ162" s="12" t="str">
        <f>VLOOKUP(D162,'[8]XET CUOI NAM'!$E$9:$BF$332,53,0)</f>
        <v>HTT NV</v>
      </c>
      <c r="CK162" s="12">
        <f>VLOOKUP($D162,'[9]Mau 6'!$D$10:$R$333,7,0)</f>
        <v>0</v>
      </c>
      <c r="CL162" s="12"/>
      <c r="CM162" s="3"/>
      <c r="CN162" s="12">
        <f t="shared" si="7"/>
        <v>0</v>
      </c>
      <c r="CO162" s="12">
        <f>VLOOKUP($D162,'[9]Mau 6'!$D$10:$R$333,10,0)</f>
        <v>0</v>
      </c>
      <c r="CP162" s="46"/>
      <c r="CQ162" s="12">
        <f>VLOOKUP($D162,'[9]Mau 6'!$D$10:$R$333,10,0)</f>
        <v>0</v>
      </c>
      <c r="CR162" s="12">
        <f>VLOOKUP($D162,'[9]Mau 6'!$D$10:$R$333,10,0)</f>
        <v>0</v>
      </c>
      <c r="CS162" s="12" t="s">
        <v>431</v>
      </c>
      <c r="CT162" s="12"/>
      <c r="CU162" s="12"/>
      <c r="CV162" s="3"/>
      <c r="CW162" s="12"/>
      <c r="CX162" s="12"/>
      <c r="CY162" s="46"/>
      <c r="CZ162" s="46"/>
      <c r="DA162" s="46"/>
      <c r="DB162" s="12" t="s">
        <v>2227</v>
      </c>
      <c r="DC162" s="12">
        <v>0</v>
      </c>
      <c r="DD162" s="12">
        <v>0</v>
      </c>
      <c r="DE162" s="5"/>
      <c r="DF162" s="5">
        <f>VLOOKUP($C162,'[17]Mau 2'!$C$9:$J$21,6,0)</f>
        <v>0</v>
      </c>
      <c r="DG162" s="191"/>
      <c r="DH162" s="191"/>
      <c r="DI162" s="191"/>
      <c r="DJ162" s="205"/>
    </row>
    <row r="163" spans="1:114" s="6" customFormat="1" ht="30" hidden="1" customHeight="1" x14ac:dyDescent="0.25">
      <c r="A163" s="12">
        <f>IF(C163="","",SUBTOTAL(3,$D$24:D163))</f>
        <v>13</v>
      </c>
      <c r="B163" s="12">
        <f>COUNTIF($E$24:E163,E163)</f>
        <v>9</v>
      </c>
      <c r="C163" s="18" t="s">
        <v>74</v>
      </c>
      <c r="D163" s="12" t="str">
        <f>VLOOKUP(C163,'[1]XET CUOI NAM'!$D$9:$E$332,2,0)</f>
        <v>01002025</v>
      </c>
      <c r="E163" s="12" t="s">
        <v>1779</v>
      </c>
      <c r="F163" s="12" t="s">
        <v>378</v>
      </c>
      <c r="G163" s="49"/>
      <c r="H163" s="46">
        <f>VLOOKUP($D163,'[2]CSTD CS'!$D$26:$X$346,3,0)</f>
        <v>0</v>
      </c>
      <c r="I163" s="46"/>
      <c r="J163" s="46">
        <f>VLOOKUP($D163,'[2]CSTD CS'!$D$26:$X$346,5,0)</f>
        <v>0</v>
      </c>
      <c r="K163" s="3"/>
      <c r="L163" s="46">
        <f>VLOOKUP($D163,'[2]CSTD CS'!$D$26:$X$346,4,0)</f>
        <v>0</v>
      </c>
      <c r="M163" s="46"/>
      <c r="N163" s="49"/>
      <c r="O163" s="46">
        <f>VLOOKUP($D163,'[2]CSTD CS'!$D$26:$X$346,6,0)</f>
        <v>0</v>
      </c>
      <c r="P163" s="46"/>
      <c r="Q163" s="46">
        <f>VLOOKUP($D163,'[2]CSTD CS'!$D$26:$X$346,8,0)</f>
        <v>0</v>
      </c>
      <c r="R163" s="3"/>
      <c r="S163" s="46">
        <f>VLOOKUP($D163,'[2]CSTD CS'!$D$26:$X$346,7,0)</f>
        <v>0</v>
      </c>
      <c r="T163" s="46"/>
      <c r="U163" s="49"/>
      <c r="V163" s="46">
        <f>VLOOKUP($D163,'[2]CSTD CS'!$D$26:$X$346,9,0)</f>
        <v>0</v>
      </c>
      <c r="W163" s="46"/>
      <c r="X163" s="46">
        <f>VLOOKUP($D163,'[2]CSTD CS'!$D$26:$X$346,11,0)</f>
        <v>0</v>
      </c>
      <c r="Y163" s="3"/>
      <c r="Z163" s="46">
        <f>VLOOKUP($D163,'[2]CSTD CS'!$D$26:$X$346,10,0)</f>
        <v>0</v>
      </c>
      <c r="AA163" s="46"/>
      <c r="AB163" s="49"/>
      <c r="AC163" s="46">
        <f>VLOOKUP($D163,'[2]CSTD CS'!$D$26:$X$346,12,0)</f>
        <v>0</v>
      </c>
      <c r="AD163" s="46"/>
      <c r="AE163" s="46">
        <f>VLOOKUP($D163,'[2]CSTD CS'!$D$26:$X$346,14,0)</f>
        <v>0</v>
      </c>
      <c r="AF163" s="3"/>
      <c r="AG163" s="46">
        <f>VLOOKUP($D163,'[2]CSTD CS'!$D$26:$X$346,13,0)</f>
        <v>0</v>
      </c>
      <c r="AH163" s="46"/>
      <c r="AI163" s="49"/>
      <c r="AJ163" s="46">
        <f>VLOOKUP($D163,'[2]CSTD CS'!$D$26:$X$346,15,0)</f>
        <v>0</v>
      </c>
      <c r="AK163" s="46"/>
      <c r="AL163" s="46">
        <f>VLOOKUP($D163,'[2]CSTD CS'!$D$26:$X$346,17,0)</f>
        <v>0</v>
      </c>
      <c r="AM163" s="3"/>
      <c r="AN163" s="46">
        <f>VLOOKUP($D163,'[2]CSTD CS'!$D$26:$X$346,16,0)</f>
        <v>0</v>
      </c>
      <c r="AO163" s="46"/>
      <c r="AP163" s="30"/>
      <c r="AQ163" s="46">
        <f>VLOOKUP($D163,'[3]CSTD CS'!$D$25:$AD$344,13,0)</f>
        <v>0</v>
      </c>
      <c r="AR163" s="46"/>
      <c r="AS163" s="3" t="s">
        <v>640</v>
      </c>
      <c r="AT163" s="3"/>
      <c r="AU163" s="46"/>
      <c r="AV163" s="3"/>
      <c r="AW163" s="24"/>
      <c r="AX163" s="46">
        <f>VLOOKUP($D163,'[3]CSTD CS'!$D$25:$AD$344,15,0)</f>
        <v>0</v>
      </c>
      <c r="AY163" s="46"/>
      <c r="AZ163" s="3">
        <v>0</v>
      </c>
      <c r="BA163" s="3"/>
      <c r="BB163" s="46"/>
      <c r="BC163" s="3"/>
      <c r="BD163" s="33"/>
      <c r="BE163" s="46">
        <f>VLOOKUP($D163,'[3]CSTD CS'!$D$25:$AD$344,17,0)</f>
        <v>0</v>
      </c>
      <c r="BF163" s="46"/>
      <c r="BG163" s="3">
        <v>0</v>
      </c>
      <c r="BH163" s="3"/>
      <c r="BI163" s="46"/>
      <c r="BJ163" s="46"/>
      <c r="BK163" s="46"/>
      <c r="BL163" s="60"/>
      <c r="BM163" s="46">
        <f>VLOOKUP($D163,'[3]CSTD CS'!$D$25:$AD$344,20,0)</f>
        <v>0</v>
      </c>
      <c r="BN163" s="46"/>
      <c r="BO163" s="3">
        <v>0</v>
      </c>
      <c r="BP163" s="46"/>
      <c r="BQ163" s="46"/>
      <c r="BR163" s="46"/>
      <c r="BS163" s="46"/>
      <c r="BT163" s="60"/>
      <c r="BU163" s="46">
        <f>VLOOKUP($D163,'[3]CSTD CS'!$D$25:$AA$344,23,0)</f>
        <v>0</v>
      </c>
      <c r="BV163" s="46"/>
      <c r="BW163" s="3">
        <v>0</v>
      </c>
      <c r="BX163" s="3"/>
      <c r="BY163" s="46"/>
      <c r="BZ163" s="46"/>
      <c r="CA163" s="46"/>
      <c r="CB163" s="46"/>
      <c r="CC163" s="46" t="str">
        <f>VLOOKUP($D163,'[3]CSTD CS'!$D$25:$AD$344,25,0)</f>
        <v>HTXS NV</v>
      </c>
      <c r="CD163" s="46"/>
      <c r="CE163" s="46"/>
      <c r="CF163" s="3">
        <v>0</v>
      </c>
      <c r="CG163" s="46"/>
      <c r="CH163" s="46">
        <f>VLOOKUP(D163,[7]LTT!$D$10:$Q$342,10,0)</f>
        <v>0</v>
      </c>
      <c r="CI163" s="3"/>
      <c r="CJ163" s="12" t="str">
        <f>VLOOKUP(D163,'[8]XET CUOI NAM'!$E$9:$BF$332,53,0)</f>
        <v>HTT NV</v>
      </c>
      <c r="CK163" s="12">
        <f>VLOOKUP($D163,'[9]Mau 6'!$D$10:$R$333,7,0)</f>
        <v>0</v>
      </c>
      <c r="CL163" s="12" t="str">
        <f>VLOOKUP(D163,[10]PL7!$F$17:$G$117,2,0)</f>
        <v>X</v>
      </c>
      <c r="CM163" s="3" t="s">
        <v>1469</v>
      </c>
      <c r="CN163" s="12">
        <f t="shared" si="7"/>
        <v>0</v>
      </c>
      <c r="CO163" s="12">
        <f>VLOOKUP($D163,'[9]Mau 6'!$D$10:$R$333,10,0)</f>
        <v>0</v>
      </c>
      <c r="CP163" s="46"/>
      <c r="CQ163" s="12">
        <f>VLOOKUP($D163,'[9]Mau 6'!$D$10:$R$333,10,0)</f>
        <v>0</v>
      </c>
      <c r="CR163" s="12">
        <f>VLOOKUP($D163,'[9]Mau 6'!$D$10:$R$333,10,0)</f>
        <v>0</v>
      </c>
      <c r="CS163" s="12" t="s">
        <v>431</v>
      </c>
      <c r="CT163" s="12"/>
      <c r="CU163" s="12"/>
      <c r="CV163" s="3"/>
      <c r="CW163" s="12"/>
      <c r="CX163" s="12"/>
      <c r="CY163" s="46"/>
      <c r="CZ163" s="46"/>
      <c r="DA163" s="46"/>
      <c r="DB163" s="12" t="s">
        <v>2226</v>
      </c>
      <c r="DC163" s="12" t="s">
        <v>315</v>
      </c>
      <c r="DD163" s="12" t="s">
        <v>2227</v>
      </c>
      <c r="DE163" s="311" t="s">
        <v>2039</v>
      </c>
      <c r="DF163" s="5">
        <f>VLOOKUP($C163,'[17]Mau 2'!$C$9:$J$21,6,0)</f>
        <v>0</v>
      </c>
      <c r="DG163" s="191"/>
      <c r="DH163" s="191"/>
      <c r="DI163" s="191"/>
      <c r="DJ163" s="205"/>
    </row>
    <row r="164" spans="1:114" s="6" customFormat="1" ht="30" hidden="1" customHeight="1" x14ac:dyDescent="0.25">
      <c r="A164" s="12">
        <f>IF(C164="","",SUBTOTAL(3,$D$24:D164))</f>
        <v>13</v>
      </c>
      <c r="B164" s="12">
        <f>COUNTIF($E$24:E164,E164)</f>
        <v>10</v>
      </c>
      <c r="C164" s="18" t="s">
        <v>324</v>
      </c>
      <c r="D164" s="12" t="str">
        <f>VLOOKUP(C164,'[1]XET CUOI NAM'!$D$9:$E$332,2,0)</f>
        <v>01010162</v>
      </c>
      <c r="E164" s="12" t="s">
        <v>1779</v>
      </c>
      <c r="F164" s="12" t="s">
        <v>378</v>
      </c>
      <c r="G164" s="49"/>
      <c r="H164" s="46">
        <f>VLOOKUP($D164,'[2]CSTD CS'!$D$26:$X$346,3,0)</f>
        <v>0</v>
      </c>
      <c r="I164" s="46"/>
      <c r="J164" s="46">
        <f>VLOOKUP($D164,'[2]CSTD CS'!$D$26:$X$346,5,0)</f>
        <v>0</v>
      </c>
      <c r="K164" s="3"/>
      <c r="L164" s="46">
        <f>VLOOKUP($D164,'[2]CSTD CS'!$D$26:$X$346,4,0)</f>
        <v>0</v>
      </c>
      <c r="M164" s="46"/>
      <c r="N164" s="49"/>
      <c r="O164" s="46">
        <f>VLOOKUP($D164,'[2]CSTD CS'!$D$26:$X$346,6,0)</f>
        <v>0</v>
      </c>
      <c r="P164" s="46"/>
      <c r="Q164" s="46">
        <f>VLOOKUP($D164,'[2]CSTD CS'!$D$26:$X$346,8,0)</f>
        <v>0</v>
      </c>
      <c r="R164" s="3"/>
      <c r="S164" s="46">
        <f>VLOOKUP($D164,'[2]CSTD CS'!$D$26:$X$346,7,0)</f>
        <v>0</v>
      </c>
      <c r="T164" s="46"/>
      <c r="U164" s="49"/>
      <c r="V164" s="46">
        <f>VLOOKUP($D164,'[2]CSTD CS'!$D$26:$X$346,9,0)</f>
        <v>0</v>
      </c>
      <c r="W164" s="46"/>
      <c r="X164" s="46">
        <f>VLOOKUP($D164,'[2]CSTD CS'!$D$26:$X$346,11,0)</f>
        <v>0</v>
      </c>
      <c r="Y164" s="3"/>
      <c r="Z164" s="46">
        <f>VLOOKUP($D164,'[2]CSTD CS'!$D$26:$X$346,10,0)</f>
        <v>0</v>
      </c>
      <c r="AA164" s="46"/>
      <c r="AB164" s="49"/>
      <c r="AC164" s="46">
        <f>VLOOKUP($D164,'[2]CSTD CS'!$D$26:$X$346,12,0)</f>
        <v>0</v>
      </c>
      <c r="AD164" s="46"/>
      <c r="AE164" s="46">
        <f>VLOOKUP($D164,'[2]CSTD CS'!$D$26:$X$346,14,0)</f>
        <v>0</v>
      </c>
      <c r="AF164" s="3"/>
      <c r="AG164" s="46">
        <f>VLOOKUP($D164,'[2]CSTD CS'!$D$26:$X$346,13,0)</f>
        <v>0</v>
      </c>
      <c r="AH164" s="46"/>
      <c r="AI164" s="49"/>
      <c r="AJ164" s="46">
        <f>VLOOKUP($D164,'[2]CSTD CS'!$D$26:$X$346,15,0)</f>
        <v>0</v>
      </c>
      <c r="AK164" s="46"/>
      <c r="AL164" s="46">
        <f>VLOOKUP($D164,'[2]CSTD CS'!$D$26:$X$346,17,0)</f>
        <v>0</v>
      </c>
      <c r="AM164" s="3"/>
      <c r="AN164" s="46">
        <f>VLOOKUP($D164,'[2]CSTD CS'!$D$26:$X$346,16,0)</f>
        <v>0</v>
      </c>
      <c r="AO164" s="46"/>
      <c r="AP164" s="30"/>
      <c r="AQ164" s="46">
        <f>VLOOKUP($D164,'[3]CSTD CS'!$D$25:$AD$344,13,0)</f>
        <v>0</v>
      </c>
      <c r="AR164" s="46"/>
      <c r="AS164" s="3">
        <v>0</v>
      </c>
      <c r="AT164" s="3"/>
      <c r="AU164" s="46"/>
      <c r="AV164" s="3"/>
      <c r="AW164" s="24"/>
      <c r="AX164" s="46">
        <f>VLOOKUP($D164,'[3]CSTD CS'!$D$25:$AD$344,15,0)</f>
        <v>0</v>
      </c>
      <c r="AY164" s="46"/>
      <c r="AZ164" s="3">
        <v>0</v>
      </c>
      <c r="BA164" s="3"/>
      <c r="BB164" s="46"/>
      <c r="BC164" s="3"/>
      <c r="BD164" s="33"/>
      <c r="BE164" s="46">
        <f>VLOOKUP($D164,'[3]CSTD CS'!$D$25:$AD$344,17,0)</f>
        <v>0</v>
      </c>
      <c r="BF164" s="46"/>
      <c r="BG164" s="3">
        <v>0</v>
      </c>
      <c r="BH164" s="3"/>
      <c r="BI164" s="46"/>
      <c r="BJ164" s="46"/>
      <c r="BK164" s="46"/>
      <c r="BL164" s="60"/>
      <c r="BM164" s="46">
        <f>VLOOKUP($D164,'[3]CSTD CS'!$D$25:$AD$344,20,0)</f>
        <v>0</v>
      </c>
      <c r="BN164" s="46"/>
      <c r="BO164" s="3">
        <v>0</v>
      </c>
      <c r="BP164" s="46"/>
      <c r="BQ164" s="46"/>
      <c r="BR164" s="46"/>
      <c r="BS164" s="46"/>
      <c r="BT164" s="60"/>
      <c r="BU164" s="46">
        <f>VLOOKUP($D164,'[3]CSTD CS'!$D$25:$AA$344,23,0)</f>
        <v>0</v>
      </c>
      <c r="BV164" s="46"/>
      <c r="BW164" s="3">
        <v>0</v>
      </c>
      <c r="BX164" s="3"/>
      <c r="BY164" s="46"/>
      <c r="BZ164" s="46"/>
      <c r="CA164" s="46"/>
      <c r="CB164" s="46"/>
      <c r="CC164" s="46" t="str">
        <f>VLOOKUP($D164,'[3]CSTD CS'!$D$25:$AD$344,25,0)</f>
        <v>HTT NV</v>
      </c>
      <c r="CD164" s="46"/>
      <c r="CE164" s="46"/>
      <c r="CF164" s="3">
        <v>0</v>
      </c>
      <c r="CG164" s="46"/>
      <c r="CH164" s="46">
        <f>VLOOKUP(D164,[7]LTT!$D$10:$Q$342,10,0)</f>
        <v>0</v>
      </c>
      <c r="CI164" s="3"/>
      <c r="CJ164" s="12" t="str">
        <f>VLOOKUP(D164,'[8]XET CUOI NAM'!$E$9:$BF$332,53,0)</f>
        <v>HTT NV</v>
      </c>
      <c r="CK164" s="12">
        <f>VLOOKUP($D164,'[9]Mau 6'!$D$10:$R$333,7,0)</f>
        <v>0</v>
      </c>
      <c r="CL164" s="12"/>
      <c r="CM164" s="3"/>
      <c r="CN164" s="12">
        <f t="shared" si="7"/>
        <v>0</v>
      </c>
      <c r="CO164" s="12">
        <f>VLOOKUP($D164,'[9]Mau 6'!$D$10:$R$333,10,0)</f>
        <v>0</v>
      </c>
      <c r="CP164" s="46"/>
      <c r="CQ164" s="12">
        <f>VLOOKUP($D164,'[9]Mau 6'!$D$10:$R$333,10,0)</f>
        <v>0</v>
      </c>
      <c r="CR164" s="12">
        <f>VLOOKUP($D164,'[9]Mau 6'!$D$10:$R$333,10,0)</f>
        <v>0</v>
      </c>
      <c r="CS164" s="12" t="s">
        <v>431</v>
      </c>
      <c r="CT164" s="12"/>
      <c r="CU164" s="12"/>
      <c r="CV164" s="3"/>
      <c r="CW164" s="12"/>
      <c r="CX164" s="12"/>
      <c r="CY164" s="46"/>
      <c r="CZ164" s="46"/>
      <c r="DA164" s="46"/>
      <c r="DB164" s="12" t="s">
        <v>2227</v>
      </c>
      <c r="DC164" s="12">
        <v>0</v>
      </c>
      <c r="DD164" s="12"/>
      <c r="DE164" s="311" t="s">
        <v>2042</v>
      </c>
      <c r="DF164" s="5">
        <f>VLOOKUP($C164,'[17]Mau 2'!$C$9:$J$21,6,0)</f>
        <v>0</v>
      </c>
      <c r="DG164" s="191"/>
      <c r="DH164" s="191"/>
      <c r="DI164" s="191"/>
      <c r="DJ164" s="205"/>
    </row>
    <row r="165" spans="1:114" s="6" customFormat="1" ht="30" hidden="1" customHeight="1" x14ac:dyDescent="0.25">
      <c r="A165" s="12">
        <f>IF(C165="","",SUBTOTAL(3,$D$24:D165))</f>
        <v>13</v>
      </c>
      <c r="B165" s="12">
        <f>COUNTIF($E$24:E165,E165)</f>
        <v>11</v>
      </c>
      <c r="C165" s="18" t="s">
        <v>75</v>
      </c>
      <c r="D165" s="12" t="str">
        <f>VLOOKUP(C165,'[1]XET CUOI NAM'!$D$9:$E$332,2,0)</f>
        <v>01010141</v>
      </c>
      <c r="E165" s="12" t="s">
        <v>1779</v>
      </c>
      <c r="F165" s="12" t="s">
        <v>378</v>
      </c>
      <c r="G165" s="49"/>
      <c r="H165" s="46">
        <f>VLOOKUP($D165,'[2]CSTD CS'!$D$26:$X$346,3,0)</f>
        <v>0</v>
      </c>
      <c r="I165" s="46"/>
      <c r="J165" s="46">
        <f>VLOOKUP($D165,'[2]CSTD CS'!$D$26:$X$346,5,0)</f>
        <v>0</v>
      </c>
      <c r="K165" s="3"/>
      <c r="L165" s="46">
        <f>VLOOKUP($D165,'[2]CSTD CS'!$D$26:$X$346,4,0)</f>
        <v>0</v>
      </c>
      <c r="M165" s="46"/>
      <c r="N165" s="49"/>
      <c r="O165" s="46">
        <f>VLOOKUP($D165,'[2]CSTD CS'!$D$26:$X$346,6,0)</f>
        <v>0</v>
      </c>
      <c r="P165" s="46"/>
      <c r="Q165" s="46">
        <f>VLOOKUP($D165,'[2]CSTD CS'!$D$26:$X$346,8,0)</f>
        <v>0</v>
      </c>
      <c r="R165" s="3"/>
      <c r="S165" s="46">
        <f>VLOOKUP($D165,'[2]CSTD CS'!$D$26:$X$346,7,0)</f>
        <v>0</v>
      </c>
      <c r="T165" s="46"/>
      <c r="U165" s="49"/>
      <c r="V165" s="46">
        <f>VLOOKUP($D165,'[2]CSTD CS'!$D$26:$X$346,9,0)</f>
        <v>0</v>
      </c>
      <c r="W165" s="46"/>
      <c r="X165" s="46">
        <f>VLOOKUP($D165,'[2]CSTD CS'!$D$26:$X$346,11,0)</f>
        <v>0</v>
      </c>
      <c r="Y165" s="3"/>
      <c r="Z165" s="46">
        <f>VLOOKUP($D165,'[2]CSTD CS'!$D$26:$X$346,10,0)</f>
        <v>0</v>
      </c>
      <c r="AA165" s="46"/>
      <c r="AB165" s="49"/>
      <c r="AC165" s="46">
        <f>VLOOKUP($D165,'[2]CSTD CS'!$D$26:$X$346,12,0)</f>
        <v>0</v>
      </c>
      <c r="AD165" s="46"/>
      <c r="AE165" s="46">
        <f>VLOOKUP($D165,'[2]CSTD CS'!$D$26:$X$346,14,0)</f>
        <v>0</v>
      </c>
      <c r="AF165" s="3"/>
      <c r="AG165" s="46">
        <f>VLOOKUP($D165,'[2]CSTD CS'!$D$26:$X$346,13,0)</f>
        <v>0</v>
      </c>
      <c r="AH165" s="46"/>
      <c r="AI165" s="49"/>
      <c r="AJ165" s="46">
        <f>VLOOKUP($D165,'[2]CSTD CS'!$D$26:$X$346,15,0)</f>
        <v>0</v>
      </c>
      <c r="AK165" s="46"/>
      <c r="AL165" s="46">
        <f>VLOOKUP($D165,'[2]CSTD CS'!$D$26:$X$346,17,0)</f>
        <v>0</v>
      </c>
      <c r="AM165" s="3"/>
      <c r="AN165" s="46">
        <f>VLOOKUP($D165,'[2]CSTD CS'!$D$26:$X$346,16,0)</f>
        <v>0</v>
      </c>
      <c r="AO165" s="46"/>
      <c r="AP165" s="30"/>
      <c r="AQ165" s="46">
        <f>VLOOKUP($D165,'[3]CSTD CS'!$D$25:$AD$344,13,0)</f>
        <v>0</v>
      </c>
      <c r="AR165" s="46"/>
      <c r="AS165" s="3">
        <v>0</v>
      </c>
      <c r="AT165" s="3"/>
      <c r="AU165" s="46"/>
      <c r="AV165" s="3"/>
      <c r="AW165" s="24"/>
      <c r="AX165" s="46">
        <f>VLOOKUP($D165,'[3]CSTD CS'!$D$25:$AD$344,15,0)</f>
        <v>0</v>
      </c>
      <c r="AY165" s="46"/>
      <c r="AZ165" s="3">
        <v>0</v>
      </c>
      <c r="BA165" s="3"/>
      <c r="BB165" s="46"/>
      <c r="BC165" s="3"/>
      <c r="BD165" s="33"/>
      <c r="BE165" s="46">
        <f>VLOOKUP($D165,'[3]CSTD CS'!$D$25:$AD$344,17,0)</f>
        <v>0</v>
      </c>
      <c r="BF165" s="46"/>
      <c r="BG165" s="3">
        <v>0</v>
      </c>
      <c r="BH165" s="3"/>
      <c r="BI165" s="46"/>
      <c r="BJ165" s="46"/>
      <c r="BK165" s="46"/>
      <c r="BL165" s="60"/>
      <c r="BM165" s="46">
        <f>VLOOKUP($D165,'[3]CSTD CS'!$D$25:$AD$344,20,0)</f>
        <v>0</v>
      </c>
      <c r="BN165" s="46"/>
      <c r="BO165" s="3">
        <v>0</v>
      </c>
      <c r="BP165" s="46"/>
      <c r="BQ165" s="46"/>
      <c r="BR165" s="46"/>
      <c r="BS165" s="46"/>
      <c r="BT165" s="60"/>
      <c r="BU165" s="46">
        <f>VLOOKUP($D165,'[3]CSTD CS'!$D$25:$AA$344,23,0)</f>
        <v>0</v>
      </c>
      <c r="BV165" s="46"/>
      <c r="BW165" s="3">
        <v>0</v>
      </c>
      <c r="BX165" s="3"/>
      <c r="BY165" s="46"/>
      <c r="BZ165" s="46"/>
      <c r="CA165" s="46"/>
      <c r="CB165" s="46"/>
      <c r="CC165" s="46" t="str">
        <f>VLOOKUP($D165,'[3]CSTD CS'!$D$25:$AD$344,25,0)</f>
        <v>HTXS NV</v>
      </c>
      <c r="CD165" s="46"/>
      <c r="CE165" s="46"/>
      <c r="CF165" s="3">
        <v>0</v>
      </c>
      <c r="CG165" s="46"/>
      <c r="CH165" s="46">
        <f>VLOOKUP(D165,[7]LTT!$D$10:$Q$342,10,0)</f>
        <v>0</v>
      </c>
      <c r="CI165" s="3"/>
      <c r="CJ165" s="12" t="str">
        <f>VLOOKUP(D165,'[8]XET CUOI NAM'!$E$9:$BF$332,53,0)</f>
        <v>HTXS NV</v>
      </c>
      <c r="CK165" s="12">
        <f>VLOOKUP($D165,'[9]Mau 6'!$D$10:$R$333,7,0)</f>
        <v>0</v>
      </c>
      <c r="CL165" s="12"/>
      <c r="CM165" s="3"/>
      <c r="CN165" s="12">
        <f t="shared" si="7"/>
        <v>0</v>
      </c>
      <c r="CO165" s="12">
        <f>VLOOKUP($D165,'[9]Mau 6'!$D$10:$R$333,10,0)</f>
        <v>0</v>
      </c>
      <c r="CP165" s="46"/>
      <c r="CQ165" s="12">
        <f>VLOOKUP($D165,'[9]Mau 6'!$D$10:$R$333,10,0)</f>
        <v>0</v>
      </c>
      <c r="CR165" s="12">
        <f>VLOOKUP($D165,'[9]Mau 6'!$D$10:$R$333,10,0)</f>
        <v>0</v>
      </c>
      <c r="CS165" s="12" t="s">
        <v>431</v>
      </c>
      <c r="CT165" s="12"/>
      <c r="CU165" s="12"/>
      <c r="CV165" s="3" t="s">
        <v>1662</v>
      </c>
      <c r="CW165" s="12"/>
      <c r="CX165" s="12"/>
      <c r="CY165" s="46"/>
      <c r="CZ165" s="46"/>
      <c r="DA165" s="46"/>
      <c r="DB165" s="12" t="s">
        <v>2226</v>
      </c>
      <c r="DC165" s="12" t="s">
        <v>315</v>
      </c>
      <c r="DD165" s="12" t="s">
        <v>2227</v>
      </c>
      <c r="DE165" s="311" t="s">
        <v>2043</v>
      </c>
      <c r="DF165" s="5">
        <f>VLOOKUP($C165,'[17]Mau 2'!$C$9:$J$21,6,0)</f>
        <v>0</v>
      </c>
      <c r="DG165" s="191"/>
      <c r="DH165" s="191"/>
      <c r="DI165" s="191"/>
      <c r="DJ165" s="205"/>
    </row>
    <row r="166" spans="1:114" s="98" customFormat="1" ht="30" hidden="1" customHeight="1" x14ac:dyDescent="0.25">
      <c r="A166" s="12">
        <f>ROW()-23</f>
        <v>143</v>
      </c>
      <c r="B166" s="12">
        <f>COUNTIF($E$24:E166,E166)</f>
        <v>12</v>
      </c>
      <c r="C166" s="18" t="s">
        <v>395</v>
      </c>
      <c r="D166" s="24" t="s">
        <v>1780</v>
      </c>
      <c r="E166" s="12" t="s">
        <v>1779</v>
      </c>
      <c r="F166" s="12" t="s">
        <v>378</v>
      </c>
      <c r="G166" s="49"/>
      <c r="H166" s="46" t="e">
        <f>VLOOKUP($D166,'[2]CSTD CS'!$D$26:$X$346,3,0)</f>
        <v>#N/A</v>
      </c>
      <c r="I166" s="46"/>
      <c r="J166" s="46" t="e">
        <f>VLOOKUP($D166,'[2]CSTD CS'!$D$26:$X$346,5,0)</f>
        <v>#N/A</v>
      </c>
      <c r="K166" s="3"/>
      <c r="L166" s="46" t="e">
        <f>VLOOKUP($D166,'[2]CSTD CS'!$D$26:$X$346,4,0)</f>
        <v>#N/A</v>
      </c>
      <c r="M166" s="46"/>
      <c r="N166" s="49"/>
      <c r="O166" s="46" t="e">
        <f>VLOOKUP($D166,'[2]CSTD CS'!$D$26:$X$346,6,0)</f>
        <v>#N/A</v>
      </c>
      <c r="P166" s="46"/>
      <c r="Q166" s="46" t="e">
        <f>VLOOKUP($D166,'[2]CSTD CS'!$D$26:$X$346,8,0)</f>
        <v>#N/A</v>
      </c>
      <c r="R166" s="3"/>
      <c r="S166" s="46" t="e">
        <f>VLOOKUP($D166,'[2]CSTD CS'!$D$26:$X$346,7,0)</f>
        <v>#N/A</v>
      </c>
      <c r="T166" s="46"/>
      <c r="U166" s="49"/>
      <c r="V166" s="46" t="e">
        <f>VLOOKUP($D166,'[2]CSTD CS'!$D$26:$X$346,9,0)</f>
        <v>#N/A</v>
      </c>
      <c r="W166" s="46"/>
      <c r="X166" s="46" t="e">
        <f>VLOOKUP($D166,'[2]CSTD CS'!$D$26:$X$346,11,0)</f>
        <v>#N/A</v>
      </c>
      <c r="Y166" s="3"/>
      <c r="Z166" s="46" t="e">
        <f>VLOOKUP($D166,'[2]CSTD CS'!$D$26:$X$346,10,0)</f>
        <v>#N/A</v>
      </c>
      <c r="AA166" s="46"/>
      <c r="AB166" s="49"/>
      <c r="AC166" s="46" t="e">
        <f>VLOOKUP($D166,'[2]CSTD CS'!$D$26:$X$346,12,0)</f>
        <v>#N/A</v>
      </c>
      <c r="AD166" s="46"/>
      <c r="AE166" s="46" t="e">
        <f>VLOOKUP($D166,'[2]CSTD CS'!$D$26:$X$346,14,0)</f>
        <v>#N/A</v>
      </c>
      <c r="AF166" s="3"/>
      <c r="AG166" s="46" t="e">
        <f>VLOOKUP($D166,'[2]CSTD CS'!$D$26:$X$346,13,0)</f>
        <v>#N/A</v>
      </c>
      <c r="AH166" s="46"/>
      <c r="AI166" s="49"/>
      <c r="AJ166" s="46" t="e">
        <f>VLOOKUP($D166,'[2]CSTD CS'!$D$26:$X$346,15,0)</f>
        <v>#N/A</v>
      </c>
      <c r="AK166" s="46"/>
      <c r="AL166" s="46" t="e">
        <f>VLOOKUP($D166,'[2]CSTD CS'!$D$26:$X$346,17,0)</f>
        <v>#N/A</v>
      </c>
      <c r="AM166" s="3"/>
      <c r="AN166" s="46" t="e">
        <f>VLOOKUP($D166,'[2]CSTD CS'!$D$26:$X$346,16,0)</f>
        <v>#N/A</v>
      </c>
      <c r="AO166" s="46"/>
      <c r="AP166" s="38"/>
      <c r="AQ166" s="46"/>
      <c r="AR166" s="46"/>
      <c r="AS166" s="3"/>
      <c r="AT166" s="3"/>
      <c r="AU166" s="46"/>
      <c r="AV166" s="3"/>
      <c r="AW166" s="24"/>
      <c r="AX166" s="46"/>
      <c r="AY166" s="46"/>
      <c r="AZ166" s="3"/>
      <c r="BA166" s="3"/>
      <c r="BB166" s="46"/>
      <c r="BC166" s="3"/>
      <c r="BD166" s="33"/>
      <c r="BE166" s="46"/>
      <c r="BF166" s="46"/>
      <c r="BG166" s="3"/>
      <c r="BH166" s="3"/>
      <c r="BI166" s="46"/>
      <c r="BJ166" s="46"/>
      <c r="BK166" s="46"/>
      <c r="BL166" s="60"/>
      <c r="BM166" s="46"/>
      <c r="BN166" s="46"/>
      <c r="BO166" s="3"/>
      <c r="BP166" s="46"/>
      <c r="BQ166" s="46"/>
      <c r="BR166" s="46"/>
      <c r="BS166" s="46"/>
      <c r="BT166" s="60"/>
      <c r="BU166" s="46"/>
      <c r="BV166" s="46"/>
      <c r="BW166" s="3"/>
      <c r="BX166" s="3"/>
      <c r="BY166" s="46"/>
      <c r="BZ166" s="46"/>
      <c r="CA166" s="46"/>
      <c r="CB166" s="46"/>
      <c r="CC166" s="46"/>
      <c r="CD166" s="46"/>
      <c r="CE166" s="46"/>
      <c r="CF166" s="3"/>
      <c r="CG166" s="46"/>
      <c r="CH166" s="46"/>
      <c r="CI166" s="3"/>
      <c r="CJ166" s="12"/>
      <c r="CK166" s="12"/>
      <c r="CL166" s="12"/>
      <c r="CM166" s="3"/>
      <c r="CN166" s="12"/>
      <c r="CO166" s="12"/>
      <c r="CP166" s="46"/>
      <c r="CQ166" s="12"/>
      <c r="CR166" s="12"/>
      <c r="CS166" s="12" t="s">
        <v>431</v>
      </c>
      <c r="CT166" s="12"/>
      <c r="CU166" s="12"/>
      <c r="CV166" s="3"/>
      <c r="CW166" s="12"/>
      <c r="CX166" s="12"/>
      <c r="CY166" s="46"/>
      <c r="CZ166" s="46"/>
      <c r="DA166" s="46"/>
      <c r="DB166" s="12" t="s">
        <v>2227</v>
      </c>
      <c r="DC166" s="12">
        <v>0</v>
      </c>
      <c r="DD166" s="12">
        <v>0</v>
      </c>
      <c r="DE166" s="5"/>
      <c r="DF166" s="5">
        <f>VLOOKUP($C166,'[17]Mau 2'!$C$9:$J$21,6,0)</f>
        <v>0</v>
      </c>
      <c r="DG166" s="191"/>
      <c r="DH166" s="191"/>
      <c r="DI166" s="191"/>
      <c r="DJ166" s="205"/>
    </row>
    <row r="167" spans="1:114" s="133" customFormat="1" ht="30" hidden="1" customHeight="1" x14ac:dyDescent="0.25">
      <c r="A167" s="12">
        <f>ROW()-23</f>
        <v>144</v>
      </c>
      <c r="B167" s="12">
        <f>COUNTIF($E$24:E167,E167)</f>
        <v>13</v>
      </c>
      <c r="C167" s="18" t="s">
        <v>1802</v>
      </c>
      <c r="D167" s="24" t="s">
        <v>1803</v>
      </c>
      <c r="E167" s="12" t="s">
        <v>1779</v>
      </c>
      <c r="F167" s="12" t="s">
        <v>378</v>
      </c>
      <c r="G167" s="49"/>
      <c r="H167" s="46" t="e">
        <f>VLOOKUP($D167,'[2]CSTD CS'!$D$26:$X$346,3,0)</f>
        <v>#N/A</v>
      </c>
      <c r="I167" s="46"/>
      <c r="J167" s="46" t="e">
        <f>VLOOKUP($D167,'[2]CSTD CS'!$D$26:$X$346,5,0)</f>
        <v>#N/A</v>
      </c>
      <c r="K167" s="3"/>
      <c r="L167" s="46" t="e">
        <f>VLOOKUP($D167,'[2]CSTD CS'!$D$26:$X$346,4,0)</f>
        <v>#N/A</v>
      </c>
      <c r="M167" s="46"/>
      <c r="N167" s="49"/>
      <c r="O167" s="46" t="e">
        <f>VLOOKUP($D167,'[2]CSTD CS'!$D$26:$X$346,6,0)</f>
        <v>#N/A</v>
      </c>
      <c r="P167" s="46"/>
      <c r="Q167" s="46" t="e">
        <f>VLOOKUP($D167,'[2]CSTD CS'!$D$26:$X$346,8,0)</f>
        <v>#N/A</v>
      </c>
      <c r="R167" s="3"/>
      <c r="S167" s="46" t="e">
        <f>VLOOKUP($D167,'[2]CSTD CS'!$D$26:$X$346,7,0)</f>
        <v>#N/A</v>
      </c>
      <c r="T167" s="46"/>
      <c r="U167" s="49"/>
      <c r="V167" s="46" t="e">
        <f>VLOOKUP($D167,'[2]CSTD CS'!$D$26:$X$346,9,0)</f>
        <v>#N/A</v>
      </c>
      <c r="W167" s="46"/>
      <c r="X167" s="46" t="e">
        <f>VLOOKUP($D167,'[2]CSTD CS'!$D$26:$X$346,11,0)</f>
        <v>#N/A</v>
      </c>
      <c r="Y167" s="3"/>
      <c r="Z167" s="46" t="e">
        <f>VLOOKUP($D167,'[2]CSTD CS'!$D$26:$X$346,10,0)</f>
        <v>#N/A</v>
      </c>
      <c r="AA167" s="46"/>
      <c r="AB167" s="49"/>
      <c r="AC167" s="46" t="e">
        <f>VLOOKUP($D167,'[2]CSTD CS'!$D$26:$X$346,12,0)</f>
        <v>#N/A</v>
      </c>
      <c r="AD167" s="46"/>
      <c r="AE167" s="46" t="e">
        <f>VLOOKUP($D167,'[2]CSTD CS'!$D$26:$X$346,14,0)</f>
        <v>#N/A</v>
      </c>
      <c r="AF167" s="3"/>
      <c r="AG167" s="46" t="e">
        <f>VLOOKUP($D167,'[2]CSTD CS'!$D$26:$X$346,13,0)</f>
        <v>#N/A</v>
      </c>
      <c r="AH167" s="46"/>
      <c r="AI167" s="49"/>
      <c r="AJ167" s="46" t="e">
        <f>VLOOKUP($D167,'[2]CSTD CS'!$D$26:$X$346,15,0)</f>
        <v>#N/A</v>
      </c>
      <c r="AK167" s="46"/>
      <c r="AL167" s="46" t="e">
        <f>VLOOKUP($D167,'[2]CSTD CS'!$D$26:$X$346,17,0)</f>
        <v>#N/A</v>
      </c>
      <c r="AM167" s="3"/>
      <c r="AN167" s="46" t="e">
        <f>VLOOKUP($D167,'[2]CSTD CS'!$D$26:$X$346,16,0)</f>
        <v>#N/A</v>
      </c>
      <c r="AO167" s="46"/>
      <c r="AP167" s="38"/>
      <c r="AQ167" s="46"/>
      <c r="AR167" s="46"/>
      <c r="AS167" s="3"/>
      <c r="AT167" s="3"/>
      <c r="AU167" s="46"/>
      <c r="AV167" s="3"/>
      <c r="AW167" s="24"/>
      <c r="AX167" s="46"/>
      <c r="AY167" s="46"/>
      <c r="AZ167" s="3"/>
      <c r="BA167" s="3"/>
      <c r="BB167" s="46"/>
      <c r="BC167" s="3"/>
      <c r="BD167" s="33"/>
      <c r="BE167" s="46"/>
      <c r="BF167" s="46"/>
      <c r="BG167" s="3"/>
      <c r="BH167" s="3"/>
      <c r="BI167" s="46"/>
      <c r="BJ167" s="46"/>
      <c r="BK167" s="46"/>
      <c r="BL167" s="60"/>
      <c r="BM167" s="46"/>
      <c r="BN167" s="46"/>
      <c r="BO167" s="3"/>
      <c r="BP167" s="46"/>
      <c r="BQ167" s="46"/>
      <c r="BR167" s="46"/>
      <c r="BS167" s="46"/>
      <c r="BT167" s="60"/>
      <c r="BU167" s="46"/>
      <c r="BV167" s="46"/>
      <c r="BW167" s="3"/>
      <c r="BX167" s="3"/>
      <c r="BY167" s="46"/>
      <c r="BZ167" s="46"/>
      <c r="CA167" s="46"/>
      <c r="CB167" s="46"/>
      <c r="CC167" s="46"/>
      <c r="CD167" s="46"/>
      <c r="CE167" s="46"/>
      <c r="CF167" s="3"/>
      <c r="CG167" s="46"/>
      <c r="CH167" s="46"/>
      <c r="CI167" s="3"/>
      <c r="CJ167" s="12"/>
      <c r="CK167" s="12"/>
      <c r="CL167" s="12"/>
      <c r="CM167" s="3"/>
      <c r="CN167" s="12"/>
      <c r="CO167" s="12"/>
      <c r="CP167" s="46"/>
      <c r="CQ167" s="12"/>
      <c r="CR167" s="12"/>
      <c r="CS167" s="12" t="s">
        <v>431</v>
      </c>
      <c r="CT167" s="12"/>
      <c r="CU167" s="12"/>
      <c r="CV167" s="3"/>
      <c r="CW167" s="12"/>
      <c r="CX167" s="12"/>
      <c r="CY167" s="46"/>
      <c r="CZ167" s="46"/>
      <c r="DA167" s="46"/>
      <c r="DB167" s="12" t="s">
        <v>2227</v>
      </c>
      <c r="DC167" s="12">
        <v>0</v>
      </c>
      <c r="DD167" s="12">
        <v>0</v>
      </c>
      <c r="DE167" s="5"/>
      <c r="DF167" s="5">
        <f>VLOOKUP($C167,'[17]Mau 2'!$C$9:$J$21,6,0)</f>
        <v>0</v>
      </c>
      <c r="DG167" s="191"/>
      <c r="DH167" s="191"/>
      <c r="DI167" s="191"/>
      <c r="DJ167" s="205"/>
    </row>
    <row r="168" spans="1:114" s="133" customFormat="1" ht="30" hidden="1" customHeight="1" x14ac:dyDescent="0.25">
      <c r="A168" s="12">
        <f>ROW()-23</f>
        <v>145</v>
      </c>
      <c r="B168" s="12">
        <f>COUNTIF($E$24:E168,E168)</f>
        <v>14</v>
      </c>
      <c r="C168" s="18" t="s">
        <v>2011</v>
      </c>
      <c r="D168" s="24" t="s">
        <v>2012</v>
      </c>
      <c r="E168" s="12" t="s">
        <v>1779</v>
      </c>
      <c r="F168" s="12" t="s">
        <v>378</v>
      </c>
      <c r="G168" s="49"/>
      <c r="H168" s="46" t="e">
        <f>VLOOKUP($D168,'[2]CSTD CS'!$D$26:$X$346,3,0)</f>
        <v>#N/A</v>
      </c>
      <c r="I168" s="46"/>
      <c r="J168" s="46" t="e">
        <f>VLOOKUP($D168,'[2]CSTD CS'!$D$26:$X$346,5,0)</f>
        <v>#N/A</v>
      </c>
      <c r="K168" s="3"/>
      <c r="L168" s="46" t="e">
        <f>VLOOKUP($D168,'[2]CSTD CS'!$D$26:$X$346,4,0)</f>
        <v>#N/A</v>
      </c>
      <c r="M168" s="46"/>
      <c r="N168" s="49"/>
      <c r="O168" s="46" t="e">
        <f>VLOOKUP($D168,'[2]CSTD CS'!$D$26:$X$346,6,0)</f>
        <v>#N/A</v>
      </c>
      <c r="P168" s="46"/>
      <c r="Q168" s="46" t="e">
        <f>VLOOKUP($D168,'[2]CSTD CS'!$D$26:$X$346,8,0)</f>
        <v>#N/A</v>
      </c>
      <c r="R168" s="3"/>
      <c r="S168" s="46" t="e">
        <f>VLOOKUP($D168,'[2]CSTD CS'!$D$26:$X$346,7,0)</f>
        <v>#N/A</v>
      </c>
      <c r="T168" s="46"/>
      <c r="U168" s="49"/>
      <c r="V168" s="46" t="e">
        <f>VLOOKUP($D168,'[2]CSTD CS'!$D$26:$X$346,9,0)</f>
        <v>#N/A</v>
      </c>
      <c r="W168" s="46"/>
      <c r="X168" s="46" t="e">
        <f>VLOOKUP($D168,'[2]CSTD CS'!$D$26:$X$346,11,0)</f>
        <v>#N/A</v>
      </c>
      <c r="Y168" s="3"/>
      <c r="Z168" s="46" t="e">
        <f>VLOOKUP($D168,'[2]CSTD CS'!$D$26:$X$346,10,0)</f>
        <v>#N/A</v>
      </c>
      <c r="AA168" s="46"/>
      <c r="AB168" s="49"/>
      <c r="AC168" s="46" t="e">
        <f>VLOOKUP($D168,'[2]CSTD CS'!$D$26:$X$346,12,0)</f>
        <v>#N/A</v>
      </c>
      <c r="AD168" s="46"/>
      <c r="AE168" s="46" t="e">
        <f>VLOOKUP($D168,'[2]CSTD CS'!$D$26:$X$346,14,0)</f>
        <v>#N/A</v>
      </c>
      <c r="AF168" s="3"/>
      <c r="AG168" s="46" t="e">
        <f>VLOOKUP($D168,'[2]CSTD CS'!$D$26:$X$346,13,0)</f>
        <v>#N/A</v>
      </c>
      <c r="AH168" s="46"/>
      <c r="AI168" s="49"/>
      <c r="AJ168" s="46" t="e">
        <f>VLOOKUP($D168,'[2]CSTD CS'!$D$26:$X$346,15,0)</f>
        <v>#N/A</v>
      </c>
      <c r="AK168" s="46"/>
      <c r="AL168" s="46" t="e">
        <f>VLOOKUP($D168,'[2]CSTD CS'!$D$26:$X$346,17,0)</f>
        <v>#N/A</v>
      </c>
      <c r="AM168" s="3"/>
      <c r="AN168" s="46" t="e">
        <f>VLOOKUP($D168,'[2]CSTD CS'!$D$26:$X$346,16,0)</f>
        <v>#N/A</v>
      </c>
      <c r="AO168" s="46"/>
      <c r="AP168" s="38"/>
      <c r="AQ168" s="46"/>
      <c r="AR168" s="46"/>
      <c r="AS168" s="3"/>
      <c r="AT168" s="3"/>
      <c r="AU168" s="46"/>
      <c r="AV168" s="3"/>
      <c r="AW168" s="24"/>
      <c r="AX168" s="46"/>
      <c r="AY168" s="46"/>
      <c r="AZ168" s="3"/>
      <c r="BA168" s="3"/>
      <c r="BB168" s="46"/>
      <c r="BC168" s="3"/>
      <c r="BD168" s="33"/>
      <c r="BE168" s="46"/>
      <c r="BF168" s="46"/>
      <c r="BG168" s="3"/>
      <c r="BH168" s="3"/>
      <c r="BI168" s="46"/>
      <c r="BJ168" s="46"/>
      <c r="BK168" s="46"/>
      <c r="BL168" s="60"/>
      <c r="BM168" s="46"/>
      <c r="BN168" s="46"/>
      <c r="BO168" s="3"/>
      <c r="BP168" s="46"/>
      <c r="BQ168" s="46"/>
      <c r="BR168" s="46"/>
      <c r="BS168" s="46"/>
      <c r="BT168" s="60"/>
      <c r="BU168" s="46"/>
      <c r="BV168" s="46"/>
      <c r="BW168" s="3"/>
      <c r="BX168" s="3"/>
      <c r="BY168" s="46"/>
      <c r="BZ168" s="46"/>
      <c r="CA168" s="46"/>
      <c r="CB168" s="46"/>
      <c r="CC168" s="46"/>
      <c r="CD168" s="46"/>
      <c r="CE168" s="46"/>
      <c r="CF168" s="3"/>
      <c r="CG168" s="46"/>
      <c r="CH168" s="46"/>
      <c r="CI168" s="3"/>
      <c r="CJ168" s="12"/>
      <c r="CK168" s="12"/>
      <c r="CL168" s="12"/>
      <c r="CM168" s="3"/>
      <c r="CN168" s="12"/>
      <c r="CO168" s="12"/>
      <c r="CP168" s="46"/>
      <c r="CQ168" s="12"/>
      <c r="CR168" s="12"/>
      <c r="CS168" s="12" t="s">
        <v>431</v>
      </c>
      <c r="CT168" s="12"/>
      <c r="CU168" s="12"/>
      <c r="CV168" s="3"/>
      <c r="CW168" s="12"/>
      <c r="CX168" s="12"/>
      <c r="CY168" s="46"/>
      <c r="CZ168" s="46"/>
      <c r="DA168" s="46"/>
      <c r="DB168" s="12" t="s">
        <v>2227</v>
      </c>
      <c r="DC168" s="12">
        <v>0</v>
      </c>
      <c r="DD168" s="12">
        <v>0</v>
      </c>
      <c r="DE168" s="5"/>
      <c r="DF168" s="5"/>
      <c r="DG168" s="205"/>
      <c r="DH168" s="205"/>
      <c r="DI168" s="205"/>
      <c r="DJ168" s="205"/>
    </row>
    <row r="169" spans="1:114" s="6" customFormat="1" ht="30" customHeight="1" x14ac:dyDescent="0.25">
      <c r="A169" s="337">
        <f>ROW()-23</f>
        <v>146</v>
      </c>
      <c r="B169" s="337">
        <f>COUNTIF($E$24:E169,E169)</f>
        <v>1</v>
      </c>
      <c r="C169" s="348" t="s">
        <v>104</v>
      </c>
      <c r="D169" s="12" t="str">
        <f>VLOOKUP(C169,'[1]XET CUOI NAM'!$D$9:$E$332,2,0)</f>
        <v>01011002</v>
      </c>
      <c r="E169" s="12" t="s">
        <v>396</v>
      </c>
      <c r="F169" s="12" t="s">
        <v>378</v>
      </c>
      <c r="G169" s="49"/>
      <c r="H169" s="46" t="str">
        <f>VLOOKUP($D169,'[2]CSTD CS'!$D$26:$X$346,3,0)</f>
        <v>x</v>
      </c>
      <c r="I169" s="46"/>
      <c r="J169" s="46" t="str">
        <f>VLOOKUP($D169,'[2]CSTD CS'!$D$26:$X$346,5,0)</f>
        <v>Đổi mới phương pháp giảng dạy môn Chính trị hệ Trung cấp chuyên nghiệp</v>
      </c>
      <c r="K169" s="3"/>
      <c r="L169" s="46">
        <f>VLOOKUP($D169,'[2]CSTD CS'!$D$26:$X$346,4,0)</f>
        <v>0</v>
      </c>
      <c r="M169" s="46"/>
      <c r="N169" s="49"/>
      <c r="O169" s="46" t="str">
        <f>VLOOKUP($D169,'[2]CSTD CS'!$D$26:$X$346,6,0)</f>
        <v>x</v>
      </c>
      <c r="P169" s="46"/>
      <c r="Q169" s="46" t="str">
        <f>VLOOKUP($D169,'[2]CSTD CS'!$D$26:$X$346,8,0)</f>
        <v>Một số phương pháp phát huy tính tích cực của Sinh viên đối với học phần Những nguyên lý cơ bản của chủ nghĩa Mác-Lênin</v>
      </c>
      <c r="R169" s="3"/>
      <c r="S169" s="325" t="str">
        <f>VLOOKUP($D169,'[2]CSTD CS'!$D$26:$X$346,7,0)</f>
        <v>x</v>
      </c>
      <c r="T169" s="46"/>
      <c r="U169" s="49"/>
      <c r="V169" s="325" t="str">
        <f>VLOOKUP($D169,'[2]CSTD CS'!$D$26:$X$346,9,0)</f>
        <v>x</v>
      </c>
      <c r="W169" s="46"/>
      <c r="X169" s="46" t="str">
        <f>VLOOKUP($D169,'[2]CSTD CS'!$D$26:$X$346,11,0)</f>
        <v>Một số biện pháp phát huy tính hiệu quả của việc ứng dụng công nghệ thông tin vào giảng dạy môn Những nguyên lý cơ bản của Chủ nghĩa Mác - Lênin</v>
      </c>
      <c r="Y169" s="3"/>
      <c r="Z169" s="46">
        <f>VLOOKUP($D169,'[2]CSTD CS'!$D$26:$X$346,10,0)</f>
        <v>0</v>
      </c>
      <c r="AA169" s="46"/>
      <c r="AB169" s="49"/>
      <c r="AC169" s="46">
        <f>VLOOKUP($D169,'[2]CSTD CS'!$D$26:$X$346,12,0)</f>
        <v>0</v>
      </c>
      <c r="AD169" s="46"/>
      <c r="AE169" s="46">
        <f>VLOOKUP($D169,'[2]CSTD CS'!$D$26:$X$346,14,0)</f>
        <v>0</v>
      </c>
      <c r="AF169" s="3"/>
      <c r="AG169" s="46">
        <f>VLOOKUP($D169,'[2]CSTD CS'!$D$26:$X$346,13,0)</f>
        <v>0</v>
      </c>
      <c r="AH169" s="46"/>
      <c r="AI169" s="49"/>
      <c r="AJ169" s="46">
        <f>VLOOKUP($D169,'[2]CSTD CS'!$D$26:$X$346,15,0)</f>
        <v>0</v>
      </c>
      <c r="AK169" s="46"/>
      <c r="AL169" s="46">
        <f>VLOOKUP($D169,'[2]CSTD CS'!$D$26:$X$346,17,0)</f>
        <v>0</v>
      </c>
      <c r="AM169" s="3"/>
      <c r="AN169" s="46">
        <f>VLOOKUP($D169,'[2]CSTD CS'!$D$26:$X$346,16,0)</f>
        <v>0</v>
      </c>
      <c r="AO169" s="46"/>
      <c r="AP169" s="29"/>
      <c r="AQ169" s="46">
        <f>VLOOKUP($D169,'[3]CSTD CS'!$D$25:$AD$344,13,0)</f>
        <v>0</v>
      </c>
      <c r="AR169" s="46"/>
      <c r="AS169" s="3" t="s">
        <v>651</v>
      </c>
      <c r="AT169" s="3"/>
      <c r="AU169" s="46"/>
      <c r="AV169" s="3"/>
      <c r="AW169" s="53"/>
      <c r="AX169" s="46">
        <f>VLOOKUP($D169,'[3]CSTD CS'!$D$25:$AD$344,15,0)</f>
        <v>0</v>
      </c>
      <c r="AY169" s="46"/>
      <c r="AZ169" s="3" t="s">
        <v>810</v>
      </c>
      <c r="BA169" s="3"/>
      <c r="BB169" s="46"/>
      <c r="BC169" s="3"/>
      <c r="BD169" s="33"/>
      <c r="BE169" s="46">
        <f>VLOOKUP($D169,'[3]CSTD CS'!$D$25:$AD$344,17,0)</f>
        <v>0</v>
      </c>
      <c r="BF169" s="46"/>
      <c r="BG169" s="3" t="s">
        <v>905</v>
      </c>
      <c r="BH169" s="3"/>
      <c r="BI169" s="46"/>
      <c r="BJ169" s="46"/>
      <c r="BK169" s="46"/>
      <c r="BL169" s="68"/>
      <c r="BM169" s="325" t="str">
        <f>VLOOKUP($D169,'[3]CSTD CS'!$D$25:$AD$344,20,0)</f>
        <v>x</v>
      </c>
      <c r="BN169" s="46" t="str">
        <f>VLOOKUP(C169,'[4]TH cham SK'!$P$19:$S$167,4,0)</f>
        <v>X</v>
      </c>
      <c r="BO169" s="3" t="s">
        <v>1000</v>
      </c>
      <c r="BP169" s="46"/>
      <c r="BQ169" s="46"/>
      <c r="BR169" s="46" t="s">
        <v>346</v>
      </c>
      <c r="BS169" s="46"/>
      <c r="BT169" s="68"/>
      <c r="BU169" s="325" t="str">
        <f>VLOOKUP($D169,'[3]CSTD CS'!$D$25:$AA$344,23,0)</f>
        <v>x</v>
      </c>
      <c r="BV169" s="46" t="str">
        <f>VLOOKUP(C169,'[5]TH chi tiet'!$N$15:$Q$161,4,0)</f>
        <v>X</v>
      </c>
      <c r="BW169" s="3" t="s">
        <v>1142</v>
      </c>
      <c r="BX169" s="3"/>
      <c r="BY169" s="46" t="s">
        <v>315</v>
      </c>
      <c r="BZ169" s="46"/>
      <c r="CA169" s="46"/>
      <c r="CB169" s="46"/>
      <c r="CC169" s="46" t="str">
        <f>VLOOKUP($D169,'[3]CSTD CS'!$D$25:$AD$344,25,0)</f>
        <v>HTXS NV</v>
      </c>
      <c r="CD169" s="325" t="str">
        <f>VLOOKUP($C169,[6]LTT!$C$10:$J$342,7,0)</f>
        <v>X</v>
      </c>
      <c r="CE169" s="46" t="s">
        <v>315</v>
      </c>
      <c r="CF169" s="3" t="s">
        <v>1297</v>
      </c>
      <c r="CG169" s="46"/>
      <c r="CH169" s="46">
        <f>VLOOKUP(D169,[7]LTT!$D$10:$Q$342,10,0)</f>
        <v>0</v>
      </c>
      <c r="CI169" s="3"/>
      <c r="CJ169" s="12" t="str">
        <f>VLOOKUP(D169,'[8]XET CUOI NAM'!$E$9:$BF$332,53,0)</f>
        <v>HTXS NV</v>
      </c>
      <c r="CK169" s="12">
        <f>VLOOKUP($D169,'[9]Mau 6'!$D$10:$R$333,7,0)</f>
        <v>0</v>
      </c>
      <c r="CL169" s="12"/>
      <c r="CM169" s="3" t="s">
        <v>1470</v>
      </c>
      <c r="CN169" s="12"/>
      <c r="CO169" s="12">
        <f>VLOOKUP($D169,'[9]Mau 6'!$D$10:$R$333,10,0)</f>
        <v>0</v>
      </c>
      <c r="CP169" s="46"/>
      <c r="CQ169" s="12">
        <f>VLOOKUP($D169,'[9]Mau 6'!$D$10:$R$333,10,0)</f>
        <v>0</v>
      </c>
      <c r="CR169" s="12">
        <f>VLOOKUP($D169,'[9]Mau 6'!$D$10:$R$333,10,0)</f>
        <v>0</v>
      </c>
      <c r="CS169" s="12" t="s">
        <v>371</v>
      </c>
      <c r="CT169" s="12"/>
      <c r="CU169" s="12"/>
      <c r="CV169" s="3" t="s">
        <v>1666</v>
      </c>
      <c r="CW169" s="12"/>
      <c r="CX169" s="12"/>
      <c r="CY169" s="46"/>
      <c r="CZ169" s="46"/>
      <c r="DA169" s="46"/>
      <c r="DB169" s="12" t="s">
        <v>2227</v>
      </c>
      <c r="DC169" s="337" t="s">
        <v>315</v>
      </c>
      <c r="DD169" s="12" t="s">
        <v>2227</v>
      </c>
      <c r="DE169" s="5"/>
      <c r="DF169" s="5">
        <f>VLOOKUP($C169,'[18] MAU 2 ĐĂNG KÝ TEN SK'!$C$10:$J$24,6,0)</f>
        <v>0</v>
      </c>
      <c r="DG169" s="191"/>
      <c r="DH169" s="191"/>
      <c r="DI169" s="191"/>
      <c r="DJ169" s="205"/>
    </row>
    <row r="170" spans="1:114" s="6" customFormat="1" ht="30" hidden="1" customHeight="1" x14ac:dyDescent="0.25">
      <c r="A170" s="12">
        <f>IF(C170="","",SUBTOTAL(3,$D$24:D170))</f>
        <v>14</v>
      </c>
      <c r="B170" s="12">
        <f>COUNTIF($E$24:E170,E170)</f>
        <v>2</v>
      </c>
      <c r="C170" s="44" t="s">
        <v>98</v>
      </c>
      <c r="D170" s="12" t="str">
        <f>VLOOKUP(C170,'[1]XET CUOI NAM'!$D$9:$E$332,2,0)</f>
        <v>01011012</v>
      </c>
      <c r="E170" s="12" t="s">
        <v>396</v>
      </c>
      <c r="F170" s="12" t="s">
        <v>378</v>
      </c>
      <c r="G170" s="49"/>
      <c r="H170" s="46">
        <f>VLOOKUP($D170,'[2]CSTD CS'!$D$26:$X$346,3,0)</f>
        <v>0</v>
      </c>
      <c r="I170" s="46"/>
      <c r="J170" s="46">
        <f>VLOOKUP($D170,'[2]CSTD CS'!$D$26:$X$346,5,0)</f>
        <v>0</v>
      </c>
      <c r="K170" s="3"/>
      <c r="L170" s="46">
        <f>VLOOKUP($D170,'[2]CSTD CS'!$D$26:$X$346,4,0)</f>
        <v>0</v>
      </c>
      <c r="M170" s="46"/>
      <c r="N170" s="49"/>
      <c r="O170" s="46" t="str">
        <f>VLOOKUP($D170,'[2]CSTD CS'!$D$26:$X$346,6,0)</f>
        <v>x</v>
      </c>
      <c r="P170" s="46"/>
      <c r="Q170" s="46" t="str">
        <f>VLOOKUP($D170,'[2]CSTD CS'!$D$26:$X$346,8,0)</f>
        <v>Làm thế nào để khuyến khích Sinh viên tích cực phát biểu</v>
      </c>
      <c r="R170" s="3"/>
      <c r="S170" s="46">
        <f>VLOOKUP($D170,'[2]CSTD CS'!$D$26:$X$346,7,0)</f>
        <v>0</v>
      </c>
      <c r="T170" s="46"/>
      <c r="U170" s="49"/>
      <c r="V170" s="46" t="str">
        <f>VLOOKUP($D170,'[2]CSTD CS'!$D$26:$X$346,9,0)</f>
        <v>x</v>
      </c>
      <c r="W170" s="46"/>
      <c r="X170" s="46" t="str">
        <f>VLOOKUP($D170,'[2]CSTD CS'!$D$26:$X$346,11,0)</f>
        <v>Giải pháp góp phần nâng cao ý thức bảo vệ môi trường cho học sinh sinh viên</v>
      </c>
      <c r="Y170" s="3"/>
      <c r="Z170" s="46" t="str">
        <f>VLOOKUP($D170,'[2]CSTD CS'!$D$26:$X$346,10,0)</f>
        <v>x</v>
      </c>
      <c r="AA170" s="46"/>
      <c r="AB170" s="49"/>
      <c r="AC170" s="46" t="str">
        <f>VLOOKUP($D170,'[2]CSTD CS'!$D$26:$X$346,12,0)</f>
        <v>x</v>
      </c>
      <c r="AD170" s="46"/>
      <c r="AE170" s="46" t="str">
        <f>VLOOKUP($D170,'[2]CSTD CS'!$D$26:$X$346,14,0)</f>
        <v>Vận dụng nội dung Hội nghị TW Đảng lần thứ 1 đến lần thứ 7 khóa XI vào giảng dạy môn Đường lối Cách mạng của Đảng Cộng sản Việt Nam tại trường</v>
      </c>
      <c r="AF170" s="3"/>
      <c r="AG170" s="46">
        <f>VLOOKUP($D170,'[2]CSTD CS'!$D$26:$X$346,13,0)</f>
        <v>0</v>
      </c>
      <c r="AH170" s="46"/>
      <c r="AI170" s="49"/>
      <c r="AJ170" s="46">
        <f>VLOOKUP($D170,'[2]CSTD CS'!$D$26:$X$346,15,0)</f>
        <v>0</v>
      </c>
      <c r="AK170" s="46"/>
      <c r="AL170" s="46" t="str">
        <f>VLOOKUP($D170,'[2]CSTD CS'!$D$26:$X$346,17,0)</f>
        <v>Những đổi mới cần thiết trong giảng dạy môn Đường lối Cách mạng của Đảng cộng sản Việt Nam khi chuyển sang học chế tín chỉ</v>
      </c>
      <c r="AM170" s="3"/>
      <c r="AN170" s="46">
        <f>VLOOKUP($D170,'[2]CSTD CS'!$D$26:$X$346,16,0)</f>
        <v>0</v>
      </c>
      <c r="AO170" s="46"/>
      <c r="AP170" s="29"/>
      <c r="AQ170" s="46">
        <f>VLOOKUP($D170,'[3]CSTD CS'!$D$25:$AD$344,13,0)</f>
        <v>0</v>
      </c>
      <c r="AR170" s="46"/>
      <c r="AS170" s="3" t="s">
        <v>652</v>
      </c>
      <c r="AT170" s="3"/>
      <c r="AU170" s="46"/>
      <c r="AV170" s="3"/>
      <c r="AW170" s="53"/>
      <c r="AX170" s="46">
        <f>VLOOKUP($D170,'[3]CSTD CS'!$D$25:$AD$344,15,0)</f>
        <v>0</v>
      </c>
      <c r="AY170" s="46"/>
      <c r="AZ170" s="3" t="s">
        <v>811</v>
      </c>
      <c r="BA170" s="3"/>
      <c r="BB170" s="46"/>
      <c r="BC170" s="3"/>
      <c r="BD170" s="33"/>
      <c r="BE170" s="46">
        <f>VLOOKUP($D170,'[3]CSTD CS'!$D$25:$AD$344,17,0)</f>
        <v>0</v>
      </c>
      <c r="BF170" s="46"/>
      <c r="BG170" s="3" t="s">
        <v>906</v>
      </c>
      <c r="BH170" s="3"/>
      <c r="BI170" s="46"/>
      <c r="BJ170" s="46"/>
      <c r="BK170" s="46"/>
      <c r="BL170" s="68"/>
      <c r="BM170" s="46">
        <f>VLOOKUP($D170,'[3]CSTD CS'!$D$25:$AD$344,20,0)</f>
        <v>0</v>
      </c>
      <c r="BN170" s="46">
        <f>VLOOKUP(C170,'[4]TH cham SK'!$P$19:$S$167,4,0)</f>
        <v>0</v>
      </c>
      <c r="BO170" s="3" t="s">
        <v>1001</v>
      </c>
      <c r="BP170" s="46"/>
      <c r="BQ170" s="46"/>
      <c r="BR170" s="46"/>
      <c r="BS170" s="46"/>
      <c r="BT170" s="68"/>
      <c r="BU170" s="46">
        <f>VLOOKUP($D170,'[3]CSTD CS'!$D$25:$AA$344,23,0)</f>
        <v>0</v>
      </c>
      <c r="BV170" s="46">
        <f>VLOOKUP(C170,'[5]TH chi tiet'!$N$15:$Q$161,4,0)</f>
        <v>0</v>
      </c>
      <c r="BW170" s="3" t="s">
        <v>1143</v>
      </c>
      <c r="BX170" s="3"/>
      <c r="BY170" s="46"/>
      <c r="BZ170" s="46" t="s">
        <v>315</v>
      </c>
      <c r="CA170" s="46"/>
      <c r="CB170" s="46"/>
      <c r="CC170" s="46" t="str">
        <f>VLOOKUP($D170,'[3]CSTD CS'!$D$25:$AD$344,25,0)</f>
        <v>HTXS NV</v>
      </c>
      <c r="CD170" s="46" t="str">
        <f>VLOOKUP($C170,[6]LTT!$C$10:$J$342,7,0)</f>
        <v>X</v>
      </c>
      <c r="CE170" s="46" t="s">
        <v>315</v>
      </c>
      <c r="CF170" s="3" t="s">
        <v>1298</v>
      </c>
      <c r="CG170" s="46"/>
      <c r="CH170" s="46">
        <f>VLOOKUP(D170,[7]LTT!$D$10:$Q$342,10,0)</f>
        <v>0</v>
      </c>
      <c r="CI170" s="3"/>
      <c r="CJ170" s="12" t="str">
        <f>VLOOKUP(D170,'[8]XET CUOI NAM'!$E$9:$BF$332,53,0)</f>
        <v>HTXS NV</v>
      </c>
      <c r="CK170" s="12">
        <f>VLOOKUP($D170,'[9]Mau 6'!$D$10:$R$333,7,0)</f>
        <v>0</v>
      </c>
      <c r="CL170" s="12"/>
      <c r="CM170" s="3" t="s">
        <v>1471</v>
      </c>
      <c r="CN170" s="12"/>
      <c r="CO170" s="12">
        <f>VLOOKUP($D170,'[9]Mau 6'!$D$10:$R$333,10,0)</f>
        <v>0</v>
      </c>
      <c r="CP170" s="46"/>
      <c r="CQ170" s="12">
        <f>VLOOKUP($D170,'[9]Mau 6'!$D$10:$R$333,10,0)</f>
        <v>0</v>
      </c>
      <c r="CR170" s="12">
        <f>VLOOKUP($D170,'[9]Mau 6'!$D$10:$R$333,10,0)</f>
        <v>0</v>
      </c>
      <c r="CS170" s="12" t="s">
        <v>431</v>
      </c>
      <c r="CT170" s="12"/>
      <c r="CU170" s="12"/>
      <c r="CV170" s="3" t="s">
        <v>1667</v>
      </c>
      <c r="CW170" s="12"/>
      <c r="CX170" s="12"/>
      <c r="CY170" s="46"/>
      <c r="CZ170" s="46"/>
      <c r="DA170" s="46"/>
      <c r="DB170" s="12" t="s">
        <v>2227</v>
      </c>
      <c r="DC170" s="12">
        <v>0</v>
      </c>
      <c r="DD170" s="12"/>
      <c r="DE170" s="17" t="s">
        <v>2103</v>
      </c>
      <c r="DF170" s="5">
        <f>VLOOKUP($C170,'[18] MAU 2 ĐĂNG KÝ TEN SK'!$C$10:$J$24,6,0)</f>
        <v>0</v>
      </c>
      <c r="DG170" s="191"/>
      <c r="DH170" s="191"/>
      <c r="DI170" s="191"/>
      <c r="DJ170" s="205"/>
    </row>
    <row r="171" spans="1:114" s="6" customFormat="1" ht="30" hidden="1" customHeight="1" x14ac:dyDescent="0.25">
      <c r="A171" s="12">
        <f>ROW()-23</f>
        <v>148</v>
      </c>
      <c r="B171" s="12">
        <f>COUNTIF($E$24:E171,E171)</f>
        <v>3</v>
      </c>
      <c r="C171" s="44" t="s">
        <v>90</v>
      </c>
      <c r="D171" s="12" t="str">
        <f>VLOOKUP(C171,'[1]XET CUOI NAM'!$D$9:$E$332,2,0)</f>
        <v>01011005</v>
      </c>
      <c r="E171" s="12" t="s">
        <v>396</v>
      </c>
      <c r="F171" s="12" t="s">
        <v>378</v>
      </c>
      <c r="G171" s="49"/>
      <c r="H171" s="46">
        <f>VLOOKUP($D171,'[2]CSTD CS'!$D$26:$X$346,3,0)</f>
        <v>0</v>
      </c>
      <c r="I171" s="46"/>
      <c r="J171" s="46">
        <f>VLOOKUP($D171,'[2]CSTD CS'!$D$26:$X$346,5,0)</f>
        <v>0</v>
      </c>
      <c r="K171" s="3"/>
      <c r="L171" s="46">
        <f>VLOOKUP($D171,'[2]CSTD CS'!$D$26:$X$346,4,0)</f>
        <v>0</v>
      </c>
      <c r="M171" s="46"/>
      <c r="N171" s="49"/>
      <c r="O171" s="46">
        <f>VLOOKUP($D171,'[2]CSTD CS'!$D$26:$X$346,6,0)</f>
        <v>0</v>
      </c>
      <c r="P171" s="46"/>
      <c r="Q171" s="46">
        <f>VLOOKUP($D171,'[2]CSTD CS'!$D$26:$X$346,8,0)</f>
        <v>0</v>
      </c>
      <c r="R171" s="3"/>
      <c r="S171" s="46">
        <f>VLOOKUP($D171,'[2]CSTD CS'!$D$26:$X$346,7,0)</f>
        <v>0</v>
      </c>
      <c r="T171" s="46"/>
      <c r="U171" s="49"/>
      <c r="V171" s="46">
        <f>VLOOKUP($D171,'[2]CSTD CS'!$D$26:$X$346,9,0)</f>
        <v>0</v>
      </c>
      <c r="W171" s="46"/>
      <c r="X171" s="46">
        <f>VLOOKUP($D171,'[2]CSTD CS'!$D$26:$X$346,11,0)</f>
        <v>0</v>
      </c>
      <c r="Y171" s="3"/>
      <c r="Z171" s="46">
        <f>VLOOKUP($D171,'[2]CSTD CS'!$D$26:$X$346,10,0)</f>
        <v>0</v>
      </c>
      <c r="AA171" s="46"/>
      <c r="AB171" s="49"/>
      <c r="AC171" s="46">
        <f>VLOOKUP($D171,'[2]CSTD CS'!$D$26:$X$346,12,0)</f>
        <v>0</v>
      </c>
      <c r="AD171" s="46"/>
      <c r="AE171" s="46">
        <f>VLOOKUP($D171,'[2]CSTD CS'!$D$26:$X$346,14,0)</f>
        <v>0</v>
      </c>
      <c r="AF171" s="3"/>
      <c r="AG171" s="46">
        <f>VLOOKUP($D171,'[2]CSTD CS'!$D$26:$X$346,13,0)</f>
        <v>0</v>
      </c>
      <c r="AH171" s="46"/>
      <c r="AI171" s="49"/>
      <c r="AJ171" s="46">
        <f>VLOOKUP($D171,'[2]CSTD CS'!$D$26:$X$346,15,0)</f>
        <v>0</v>
      </c>
      <c r="AK171" s="46"/>
      <c r="AL171" s="46">
        <f>VLOOKUP($D171,'[2]CSTD CS'!$D$26:$X$346,17,0)</f>
        <v>0</v>
      </c>
      <c r="AM171" s="3"/>
      <c r="AN171" s="46">
        <f>VLOOKUP($D171,'[2]CSTD CS'!$D$26:$X$346,16,0)</f>
        <v>0</v>
      </c>
      <c r="AO171" s="46"/>
      <c r="AP171" s="29"/>
      <c r="AQ171" s="46">
        <f>VLOOKUP($D171,'[3]CSTD CS'!$D$25:$AD$344,13,0)</f>
        <v>0</v>
      </c>
      <c r="AR171" s="46"/>
      <c r="AS171" s="3" t="s">
        <v>653</v>
      </c>
      <c r="AT171" s="3"/>
      <c r="AU171" s="46"/>
      <c r="AV171" s="3"/>
      <c r="AW171" s="53"/>
      <c r="AX171" s="46">
        <f>VLOOKUP($D171,'[3]CSTD CS'!$D$25:$AD$344,15,0)</f>
        <v>0</v>
      </c>
      <c r="AY171" s="46"/>
      <c r="AZ171" s="3" t="s">
        <v>812</v>
      </c>
      <c r="BA171" s="3"/>
      <c r="BB171" s="46"/>
      <c r="BC171" s="3"/>
      <c r="BD171" s="33"/>
      <c r="BE171" s="46">
        <f>VLOOKUP($D171,'[3]CSTD CS'!$D$25:$AD$344,17,0)</f>
        <v>0</v>
      </c>
      <c r="BF171" s="46"/>
      <c r="BG171" s="3">
        <v>0</v>
      </c>
      <c r="BH171" s="3"/>
      <c r="BI171" s="46"/>
      <c r="BJ171" s="46"/>
      <c r="BK171" s="46"/>
      <c r="BL171" s="68"/>
      <c r="BM171" s="46">
        <f>VLOOKUP($D171,'[3]CSTD CS'!$D$25:$AD$344,20,0)</f>
        <v>0</v>
      </c>
      <c r="BN171" s="46">
        <f>VLOOKUP(C171,'[4]TH cham SK'!$P$19:$S$167,4,0)</f>
        <v>0</v>
      </c>
      <c r="BO171" s="3" t="s">
        <v>1002</v>
      </c>
      <c r="BP171" s="46"/>
      <c r="BQ171" s="46"/>
      <c r="BR171" s="46"/>
      <c r="BS171" s="46"/>
      <c r="BT171" s="68"/>
      <c r="BU171" s="46">
        <f>VLOOKUP($D171,'[3]CSTD CS'!$D$25:$AA$344,23,0)</f>
        <v>0</v>
      </c>
      <c r="BV171" s="46">
        <f>VLOOKUP(C171,'[5]TH chi tiet'!$N$15:$Q$161,4,0)</f>
        <v>0</v>
      </c>
      <c r="BW171" s="3" t="s">
        <v>1144</v>
      </c>
      <c r="BX171" s="3"/>
      <c r="BY171" s="46"/>
      <c r="BZ171" s="46"/>
      <c r="CA171" s="46"/>
      <c r="CB171" s="46"/>
      <c r="CC171" s="46" t="str">
        <f>VLOOKUP($D171,'[3]CSTD CS'!$D$25:$AD$344,25,0)</f>
        <v>HTT NV</v>
      </c>
      <c r="CD171" s="46"/>
      <c r="CE171" s="46"/>
      <c r="CF171" s="3" t="s">
        <v>1299</v>
      </c>
      <c r="CG171" s="46"/>
      <c r="CH171" s="46">
        <f>VLOOKUP(D171,[7]LTT!$D$10:$Q$342,10,0)</f>
        <v>0</v>
      </c>
      <c r="CI171" s="3"/>
      <c r="CJ171" s="12" t="str">
        <f>VLOOKUP(D171,'[8]XET CUOI NAM'!$E$9:$BF$332,53,0)</f>
        <v>HTT NV</v>
      </c>
      <c r="CK171" s="12">
        <f>VLOOKUP($D171,'[9]Mau 6'!$D$10:$R$333,7,0)</f>
        <v>0</v>
      </c>
      <c r="CL171" s="12"/>
      <c r="CM171" s="3" t="s">
        <v>1472</v>
      </c>
      <c r="CN171" s="12">
        <f t="shared" ref="CN171:CN176" si="10">SUM(COUNTIF(BU171,"x"),COUNTIF(CD171,"x"),COUNTIF(CK171,"x"))</f>
        <v>0</v>
      </c>
      <c r="CO171" s="12">
        <f>VLOOKUP($D171,'[9]Mau 6'!$D$10:$R$333,10,0)</f>
        <v>0</v>
      </c>
      <c r="CP171" s="46"/>
      <c r="CQ171" s="12">
        <f>VLOOKUP($D171,'[9]Mau 6'!$D$10:$R$333,10,0)</f>
        <v>0</v>
      </c>
      <c r="CR171" s="12" t="s">
        <v>315</v>
      </c>
      <c r="CS171" s="12" t="s">
        <v>431</v>
      </c>
      <c r="CT171" s="12"/>
      <c r="CU171" s="12"/>
      <c r="CV171" s="3" t="s">
        <v>1668</v>
      </c>
      <c r="CW171" s="12"/>
      <c r="CX171" s="12"/>
      <c r="CY171" s="46"/>
      <c r="CZ171" s="46"/>
      <c r="DA171" s="46"/>
      <c r="DB171" s="12" t="s">
        <v>2227</v>
      </c>
      <c r="DC171" s="12">
        <v>0</v>
      </c>
      <c r="DD171" s="12">
        <v>0</v>
      </c>
      <c r="DE171" s="5"/>
      <c r="DF171" s="5">
        <f>VLOOKUP($C171,'[18] MAU 2 ĐĂNG KÝ TEN SK'!$C$10:$J$24,6,0)</f>
        <v>0</v>
      </c>
      <c r="DG171" s="191"/>
      <c r="DH171" s="191"/>
      <c r="DI171" s="191"/>
      <c r="DJ171" s="205"/>
    </row>
    <row r="172" spans="1:114" s="6" customFormat="1" ht="30" hidden="1" customHeight="1" x14ac:dyDescent="0.25">
      <c r="A172" s="12">
        <f>IF(C172="","",SUBTOTAL(3,$D$24:D172))</f>
        <v>14</v>
      </c>
      <c r="B172" s="12">
        <f>COUNTIF($E$24:E172,E172)</f>
        <v>4</v>
      </c>
      <c r="C172" s="318" t="s">
        <v>91</v>
      </c>
      <c r="D172" s="12" t="str">
        <f>VLOOKUP(C172,'[1]XET CUOI NAM'!$D$9:$E$332,2,0)</f>
        <v>01011011</v>
      </c>
      <c r="E172" s="12" t="s">
        <v>396</v>
      </c>
      <c r="F172" s="12" t="s">
        <v>378</v>
      </c>
      <c r="G172" s="49"/>
      <c r="H172" s="46">
        <f>VLOOKUP($D172,'[2]CSTD CS'!$D$26:$X$346,3,0)</f>
        <v>0</v>
      </c>
      <c r="I172" s="46"/>
      <c r="J172" s="46">
        <f>VLOOKUP($D172,'[2]CSTD CS'!$D$26:$X$346,5,0)</f>
        <v>0</v>
      </c>
      <c r="K172" s="3"/>
      <c r="L172" s="46">
        <f>VLOOKUP($D172,'[2]CSTD CS'!$D$26:$X$346,4,0)</f>
        <v>0</v>
      </c>
      <c r="M172" s="46"/>
      <c r="N172" s="49"/>
      <c r="O172" s="46">
        <f>VLOOKUP($D172,'[2]CSTD CS'!$D$26:$X$346,6,0)</f>
        <v>0</v>
      </c>
      <c r="P172" s="46"/>
      <c r="Q172" s="46">
        <f>VLOOKUP($D172,'[2]CSTD CS'!$D$26:$X$346,8,0)</f>
        <v>0</v>
      </c>
      <c r="R172" s="3"/>
      <c r="S172" s="46">
        <f>VLOOKUP($D172,'[2]CSTD CS'!$D$26:$X$346,7,0)</f>
        <v>0</v>
      </c>
      <c r="T172" s="46"/>
      <c r="U172" s="49"/>
      <c r="V172" s="46">
        <f>VLOOKUP($D172,'[2]CSTD CS'!$D$26:$X$346,9,0)</f>
        <v>0</v>
      </c>
      <c r="W172" s="46"/>
      <c r="X172" s="46">
        <f>VLOOKUP($D172,'[2]CSTD CS'!$D$26:$X$346,11,0)</f>
        <v>0</v>
      </c>
      <c r="Y172" s="3"/>
      <c r="Z172" s="46">
        <f>VLOOKUP($D172,'[2]CSTD CS'!$D$26:$X$346,10,0)</f>
        <v>0</v>
      </c>
      <c r="AA172" s="46"/>
      <c r="AB172" s="49"/>
      <c r="AC172" s="46">
        <f>VLOOKUP($D172,'[2]CSTD CS'!$D$26:$X$346,12,0)</f>
        <v>0</v>
      </c>
      <c r="AD172" s="46"/>
      <c r="AE172" s="46">
        <f>VLOOKUP($D172,'[2]CSTD CS'!$D$26:$X$346,14,0)</f>
        <v>0</v>
      </c>
      <c r="AF172" s="3"/>
      <c r="AG172" s="46">
        <f>VLOOKUP($D172,'[2]CSTD CS'!$D$26:$X$346,13,0)</f>
        <v>0</v>
      </c>
      <c r="AH172" s="46"/>
      <c r="AI172" s="49"/>
      <c r="AJ172" s="46">
        <f>VLOOKUP($D172,'[2]CSTD CS'!$D$26:$X$346,15,0)</f>
        <v>0</v>
      </c>
      <c r="AK172" s="46"/>
      <c r="AL172" s="46">
        <f>VLOOKUP($D172,'[2]CSTD CS'!$D$26:$X$346,17,0)</f>
        <v>0</v>
      </c>
      <c r="AM172" s="3"/>
      <c r="AN172" s="46">
        <f>VLOOKUP($D172,'[2]CSTD CS'!$D$26:$X$346,16,0)</f>
        <v>0</v>
      </c>
      <c r="AO172" s="46"/>
      <c r="AP172" s="29"/>
      <c r="AQ172" s="46">
        <f>VLOOKUP($D172,'[3]CSTD CS'!$D$25:$AD$344,13,0)</f>
        <v>0</v>
      </c>
      <c r="AR172" s="46"/>
      <c r="AS172" s="3" t="s">
        <v>654</v>
      </c>
      <c r="AT172" s="3"/>
      <c r="AU172" s="46"/>
      <c r="AV172" s="3"/>
      <c r="AW172" s="53"/>
      <c r="AX172" s="46">
        <f>VLOOKUP($D172,'[3]CSTD CS'!$D$25:$AD$344,15,0)</f>
        <v>0</v>
      </c>
      <c r="AY172" s="46"/>
      <c r="AZ172" s="3" t="s">
        <v>813</v>
      </c>
      <c r="BA172" s="3"/>
      <c r="BB172" s="46"/>
      <c r="BC172" s="3"/>
      <c r="BD172" s="33"/>
      <c r="BE172" s="46">
        <f>VLOOKUP($D172,'[3]CSTD CS'!$D$25:$AD$344,17,0)</f>
        <v>0</v>
      </c>
      <c r="BF172" s="46"/>
      <c r="BG172" s="3">
        <v>0</v>
      </c>
      <c r="BH172" s="3"/>
      <c r="BI172" s="46"/>
      <c r="BJ172" s="46"/>
      <c r="BK172" s="46"/>
      <c r="BL172" s="26"/>
      <c r="BM172" s="46">
        <f>VLOOKUP($D172,'[3]CSTD CS'!$D$25:$AD$344,20,0)</f>
        <v>0</v>
      </c>
      <c r="BN172" s="46">
        <f>VLOOKUP(C172,'[4]TH cham SK'!$P$19:$S$167,4,0)</f>
        <v>0</v>
      </c>
      <c r="BO172" s="3" t="s">
        <v>1003</v>
      </c>
      <c r="BP172" s="46"/>
      <c r="BQ172" s="46"/>
      <c r="BR172" s="46"/>
      <c r="BS172" s="46"/>
      <c r="BT172" s="26"/>
      <c r="BU172" s="46">
        <f>VLOOKUP($D172,'[3]CSTD CS'!$D$25:$AA$344,23,0)</f>
        <v>0</v>
      </c>
      <c r="BV172" s="46">
        <f>VLOOKUP(C172,'[5]TH chi tiet'!$N$15:$Q$161,4,0)</f>
        <v>0</v>
      </c>
      <c r="BW172" s="3" t="s">
        <v>1145</v>
      </c>
      <c r="BX172" s="3"/>
      <c r="BY172" s="46"/>
      <c r="BZ172" s="46"/>
      <c r="CA172" s="46"/>
      <c r="CB172" s="46"/>
      <c r="CC172" s="46" t="str">
        <f>VLOOKUP($D172,'[3]CSTD CS'!$D$25:$AD$344,25,0)</f>
        <v>HTXS NV</v>
      </c>
      <c r="CD172" s="46"/>
      <c r="CE172" s="46"/>
      <c r="CF172" s="3" t="s">
        <v>1300</v>
      </c>
      <c r="CG172" s="46"/>
      <c r="CH172" s="46">
        <f>VLOOKUP(D172,[7]LTT!$D$10:$Q$342,10,0)</f>
        <v>0</v>
      </c>
      <c r="CI172" s="3"/>
      <c r="CJ172" s="12" t="str">
        <f>VLOOKUP(D172,'[8]XET CUOI NAM'!$E$9:$BF$332,53,0)</f>
        <v>HTT NV</v>
      </c>
      <c r="CK172" s="12">
        <f>VLOOKUP($D172,'[9]Mau 6'!$D$10:$R$333,7,0)</f>
        <v>0</v>
      </c>
      <c r="CL172" s="12"/>
      <c r="CM172" s="3" t="s">
        <v>1473</v>
      </c>
      <c r="CN172" s="12">
        <f t="shared" si="10"/>
        <v>0</v>
      </c>
      <c r="CO172" s="12">
        <f>VLOOKUP($D172,'[9]Mau 6'!$D$10:$R$333,10,0)</f>
        <v>0</v>
      </c>
      <c r="CP172" s="46"/>
      <c r="CQ172" s="12">
        <f>VLOOKUP($D172,'[9]Mau 6'!$D$10:$R$333,10,0)</f>
        <v>0</v>
      </c>
      <c r="CR172" s="12">
        <f>VLOOKUP($D172,'[9]Mau 6'!$D$10:$R$333,10,0)</f>
        <v>0</v>
      </c>
      <c r="CS172" s="12" t="s">
        <v>431</v>
      </c>
      <c r="CT172" s="12"/>
      <c r="CU172" s="12"/>
      <c r="CV172" s="3" t="s">
        <v>1669</v>
      </c>
      <c r="CW172" s="12"/>
      <c r="CX172" s="12"/>
      <c r="CY172" s="46"/>
      <c r="CZ172" s="46"/>
      <c r="DA172" s="46"/>
      <c r="DB172" s="12" t="s">
        <v>2227</v>
      </c>
      <c r="DC172" s="12" t="s">
        <v>315</v>
      </c>
      <c r="DD172" s="12" t="s">
        <v>2227</v>
      </c>
      <c r="DE172" s="17" t="s">
        <v>2104</v>
      </c>
      <c r="DF172" s="5">
        <f>VLOOKUP($C172,'[18] MAU 2 ĐĂNG KÝ TEN SK'!$C$10:$J$24,6,0)</f>
        <v>0</v>
      </c>
      <c r="DG172" s="191"/>
      <c r="DH172" s="191"/>
      <c r="DI172" s="191"/>
      <c r="DJ172" s="205"/>
    </row>
    <row r="173" spans="1:114" s="6" customFormat="1" ht="30" customHeight="1" x14ac:dyDescent="0.25">
      <c r="A173" s="337">
        <f>IF(C173="","",SUBTOTAL(3,$D$24:D173))</f>
        <v>15</v>
      </c>
      <c r="B173" s="337">
        <f>COUNTIF($E$24:E173,E173)</f>
        <v>5</v>
      </c>
      <c r="C173" s="349" t="s">
        <v>92</v>
      </c>
      <c r="D173" s="12" t="str">
        <f>VLOOKUP(C173,'[1]XET CUOI NAM'!$D$9:$E$332,2,0)</f>
        <v>01011013</v>
      </c>
      <c r="E173" s="12" t="s">
        <v>396</v>
      </c>
      <c r="F173" s="12" t="s">
        <v>378</v>
      </c>
      <c r="G173" s="49"/>
      <c r="H173" s="46" t="str">
        <f>VLOOKUP($D173,'[2]CSTD CS'!$D$26:$X$346,3,0)</f>
        <v>x</v>
      </c>
      <c r="I173" s="46"/>
      <c r="J173" s="46" t="str">
        <f>VLOOKUP($D173,'[2]CSTD CS'!$D$26:$X$346,5,0)</f>
        <v>Làm sao để học tốt môn Những nguyên lý cơ bản của Chủ nghĩa Mác – Lênin 1</v>
      </c>
      <c r="K173" s="3"/>
      <c r="L173" s="46">
        <f>VLOOKUP($D173,'[2]CSTD CS'!$D$26:$X$346,4,0)</f>
        <v>0</v>
      </c>
      <c r="M173" s="46"/>
      <c r="N173" s="49"/>
      <c r="O173" s="46" t="str">
        <f>VLOOKUP($D173,'[2]CSTD CS'!$D$26:$X$346,6,0)</f>
        <v>x</v>
      </c>
      <c r="P173" s="46"/>
      <c r="Q173" s="46" t="str">
        <f>VLOOKUP($D173,'[2]CSTD CS'!$D$26:$X$346,8,0)</f>
        <v xml:space="preserve">Làm thế nào để có giờ giảng tích cực </v>
      </c>
      <c r="R173" s="3"/>
      <c r="S173" s="46" t="str">
        <f>VLOOKUP($D173,'[2]CSTD CS'!$D$26:$X$346,7,0)</f>
        <v>x</v>
      </c>
      <c r="T173" s="46"/>
      <c r="U173" s="49"/>
      <c r="V173" s="46" t="str">
        <f>VLOOKUP($D173,'[2]CSTD CS'!$D$26:$X$346,9,0)</f>
        <v>x</v>
      </c>
      <c r="W173" s="46"/>
      <c r="X173" s="46" t="str">
        <f>VLOOKUP($D173,'[2]CSTD CS'!$D$26:$X$346,11,0)</f>
        <v>Một số biện pháp để sinh viên đạt hiệu quả cao trong việc học nhóm môn Những nguyên lý cơ bản của Chủ nghĩa Mác LêninII</v>
      </c>
      <c r="Y173" s="3"/>
      <c r="Z173" s="46">
        <f>VLOOKUP($D173,'[2]CSTD CS'!$D$26:$X$346,10,0)</f>
        <v>0</v>
      </c>
      <c r="AA173" s="46"/>
      <c r="AB173" s="49"/>
      <c r="AC173" s="325" t="str">
        <f>VLOOKUP($D173,'[2]CSTD CS'!$D$26:$X$346,12,0)</f>
        <v>x</v>
      </c>
      <c r="AD173" s="46"/>
      <c r="AE173" s="46" t="str">
        <f>VLOOKUP($D173,'[2]CSTD CS'!$D$26:$X$346,14,0)</f>
        <v>Một số biện pháp trong việc dạy học môn Những nguyên lý cơ bản của chủ nghĩa Mác - Lênin theo học chế tín chỉ tại trường CĐKT Lý Tự Trọng</v>
      </c>
      <c r="AF173" s="3"/>
      <c r="AG173" s="46">
        <f>VLOOKUP($D173,'[2]CSTD CS'!$D$26:$X$346,13,0)</f>
        <v>0</v>
      </c>
      <c r="AH173" s="46"/>
      <c r="AI173" s="49"/>
      <c r="AJ173" s="46" t="str">
        <f>VLOOKUP($D173,'[2]CSTD CS'!$D$26:$X$346,15,0)</f>
        <v>x</v>
      </c>
      <c r="AK173" s="46"/>
      <c r="AL173" s="46" t="str">
        <f>VLOOKUP($D173,'[2]CSTD CS'!$D$26:$X$346,17,0)</f>
        <v>Một số kinh nghiệm trong việc dạy học phần Những nguyên lý cơ bản của chủ nghĩa Mác-Lênin theo học chế tín chỉ tại trường Cao đẳng Kỹ thuật Lý Tự Trọng</v>
      </c>
      <c r="AM173" s="3"/>
      <c r="AN173" s="46">
        <f>VLOOKUP($D173,'[2]CSTD CS'!$D$26:$X$346,16,0)</f>
        <v>0</v>
      </c>
      <c r="AO173" s="46"/>
      <c r="AP173" s="29"/>
      <c r="AQ173" s="46">
        <f>VLOOKUP($D173,'[3]CSTD CS'!$D$25:$AD$344,13,0)</f>
        <v>0</v>
      </c>
      <c r="AR173" s="46"/>
      <c r="AS173" s="3" t="s">
        <v>655</v>
      </c>
      <c r="AT173" s="3"/>
      <c r="AU173" s="46"/>
      <c r="AV173" s="3"/>
      <c r="AW173" s="53"/>
      <c r="AX173" s="46">
        <f>VLOOKUP($D173,'[3]CSTD CS'!$D$25:$AD$344,15,0)</f>
        <v>0</v>
      </c>
      <c r="AY173" s="46"/>
      <c r="AZ173" s="3" t="s">
        <v>814</v>
      </c>
      <c r="BA173" s="3"/>
      <c r="BB173" s="46"/>
      <c r="BC173" s="3"/>
      <c r="BD173" s="33"/>
      <c r="BE173" s="46">
        <f>VLOOKUP($D173,'[3]CSTD CS'!$D$25:$AD$344,17,0)</f>
        <v>0</v>
      </c>
      <c r="BF173" s="46"/>
      <c r="BG173" s="3">
        <v>0</v>
      </c>
      <c r="BH173" s="3"/>
      <c r="BI173" s="46"/>
      <c r="BJ173" s="46"/>
      <c r="BK173" s="46"/>
      <c r="BL173" s="68"/>
      <c r="BM173" s="46">
        <f>VLOOKUP($D173,'[3]CSTD CS'!$D$25:$AD$344,20,0)</f>
        <v>0</v>
      </c>
      <c r="BN173" s="46">
        <f>VLOOKUP(C173,'[4]TH cham SK'!$P$19:$S$167,4,0)</f>
        <v>0</v>
      </c>
      <c r="BO173" s="3" t="s">
        <v>1004</v>
      </c>
      <c r="BP173" s="46"/>
      <c r="BQ173" s="46"/>
      <c r="BR173" s="46"/>
      <c r="BS173" s="46"/>
      <c r="BT173" s="68"/>
      <c r="BU173" s="46">
        <f>VLOOKUP($D173,'[3]CSTD CS'!$D$25:$AA$344,23,0)</f>
        <v>0</v>
      </c>
      <c r="BV173" s="46">
        <f>VLOOKUP(C173,'[5]TH chi tiet'!$N$15:$Q$161,4,0)</f>
        <v>0</v>
      </c>
      <c r="BW173" s="3" t="s">
        <v>1146</v>
      </c>
      <c r="BX173" s="3"/>
      <c r="BY173" s="46"/>
      <c r="BZ173" s="46" t="s">
        <v>315</v>
      </c>
      <c r="CA173" s="46"/>
      <c r="CB173" s="46"/>
      <c r="CC173" s="46" t="str">
        <f>VLOOKUP($D173,'[3]CSTD CS'!$D$25:$AD$344,25,0)</f>
        <v>HTXS NV</v>
      </c>
      <c r="CD173" s="46"/>
      <c r="CE173" s="46"/>
      <c r="CF173" s="3" t="s">
        <v>1301</v>
      </c>
      <c r="CG173" s="46"/>
      <c r="CH173" s="46">
        <f>VLOOKUP(D173,[7]LTT!$D$10:$Q$342,10,0)</f>
        <v>0</v>
      </c>
      <c r="CI173" s="3"/>
      <c r="CJ173" s="12" t="str">
        <f>VLOOKUP(D173,'[8]XET CUOI NAM'!$E$9:$BF$332,53,0)</f>
        <v>HTT NV</v>
      </c>
      <c r="CK173" s="12">
        <f>VLOOKUP($D173,'[9]Mau 6'!$D$10:$R$333,7,0)</f>
        <v>0</v>
      </c>
      <c r="CL173" s="12" t="str">
        <f>VLOOKUP(D173,[10]PL7!$F$17:$G$117,2,0)</f>
        <v>X</v>
      </c>
      <c r="CM173" s="3" t="s">
        <v>1474</v>
      </c>
      <c r="CN173" s="12">
        <f t="shared" si="10"/>
        <v>0</v>
      </c>
      <c r="CO173" s="12">
        <f>VLOOKUP($D173,'[9]Mau 6'!$D$10:$R$333,10,0)</f>
        <v>0</v>
      </c>
      <c r="CP173" s="46"/>
      <c r="CQ173" s="12">
        <f>VLOOKUP($D173,'[9]Mau 6'!$D$10:$R$333,10,0)</f>
        <v>0</v>
      </c>
      <c r="CR173" s="12">
        <f>VLOOKUP($D173,'[9]Mau 6'!$D$10:$R$333,10,0)</f>
        <v>0</v>
      </c>
      <c r="CS173" s="12" t="s">
        <v>431</v>
      </c>
      <c r="CT173" s="12"/>
      <c r="CU173" s="12"/>
      <c r="CV173" s="3"/>
      <c r="CW173" s="12"/>
      <c r="CX173" s="12"/>
      <c r="CY173" s="46"/>
      <c r="CZ173" s="46"/>
      <c r="DA173" s="46"/>
      <c r="DB173" s="12" t="s">
        <v>2227</v>
      </c>
      <c r="DC173" s="12">
        <v>0</v>
      </c>
      <c r="DD173" s="12"/>
      <c r="DE173" s="17" t="s">
        <v>2105</v>
      </c>
      <c r="DF173" s="5">
        <f>VLOOKUP($C173,'[18] MAU 2 ĐĂNG KÝ TEN SK'!$C$10:$J$24,6,0)</f>
        <v>0</v>
      </c>
      <c r="DG173" s="191"/>
      <c r="DH173" s="191"/>
      <c r="DI173" s="191"/>
      <c r="DJ173" s="205"/>
    </row>
    <row r="174" spans="1:114" s="6" customFormat="1" ht="30" hidden="1" customHeight="1" x14ac:dyDescent="0.25">
      <c r="A174" s="12">
        <f>IF(C174="","",SUBTOTAL(3,$D$24:D174))</f>
        <v>15</v>
      </c>
      <c r="B174" s="12">
        <f>COUNTIF($E$24:E174,E174)</f>
        <v>6</v>
      </c>
      <c r="C174" s="319" t="s">
        <v>93</v>
      </c>
      <c r="D174" s="12" t="str">
        <f>VLOOKUP(C174,'[1]XET CUOI NAM'!$D$9:$E$332,2,0)</f>
        <v>01011009</v>
      </c>
      <c r="E174" s="12" t="s">
        <v>396</v>
      </c>
      <c r="F174" s="12" t="s">
        <v>378</v>
      </c>
      <c r="G174" s="49"/>
      <c r="H174" s="46">
        <f>VLOOKUP($D174,'[2]CSTD CS'!$D$26:$X$346,3,0)</f>
        <v>0</v>
      </c>
      <c r="I174" s="46"/>
      <c r="J174" s="46">
        <f>VLOOKUP($D174,'[2]CSTD CS'!$D$26:$X$346,5,0)</f>
        <v>0</v>
      </c>
      <c r="K174" s="3"/>
      <c r="L174" s="46">
        <f>VLOOKUP($D174,'[2]CSTD CS'!$D$26:$X$346,4,0)</f>
        <v>0</v>
      </c>
      <c r="M174" s="46"/>
      <c r="N174" s="49"/>
      <c r="O174" s="46" t="str">
        <f>VLOOKUP($D174,'[2]CSTD CS'!$D$26:$X$346,6,0)</f>
        <v>x</v>
      </c>
      <c r="P174" s="46"/>
      <c r="Q174" s="46" t="str">
        <f>VLOOKUP($D174,'[2]CSTD CS'!$D$26:$X$346,8,0)</f>
        <v>Làm gì để nâng cao chất lượng  giảng dạy học phần Đường lối Cách mạng của Đảng Cộng sản Việt Nam trong trường CĐKT</v>
      </c>
      <c r="R174" s="3"/>
      <c r="S174" s="46">
        <f>VLOOKUP($D174,'[2]CSTD CS'!$D$26:$X$346,7,0)</f>
        <v>0</v>
      </c>
      <c r="T174" s="46"/>
      <c r="U174" s="49"/>
      <c r="V174" s="46">
        <f>VLOOKUP($D174,'[2]CSTD CS'!$D$26:$X$346,9,0)</f>
        <v>0</v>
      </c>
      <c r="W174" s="46"/>
      <c r="X174" s="46">
        <f>VLOOKUP($D174,'[2]CSTD CS'!$D$26:$X$346,11,0)</f>
        <v>0</v>
      </c>
      <c r="Y174" s="3"/>
      <c r="Z174" s="46">
        <f>VLOOKUP($D174,'[2]CSTD CS'!$D$26:$X$346,10,0)</f>
        <v>0</v>
      </c>
      <c r="AA174" s="46"/>
      <c r="AB174" s="49"/>
      <c r="AC174" s="46">
        <f>VLOOKUP($D174,'[2]CSTD CS'!$D$26:$X$346,12,0)</f>
        <v>0</v>
      </c>
      <c r="AD174" s="46"/>
      <c r="AE174" s="46">
        <f>VLOOKUP($D174,'[2]CSTD CS'!$D$26:$X$346,14,0)</f>
        <v>0</v>
      </c>
      <c r="AF174" s="3"/>
      <c r="AG174" s="46">
        <f>VLOOKUP($D174,'[2]CSTD CS'!$D$26:$X$346,13,0)</f>
        <v>0</v>
      </c>
      <c r="AH174" s="46"/>
      <c r="AI174" s="49"/>
      <c r="AJ174" s="46">
        <f>VLOOKUP($D174,'[2]CSTD CS'!$D$26:$X$346,15,0)</f>
        <v>0</v>
      </c>
      <c r="AK174" s="46"/>
      <c r="AL174" s="46">
        <f>VLOOKUP($D174,'[2]CSTD CS'!$D$26:$X$346,17,0)</f>
        <v>0</v>
      </c>
      <c r="AM174" s="3"/>
      <c r="AN174" s="46">
        <f>VLOOKUP($D174,'[2]CSTD CS'!$D$26:$X$346,16,0)</f>
        <v>0</v>
      </c>
      <c r="AO174" s="46"/>
      <c r="AP174" s="29"/>
      <c r="AQ174" s="46">
        <f>VLOOKUP($D174,'[3]CSTD CS'!$D$25:$AD$344,13,0)</f>
        <v>0</v>
      </c>
      <c r="AR174" s="46"/>
      <c r="AS174" s="3" t="s">
        <v>656</v>
      </c>
      <c r="AT174" s="3"/>
      <c r="AU174" s="46"/>
      <c r="AV174" s="3"/>
      <c r="AW174" s="53"/>
      <c r="AX174" s="46">
        <f>VLOOKUP($D174,'[3]CSTD CS'!$D$25:$AD$344,15,0)</f>
        <v>0</v>
      </c>
      <c r="AY174" s="46"/>
      <c r="AZ174" s="3" t="s">
        <v>815</v>
      </c>
      <c r="BA174" s="3"/>
      <c r="BB174" s="46"/>
      <c r="BC174" s="3"/>
      <c r="BD174" s="33"/>
      <c r="BE174" s="46">
        <f>VLOOKUP($D174,'[3]CSTD CS'!$D$25:$AD$344,17,0)</f>
        <v>0</v>
      </c>
      <c r="BF174" s="46"/>
      <c r="BG174" s="3">
        <v>0</v>
      </c>
      <c r="BH174" s="3"/>
      <c r="BI174" s="46"/>
      <c r="BJ174" s="46"/>
      <c r="BK174" s="46"/>
      <c r="BL174" s="68"/>
      <c r="BM174" s="46">
        <f>VLOOKUP($D174,'[3]CSTD CS'!$D$25:$AD$344,20,0)</f>
        <v>0</v>
      </c>
      <c r="BN174" s="46">
        <f>VLOOKUP(C174,'[4]TH cham SK'!$P$19:$S$167,4,0)</f>
        <v>0</v>
      </c>
      <c r="BO174" s="3" t="s">
        <v>1005</v>
      </c>
      <c r="BP174" s="46"/>
      <c r="BQ174" s="46"/>
      <c r="BR174" s="46"/>
      <c r="BS174" s="46"/>
      <c r="BT174" s="68"/>
      <c r="BU174" s="46">
        <f>VLOOKUP($D174,'[3]CSTD CS'!$D$25:$AA$344,23,0)</f>
        <v>0</v>
      </c>
      <c r="BV174" s="46">
        <f>VLOOKUP(C174,'[5]TH chi tiet'!$N$15:$Q$161,4,0)</f>
        <v>0</v>
      </c>
      <c r="BW174" s="3" t="s">
        <v>1147</v>
      </c>
      <c r="BX174" s="3"/>
      <c r="BY174" s="46"/>
      <c r="BZ174" s="46"/>
      <c r="CA174" s="46"/>
      <c r="CB174" s="46"/>
      <c r="CC174" s="46" t="str">
        <f>VLOOKUP($D174,'[3]CSTD CS'!$D$25:$AD$344,25,0)</f>
        <v>HTT NV</v>
      </c>
      <c r="CD174" s="46"/>
      <c r="CE174" s="46"/>
      <c r="CF174" s="3" t="s">
        <v>1302</v>
      </c>
      <c r="CG174" s="46"/>
      <c r="CH174" s="46">
        <f>VLOOKUP(D174,[7]LTT!$D$10:$Q$342,10,0)</f>
        <v>0</v>
      </c>
      <c r="CI174" s="3"/>
      <c r="CJ174" s="12" t="str">
        <f>VLOOKUP(D174,'[8]XET CUOI NAM'!$E$9:$BF$332,53,0)</f>
        <v>HTT NV</v>
      </c>
      <c r="CK174" s="12">
        <f>VLOOKUP($D174,'[9]Mau 6'!$D$10:$R$333,7,0)</f>
        <v>0</v>
      </c>
      <c r="CL174" s="12" t="str">
        <f>VLOOKUP(D174,[10]PL7!$F$17:$G$117,2,0)</f>
        <v>X</v>
      </c>
      <c r="CM174" s="3" t="s">
        <v>1475</v>
      </c>
      <c r="CN174" s="12">
        <f t="shared" si="10"/>
        <v>0</v>
      </c>
      <c r="CO174" s="12">
        <f>VLOOKUP($D174,'[9]Mau 6'!$D$10:$R$333,10,0)</f>
        <v>0</v>
      </c>
      <c r="CP174" s="46"/>
      <c r="CQ174" s="12">
        <f>VLOOKUP($D174,'[9]Mau 6'!$D$10:$R$333,10,0)</f>
        <v>0</v>
      </c>
      <c r="CR174" s="12">
        <f>VLOOKUP($D174,'[9]Mau 6'!$D$10:$R$333,10,0)</f>
        <v>0</v>
      </c>
      <c r="CS174" s="12" t="s">
        <v>431</v>
      </c>
      <c r="CT174" s="12"/>
      <c r="CU174" s="12"/>
      <c r="CV174" s="3" t="s">
        <v>1670</v>
      </c>
      <c r="CW174" s="12"/>
      <c r="CX174" s="12"/>
      <c r="CY174" s="46"/>
      <c r="CZ174" s="46"/>
      <c r="DA174" s="46"/>
      <c r="DB174" s="12" t="s">
        <v>2227</v>
      </c>
      <c r="DC174" s="12" t="s">
        <v>315</v>
      </c>
      <c r="DD174" s="12" t="s">
        <v>2227</v>
      </c>
      <c r="DE174" s="17" t="s">
        <v>2106</v>
      </c>
      <c r="DF174" s="5">
        <f>VLOOKUP($C174,'[18] MAU 2 ĐĂNG KÝ TEN SK'!$C$10:$J$24,6,0)</f>
        <v>0</v>
      </c>
      <c r="DG174" s="191"/>
      <c r="DH174" s="191"/>
      <c r="DI174" s="191"/>
      <c r="DJ174" s="205"/>
    </row>
    <row r="175" spans="1:114" s="6" customFormat="1" ht="30" hidden="1" customHeight="1" x14ac:dyDescent="0.25">
      <c r="A175" s="12">
        <f>ROW()-23</f>
        <v>152</v>
      </c>
      <c r="B175" s="12">
        <f>COUNTIF($E$24:E175,E175)</f>
        <v>7</v>
      </c>
      <c r="C175" s="44" t="s">
        <v>94</v>
      </c>
      <c r="D175" s="12" t="str">
        <f>VLOOKUP(C175,'[1]XET CUOI NAM'!$D$9:$E$332,2,0)</f>
        <v>01011001</v>
      </c>
      <c r="E175" s="12" t="s">
        <v>396</v>
      </c>
      <c r="F175" s="12" t="s">
        <v>378</v>
      </c>
      <c r="G175" s="49"/>
      <c r="H175" s="46">
        <f>VLOOKUP($D175,'[2]CSTD CS'!$D$26:$X$346,3,0)</f>
        <v>0</v>
      </c>
      <c r="I175" s="46"/>
      <c r="J175" s="46">
        <f>VLOOKUP($D175,'[2]CSTD CS'!$D$26:$X$346,5,0)</f>
        <v>0</v>
      </c>
      <c r="K175" s="3"/>
      <c r="L175" s="46">
        <f>VLOOKUP($D175,'[2]CSTD CS'!$D$26:$X$346,4,0)</f>
        <v>0</v>
      </c>
      <c r="M175" s="46"/>
      <c r="N175" s="49"/>
      <c r="O175" s="46">
        <f>VLOOKUP($D175,'[2]CSTD CS'!$D$26:$X$346,6,0)</f>
        <v>0</v>
      </c>
      <c r="P175" s="46"/>
      <c r="Q175" s="46">
        <f>VLOOKUP($D175,'[2]CSTD CS'!$D$26:$X$346,8,0)</f>
        <v>0</v>
      </c>
      <c r="R175" s="3"/>
      <c r="S175" s="46">
        <f>VLOOKUP($D175,'[2]CSTD CS'!$D$26:$X$346,7,0)</f>
        <v>0</v>
      </c>
      <c r="T175" s="46"/>
      <c r="U175" s="49"/>
      <c r="V175" s="46">
        <f>VLOOKUP($D175,'[2]CSTD CS'!$D$26:$X$346,9,0)</f>
        <v>0</v>
      </c>
      <c r="W175" s="46"/>
      <c r="X175" s="46">
        <f>VLOOKUP($D175,'[2]CSTD CS'!$D$26:$X$346,11,0)</f>
        <v>0</v>
      </c>
      <c r="Y175" s="3"/>
      <c r="Z175" s="46">
        <f>VLOOKUP($D175,'[2]CSTD CS'!$D$26:$X$346,10,0)</f>
        <v>0</v>
      </c>
      <c r="AA175" s="46"/>
      <c r="AB175" s="49"/>
      <c r="AC175" s="46">
        <f>VLOOKUP($D175,'[2]CSTD CS'!$D$26:$X$346,12,0)</f>
        <v>0</v>
      </c>
      <c r="AD175" s="46"/>
      <c r="AE175" s="46">
        <f>VLOOKUP($D175,'[2]CSTD CS'!$D$26:$X$346,14,0)</f>
        <v>0</v>
      </c>
      <c r="AF175" s="3"/>
      <c r="AG175" s="46">
        <f>VLOOKUP($D175,'[2]CSTD CS'!$D$26:$X$346,13,0)</f>
        <v>0</v>
      </c>
      <c r="AH175" s="46"/>
      <c r="AI175" s="49"/>
      <c r="AJ175" s="46">
        <f>VLOOKUP($D175,'[2]CSTD CS'!$D$26:$X$346,15,0)</f>
        <v>0</v>
      </c>
      <c r="AK175" s="46"/>
      <c r="AL175" s="46">
        <f>VLOOKUP($D175,'[2]CSTD CS'!$D$26:$X$346,17,0)</f>
        <v>0</v>
      </c>
      <c r="AM175" s="3"/>
      <c r="AN175" s="46">
        <f>VLOOKUP($D175,'[2]CSTD CS'!$D$26:$X$346,16,0)</f>
        <v>0</v>
      </c>
      <c r="AO175" s="46"/>
      <c r="AP175" s="29"/>
      <c r="AQ175" s="46">
        <f>VLOOKUP($D175,'[3]CSTD CS'!$D$25:$AD$344,13,0)</f>
        <v>0</v>
      </c>
      <c r="AR175" s="46"/>
      <c r="AS175" s="3" t="s">
        <v>657</v>
      </c>
      <c r="AT175" s="3"/>
      <c r="AU175" s="46"/>
      <c r="AV175" s="3"/>
      <c r="AW175" s="53"/>
      <c r="AX175" s="46">
        <f>VLOOKUP($D175,'[3]CSTD CS'!$D$25:$AD$344,15,0)</f>
        <v>0</v>
      </c>
      <c r="AY175" s="46"/>
      <c r="AZ175" s="3">
        <v>0</v>
      </c>
      <c r="BA175" s="3"/>
      <c r="BB175" s="46"/>
      <c r="BC175" s="3"/>
      <c r="BD175" s="33"/>
      <c r="BE175" s="46">
        <f>VLOOKUP($D175,'[3]CSTD CS'!$D$25:$AD$344,17,0)</f>
        <v>0</v>
      </c>
      <c r="BF175" s="46"/>
      <c r="BG175" s="3">
        <v>0</v>
      </c>
      <c r="BH175" s="3"/>
      <c r="BI175" s="46"/>
      <c r="BJ175" s="46"/>
      <c r="BK175" s="46"/>
      <c r="BL175" s="27"/>
      <c r="BM175" s="46">
        <f>VLOOKUP($D175,'[3]CSTD CS'!$D$25:$AD$344,20,0)</f>
        <v>0</v>
      </c>
      <c r="BN175" s="46"/>
      <c r="BO175" s="3">
        <v>0</v>
      </c>
      <c r="BP175" s="46"/>
      <c r="BQ175" s="46"/>
      <c r="BR175" s="46"/>
      <c r="BS175" s="46"/>
      <c r="BT175" s="27"/>
      <c r="BU175" s="46">
        <f>VLOOKUP($D175,'[3]CSTD CS'!$D$25:$AA$344,23,0)</f>
        <v>0</v>
      </c>
      <c r="BV175" s="46"/>
      <c r="BW175" s="3">
        <v>0</v>
      </c>
      <c r="BX175" s="3"/>
      <c r="BY175" s="46"/>
      <c r="BZ175" s="46"/>
      <c r="CA175" s="46"/>
      <c r="CB175" s="46"/>
      <c r="CC175" s="46" t="str">
        <f>VLOOKUP($D175,'[3]CSTD CS'!$D$25:$AD$344,25,0)</f>
        <v>HTT NV</v>
      </c>
      <c r="CD175" s="46"/>
      <c r="CE175" s="46"/>
      <c r="CF175" s="3">
        <v>0</v>
      </c>
      <c r="CG175" s="46"/>
      <c r="CH175" s="46">
        <f>VLOOKUP(D175,[7]LTT!$D$10:$Q$342,10,0)</f>
        <v>0</v>
      </c>
      <c r="CI175" s="3"/>
      <c r="CJ175" s="12" t="str">
        <f>VLOOKUP(D175,'[8]XET CUOI NAM'!$E$9:$BF$332,53,0)</f>
        <v>HTT NV</v>
      </c>
      <c r="CK175" s="12">
        <f>VLOOKUP($D175,'[9]Mau 6'!$D$10:$R$333,7,0)</f>
        <v>0</v>
      </c>
      <c r="CL175" s="12"/>
      <c r="CM175" s="3"/>
      <c r="CN175" s="12">
        <f t="shared" si="10"/>
        <v>0</v>
      </c>
      <c r="CO175" s="12">
        <f>VLOOKUP($D175,'[9]Mau 6'!$D$10:$R$333,10,0)</f>
        <v>0</v>
      </c>
      <c r="CP175" s="46"/>
      <c r="CQ175" s="12">
        <f>VLOOKUP($D175,'[9]Mau 6'!$D$10:$R$333,10,0)</f>
        <v>0</v>
      </c>
      <c r="CR175" s="12">
        <f>VLOOKUP($D175,'[9]Mau 6'!$D$10:$R$333,10,0)</f>
        <v>0</v>
      </c>
      <c r="CS175" s="12" t="s">
        <v>431</v>
      </c>
      <c r="CT175" s="12"/>
      <c r="CU175" s="12"/>
      <c r="CV175" s="3"/>
      <c r="CW175" s="12"/>
      <c r="CX175" s="12"/>
      <c r="CY175" s="46"/>
      <c r="CZ175" s="46"/>
      <c r="DA175" s="46"/>
      <c r="DB175" s="12" t="s">
        <v>2227</v>
      </c>
      <c r="DC175" s="12">
        <v>0</v>
      </c>
      <c r="DD175" s="12">
        <v>0</v>
      </c>
      <c r="DE175" s="5"/>
      <c r="DF175" s="5">
        <f>VLOOKUP($C175,'[18] MAU 2 ĐĂNG KÝ TEN SK'!$C$10:$J$24,6,0)</f>
        <v>0</v>
      </c>
      <c r="DG175" s="191"/>
      <c r="DH175" s="191"/>
      <c r="DI175" s="191"/>
      <c r="DJ175" s="205"/>
    </row>
    <row r="176" spans="1:114" s="6" customFormat="1" ht="30" hidden="1" customHeight="1" x14ac:dyDescent="0.25">
      <c r="A176" s="12">
        <f>ROW()-23</f>
        <v>153</v>
      </c>
      <c r="B176" s="12">
        <f>COUNTIF($E$24:E176,E176)</f>
        <v>8</v>
      </c>
      <c r="C176" s="44" t="s">
        <v>95</v>
      </c>
      <c r="D176" s="12" t="str">
        <f>VLOOKUP(C176,'[1]XET CUOI NAM'!$D$9:$E$332,2,0)</f>
        <v>01011014</v>
      </c>
      <c r="E176" s="12" t="s">
        <v>396</v>
      </c>
      <c r="F176" s="12" t="s">
        <v>378</v>
      </c>
      <c r="G176" s="49"/>
      <c r="H176" s="46">
        <f>VLOOKUP($D176,'[2]CSTD CS'!$D$26:$X$346,3,0)</f>
        <v>0</v>
      </c>
      <c r="I176" s="46"/>
      <c r="J176" s="46">
        <f>VLOOKUP($D176,'[2]CSTD CS'!$D$26:$X$346,5,0)</f>
        <v>0</v>
      </c>
      <c r="K176" s="3"/>
      <c r="L176" s="46">
        <f>VLOOKUP($D176,'[2]CSTD CS'!$D$26:$X$346,4,0)</f>
        <v>0</v>
      </c>
      <c r="M176" s="46"/>
      <c r="N176" s="49"/>
      <c r="O176" s="46">
        <f>VLOOKUP($D176,'[2]CSTD CS'!$D$26:$X$346,6,0)</f>
        <v>0</v>
      </c>
      <c r="P176" s="46"/>
      <c r="Q176" s="46">
        <f>VLOOKUP($D176,'[2]CSTD CS'!$D$26:$X$346,8,0)</f>
        <v>0</v>
      </c>
      <c r="R176" s="3"/>
      <c r="S176" s="46">
        <f>VLOOKUP($D176,'[2]CSTD CS'!$D$26:$X$346,7,0)</f>
        <v>0</v>
      </c>
      <c r="T176" s="46"/>
      <c r="U176" s="49"/>
      <c r="V176" s="46">
        <f>VLOOKUP($D176,'[2]CSTD CS'!$D$26:$X$346,9,0)</f>
        <v>0</v>
      </c>
      <c r="W176" s="46"/>
      <c r="X176" s="46">
        <f>VLOOKUP($D176,'[2]CSTD CS'!$D$26:$X$346,11,0)</f>
        <v>0</v>
      </c>
      <c r="Y176" s="3"/>
      <c r="Z176" s="46">
        <f>VLOOKUP($D176,'[2]CSTD CS'!$D$26:$X$346,10,0)</f>
        <v>0</v>
      </c>
      <c r="AA176" s="46"/>
      <c r="AB176" s="49"/>
      <c r="AC176" s="46">
        <f>VLOOKUP($D176,'[2]CSTD CS'!$D$26:$X$346,12,0)</f>
        <v>0</v>
      </c>
      <c r="AD176" s="46"/>
      <c r="AE176" s="46">
        <f>VLOOKUP($D176,'[2]CSTD CS'!$D$26:$X$346,14,0)</f>
        <v>0</v>
      </c>
      <c r="AF176" s="3"/>
      <c r="AG176" s="46">
        <f>VLOOKUP($D176,'[2]CSTD CS'!$D$26:$X$346,13,0)</f>
        <v>0</v>
      </c>
      <c r="AH176" s="46"/>
      <c r="AI176" s="49"/>
      <c r="AJ176" s="46">
        <f>VLOOKUP($D176,'[2]CSTD CS'!$D$26:$X$346,15,0)</f>
        <v>0</v>
      </c>
      <c r="AK176" s="46"/>
      <c r="AL176" s="46">
        <f>VLOOKUP($D176,'[2]CSTD CS'!$D$26:$X$346,17,0)</f>
        <v>0</v>
      </c>
      <c r="AM176" s="3"/>
      <c r="AN176" s="46">
        <f>VLOOKUP($D176,'[2]CSTD CS'!$D$26:$X$346,16,0)</f>
        <v>0</v>
      </c>
      <c r="AO176" s="46"/>
      <c r="AP176" s="29"/>
      <c r="AQ176" s="46">
        <f>VLOOKUP($D176,'[3]CSTD CS'!$D$25:$AD$344,13,0)</f>
        <v>0</v>
      </c>
      <c r="AR176" s="46"/>
      <c r="AS176" s="3" t="s">
        <v>658</v>
      </c>
      <c r="AT176" s="3"/>
      <c r="AU176" s="46"/>
      <c r="AV176" s="3"/>
      <c r="AW176" s="53"/>
      <c r="AX176" s="46">
        <f>VLOOKUP($D176,'[3]CSTD CS'!$D$25:$AD$344,15,0)</f>
        <v>0</v>
      </c>
      <c r="AY176" s="46"/>
      <c r="AZ176" s="3" t="s">
        <v>816</v>
      </c>
      <c r="BA176" s="3"/>
      <c r="BB176" s="46"/>
      <c r="BC176" s="3"/>
      <c r="BD176" s="33"/>
      <c r="BE176" s="46">
        <f>VLOOKUP($D176,'[3]CSTD CS'!$D$25:$AD$344,17,0)</f>
        <v>0</v>
      </c>
      <c r="BF176" s="46"/>
      <c r="BG176" s="3" t="s">
        <v>907</v>
      </c>
      <c r="BH176" s="3"/>
      <c r="BI176" s="46"/>
      <c r="BJ176" s="46"/>
      <c r="BK176" s="46"/>
      <c r="BL176" s="68"/>
      <c r="BM176" s="46">
        <f>VLOOKUP($D176,'[3]CSTD CS'!$D$25:$AD$344,20,0)</f>
        <v>0</v>
      </c>
      <c r="BN176" s="46">
        <f>VLOOKUP(C176,'[4]TH cham SK'!$P$19:$S$167,4,0)</f>
        <v>0</v>
      </c>
      <c r="BO176" s="3" t="s">
        <v>1006</v>
      </c>
      <c r="BP176" s="46"/>
      <c r="BQ176" s="46"/>
      <c r="BR176" s="46"/>
      <c r="BS176" s="46"/>
      <c r="BT176" s="68"/>
      <c r="BU176" s="46">
        <f>VLOOKUP($D176,'[3]CSTD CS'!$D$25:$AA$344,23,0)</f>
        <v>0</v>
      </c>
      <c r="BV176" s="46">
        <f>VLOOKUP(C176,'[5]TH chi tiet'!$N$15:$Q$161,4,0)</f>
        <v>0</v>
      </c>
      <c r="BW176" s="3" t="s">
        <v>1148</v>
      </c>
      <c r="BX176" s="3"/>
      <c r="BY176" s="46"/>
      <c r="BZ176" s="46"/>
      <c r="CA176" s="46"/>
      <c r="CB176" s="46"/>
      <c r="CC176" s="46" t="str">
        <f>VLOOKUP($D176,'[3]CSTD CS'!$D$25:$AD$344,25,0)</f>
        <v>HTT NV</v>
      </c>
      <c r="CD176" s="46"/>
      <c r="CE176" s="46" t="s">
        <v>315</v>
      </c>
      <c r="CF176" s="3" t="s">
        <v>1303</v>
      </c>
      <c r="CG176" s="46"/>
      <c r="CH176" s="46">
        <f>VLOOKUP(D176,[7]LTT!$D$10:$Q$342,10,0)</f>
        <v>0</v>
      </c>
      <c r="CI176" s="3"/>
      <c r="CJ176" s="12" t="str">
        <f>VLOOKUP(D176,'[8]XET CUOI NAM'!$E$9:$BF$332,53,0)</f>
        <v>HTT NV</v>
      </c>
      <c r="CK176" s="12">
        <f>VLOOKUP($D176,'[9]Mau 6'!$D$10:$R$333,7,0)</f>
        <v>0</v>
      </c>
      <c r="CL176" s="12"/>
      <c r="CM176" s="3" t="s">
        <v>1476</v>
      </c>
      <c r="CN176" s="12">
        <f t="shared" si="10"/>
        <v>0</v>
      </c>
      <c r="CO176" s="12">
        <f>VLOOKUP($D176,'[9]Mau 6'!$D$10:$R$333,10,0)</f>
        <v>0</v>
      </c>
      <c r="CP176" s="46"/>
      <c r="CQ176" s="12">
        <f>VLOOKUP($D176,'[9]Mau 6'!$D$10:$R$333,10,0)</f>
        <v>0</v>
      </c>
      <c r="CR176" s="12">
        <f>VLOOKUP($D176,'[9]Mau 6'!$D$10:$R$333,10,0)</f>
        <v>0</v>
      </c>
      <c r="CS176" s="12" t="s">
        <v>431</v>
      </c>
      <c r="CT176" s="12"/>
      <c r="CU176" s="12"/>
      <c r="CV176" s="3" t="s">
        <v>1671</v>
      </c>
      <c r="CW176" s="12"/>
      <c r="CX176" s="12"/>
      <c r="CY176" s="46"/>
      <c r="CZ176" s="46"/>
      <c r="DA176" s="46"/>
      <c r="DB176" s="12" t="s">
        <v>2227</v>
      </c>
      <c r="DC176" s="12">
        <v>0</v>
      </c>
      <c r="DD176" s="12">
        <v>0</v>
      </c>
      <c r="DE176" s="5"/>
      <c r="DF176" s="5">
        <f>VLOOKUP($C176,'[18] MAU 2 ĐĂNG KÝ TEN SK'!$C$10:$J$24,6,0)</f>
        <v>0</v>
      </c>
      <c r="DG176" s="191"/>
      <c r="DH176" s="191"/>
      <c r="DI176" s="191"/>
      <c r="DJ176" s="205"/>
    </row>
    <row r="177" spans="1:116" s="6" customFormat="1" ht="30" hidden="1" customHeight="1" x14ac:dyDescent="0.25">
      <c r="A177" s="12">
        <f>IF(C177="","",SUBTOTAL(3,$D$24:D177))</f>
        <v>15</v>
      </c>
      <c r="B177" s="12">
        <f>COUNTIF($E$24:E177,E177)</f>
        <v>9</v>
      </c>
      <c r="C177" s="45" t="s">
        <v>97</v>
      </c>
      <c r="D177" s="12" t="str">
        <f>VLOOKUP(C177,'[1]XET CUOI NAM'!$D$9:$E$332,2,0)</f>
        <v>01011016</v>
      </c>
      <c r="E177" s="12" t="s">
        <v>396</v>
      </c>
      <c r="F177" s="12" t="s">
        <v>378</v>
      </c>
      <c r="G177" s="49"/>
      <c r="H177" s="46">
        <f>VLOOKUP($D177,'[2]CSTD CS'!$D$26:$X$346,3,0)</f>
        <v>0</v>
      </c>
      <c r="I177" s="46"/>
      <c r="J177" s="46">
        <f>VLOOKUP($D177,'[2]CSTD CS'!$D$26:$X$346,5,0)</f>
        <v>0</v>
      </c>
      <c r="K177" s="3"/>
      <c r="L177" s="46">
        <f>VLOOKUP($D177,'[2]CSTD CS'!$D$26:$X$346,4,0)</f>
        <v>0</v>
      </c>
      <c r="M177" s="46"/>
      <c r="N177" s="49"/>
      <c r="O177" s="46">
        <f>VLOOKUP($D177,'[2]CSTD CS'!$D$26:$X$346,6,0)</f>
        <v>0</v>
      </c>
      <c r="P177" s="46"/>
      <c r="Q177" s="46">
        <f>VLOOKUP($D177,'[2]CSTD CS'!$D$26:$X$346,8,0)</f>
        <v>0</v>
      </c>
      <c r="R177" s="3"/>
      <c r="S177" s="46">
        <f>VLOOKUP($D177,'[2]CSTD CS'!$D$26:$X$346,7,0)</f>
        <v>0</v>
      </c>
      <c r="T177" s="46"/>
      <c r="U177" s="49"/>
      <c r="V177" s="46">
        <f>VLOOKUP($D177,'[2]CSTD CS'!$D$26:$X$346,9,0)</f>
        <v>0</v>
      </c>
      <c r="W177" s="46"/>
      <c r="X177" s="46">
        <f>VLOOKUP($D177,'[2]CSTD CS'!$D$26:$X$346,11,0)</f>
        <v>0</v>
      </c>
      <c r="Y177" s="3"/>
      <c r="Z177" s="46">
        <f>VLOOKUP($D177,'[2]CSTD CS'!$D$26:$X$346,10,0)</f>
        <v>0</v>
      </c>
      <c r="AA177" s="46"/>
      <c r="AB177" s="49"/>
      <c r="AC177" s="46">
        <f>VLOOKUP($D177,'[2]CSTD CS'!$D$26:$X$346,12,0)</f>
        <v>0</v>
      </c>
      <c r="AD177" s="46"/>
      <c r="AE177" s="46">
        <f>VLOOKUP($D177,'[2]CSTD CS'!$D$26:$X$346,14,0)</f>
        <v>0</v>
      </c>
      <c r="AF177" s="3"/>
      <c r="AG177" s="46">
        <f>VLOOKUP($D177,'[2]CSTD CS'!$D$26:$X$346,13,0)</f>
        <v>0</v>
      </c>
      <c r="AH177" s="46"/>
      <c r="AI177" s="49"/>
      <c r="AJ177" s="46">
        <f>VLOOKUP($D177,'[2]CSTD CS'!$D$26:$X$346,15,0)</f>
        <v>0</v>
      </c>
      <c r="AK177" s="46"/>
      <c r="AL177" s="46">
        <f>VLOOKUP($D177,'[2]CSTD CS'!$D$26:$X$346,17,0)</f>
        <v>0</v>
      </c>
      <c r="AM177" s="3"/>
      <c r="AN177" s="46">
        <f>VLOOKUP($D177,'[2]CSTD CS'!$D$26:$X$346,16,0)</f>
        <v>0</v>
      </c>
      <c r="AO177" s="46"/>
      <c r="AP177" s="29"/>
      <c r="AQ177" s="46">
        <f>VLOOKUP($D177,'[3]CSTD CS'!$D$25:$AD$344,13,0)</f>
        <v>0</v>
      </c>
      <c r="AR177" s="46"/>
      <c r="AS177" s="3" t="s">
        <v>660</v>
      </c>
      <c r="AT177" s="3"/>
      <c r="AU177" s="46"/>
      <c r="AV177" s="3"/>
      <c r="AW177" s="53"/>
      <c r="AX177" s="46">
        <f>VLOOKUP($D177,'[3]CSTD CS'!$D$25:$AD$344,15,0)</f>
        <v>0</v>
      </c>
      <c r="AY177" s="46"/>
      <c r="AZ177" s="3">
        <v>0</v>
      </c>
      <c r="BA177" s="3"/>
      <c r="BB177" s="46"/>
      <c r="BC177" s="3"/>
      <c r="BD177" s="33"/>
      <c r="BE177" s="46">
        <f>VLOOKUP($D177,'[3]CSTD CS'!$D$25:$AD$344,17,0)</f>
        <v>0</v>
      </c>
      <c r="BF177" s="46"/>
      <c r="BG177" s="3">
        <v>0</v>
      </c>
      <c r="BH177" s="3"/>
      <c r="BI177" s="46"/>
      <c r="BJ177" s="46"/>
      <c r="BK177" s="46"/>
      <c r="BL177" s="68"/>
      <c r="BM177" s="46">
        <f>VLOOKUP($D177,'[3]CSTD CS'!$D$25:$AD$344,20,0)</f>
        <v>0</v>
      </c>
      <c r="BN177" s="46">
        <f>VLOOKUP(C177,'[4]TH cham SK'!$P$19:$S$167,4,0)</f>
        <v>0</v>
      </c>
      <c r="BO177" s="3" t="s">
        <v>1008</v>
      </c>
      <c r="BP177" s="46"/>
      <c r="BQ177" s="46"/>
      <c r="BR177" s="46"/>
      <c r="BS177" s="46"/>
      <c r="BT177" s="68"/>
      <c r="BU177" s="46">
        <f>VLOOKUP($D177,'[3]CSTD CS'!$D$25:$AA$344,23,0)</f>
        <v>0</v>
      </c>
      <c r="BV177" s="46">
        <f>VLOOKUP(C177,'[5]TH chi tiet'!$N$15:$Q$161,4,0)</f>
        <v>0</v>
      </c>
      <c r="BW177" s="3" t="s">
        <v>1150</v>
      </c>
      <c r="BX177" s="3"/>
      <c r="BY177" s="46"/>
      <c r="BZ177" s="46"/>
      <c r="CA177" s="46"/>
      <c r="CB177" s="46"/>
      <c r="CC177" s="46" t="str">
        <f>VLOOKUP($D177,'[3]CSTD CS'!$D$25:$AD$344,25,0)</f>
        <v>HTXS NV</v>
      </c>
      <c r="CD177" s="46"/>
      <c r="CE177" s="46"/>
      <c r="CF177" s="3" t="s">
        <v>1305</v>
      </c>
      <c r="CG177" s="46"/>
      <c r="CH177" s="46">
        <f>VLOOKUP(D177,[7]LTT!$D$10:$Q$342,10,0)</f>
        <v>0</v>
      </c>
      <c r="CI177" s="3"/>
      <c r="CJ177" s="12" t="str">
        <f>VLOOKUP(D177,'[8]XET CUOI NAM'!$E$9:$BF$332,53,0)</f>
        <v>HTT NV</v>
      </c>
      <c r="CK177" s="12">
        <f>VLOOKUP($D177,'[9]Mau 6'!$D$10:$R$333,7,0)</f>
        <v>0</v>
      </c>
      <c r="CL177" s="12"/>
      <c r="CM177" s="3" t="s">
        <v>1478</v>
      </c>
      <c r="CN177" s="12">
        <f t="shared" ref="CN177:CN183" si="11">SUM(COUNTIF(BU177,"x"),COUNTIF(CD177,"x"),COUNTIF(CK177,"x"))</f>
        <v>0</v>
      </c>
      <c r="CO177" s="12">
        <f>VLOOKUP($D177,'[9]Mau 6'!$D$10:$R$333,10,0)</f>
        <v>0</v>
      </c>
      <c r="CP177" s="46"/>
      <c r="CQ177" s="12">
        <f>VLOOKUP($D177,'[9]Mau 6'!$D$10:$R$333,10,0)</f>
        <v>0</v>
      </c>
      <c r="CR177" s="12">
        <f>VLOOKUP($D177,'[9]Mau 6'!$D$10:$R$333,10,0)</f>
        <v>0</v>
      </c>
      <c r="CS177" s="12" t="s">
        <v>431</v>
      </c>
      <c r="CT177" s="12"/>
      <c r="CU177" s="12"/>
      <c r="CV177" s="3" t="s">
        <v>1673</v>
      </c>
      <c r="CW177" s="12"/>
      <c r="CX177" s="12"/>
      <c r="CY177" s="46"/>
      <c r="CZ177" s="46"/>
      <c r="DA177" s="46"/>
      <c r="DB177" s="12" t="s">
        <v>2227</v>
      </c>
      <c r="DC177" s="12">
        <v>0</v>
      </c>
      <c r="DD177" s="12"/>
      <c r="DE177" s="17" t="s">
        <v>2107</v>
      </c>
      <c r="DF177" s="5">
        <f>VLOOKUP($C177,'[18] MAU 2 ĐĂNG KÝ TEN SK'!$C$10:$J$24,6,0)</f>
        <v>0</v>
      </c>
      <c r="DG177" s="191"/>
      <c r="DH177" s="191"/>
      <c r="DI177" s="191"/>
      <c r="DJ177" s="205"/>
    </row>
    <row r="178" spans="1:116" s="6" customFormat="1" ht="30" hidden="1" customHeight="1" x14ac:dyDescent="0.25">
      <c r="A178" s="12">
        <f>ROW()-23</f>
        <v>155</v>
      </c>
      <c r="B178" s="12">
        <f>COUNTIF($E$24:E178,E178)</f>
        <v>10</v>
      </c>
      <c r="C178" s="44" t="s">
        <v>99</v>
      </c>
      <c r="D178" s="12" t="str">
        <f>VLOOKUP(C178,'[1]XET CUOI NAM'!$D$9:$E$332,2,0)</f>
        <v>01011007</v>
      </c>
      <c r="E178" s="12" t="s">
        <v>396</v>
      </c>
      <c r="F178" s="12" t="s">
        <v>378</v>
      </c>
      <c r="G178" s="49"/>
      <c r="H178" s="46">
        <f>VLOOKUP($D178,'[2]CSTD CS'!$D$26:$X$346,3,0)</f>
        <v>0</v>
      </c>
      <c r="I178" s="46"/>
      <c r="J178" s="46">
        <f>VLOOKUP($D178,'[2]CSTD CS'!$D$26:$X$346,5,0)</f>
        <v>0</v>
      </c>
      <c r="K178" s="3"/>
      <c r="L178" s="46">
        <f>VLOOKUP($D178,'[2]CSTD CS'!$D$26:$X$346,4,0)</f>
        <v>0</v>
      </c>
      <c r="M178" s="46"/>
      <c r="N178" s="49"/>
      <c r="O178" s="46" t="str">
        <f>VLOOKUP($D178,'[2]CSTD CS'!$D$26:$X$346,6,0)</f>
        <v>x</v>
      </c>
      <c r="P178" s="46"/>
      <c r="Q178" s="46">
        <f>VLOOKUP($D178,'[2]CSTD CS'!$D$26:$X$346,8,0)</f>
        <v>0</v>
      </c>
      <c r="R178" s="3"/>
      <c r="S178" s="46">
        <f>VLOOKUP($D178,'[2]CSTD CS'!$D$26:$X$346,7,0)</f>
        <v>0</v>
      </c>
      <c r="T178" s="46"/>
      <c r="U178" s="49"/>
      <c r="V178" s="46">
        <f>VLOOKUP($D178,'[2]CSTD CS'!$D$26:$X$346,9,0)</f>
        <v>0</v>
      </c>
      <c r="W178" s="46"/>
      <c r="X178" s="46" t="str">
        <f>VLOOKUP($D178,'[2]CSTD CS'!$D$26:$X$346,11,0)</f>
        <v>Góp phần nâng cao kỹ năng thuyết trình cho sinh viên trường CĐ Kỹ thuật Lý Tự Trọng</v>
      </c>
      <c r="Y178" s="3"/>
      <c r="Z178" s="46">
        <f>VLOOKUP($D178,'[2]CSTD CS'!$D$26:$X$346,10,0)</f>
        <v>0</v>
      </c>
      <c r="AA178" s="46"/>
      <c r="AB178" s="49"/>
      <c r="AC178" s="46" t="str">
        <f>VLOOKUP($D178,'[2]CSTD CS'!$D$26:$X$346,12,0)</f>
        <v>x</v>
      </c>
      <c r="AD178" s="46"/>
      <c r="AE178" s="46" t="str">
        <f>VLOOKUP($D178,'[2]CSTD CS'!$D$26:$X$346,14,0)</f>
        <v>Góp phần nâng cao kỹ năng thuyết trình cho sinh viên trường CĐ kỹ thuật Lý Tự Trọng</v>
      </c>
      <c r="AF178" s="3"/>
      <c r="AG178" s="46">
        <f>VLOOKUP($D178,'[2]CSTD CS'!$D$26:$X$346,13,0)</f>
        <v>0</v>
      </c>
      <c r="AH178" s="46"/>
      <c r="AI178" s="49"/>
      <c r="AJ178" s="46">
        <f>VLOOKUP($D178,'[2]CSTD CS'!$D$26:$X$346,15,0)</f>
        <v>0</v>
      </c>
      <c r="AK178" s="46"/>
      <c r="AL178" s="46" t="str">
        <f>VLOOKUP($D178,'[2]CSTD CS'!$D$26:$X$346,17,0)</f>
        <v>Một số phương pháp giảng dạy  môn Tư tưởng Hồ Chí Minh theo học chế tín chỉ tại Trường Cao đẳng Kỹ thuật Lý Tự Trọng</v>
      </c>
      <c r="AM178" s="3"/>
      <c r="AN178" s="46">
        <f>VLOOKUP($D178,'[2]CSTD CS'!$D$26:$X$346,16,0)</f>
        <v>0</v>
      </c>
      <c r="AO178" s="46"/>
      <c r="AP178" s="29"/>
      <c r="AQ178" s="46">
        <f>VLOOKUP($D178,'[3]CSTD CS'!$D$25:$AD$344,13,0)</f>
        <v>0</v>
      </c>
      <c r="AR178" s="46"/>
      <c r="AS178" s="3" t="s">
        <v>661</v>
      </c>
      <c r="AT178" s="3"/>
      <c r="AU178" s="46"/>
      <c r="AV178" s="3"/>
      <c r="AW178" s="53"/>
      <c r="AX178" s="46">
        <f>VLOOKUP($D178,'[3]CSTD CS'!$D$25:$AD$344,15,0)</f>
        <v>0</v>
      </c>
      <c r="AY178" s="46"/>
      <c r="AZ178" s="3" t="s">
        <v>818</v>
      </c>
      <c r="BA178" s="3"/>
      <c r="BB178" s="46"/>
      <c r="BC178" s="3"/>
      <c r="BD178" s="33"/>
      <c r="BE178" s="46">
        <f>VLOOKUP($D178,'[3]CSTD CS'!$D$25:$AD$344,17,0)</f>
        <v>0</v>
      </c>
      <c r="BF178" s="46"/>
      <c r="BG178" s="3">
        <v>0</v>
      </c>
      <c r="BH178" s="3"/>
      <c r="BI178" s="46"/>
      <c r="BJ178" s="46"/>
      <c r="BK178" s="46"/>
      <c r="BL178" s="68"/>
      <c r="BM178" s="46">
        <f>VLOOKUP($D178,'[3]CSTD CS'!$D$25:$AD$344,20,0)</f>
        <v>0</v>
      </c>
      <c r="BN178" s="46">
        <f>VLOOKUP(C178,'[4]TH cham SK'!$P$19:$S$167,4,0)</f>
        <v>0</v>
      </c>
      <c r="BO178" s="3" t="s">
        <v>1009</v>
      </c>
      <c r="BP178" s="46"/>
      <c r="BQ178" s="46"/>
      <c r="BR178" s="46"/>
      <c r="BS178" s="46"/>
      <c r="BT178" s="68"/>
      <c r="BU178" s="46">
        <f>VLOOKUP($D178,'[3]CSTD CS'!$D$25:$AA$344,23,0)</f>
        <v>0</v>
      </c>
      <c r="BV178" s="46">
        <f>VLOOKUP(C178,'[5]TH chi tiet'!$N$15:$Q$161,4,0)</f>
        <v>0</v>
      </c>
      <c r="BW178" s="3" t="s">
        <v>1151</v>
      </c>
      <c r="BX178" s="3"/>
      <c r="BY178" s="46"/>
      <c r="BZ178" s="46"/>
      <c r="CA178" s="46"/>
      <c r="CB178" s="46"/>
      <c r="CC178" s="46" t="str">
        <f>VLOOKUP($D178,'[3]CSTD CS'!$D$25:$AD$344,25,0)</f>
        <v>HTT NV</v>
      </c>
      <c r="CD178" s="46"/>
      <c r="CE178" s="46"/>
      <c r="CF178" s="3" t="s">
        <v>1306</v>
      </c>
      <c r="CG178" s="46"/>
      <c r="CH178" s="46">
        <f>VLOOKUP(D178,[7]LTT!$D$10:$Q$342,10,0)</f>
        <v>0</v>
      </c>
      <c r="CI178" s="3"/>
      <c r="CJ178" s="12" t="str">
        <f>VLOOKUP(D178,'[8]XET CUOI NAM'!$E$9:$BF$332,53,0)</f>
        <v>HTT NV</v>
      </c>
      <c r="CK178" s="12">
        <f>VLOOKUP($D178,'[9]Mau 6'!$D$10:$R$333,7,0)</f>
        <v>0</v>
      </c>
      <c r="CL178" s="12" t="str">
        <f>VLOOKUP(D178,[10]PL7!$F$17:$G$117,2,0)</f>
        <v>X</v>
      </c>
      <c r="CM178" s="3" t="s">
        <v>1479</v>
      </c>
      <c r="CN178" s="12">
        <f t="shared" si="11"/>
        <v>0</v>
      </c>
      <c r="CO178" s="12">
        <f>VLOOKUP($D178,'[9]Mau 6'!$D$10:$R$333,10,0)</f>
        <v>0</v>
      </c>
      <c r="CP178" s="46"/>
      <c r="CQ178" s="12">
        <f>VLOOKUP($D178,'[9]Mau 6'!$D$10:$R$333,10,0)</f>
        <v>0</v>
      </c>
      <c r="CR178" s="12">
        <f>VLOOKUP($D178,'[9]Mau 6'!$D$10:$R$333,10,0)</f>
        <v>0</v>
      </c>
      <c r="CS178" s="12" t="s">
        <v>431</v>
      </c>
      <c r="CT178" s="12"/>
      <c r="CU178" s="12"/>
      <c r="CV178" s="3" t="s">
        <v>1674</v>
      </c>
      <c r="CW178" s="12"/>
      <c r="CX178" s="12"/>
      <c r="CY178" s="46"/>
      <c r="CZ178" s="46"/>
      <c r="DA178" s="46"/>
      <c r="DB178" s="12" t="s">
        <v>2227</v>
      </c>
      <c r="DC178" s="12">
        <v>0</v>
      </c>
      <c r="DD178" s="12">
        <v>0</v>
      </c>
      <c r="DE178" s="5"/>
      <c r="DF178" s="5">
        <f>VLOOKUP($C178,'[18] MAU 2 ĐĂNG KÝ TEN SK'!$C$10:$J$24,6,0)</f>
        <v>0</v>
      </c>
      <c r="DG178" s="191"/>
      <c r="DH178" s="191"/>
      <c r="DI178" s="191"/>
      <c r="DJ178" s="205"/>
    </row>
    <row r="179" spans="1:116" s="6" customFormat="1" ht="30" hidden="1" customHeight="1" x14ac:dyDescent="0.25">
      <c r="A179" s="12">
        <f>IF(C179="","",SUBTOTAL(3,$D$24:D179))</f>
        <v>15</v>
      </c>
      <c r="B179" s="12">
        <f>COUNTIF($E$24:E179,E179)</f>
        <v>11</v>
      </c>
      <c r="C179" s="318" t="s">
        <v>100</v>
      </c>
      <c r="D179" s="12" t="str">
        <f>VLOOKUP(C179,'[1]XET CUOI NAM'!$D$9:$E$332,2,0)</f>
        <v>01011008</v>
      </c>
      <c r="E179" s="12" t="s">
        <v>396</v>
      </c>
      <c r="F179" s="12" t="s">
        <v>378</v>
      </c>
      <c r="G179" s="49"/>
      <c r="H179" s="46">
        <f>VLOOKUP($D179,'[2]CSTD CS'!$D$26:$X$346,3,0)</f>
        <v>0</v>
      </c>
      <c r="I179" s="46"/>
      <c r="J179" s="46">
        <f>VLOOKUP($D179,'[2]CSTD CS'!$D$26:$X$346,5,0)</f>
        <v>0</v>
      </c>
      <c r="K179" s="3"/>
      <c r="L179" s="46">
        <f>VLOOKUP($D179,'[2]CSTD CS'!$D$26:$X$346,4,0)</f>
        <v>0</v>
      </c>
      <c r="M179" s="46"/>
      <c r="N179" s="49"/>
      <c r="O179" s="46">
        <f>VLOOKUP($D179,'[2]CSTD CS'!$D$26:$X$346,6,0)</f>
        <v>0</v>
      </c>
      <c r="P179" s="46"/>
      <c r="Q179" s="46">
        <f>VLOOKUP($D179,'[2]CSTD CS'!$D$26:$X$346,8,0)</f>
        <v>0</v>
      </c>
      <c r="R179" s="3"/>
      <c r="S179" s="46">
        <f>VLOOKUP($D179,'[2]CSTD CS'!$D$26:$X$346,7,0)</f>
        <v>0</v>
      </c>
      <c r="T179" s="46"/>
      <c r="U179" s="49"/>
      <c r="V179" s="46">
        <f>VLOOKUP($D179,'[2]CSTD CS'!$D$26:$X$346,9,0)</f>
        <v>0</v>
      </c>
      <c r="W179" s="46"/>
      <c r="X179" s="46">
        <f>VLOOKUP($D179,'[2]CSTD CS'!$D$26:$X$346,11,0)</f>
        <v>0</v>
      </c>
      <c r="Y179" s="3"/>
      <c r="Z179" s="46">
        <f>VLOOKUP($D179,'[2]CSTD CS'!$D$26:$X$346,10,0)</f>
        <v>0</v>
      </c>
      <c r="AA179" s="46"/>
      <c r="AB179" s="49"/>
      <c r="AC179" s="46" t="str">
        <f>VLOOKUP($D179,'[2]CSTD CS'!$D$26:$X$346,12,0)</f>
        <v>x</v>
      </c>
      <c r="AD179" s="46"/>
      <c r="AE179" s="46" t="str">
        <f>VLOOKUP($D179,'[2]CSTD CS'!$D$26:$X$346,14,0)</f>
        <v>Một số biện pháp nhằm nâng cao bản lĩnh chính trị cho Sinh viên hệ CĐ của trường trong giai đoạn hiện nay</v>
      </c>
      <c r="AF179" s="3"/>
      <c r="AG179" s="46">
        <f>VLOOKUP($D179,'[2]CSTD CS'!$D$26:$X$346,13,0)</f>
        <v>0</v>
      </c>
      <c r="AH179" s="46"/>
      <c r="AI179" s="49"/>
      <c r="AJ179" s="46">
        <f>VLOOKUP($D179,'[2]CSTD CS'!$D$26:$X$346,15,0)</f>
        <v>0</v>
      </c>
      <c r="AK179" s="46"/>
      <c r="AL179" s="46" t="str">
        <f>VLOOKUP($D179,'[2]CSTD CS'!$D$26:$X$346,17,0)</f>
        <v>Vận dụng ca dao, tục ngữ, thơ ca vào môn học Giáo dục chính trị nhằm nâng cao hiệu quả học tập cho học sinh bậc trung cấp chuyên nghiệp tại trường Cao đẳng Kỹ thuật Lý Tự Trọng</v>
      </c>
      <c r="AM179" s="3"/>
      <c r="AN179" s="46">
        <f>VLOOKUP($D179,'[2]CSTD CS'!$D$26:$X$346,16,0)</f>
        <v>0</v>
      </c>
      <c r="AO179" s="46"/>
      <c r="AP179" s="29"/>
      <c r="AQ179" s="46" t="str">
        <f>VLOOKUP($D179,'[3]CSTD CS'!$D$25:$AD$344,13,0)</f>
        <v>x</v>
      </c>
      <c r="AR179" s="46" t="s">
        <v>346</v>
      </c>
      <c r="AS179" s="3" t="s">
        <v>662</v>
      </c>
      <c r="AT179" s="3"/>
      <c r="AU179" s="46"/>
      <c r="AV179" s="3"/>
      <c r="AW179" s="53"/>
      <c r="AX179" s="46">
        <f>VLOOKUP($D179,'[3]CSTD CS'!$D$25:$AD$344,15,0)</f>
        <v>0</v>
      </c>
      <c r="AY179" s="46"/>
      <c r="AZ179" s="3" t="s">
        <v>819</v>
      </c>
      <c r="BA179" s="3"/>
      <c r="BB179" s="46"/>
      <c r="BC179" s="3"/>
      <c r="BD179" s="33"/>
      <c r="BE179" s="46">
        <f>VLOOKUP($D179,'[3]CSTD CS'!$D$25:$AD$344,17,0)</f>
        <v>0</v>
      </c>
      <c r="BF179" s="46"/>
      <c r="BG179" s="3" t="s">
        <v>909</v>
      </c>
      <c r="BH179" s="3"/>
      <c r="BI179" s="46"/>
      <c r="BJ179" s="46"/>
      <c r="BK179" s="46"/>
      <c r="BL179" s="68"/>
      <c r="BM179" s="46">
        <f>VLOOKUP($D179,'[3]CSTD CS'!$D$25:$AD$344,20,0)</f>
        <v>0</v>
      </c>
      <c r="BN179" s="46">
        <f>VLOOKUP(C179,'[4]TH cham SK'!$P$19:$S$167,4,0)</f>
        <v>0</v>
      </c>
      <c r="BO179" s="3" t="s">
        <v>1010</v>
      </c>
      <c r="BP179" s="46"/>
      <c r="BQ179" s="46"/>
      <c r="BR179" s="46"/>
      <c r="BS179" s="46"/>
      <c r="BT179" s="68"/>
      <c r="BU179" s="46">
        <f>VLOOKUP($D179,'[3]CSTD CS'!$D$25:$AA$344,23,0)</f>
        <v>0</v>
      </c>
      <c r="BV179" s="46">
        <f>VLOOKUP(C179,'[5]TH chi tiet'!$N$15:$Q$161,4,0)</f>
        <v>0</v>
      </c>
      <c r="BW179" s="3" t="s">
        <v>1152</v>
      </c>
      <c r="BX179" s="3"/>
      <c r="BY179" s="46"/>
      <c r="BZ179" s="46"/>
      <c r="CA179" s="46"/>
      <c r="CB179" s="46"/>
      <c r="CC179" s="46" t="str">
        <f>VLOOKUP($D179,'[3]CSTD CS'!$D$25:$AD$344,25,0)</f>
        <v>HTXS NV</v>
      </c>
      <c r="CD179" s="46"/>
      <c r="CE179" s="46" t="s">
        <v>315</v>
      </c>
      <c r="CF179" s="3" t="s">
        <v>1307</v>
      </c>
      <c r="CG179" s="46"/>
      <c r="CH179" s="46">
        <f>VLOOKUP(D179,[7]LTT!$D$10:$Q$342,10,0)</f>
        <v>0</v>
      </c>
      <c r="CI179" s="3"/>
      <c r="CJ179" s="12" t="str">
        <f>VLOOKUP(D179,'[8]XET CUOI NAM'!$E$9:$BF$332,53,0)</f>
        <v>HTT NV</v>
      </c>
      <c r="CK179" s="12">
        <f>VLOOKUP($D179,'[9]Mau 6'!$D$10:$R$333,7,0)</f>
        <v>0</v>
      </c>
      <c r="CL179" s="12"/>
      <c r="CM179" s="3" t="s">
        <v>1480</v>
      </c>
      <c r="CN179" s="12">
        <f t="shared" si="11"/>
        <v>0</v>
      </c>
      <c r="CO179" s="12">
        <f>VLOOKUP($D179,'[9]Mau 6'!$D$10:$R$333,10,0)</f>
        <v>0</v>
      </c>
      <c r="CP179" s="46"/>
      <c r="CQ179" s="12">
        <f>VLOOKUP($D179,'[9]Mau 6'!$D$10:$R$333,10,0)</f>
        <v>0</v>
      </c>
      <c r="CR179" s="12">
        <f>VLOOKUP($D179,'[9]Mau 6'!$D$10:$R$333,10,0)</f>
        <v>0</v>
      </c>
      <c r="CS179" s="12" t="s">
        <v>431</v>
      </c>
      <c r="CT179" s="12"/>
      <c r="CU179" s="12"/>
      <c r="CV179" s="3" t="s">
        <v>1675</v>
      </c>
      <c r="CW179" s="12"/>
      <c r="CX179" s="12"/>
      <c r="CY179" s="46"/>
      <c r="CZ179" s="46"/>
      <c r="DA179" s="46"/>
      <c r="DB179" s="12" t="s">
        <v>2226</v>
      </c>
      <c r="DC179" s="12" t="s">
        <v>315</v>
      </c>
      <c r="DD179" s="12"/>
      <c r="DE179" s="17" t="s">
        <v>2108</v>
      </c>
      <c r="DF179" s="5">
        <f>VLOOKUP($C179,'[18] MAU 2 ĐĂNG KÝ TEN SK'!$C$10:$J$24,6,0)</f>
        <v>0</v>
      </c>
      <c r="DG179" s="191"/>
      <c r="DH179" s="191"/>
      <c r="DI179" s="191"/>
      <c r="DJ179" s="205"/>
    </row>
    <row r="180" spans="1:116" s="9" customFormat="1" ht="30" customHeight="1" x14ac:dyDescent="0.25">
      <c r="A180" s="337">
        <f>ROW()-23</f>
        <v>157</v>
      </c>
      <c r="B180" s="337">
        <f>COUNTIF($E$24:E180,E180)</f>
        <v>12</v>
      </c>
      <c r="C180" s="350" t="s">
        <v>101</v>
      </c>
      <c r="D180" s="12" t="str">
        <f>VLOOKUP(C180,'[1]XET CUOI NAM'!$D$9:$E$332,2,0)</f>
        <v>01011015</v>
      </c>
      <c r="E180" s="12" t="s">
        <v>396</v>
      </c>
      <c r="F180" s="12" t="s">
        <v>378</v>
      </c>
      <c r="G180" s="49"/>
      <c r="H180" s="46" t="str">
        <f>VLOOKUP($D180,'[2]CSTD CS'!$D$26:$X$346,3,0)</f>
        <v>x</v>
      </c>
      <c r="I180" s="46"/>
      <c r="J180" s="46" t="str">
        <f>VLOOKUP($D180,'[2]CSTD CS'!$D$26:$X$346,5,0)</f>
        <v>Đổi mới phương pháp giảng dạy môn Tư tưởng Hồ Chí Minh</v>
      </c>
      <c r="K180" s="3"/>
      <c r="L180" s="46">
        <f>VLOOKUP($D180,'[2]CSTD CS'!$D$26:$X$346,4,0)</f>
        <v>0</v>
      </c>
      <c r="M180" s="46"/>
      <c r="N180" s="49"/>
      <c r="O180" s="46" t="str">
        <f>VLOOKUP($D180,'[2]CSTD CS'!$D$26:$X$346,6,0)</f>
        <v>x</v>
      </c>
      <c r="P180" s="46"/>
      <c r="Q180" s="46" t="str">
        <f>VLOOKUP($D180,'[2]CSTD CS'!$D$26:$X$346,8,0)</f>
        <v>Một số biện pháp để phát huy vai trò của người học trong học phần Tư tưởng Hồ Chí Minh</v>
      </c>
      <c r="R180" s="3"/>
      <c r="S180" s="325" t="str">
        <f>VLOOKUP($D180,'[2]CSTD CS'!$D$26:$X$346,7,0)</f>
        <v>x</v>
      </c>
      <c r="T180" s="46"/>
      <c r="U180" s="49"/>
      <c r="V180" s="325" t="str">
        <f>VLOOKUP($D180,'[2]CSTD CS'!$D$26:$X$346,9,0)</f>
        <v>x</v>
      </c>
      <c r="W180" s="46"/>
      <c r="X180" s="46" t="str">
        <f>VLOOKUP($D180,'[2]CSTD CS'!$D$26:$X$346,11,0)</f>
        <v>Một vài giải pháp góp phần nâng cao hiệu quả của giờ thuyết trình</v>
      </c>
      <c r="Y180" s="3"/>
      <c r="Z180" s="46">
        <f>VLOOKUP($D180,'[2]CSTD CS'!$D$26:$X$346,10,0)</f>
        <v>0</v>
      </c>
      <c r="AA180" s="46"/>
      <c r="AB180" s="49"/>
      <c r="AC180" s="46">
        <f>VLOOKUP($D180,'[2]CSTD CS'!$D$26:$X$346,12,0)</f>
        <v>0</v>
      </c>
      <c r="AD180" s="46"/>
      <c r="AE180" s="46">
        <f>VLOOKUP($D180,'[2]CSTD CS'!$D$26:$X$346,14,0)</f>
        <v>0</v>
      </c>
      <c r="AF180" s="3"/>
      <c r="AG180" s="46">
        <f>VLOOKUP($D180,'[2]CSTD CS'!$D$26:$X$346,13,0)</f>
        <v>0</v>
      </c>
      <c r="AH180" s="46"/>
      <c r="AI180" s="49"/>
      <c r="AJ180" s="46">
        <f>VLOOKUP($D180,'[2]CSTD CS'!$D$26:$X$346,15,0)</f>
        <v>0</v>
      </c>
      <c r="AK180" s="46"/>
      <c r="AL180" s="46">
        <f>VLOOKUP($D180,'[2]CSTD CS'!$D$26:$X$346,17,0)</f>
        <v>0</v>
      </c>
      <c r="AM180" s="3"/>
      <c r="AN180" s="46">
        <f>VLOOKUP($D180,'[2]CSTD CS'!$D$26:$X$346,16,0)</f>
        <v>0</v>
      </c>
      <c r="AO180" s="46"/>
      <c r="AP180" s="29"/>
      <c r="AQ180" s="325" t="str">
        <f>VLOOKUP($D180,'[3]CSTD CS'!$D$25:$AD$344,13,0)</f>
        <v>x</v>
      </c>
      <c r="AR180" s="46" t="s">
        <v>346</v>
      </c>
      <c r="AS180" s="3" t="s">
        <v>663</v>
      </c>
      <c r="AT180" s="3"/>
      <c r="AU180" s="46"/>
      <c r="AV180" s="46" t="s">
        <v>346</v>
      </c>
      <c r="AW180" s="53"/>
      <c r="AX180" s="46">
        <f>VLOOKUP($D180,'[3]CSTD CS'!$D$25:$AD$344,15,0)</f>
        <v>0</v>
      </c>
      <c r="AY180" s="46"/>
      <c r="AZ180" s="3" t="s">
        <v>820</v>
      </c>
      <c r="BA180" s="3"/>
      <c r="BB180" s="46"/>
      <c r="BC180" s="3"/>
      <c r="BD180" s="33"/>
      <c r="BE180" s="325" t="str">
        <f>VLOOKUP($D180,'[3]CSTD CS'!$D$25:$AD$344,17,0)</f>
        <v>x</v>
      </c>
      <c r="BF180" s="46" t="s">
        <v>315</v>
      </c>
      <c r="BG180" s="3" t="s">
        <v>910</v>
      </c>
      <c r="BH180" s="3"/>
      <c r="BI180" s="46"/>
      <c r="BJ180" s="46"/>
      <c r="BK180" s="46"/>
      <c r="BL180" s="68"/>
      <c r="BM180" s="46">
        <f>VLOOKUP($D180,'[3]CSTD CS'!$D$25:$AD$344,20,0)</f>
        <v>0</v>
      </c>
      <c r="BN180" s="46">
        <f>VLOOKUP(C180,'[4]TH cham SK'!$P$19:$S$167,4,0)</f>
        <v>0</v>
      </c>
      <c r="BO180" s="3" t="s">
        <v>1011</v>
      </c>
      <c r="BP180" s="46"/>
      <c r="BQ180" s="46"/>
      <c r="BR180" s="46"/>
      <c r="BS180" s="46"/>
      <c r="BT180" s="68"/>
      <c r="BU180" s="46">
        <f>VLOOKUP($D180,'[3]CSTD CS'!$D$25:$AA$344,23,0)</f>
        <v>0</v>
      </c>
      <c r="BV180" s="46">
        <f>VLOOKUP(C180,'[5]TH chi tiet'!$N$15:$Q$161,4,0)</f>
        <v>0</v>
      </c>
      <c r="BW180" s="3" t="s">
        <v>1153</v>
      </c>
      <c r="BX180" s="3"/>
      <c r="BY180" s="46"/>
      <c r="BZ180" s="46"/>
      <c r="CA180" s="46"/>
      <c r="CB180" s="46"/>
      <c r="CC180" s="46" t="str">
        <f>VLOOKUP($D180,'[3]CSTD CS'!$D$25:$AD$344,25,0)</f>
        <v>HTXS NV</v>
      </c>
      <c r="CD180" s="46"/>
      <c r="CE180" s="46"/>
      <c r="CF180" s="3" t="s">
        <v>1308</v>
      </c>
      <c r="CG180" s="46"/>
      <c r="CH180" s="46">
        <f>VLOOKUP(D180,[7]LTT!$D$10:$Q$342,10,0)</f>
        <v>0</v>
      </c>
      <c r="CI180" s="3"/>
      <c r="CJ180" s="12" t="str">
        <f>VLOOKUP(D180,'[8]XET CUOI NAM'!$E$9:$BF$332,53,0)</f>
        <v>HTXS NV</v>
      </c>
      <c r="CK180" s="12">
        <f>VLOOKUP($D180,'[9]Mau 6'!$D$10:$R$333,7,0)</f>
        <v>0</v>
      </c>
      <c r="CL180" s="12"/>
      <c r="CM180" s="3" t="s">
        <v>1481</v>
      </c>
      <c r="CN180" s="12">
        <f t="shared" si="11"/>
        <v>0</v>
      </c>
      <c r="CO180" s="12">
        <f>VLOOKUP($D180,'[9]Mau 6'!$D$10:$R$333,10,0)</f>
        <v>0</v>
      </c>
      <c r="CP180" s="46"/>
      <c r="CQ180" s="12">
        <f>VLOOKUP($D180,'[9]Mau 6'!$D$10:$R$333,10,0)</f>
        <v>0</v>
      </c>
      <c r="CR180" s="12">
        <f>VLOOKUP($D180,'[9]Mau 6'!$D$10:$R$333,10,0)</f>
        <v>0</v>
      </c>
      <c r="CS180" s="12" t="s">
        <v>371</v>
      </c>
      <c r="CT180" s="12"/>
      <c r="CU180" s="12"/>
      <c r="CV180" s="3" t="s">
        <v>1676</v>
      </c>
      <c r="CW180" s="12"/>
      <c r="CX180" s="12"/>
      <c r="CY180" s="46"/>
      <c r="CZ180" s="46"/>
      <c r="DA180" s="46"/>
      <c r="DB180" s="12" t="s">
        <v>2226</v>
      </c>
      <c r="DC180" s="337" t="s">
        <v>315</v>
      </c>
      <c r="DD180" s="12">
        <v>0</v>
      </c>
      <c r="DE180" s="5"/>
      <c r="DF180" s="5">
        <f>VLOOKUP($C180,'[18] MAU 2 ĐĂNG KÝ TEN SK'!$C$10:$J$24,6,0)</f>
        <v>0</v>
      </c>
      <c r="DG180" s="5"/>
      <c r="DH180" s="5"/>
      <c r="DI180" s="5"/>
      <c r="DJ180" s="5"/>
    </row>
    <row r="181" spans="1:116" s="9" customFormat="1" ht="30" hidden="1" customHeight="1" x14ac:dyDescent="0.25">
      <c r="A181" s="12">
        <f>IF(C181="","",SUBTOTAL(3,$D$24:D181))</f>
        <v>16</v>
      </c>
      <c r="B181" s="12">
        <f>COUNTIF($E$24:E181,E181)</f>
        <v>13</v>
      </c>
      <c r="C181" s="44" t="s">
        <v>102</v>
      </c>
      <c r="D181" s="12" t="str">
        <f>VLOOKUP(C181,'[1]XET CUOI NAM'!$D$9:$E$332,2,0)</f>
        <v>01011010</v>
      </c>
      <c r="E181" s="12" t="s">
        <v>396</v>
      </c>
      <c r="F181" s="12" t="s">
        <v>378</v>
      </c>
      <c r="G181" s="49"/>
      <c r="H181" s="46" t="str">
        <f>VLOOKUP($D181,'[2]CSTD CS'!$D$26:$X$346,3,0)</f>
        <v>x</v>
      </c>
      <c r="I181" s="46"/>
      <c r="J181" s="46" t="str">
        <f>VLOOKUP($D181,'[2]CSTD CS'!$D$26:$X$346,5,0)</f>
        <v>Một số biện pháp giúp tổ chức giờ học tích cực đối với môn Những nguyên lý cơ bản của Chủ nghĩa Mác - Lênin</v>
      </c>
      <c r="K181" s="3"/>
      <c r="L181" s="46">
        <f>VLOOKUP($D181,'[2]CSTD CS'!$D$26:$X$346,4,0)</f>
        <v>0</v>
      </c>
      <c r="M181" s="46"/>
      <c r="N181" s="49"/>
      <c r="O181" s="46" t="str">
        <f>VLOOKUP($D181,'[2]CSTD CS'!$D$26:$X$346,6,0)</f>
        <v>x</v>
      </c>
      <c r="P181" s="46"/>
      <c r="Q181" s="46" t="str">
        <f>VLOOKUP($D181,'[2]CSTD CS'!$D$26:$X$346,8,0)</f>
        <v>Nâng cao vai trò của Giáo viên chủ nhiệm trong hoạt động học tập và rèn luyện của Sinh viên</v>
      </c>
      <c r="R181" s="3"/>
      <c r="S181" s="46" t="str">
        <f>VLOOKUP($D181,'[2]CSTD CS'!$D$26:$X$346,7,0)</f>
        <v>x</v>
      </c>
      <c r="T181" s="46"/>
      <c r="U181" s="49"/>
      <c r="V181" s="46" t="str">
        <f>VLOOKUP($D181,'[2]CSTD CS'!$D$26:$X$346,9,0)</f>
        <v>x</v>
      </c>
      <c r="W181" s="46"/>
      <c r="X181" s="46" t="str">
        <f>VLOOKUP($D181,'[2]CSTD CS'!$D$26:$X$346,11,0)</f>
        <v>Nâng cao hiệu quả của việc sử dụng phương pháp học theo nhóm trong giờ học môn Chính trị</v>
      </c>
      <c r="Y181" s="3"/>
      <c r="Z181" s="46">
        <f>VLOOKUP($D181,'[2]CSTD CS'!$D$26:$X$346,10,0)</f>
        <v>0</v>
      </c>
      <c r="AA181" s="46"/>
      <c r="AB181" s="49"/>
      <c r="AC181" s="46">
        <f>VLOOKUP($D181,'[2]CSTD CS'!$D$26:$X$346,12,0)</f>
        <v>0</v>
      </c>
      <c r="AD181" s="46"/>
      <c r="AE181" s="46">
        <f>VLOOKUP($D181,'[2]CSTD CS'!$D$26:$X$346,14,0)</f>
        <v>0</v>
      </c>
      <c r="AF181" s="3"/>
      <c r="AG181" s="46">
        <f>VLOOKUP($D181,'[2]CSTD CS'!$D$26:$X$346,13,0)</f>
        <v>0</v>
      </c>
      <c r="AH181" s="46"/>
      <c r="AI181" s="49"/>
      <c r="AJ181" s="46">
        <f>VLOOKUP($D181,'[2]CSTD CS'!$D$26:$X$346,15,0)</f>
        <v>0</v>
      </c>
      <c r="AK181" s="46"/>
      <c r="AL181" s="46" t="str">
        <f>VLOOKUP($D181,'[2]CSTD CS'!$D$26:$X$346,17,0)</f>
        <v>Vận dụng quy luật lượng - chất trong việc nâng cao chất lượng học tập và rèn luyện sinh viên tại trường Cao đẳng Kỹ thuật Lý Tự Trọng</v>
      </c>
      <c r="AM181" s="3"/>
      <c r="AN181" s="46">
        <f>VLOOKUP($D181,'[2]CSTD CS'!$D$26:$X$346,16,0)</f>
        <v>0</v>
      </c>
      <c r="AO181" s="46"/>
      <c r="AP181" s="29"/>
      <c r="AQ181" s="46">
        <f>VLOOKUP($D181,'[3]CSTD CS'!$D$25:$AD$344,13,0)</f>
        <v>0</v>
      </c>
      <c r="AR181" s="46"/>
      <c r="AS181" s="3" t="s">
        <v>664</v>
      </c>
      <c r="AT181" s="3"/>
      <c r="AU181" s="46"/>
      <c r="AV181" s="3"/>
      <c r="AW181" s="53"/>
      <c r="AX181" s="46">
        <f>VLOOKUP($D181,'[3]CSTD CS'!$D$25:$AD$344,15,0)</f>
        <v>0</v>
      </c>
      <c r="AY181" s="46"/>
      <c r="AZ181" s="3" t="s">
        <v>821</v>
      </c>
      <c r="BA181" s="3"/>
      <c r="BB181" s="46"/>
      <c r="BC181" s="3"/>
      <c r="BD181" s="33"/>
      <c r="BE181" s="46">
        <f>VLOOKUP($D181,'[3]CSTD CS'!$D$25:$AD$344,17,0)</f>
        <v>0</v>
      </c>
      <c r="BF181" s="46"/>
      <c r="BG181" s="3">
        <v>0</v>
      </c>
      <c r="BH181" s="3"/>
      <c r="BI181" s="46"/>
      <c r="BJ181" s="46"/>
      <c r="BK181" s="46"/>
      <c r="BL181" s="68"/>
      <c r="BM181" s="46">
        <f>VLOOKUP($D181,'[3]CSTD CS'!$D$25:$AD$344,20,0)</f>
        <v>0</v>
      </c>
      <c r="BN181" s="46">
        <f>VLOOKUP(C181,'[4]TH cham SK'!$P$19:$S$167,4,0)</f>
        <v>0</v>
      </c>
      <c r="BO181" s="3" t="s">
        <v>1012</v>
      </c>
      <c r="BP181" s="46"/>
      <c r="BQ181" s="46"/>
      <c r="BR181" s="46" t="s">
        <v>346</v>
      </c>
      <c r="BS181" s="46"/>
      <c r="BT181" s="68"/>
      <c r="BU181" s="46">
        <f>VLOOKUP($D181,'[3]CSTD CS'!$D$25:$AA$344,23,0)</f>
        <v>0</v>
      </c>
      <c r="BV181" s="46">
        <f>VLOOKUP(C181,'[5]TH chi tiet'!$N$15:$Q$161,4,0)</f>
        <v>0</v>
      </c>
      <c r="BW181" s="3" t="s">
        <v>1154</v>
      </c>
      <c r="BX181" s="3"/>
      <c r="BY181" s="46"/>
      <c r="BZ181" s="46"/>
      <c r="CA181" s="46"/>
      <c r="CB181" s="46"/>
      <c r="CC181" s="46" t="str">
        <f>VLOOKUP($D181,'[3]CSTD CS'!$D$25:$AD$344,25,0)</f>
        <v>HTXS NV</v>
      </c>
      <c r="CD181" s="46"/>
      <c r="CE181" s="46" t="s">
        <v>315</v>
      </c>
      <c r="CF181" s="3" t="s">
        <v>1309</v>
      </c>
      <c r="CG181" s="46"/>
      <c r="CH181" s="46">
        <f>VLOOKUP(D181,[7]LTT!$D$10:$Q$342,10,0)</f>
        <v>0</v>
      </c>
      <c r="CI181" s="3"/>
      <c r="CJ181" s="12" t="str">
        <f>VLOOKUP(D181,'[8]XET CUOI NAM'!$E$9:$BF$332,53,0)</f>
        <v>HTT NV</v>
      </c>
      <c r="CK181" s="12">
        <f>VLOOKUP($D181,'[9]Mau 6'!$D$10:$R$333,7,0)</f>
        <v>0</v>
      </c>
      <c r="CL181" s="12"/>
      <c r="CM181" s="3" t="s">
        <v>1482</v>
      </c>
      <c r="CN181" s="12">
        <f t="shared" si="11"/>
        <v>0</v>
      </c>
      <c r="CO181" s="12">
        <f>VLOOKUP($D181,'[9]Mau 6'!$D$10:$R$333,10,0)</f>
        <v>0</v>
      </c>
      <c r="CP181" s="46"/>
      <c r="CQ181" s="12">
        <f>VLOOKUP($D181,'[9]Mau 6'!$D$10:$R$333,10,0)</f>
        <v>0</v>
      </c>
      <c r="CR181" s="12">
        <f>VLOOKUP($D181,'[9]Mau 6'!$D$10:$R$333,10,0)</f>
        <v>0</v>
      </c>
      <c r="CS181" s="12" t="s">
        <v>431</v>
      </c>
      <c r="CT181" s="12"/>
      <c r="CU181" s="12"/>
      <c r="CV181" s="3" t="s">
        <v>1677</v>
      </c>
      <c r="CW181" s="12"/>
      <c r="CX181" s="12"/>
      <c r="CY181" s="46"/>
      <c r="CZ181" s="46"/>
      <c r="DA181" s="46"/>
      <c r="DB181" s="12" t="s">
        <v>2227</v>
      </c>
      <c r="DC181" s="12">
        <v>0</v>
      </c>
      <c r="DD181" s="12"/>
      <c r="DE181" s="17" t="s">
        <v>2109</v>
      </c>
      <c r="DF181" s="5">
        <f>VLOOKUP($C181,'[18] MAU 2 ĐĂNG KÝ TEN SK'!$C$10:$J$24,6,0)</f>
        <v>0</v>
      </c>
      <c r="DG181" s="5"/>
      <c r="DH181" s="5"/>
      <c r="DI181" s="5"/>
      <c r="DJ181" s="5"/>
    </row>
    <row r="182" spans="1:116" s="6" customFormat="1" ht="30" hidden="1" customHeight="1" x14ac:dyDescent="0.25">
      <c r="A182" s="12">
        <f>IF(C182="","",SUBTOTAL(3,$D$24:D182))</f>
        <v>16</v>
      </c>
      <c r="B182" s="12">
        <f>COUNTIF($E$24:E182,E182)</f>
        <v>14</v>
      </c>
      <c r="C182" s="318" t="s">
        <v>103</v>
      </c>
      <c r="D182" s="12" t="str">
        <f>VLOOKUP(C182,'[1]XET CUOI NAM'!$D$9:$E$332,2,0)</f>
        <v>01011018</v>
      </c>
      <c r="E182" s="12" t="s">
        <v>396</v>
      </c>
      <c r="F182" s="12" t="s">
        <v>378</v>
      </c>
      <c r="G182" s="49"/>
      <c r="H182" s="46">
        <f>VLOOKUP($D182,'[2]CSTD CS'!$D$26:$X$346,3,0)</f>
        <v>0</v>
      </c>
      <c r="I182" s="46"/>
      <c r="J182" s="46">
        <f>VLOOKUP($D182,'[2]CSTD CS'!$D$26:$X$346,5,0)</f>
        <v>0</v>
      </c>
      <c r="K182" s="3"/>
      <c r="L182" s="46">
        <f>VLOOKUP($D182,'[2]CSTD CS'!$D$26:$X$346,4,0)</f>
        <v>0</v>
      </c>
      <c r="M182" s="46"/>
      <c r="N182" s="49"/>
      <c r="O182" s="46">
        <f>VLOOKUP($D182,'[2]CSTD CS'!$D$26:$X$346,6,0)</f>
        <v>0</v>
      </c>
      <c r="P182" s="46"/>
      <c r="Q182" s="46">
        <f>VLOOKUP($D182,'[2]CSTD CS'!$D$26:$X$346,8,0)</f>
        <v>0</v>
      </c>
      <c r="R182" s="3"/>
      <c r="S182" s="46">
        <f>VLOOKUP($D182,'[2]CSTD CS'!$D$26:$X$346,7,0)</f>
        <v>0</v>
      </c>
      <c r="T182" s="46"/>
      <c r="U182" s="49"/>
      <c r="V182" s="46">
        <f>VLOOKUP($D182,'[2]CSTD CS'!$D$26:$X$346,9,0)</f>
        <v>0</v>
      </c>
      <c r="W182" s="46"/>
      <c r="X182" s="46">
        <f>VLOOKUP($D182,'[2]CSTD CS'!$D$26:$X$346,11,0)</f>
        <v>0</v>
      </c>
      <c r="Y182" s="3"/>
      <c r="Z182" s="46">
        <f>VLOOKUP($D182,'[2]CSTD CS'!$D$26:$X$346,10,0)</f>
        <v>0</v>
      </c>
      <c r="AA182" s="46"/>
      <c r="AB182" s="49"/>
      <c r="AC182" s="46">
        <f>VLOOKUP($D182,'[2]CSTD CS'!$D$26:$X$346,12,0)</f>
        <v>0</v>
      </c>
      <c r="AD182" s="46"/>
      <c r="AE182" s="46">
        <f>VLOOKUP($D182,'[2]CSTD CS'!$D$26:$X$346,14,0)</f>
        <v>0</v>
      </c>
      <c r="AF182" s="3"/>
      <c r="AG182" s="46">
        <f>VLOOKUP($D182,'[2]CSTD CS'!$D$26:$X$346,13,0)</f>
        <v>0</v>
      </c>
      <c r="AH182" s="46"/>
      <c r="AI182" s="49"/>
      <c r="AJ182" s="46">
        <f>VLOOKUP($D182,'[2]CSTD CS'!$D$26:$X$346,15,0)</f>
        <v>0</v>
      </c>
      <c r="AK182" s="46"/>
      <c r="AL182" s="46">
        <f>VLOOKUP($D182,'[2]CSTD CS'!$D$26:$X$346,17,0)</f>
        <v>0</v>
      </c>
      <c r="AM182" s="3"/>
      <c r="AN182" s="46">
        <f>VLOOKUP($D182,'[2]CSTD CS'!$D$26:$X$346,16,0)</f>
        <v>0</v>
      </c>
      <c r="AO182" s="46"/>
      <c r="AP182" s="29"/>
      <c r="AQ182" s="46">
        <f>VLOOKUP($D182,'[3]CSTD CS'!$D$25:$AD$344,13,0)</f>
        <v>0</v>
      </c>
      <c r="AR182" s="46"/>
      <c r="AS182" s="3" t="s">
        <v>665</v>
      </c>
      <c r="AT182" s="3"/>
      <c r="AU182" s="46"/>
      <c r="AV182" s="3"/>
      <c r="AW182" s="53"/>
      <c r="AX182" s="46">
        <f>VLOOKUP($D182,'[3]CSTD CS'!$D$25:$AD$344,15,0)</f>
        <v>0</v>
      </c>
      <c r="AY182" s="46"/>
      <c r="AZ182" s="3" t="s">
        <v>822</v>
      </c>
      <c r="BA182" s="3"/>
      <c r="BB182" s="46"/>
      <c r="BC182" s="3"/>
      <c r="BD182" s="33"/>
      <c r="BE182" s="46">
        <f>VLOOKUP($D182,'[3]CSTD CS'!$D$25:$AD$344,17,0)</f>
        <v>0</v>
      </c>
      <c r="BF182" s="46" t="s">
        <v>315</v>
      </c>
      <c r="BG182" s="3" t="s">
        <v>911</v>
      </c>
      <c r="BH182" s="3"/>
      <c r="BI182" s="46"/>
      <c r="BJ182" s="46"/>
      <c r="BK182" s="46"/>
      <c r="BL182" s="68"/>
      <c r="BM182" s="46" t="str">
        <f>VLOOKUP($D182,'[3]CSTD CS'!$D$25:$AD$344,20,0)</f>
        <v>x</v>
      </c>
      <c r="BN182" s="46" t="str">
        <f>VLOOKUP(C182,'[4]TH cham SK'!$P$19:$S$167,4,0)</f>
        <v>X</v>
      </c>
      <c r="BO182" s="3" t="s">
        <v>1013</v>
      </c>
      <c r="BP182" s="46"/>
      <c r="BQ182" s="46"/>
      <c r="BR182" s="46"/>
      <c r="BS182" s="46"/>
      <c r="BT182" s="68"/>
      <c r="BU182" s="46">
        <f>VLOOKUP($D182,'[3]CSTD CS'!$D$25:$AA$344,23,0)</f>
        <v>0</v>
      </c>
      <c r="BV182" s="46">
        <f>VLOOKUP(C182,'[5]TH chi tiet'!$N$15:$Q$161,4,0)</f>
        <v>0</v>
      </c>
      <c r="BW182" s="3" t="s">
        <v>1155</v>
      </c>
      <c r="BX182" s="3"/>
      <c r="BY182" s="46"/>
      <c r="BZ182" s="46"/>
      <c r="CA182" s="46"/>
      <c r="CB182" s="46"/>
      <c r="CC182" s="46" t="str">
        <f>VLOOKUP($D182,'[3]CSTD CS'!$D$25:$AD$344,25,0)</f>
        <v>HTXS NV</v>
      </c>
      <c r="CD182" s="46"/>
      <c r="CE182" s="46" t="s">
        <v>315</v>
      </c>
      <c r="CF182" s="3" t="s">
        <v>1310</v>
      </c>
      <c r="CG182" s="46"/>
      <c r="CH182" s="46">
        <f>VLOOKUP(D182,[7]LTT!$D$10:$Q$342,10,0)</f>
        <v>0</v>
      </c>
      <c r="CI182" s="3"/>
      <c r="CJ182" s="12" t="str">
        <f>VLOOKUP(D182,'[8]XET CUOI NAM'!$E$9:$BF$332,53,0)</f>
        <v>HTT NV</v>
      </c>
      <c r="CK182" s="12">
        <f>VLOOKUP($D182,'[9]Mau 6'!$D$10:$R$333,7,0)</f>
        <v>0</v>
      </c>
      <c r="CL182" s="12"/>
      <c r="CM182" s="3" t="s">
        <v>429</v>
      </c>
      <c r="CN182" s="12">
        <f t="shared" si="11"/>
        <v>0</v>
      </c>
      <c r="CO182" s="12">
        <f>VLOOKUP($D182,'[9]Mau 6'!$D$10:$R$333,10,0)</f>
        <v>0</v>
      </c>
      <c r="CP182" s="46"/>
      <c r="CQ182" s="12">
        <f>VLOOKUP($D182,'[9]Mau 6'!$D$10:$R$333,10,0)</f>
        <v>0</v>
      </c>
      <c r="CR182" s="12">
        <f>VLOOKUP($D182,'[9]Mau 6'!$D$10:$R$333,10,0)</f>
        <v>0</v>
      </c>
      <c r="CS182" s="12" t="s">
        <v>371</v>
      </c>
      <c r="CT182" s="12" t="s">
        <v>315</v>
      </c>
      <c r="CU182" s="12" t="str">
        <f>VLOOKUP($D182,'[11]XET CUOI NAM'!$E$9:$BF$336,47,0)</f>
        <v>Tốt</v>
      </c>
      <c r="CV182" s="3" t="s">
        <v>1678</v>
      </c>
      <c r="CW182" s="12"/>
      <c r="CX182" s="12"/>
      <c r="CY182" s="46"/>
      <c r="CZ182" s="46"/>
      <c r="DA182" s="46"/>
      <c r="DB182" s="12" t="s">
        <v>2226</v>
      </c>
      <c r="DC182" s="12" t="s">
        <v>315</v>
      </c>
      <c r="DD182" s="12" t="s">
        <v>2227</v>
      </c>
      <c r="DE182" s="17" t="s">
        <v>2110</v>
      </c>
      <c r="DF182" s="5">
        <f>VLOOKUP($C182,'[18] MAU 2 ĐĂNG KÝ TEN SK'!$C$10:$J$24,6,0)</f>
        <v>0</v>
      </c>
      <c r="DG182" s="313" t="s">
        <v>315</v>
      </c>
      <c r="DH182" s="191"/>
      <c r="DI182" s="191"/>
      <c r="DJ182" s="205"/>
      <c r="DL182" s="133" t="s">
        <v>2232</v>
      </c>
    </row>
    <row r="183" spans="1:116" s="16" customFormat="1" ht="30" hidden="1" customHeight="1" x14ac:dyDescent="0.25">
      <c r="A183" s="12">
        <f>IF(C183="","",SUBTOTAL(3,$D$24:D183))</f>
        <v>16</v>
      </c>
      <c r="B183" s="12">
        <f>COUNTIF($E$24:E183,E183)</f>
        <v>15</v>
      </c>
      <c r="C183" s="44" t="s">
        <v>105</v>
      </c>
      <c r="D183" s="12" t="str">
        <f>VLOOKUP(C183,'[1]XET CUOI NAM'!$D$9:$E$332,2,0)</f>
        <v>01011006</v>
      </c>
      <c r="E183" s="12" t="s">
        <v>396</v>
      </c>
      <c r="F183" s="12" t="s">
        <v>378</v>
      </c>
      <c r="G183" s="49"/>
      <c r="H183" s="46">
        <f>VLOOKUP($D183,'[2]CSTD CS'!$D$26:$X$346,3,0)</f>
        <v>0</v>
      </c>
      <c r="I183" s="46"/>
      <c r="J183" s="46">
        <f>VLOOKUP($D183,'[2]CSTD CS'!$D$26:$X$346,5,0)</f>
        <v>0</v>
      </c>
      <c r="K183" s="3"/>
      <c r="L183" s="46">
        <f>VLOOKUP($D183,'[2]CSTD CS'!$D$26:$X$346,4,0)</f>
        <v>0</v>
      </c>
      <c r="M183" s="46"/>
      <c r="N183" s="49"/>
      <c r="O183" s="46">
        <f>VLOOKUP($D183,'[2]CSTD CS'!$D$26:$X$346,6,0)</f>
        <v>0</v>
      </c>
      <c r="P183" s="46"/>
      <c r="Q183" s="46">
        <f>VLOOKUP($D183,'[2]CSTD CS'!$D$26:$X$346,8,0)</f>
        <v>0</v>
      </c>
      <c r="R183" s="3"/>
      <c r="S183" s="46">
        <f>VLOOKUP($D183,'[2]CSTD CS'!$D$26:$X$346,7,0)</f>
        <v>0</v>
      </c>
      <c r="T183" s="46"/>
      <c r="U183" s="49"/>
      <c r="V183" s="46">
        <f>VLOOKUP($D183,'[2]CSTD CS'!$D$26:$X$346,9,0)</f>
        <v>0</v>
      </c>
      <c r="W183" s="46"/>
      <c r="X183" s="46">
        <f>VLOOKUP($D183,'[2]CSTD CS'!$D$26:$X$346,11,0)</f>
        <v>0</v>
      </c>
      <c r="Y183" s="3"/>
      <c r="Z183" s="46">
        <f>VLOOKUP($D183,'[2]CSTD CS'!$D$26:$X$346,10,0)</f>
        <v>0</v>
      </c>
      <c r="AA183" s="46"/>
      <c r="AB183" s="49"/>
      <c r="AC183" s="46" t="str">
        <f>VLOOKUP($D183,'[2]CSTD CS'!$D$26:$X$346,12,0)</f>
        <v>x</v>
      </c>
      <c r="AD183" s="46"/>
      <c r="AE183" s="46" t="str">
        <f>VLOOKUP($D183,'[2]CSTD CS'!$D$26:$X$346,14,0)</f>
        <v>Đổi mới phương pháp giảng dạy môn Giáo dục Chính trị theo hướng tích cực hóa hoạt động học tập của HS hệ TCCN tại trường</v>
      </c>
      <c r="AF183" s="3"/>
      <c r="AG183" s="46">
        <f>VLOOKUP($D183,'[2]CSTD CS'!$D$26:$X$346,13,0)</f>
        <v>0</v>
      </c>
      <c r="AH183" s="46"/>
      <c r="AI183" s="49"/>
      <c r="AJ183" s="46" t="str">
        <f>VLOOKUP($D183,'[2]CSTD CS'!$D$26:$X$346,15,0)</f>
        <v>x</v>
      </c>
      <c r="AK183" s="46"/>
      <c r="AL183" s="46" t="str">
        <f>VLOOKUP($D183,'[2]CSTD CS'!$D$26:$X$346,17,0)</f>
        <v>Kinh nghiệm của việc sử dụng bài giảng điện tử đối với chương 5, học phần Đường lối Cách mạng của Đảng cộng sản Việt Nam</v>
      </c>
      <c r="AM183" s="3"/>
      <c r="AN183" s="46" t="str">
        <f>VLOOKUP($D183,'[2]CSTD CS'!$D$26:$X$346,16,0)</f>
        <v>x</v>
      </c>
      <c r="AO183" s="46"/>
      <c r="AP183" s="29"/>
      <c r="AQ183" s="46">
        <f>VLOOKUP($D183,'[3]CSTD CS'!$D$25:$AD$344,13,0)</f>
        <v>0</v>
      </c>
      <c r="AR183" s="46"/>
      <c r="AS183" s="3" t="s">
        <v>666</v>
      </c>
      <c r="AT183" s="3"/>
      <c r="AU183" s="46"/>
      <c r="AV183" s="3"/>
      <c r="AW183" s="53"/>
      <c r="AX183" s="46">
        <f>VLOOKUP($D183,'[3]CSTD CS'!$D$25:$AD$344,15,0)</f>
        <v>0</v>
      </c>
      <c r="AY183" s="46"/>
      <c r="AZ183" s="3" t="s">
        <v>823</v>
      </c>
      <c r="BA183" s="3"/>
      <c r="BB183" s="46"/>
      <c r="BC183" s="3"/>
      <c r="BD183" s="33"/>
      <c r="BE183" s="46">
        <f>VLOOKUP($D183,'[3]CSTD CS'!$D$25:$AD$344,17,0)</f>
        <v>0</v>
      </c>
      <c r="BF183" s="46"/>
      <c r="BG183" s="3">
        <v>0</v>
      </c>
      <c r="BH183" s="3"/>
      <c r="BI183" s="46"/>
      <c r="BJ183" s="46"/>
      <c r="BK183" s="46"/>
      <c r="BL183" s="68"/>
      <c r="BM183" s="46">
        <f>VLOOKUP($D183,'[3]CSTD CS'!$D$25:$AD$344,20,0)</f>
        <v>0</v>
      </c>
      <c r="BN183" s="46">
        <f>VLOOKUP(C183,'[4]TH cham SK'!$P$19:$S$167,4,0)</f>
        <v>0</v>
      </c>
      <c r="BO183" s="3" t="s">
        <v>1014</v>
      </c>
      <c r="BP183" s="46"/>
      <c r="BQ183" s="46"/>
      <c r="BR183" s="46"/>
      <c r="BS183" s="46"/>
      <c r="BT183" s="68"/>
      <c r="BU183" s="46">
        <f>VLOOKUP($D183,'[3]CSTD CS'!$D$25:$AA$344,23,0)</f>
        <v>0</v>
      </c>
      <c r="BV183" s="46">
        <f>VLOOKUP(C183,'[5]TH chi tiet'!$N$15:$Q$161,4,0)</f>
        <v>0</v>
      </c>
      <c r="BW183" s="3" t="s">
        <v>1156</v>
      </c>
      <c r="BX183" s="3"/>
      <c r="BY183" s="46"/>
      <c r="BZ183" s="46"/>
      <c r="CA183" s="46"/>
      <c r="CB183" s="46"/>
      <c r="CC183" s="46" t="str">
        <f>VLOOKUP($D183,'[3]CSTD CS'!$D$25:$AD$344,25,0)</f>
        <v>HTXS NV</v>
      </c>
      <c r="CD183" s="46"/>
      <c r="CE183" s="46"/>
      <c r="CF183" s="3" t="s">
        <v>1311</v>
      </c>
      <c r="CG183" s="46"/>
      <c r="CH183" s="46">
        <f>VLOOKUP(D183,[7]LTT!$D$10:$Q$342,10,0)</f>
        <v>0</v>
      </c>
      <c r="CI183" s="3"/>
      <c r="CJ183" s="12" t="str">
        <f>VLOOKUP(D183,'[8]XET CUOI NAM'!$E$9:$BF$332,53,0)</f>
        <v>HTT NV</v>
      </c>
      <c r="CK183" s="12">
        <f>VLOOKUP($D183,'[9]Mau 6'!$D$10:$R$333,7,0)</f>
        <v>0</v>
      </c>
      <c r="CL183" s="12"/>
      <c r="CM183" s="3" t="s">
        <v>1483</v>
      </c>
      <c r="CN183" s="12">
        <f t="shared" si="11"/>
        <v>0</v>
      </c>
      <c r="CO183" s="12">
        <f>VLOOKUP($D183,'[9]Mau 6'!$D$10:$R$333,10,0)</f>
        <v>0</v>
      </c>
      <c r="CP183" s="46"/>
      <c r="CQ183" s="12">
        <f>VLOOKUP($D183,'[9]Mau 6'!$D$10:$R$333,10,0)</f>
        <v>0</v>
      </c>
      <c r="CR183" s="12">
        <f>VLOOKUP($D183,'[9]Mau 6'!$D$10:$R$333,10,0)</f>
        <v>0</v>
      </c>
      <c r="CS183" s="12" t="s">
        <v>431</v>
      </c>
      <c r="CT183" s="12"/>
      <c r="CU183" s="12"/>
      <c r="CV183" s="3" t="s">
        <v>1679</v>
      </c>
      <c r="CW183" s="12"/>
      <c r="CX183" s="12"/>
      <c r="CY183" s="46"/>
      <c r="CZ183" s="46"/>
      <c r="DA183" s="46"/>
      <c r="DB183" s="12" t="s">
        <v>2227</v>
      </c>
      <c r="DC183" s="12">
        <v>0</v>
      </c>
      <c r="DD183" s="12"/>
      <c r="DE183" s="17" t="s">
        <v>2111</v>
      </c>
      <c r="DF183" s="5">
        <f>VLOOKUP($C183,'[18] MAU 2 ĐĂNG KÝ TEN SK'!$C$10:$J$24,6,0)</f>
        <v>0</v>
      </c>
      <c r="DG183" s="194"/>
      <c r="DH183" s="194"/>
      <c r="DI183" s="194"/>
      <c r="DJ183" s="194"/>
    </row>
    <row r="184" spans="1:116" s="6" customFormat="1" ht="30" customHeight="1" x14ac:dyDescent="0.25">
      <c r="A184" s="337">
        <f>IF(C184="","",SUBTOTAL(3,$D$24:D184))</f>
        <v>17</v>
      </c>
      <c r="B184" s="337">
        <f>COUNTIF($E$24:E184,E184)</f>
        <v>1</v>
      </c>
      <c r="C184" s="344" t="s">
        <v>106</v>
      </c>
      <c r="D184" s="12" t="str">
        <f>VLOOKUP(C184,'[1]XET CUOI NAM'!$D$9:$E$332,2,0)</f>
        <v>01012003</v>
      </c>
      <c r="E184" s="12" t="s">
        <v>397</v>
      </c>
      <c r="F184" s="12" t="s">
        <v>378</v>
      </c>
      <c r="G184" s="49"/>
      <c r="H184" s="46" t="str">
        <f>VLOOKUP($D184,'[2]CSTD CS'!$D$26:$X$346,3,0)</f>
        <v>x</v>
      </c>
      <c r="I184" s="46"/>
      <c r="J184" s="46" t="str">
        <f>VLOOKUP($D184,'[2]CSTD CS'!$D$26:$X$346,5,0)</f>
        <v>Biên soạn giáo trình Thực tập CAD/CAM – CNC hệ CĐ</v>
      </c>
      <c r="K184" s="3"/>
      <c r="L184" s="325" t="str">
        <f>VLOOKUP($D184,'[2]CSTD CS'!$D$26:$X$346,4,0)</f>
        <v>x</v>
      </c>
      <c r="M184" s="46"/>
      <c r="N184" s="49"/>
      <c r="O184" s="325" t="str">
        <f>VLOOKUP($D184,'[2]CSTD CS'!$D$26:$X$346,6,0)</f>
        <v>x</v>
      </c>
      <c r="P184" s="46"/>
      <c r="Q184" s="46" t="str">
        <f>VLOOKUP($D184,'[2]CSTD CS'!$D$26:$X$346,8,0)</f>
        <v>Biên soạn giáo trình thực tập CDA/CAM/CNC hệ Cao đẳng</v>
      </c>
      <c r="R184" s="3"/>
      <c r="S184" s="46">
        <f>VLOOKUP($D184,'[2]CSTD CS'!$D$26:$X$346,7,0)</f>
        <v>0</v>
      </c>
      <c r="T184" s="46"/>
      <c r="U184" s="49"/>
      <c r="V184" s="46">
        <f>VLOOKUP($D184,'[2]CSTD CS'!$D$26:$X$346,9,0)</f>
        <v>0</v>
      </c>
      <c r="W184" s="46"/>
      <c r="X184" s="46">
        <f>VLOOKUP($D184,'[2]CSTD CS'!$D$26:$X$346,11,0)</f>
        <v>0</v>
      </c>
      <c r="Y184" s="3"/>
      <c r="Z184" s="46">
        <f>VLOOKUP($D184,'[2]CSTD CS'!$D$26:$X$346,10,0)</f>
        <v>0</v>
      </c>
      <c r="AA184" s="46"/>
      <c r="AB184" s="49"/>
      <c r="AC184" s="46">
        <f>VLOOKUP($D184,'[2]CSTD CS'!$D$26:$X$346,12,0)</f>
        <v>0</v>
      </c>
      <c r="AD184" s="46"/>
      <c r="AE184" s="46">
        <f>VLOOKUP($D184,'[2]CSTD CS'!$D$26:$X$346,14,0)</f>
        <v>0</v>
      </c>
      <c r="AF184" s="3"/>
      <c r="AG184" s="46">
        <f>VLOOKUP($D184,'[2]CSTD CS'!$D$26:$X$346,13,0)</f>
        <v>0</v>
      </c>
      <c r="AH184" s="46"/>
      <c r="AI184" s="49"/>
      <c r="AJ184" s="46">
        <f>VLOOKUP($D184,'[2]CSTD CS'!$D$26:$X$346,15,0)</f>
        <v>0</v>
      </c>
      <c r="AK184" s="46"/>
      <c r="AL184" s="46">
        <f>VLOOKUP($D184,'[2]CSTD CS'!$D$26:$X$346,17,0)</f>
        <v>0</v>
      </c>
      <c r="AM184" s="3"/>
      <c r="AN184" s="46">
        <f>VLOOKUP($D184,'[2]CSTD CS'!$D$26:$X$346,16,0)</f>
        <v>0</v>
      </c>
      <c r="AO184" s="46"/>
      <c r="AP184" s="51"/>
      <c r="AQ184" s="46">
        <f>VLOOKUP($D184,'[3]CSTD CS'!$D$25:$AD$344,13,0)</f>
        <v>0</v>
      </c>
      <c r="AR184" s="46"/>
      <c r="AS184" s="3" t="s">
        <v>667</v>
      </c>
      <c r="AT184" s="3"/>
      <c r="AU184" s="46"/>
      <c r="AV184" s="3"/>
      <c r="AW184" s="53"/>
      <c r="AX184" s="46">
        <f>VLOOKUP($D184,'[3]CSTD CS'!$D$25:$AD$344,15,0)</f>
        <v>0</v>
      </c>
      <c r="AY184" s="46"/>
      <c r="AZ184" s="3" t="s">
        <v>824</v>
      </c>
      <c r="BA184" s="3"/>
      <c r="BB184" s="46"/>
      <c r="BC184" s="3"/>
      <c r="BD184" s="33"/>
      <c r="BE184" s="46">
        <f>VLOOKUP($D184,'[3]CSTD CS'!$D$25:$AD$344,17,0)</f>
        <v>0</v>
      </c>
      <c r="BF184" s="46"/>
      <c r="BG184" s="3">
        <v>0</v>
      </c>
      <c r="BH184" s="3"/>
      <c r="BI184" s="46"/>
      <c r="BJ184" s="46"/>
      <c r="BK184" s="46"/>
      <c r="BL184" s="15"/>
      <c r="BM184" s="325" t="str">
        <f>VLOOKUP($D184,'[3]CSTD CS'!$D$25:$AD$344,20,0)</f>
        <v>x</v>
      </c>
      <c r="BN184" s="46" t="str">
        <f>VLOOKUP(C184,'[4]TH cham SK'!$P$19:$S$167,4,0)</f>
        <v>X</v>
      </c>
      <c r="BO184" s="3" t="s">
        <v>1015</v>
      </c>
      <c r="BP184" s="46"/>
      <c r="BQ184" s="46"/>
      <c r="BR184" s="46"/>
      <c r="BS184" s="46"/>
      <c r="BT184" s="15"/>
      <c r="BU184" s="325" t="str">
        <f>VLOOKUP($D184,'[3]CSTD CS'!$D$25:$AA$344,23,0)</f>
        <v>x</v>
      </c>
      <c r="BV184" s="46" t="str">
        <f>VLOOKUP(C184,'[5]TH chi tiet'!$N$15:$Q$161,4,0)</f>
        <v>X</v>
      </c>
      <c r="BW184" s="3" t="s">
        <v>1157</v>
      </c>
      <c r="BX184" s="3"/>
      <c r="BY184" s="46" t="s">
        <v>315</v>
      </c>
      <c r="BZ184" s="46"/>
      <c r="CA184" s="46"/>
      <c r="CB184" s="46"/>
      <c r="CC184" s="46" t="str">
        <f>VLOOKUP($D184,'[3]CSTD CS'!$D$25:$AD$344,25,0)</f>
        <v>HTXS NV</v>
      </c>
      <c r="CD184" s="325" t="str">
        <f>VLOOKUP($C184,[6]LTT!$C$10:$J$342,7,0)</f>
        <v>X</v>
      </c>
      <c r="CE184" s="46" t="s">
        <v>315</v>
      </c>
      <c r="CF184" s="3" t="s">
        <v>1312</v>
      </c>
      <c r="CG184" s="46" t="s">
        <v>315</v>
      </c>
      <c r="CH184" s="46">
        <f>VLOOKUP(D184,[7]LTT!$D$10:$Q$342,10,0)</f>
        <v>0</v>
      </c>
      <c r="CI184" s="3"/>
      <c r="CJ184" s="12" t="str">
        <f>VLOOKUP(D184,'[8]XET CUOI NAM'!$E$9:$BF$332,53,0)</f>
        <v>HTXS NV</v>
      </c>
      <c r="CK184" s="337" t="str">
        <f>VLOOKUP($D184,'[9]Mau 6'!$D$10:$R$333,7,0)</f>
        <v>X</v>
      </c>
      <c r="CL184" s="12" t="str">
        <f>VLOOKUP(D184,[10]PL7!$F$17:$G$117,2,0)</f>
        <v>X</v>
      </c>
      <c r="CM184" s="3" t="s">
        <v>1484</v>
      </c>
      <c r="CN184" s="12"/>
      <c r="CO184" s="12" t="s">
        <v>346</v>
      </c>
      <c r="CP184" s="46"/>
      <c r="CQ184" s="12"/>
      <c r="CR184" s="12"/>
      <c r="CS184" s="12" t="s">
        <v>371</v>
      </c>
      <c r="CT184" s="337" t="s">
        <v>315</v>
      </c>
      <c r="CU184" s="12" t="str">
        <f>VLOOKUP($D184,'[11]XET CUOI NAM'!$E$9:$BF$336,47,0)</f>
        <v>Tốt</v>
      </c>
      <c r="CV184" s="3" t="s">
        <v>1680</v>
      </c>
      <c r="CW184" s="12"/>
      <c r="CX184" s="203"/>
      <c r="CY184" s="46"/>
      <c r="CZ184" s="46"/>
      <c r="DA184" s="46"/>
      <c r="DB184" s="12" t="s">
        <v>2226</v>
      </c>
      <c r="DC184" s="337" t="s">
        <v>315</v>
      </c>
      <c r="DD184" s="12" t="s">
        <v>2227</v>
      </c>
      <c r="DE184" s="17" t="s">
        <v>2112</v>
      </c>
      <c r="DF184" s="5"/>
      <c r="DG184" s="313" t="s">
        <v>315</v>
      </c>
      <c r="DH184" s="191"/>
      <c r="DI184" s="191"/>
      <c r="DJ184" s="205"/>
      <c r="DL184" s="133" t="s">
        <v>2232</v>
      </c>
    </row>
    <row r="185" spans="1:116" s="9" customFormat="1" ht="30" hidden="1" customHeight="1" x14ac:dyDescent="0.25">
      <c r="A185" s="12">
        <f>IF(C185="","",SUBTOTAL(3,$D$24:D185))</f>
        <v>17</v>
      </c>
      <c r="B185" s="12">
        <f>COUNTIF($E$24:E185,E185)</f>
        <v>2</v>
      </c>
      <c r="C185" s="17" t="s">
        <v>107</v>
      </c>
      <c r="D185" s="12" t="str">
        <f>VLOOKUP(C185,'[1]XET CUOI NAM'!$D$9:$E$332,2,0)</f>
        <v>01012008</v>
      </c>
      <c r="E185" s="12" t="s">
        <v>397</v>
      </c>
      <c r="F185" s="12" t="s">
        <v>378</v>
      </c>
      <c r="G185" s="49"/>
      <c r="H185" s="46">
        <f>VLOOKUP($D185,'[2]CSTD CS'!$D$26:$X$346,3,0)</f>
        <v>0</v>
      </c>
      <c r="I185" s="46"/>
      <c r="J185" s="46">
        <f>VLOOKUP($D185,'[2]CSTD CS'!$D$26:$X$346,5,0)</f>
        <v>0</v>
      </c>
      <c r="K185" s="3"/>
      <c r="L185" s="46">
        <f>VLOOKUP($D185,'[2]CSTD CS'!$D$26:$X$346,4,0)</f>
        <v>0</v>
      </c>
      <c r="M185" s="46"/>
      <c r="N185" s="49"/>
      <c r="O185" s="46">
        <f>VLOOKUP($D185,'[2]CSTD CS'!$D$26:$X$346,6,0)</f>
        <v>0</v>
      </c>
      <c r="P185" s="46"/>
      <c r="Q185" s="46">
        <f>VLOOKUP($D185,'[2]CSTD CS'!$D$26:$X$346,8,0)</f>
        <v>0</v>
      </c>
      <c r="R185" s="3"/>
      <c r="S185" s="46">
        <f>VLOOKUP($D185,'[2]CSTD CS'!$D$26:$X$346,7,0)</f>
        <v>0</v>
      </c>
      <c r="T185" s="46"/>
      <c r="U185" s="49"/>
      <c r="V185" s="46">
        <f>VLOOKUP($D185,'[2]CSTD CS'!$D$26:$X$346,9,0)</f>
        <v>0</v>
      </c>
      <c r="W185" s="46"/>
      <c r="X185" s="46">
        <f>VLOOKUP($D185,'[2]CSTD CS'!$D$26:$X$346,11,0)</f>
        <v>0</v>
      </c>
      <c r="Y185" s="3"/>
      <c r="Z185" s="46">
        <f>VLOOKUP($D185,'[2]CSTD CS'!$D$26:$X$346,10,0)</f>
        <v>0</v>
      </c>
      <c r="AA185" s="46"/>
      <c r="AB185" s="49"/>
      <c r="AC185" s="46">
        <f>VLOOKUP($D185,'[2]CSTD CS'!$D$26:$X$346,12,0)</f>
        <v>0</v>
      </c>
      <c r="AD185" s="46"/>
      <c r="AE185" s="46">
        <f>VLOOKUP($D185,'[2]CSTD CS'!$D$26:$X$346,14,0)</f>
        <v>0</v>
      </c>
      <c r="AF185" s="3"/>
      <c r="AG185" s="46">
        <f>VLOOKUP($D185,'[2]CSTD CS'!$D$26:$X$346,13,0)</f>
        <v>0</v>
      </c>
      <c r="AH185" s="46"/>
      <c r="AI185" s="49"/>
      <c r="AJ185" s="46">
        <f>VLOOKUP($D185,'[2]CSTD CS'!$D$26:$X$346,15,0)</f>
        <v>0</v>
      </c>
      <c r="AK185" s="46"/>
      <c r="AL185" s="46">
        <f>VLOOKUP($D185,'[2]CSTD CS'!$D$26:$X$346,17,0)</f>
        <v>0</v>
      </c>
      <c r="AM185" s="3"/>
      <c r="AN185" s="46">
        <f>VLOOKUP($D185,'[2]CSTD CS'!$D$26:$X$346,16,0)</f>
        <v>0</v>
      </c>
      <c r="AO185" s="46"/>
      <c r="AP185" s="41"/>
      <c r="AQ185" s="46">
        <f>VLOOKUP($D185,'[3]CSTD CS'!$D$25:$AD$344,13,0)</f>
        <v>0</v>
      </c>
      <c r="AR185" s="46"/>
      <c r="AS185" s="3" t="s">
        <v>668</v>
      </c>
      <c r="AT185" s="3"/>
      <c r="AU185" s="46"/>
      <c r="AV185" s="3"/>
      <c r="AW185" s="53"/>
      <c r="AX185" s="46">
        <f>VLOOKUP($D185,'[3]CSTD CS'!$D$25:$AD$344,15,0)</f>
        <v>0</v>
      </c>
      <c r="AY185" s="46"/>
      <c r="AZ185" s="3">
        <v>0</v>
      </c>
      <c r="BA185" s="3"/>
      <c r="BB185" s="46"/>
      <c r="BC185" s="3"/>
      <c r="BD185" s="33"/>
      <c r="BE185" s="46">
        <f>VLOOKUP($D185,'[3]CSTD CS'!$D$25:$AD$344,17,0)</f>
        <v>0</v>
      </c>
      <c r="BF185" s="46"/>
      <c r="BG185" s="3">
        <v>0</v>
      </c>
      <c r="BH185" s="3"/>
      <c r="BI185" s="46"/>
      <c r="BJ185" s="46"/>
      <c r="BK185" s="46"/>
      <c r="BL185" s="15"/>
      <c r="BM185" s="46">
        <f>VLOOKUP($D185,'[3]CSTD CS'!$D$25:$AD$344,20,0)</f>
        <v>0</v>
      </c>
      <c r="BN185" s="46"/>
      <c r="BO185" s="3">
        <v>0</v>
      </c>
      <c r="BP185" s="46"/>
      <c r="BQ185" s="46"/>
      <c r="BR185" s="46"/>
      <c r="BS185" s="46"/>
      <c r="BT185" s="15"/>
      <c r="BU185" s="46">
        <f>VLOOKUP($D185,'[3]CSTD CS'!$D$25:$AA$344,23,0)</f>
        <v>0</v>
      </c>
      <c r="BV185" s="46"/>
      <c r="BW185" s="3" t="s">
        <v>1158</v>
      </c>
      <c r="BX185" s="3"/>
      <c r="BY185" s="46"/>
      <c r="BZ185" s="46"/>
      <c r="CA185" s="46"/>
      <c r="CB185" s="46"/>
      <c r="CC185" s="46" t="str">
        <f>VLOOKUP($D185,'[3]CSTD CS'!$D$25:$AD$344,25,0)</f>
        <v>HTT NV</v>
      </c>
      <c r="CD185" s="46"/>
      <c r="CE185" s="46"/>
      <c r="CF185" s="3">
        <v>0</v>
      </c>
      <c r="CG185" s="46"/>
      <c r="CH185" s="46">
        <f>VLOOKUP(D185,[7]LTT!$D$10:$Q$342,10,0)</f>
        <v>0</v>
      </c>
      <c r="CI185" s="3"/>
      <c r="CJ185" s="12" t="str">
        <f>VLOOKUP(D185,'[8]XET CUOI NAM'!$E$9:$BF$332,53,0)</f>
        <v>HTT NV</v>
      </c>
      <c r="CK185" s="12">
        <f>VLOOKUP($D185,'[9]Mau 6'!$D$10:$R$333,7,0)</f>
        <v>0</v>
      </c>
      <c r="CL185" s="12" t="str">
        <f>VLOOKUP(D185,[10]PL7!$F$17:$G$117,2,0)</f>
        <v>X</v>
      </c>
      <c r="CM185" s="3" t="s">
        <v>1485</v>
      </c>
      <c r="CN185" s="12">
        <f>SUM(COUNTIF(BU185,"x"),COUNTIF(CD185,"x"),COUNTIF(CK185,"x"))</f>
        <v>0</v>
      </c>
      <c r="CO185" s="12">
        <f>VLOOKUP($D185,'[9]Mau 6'!$D$10:$R$333,10,0)</f>
        <v>0</v>
      </c>
      <c r="CP185" s="46"/>
      <c r="CQ185" s="12">
        <f>VLOOKUP($D185,'[9]Mau 6'!$D$10:$R$333,10,0)</f>
        <v>0</v>
      </c>
      <c r="CR185" s="12">
        <f>VLOOKUP($D185,'[9]Mau 6'!$D$10:$R$333,10,0)</f>
        <v>0</v>
      </c>
      <c r="CS185" s="12" t="s">
        <v>371</v>
      </c>
      <c r="CT185" s="12"/>
      <c r="CU185" s="12"/>
      <c r="CV185" s="3" t="s">
        <v>1681</v>
      </c>
      <c r="CW185" s="12"/>
      <c r="CX185" s="12"/>
      <c r="CY185" s="46"/>
      <c r="CZ185" s="46"/>
      <c r="DA185" s="46"/>
      <c r="DB185" s="12" t="s">
        <v>2227</v>
      </c>
      <c r="DC185" s="12">
        <v>0</v>
      </c>
      <c r="DD185" s="12"/>
      <c r="DE185" s="17" t="s">
        <v>2113</v>
      </c>
      <c r="DF185" s="5">
        <f>VLOOKUP($C185,'[19]Mau 2'!$C$9:$J$364,6,0)</f>
        <v>0</v>
      </c>
      <c r="DG185" s="5"/>
      <c r="DH185" s="5"/>
      <c r="DI185" s="5"/>
      <c r="DJ185" s="5"/>
    </row>
    <row r="186" spans="1:116" s="9" customFormat="1" ht="30" hidden="1" customHeight="1" x14ac:dyDescent="0.25">
      <c r="A186" s="12">
        <f>ROW()-23</f>
        <v>163</v>
      </c>
      <c r="B186" s="12">
        <f>COUNTIF($E$24:E186,E186)</f>
        <v>3</v>
      </c>
      <c r="C186" s="17" t="s">
        <v>108</v>
      </c>
      <c r="D186" s="12" t="str">
        <f>VLOOKUP(C186,'[1]XET CUOI NAM'!$D$9:$E$332,2,0)</f>
        <v>01012007</v>
      </c>
      <c r="E186" s="12" t="s">
        <v>397</v>
      </c>
      <c r="F186" s="12" t="s">
        <v>378</v>
      </c>
      <c r="G186" s="49"/>
      <c r="H186" s="46">
        <f>VLOOKUP($D186,'[2]CSTD CS'!$D$26:$X$346,3,0)</f>
        <v>0</v>
      </c>
      <c r="I186" s="46"/>
      <c r="J186" s="46">
        <f>VLOOKUP($D186,'[2]CSTD CS'!$D$26:$X$346,5,0)</f>
        <v>0</v>
      </c>
      <c r="K186" s="3"/>
      <c r="L186" s="46">
        <f>VLOOKUP($D186,'[2]CSTD CS'!$D$26:$X$346,4,0)</f>
        <v>0</v>
      </c>
      <c r="M186" s="46"/>
      <c r="N186" s="49"/>
      <c r="O186" s="46">
        <f>VLOOKUP($D186,'[2]CSTD CS'!$D$26:$X$346,6,0)</f>
        <v>0</v>
      </c>
      <c r="P186" s="46"/>
      <c r="Q186" s="46">
        <f>VLOOKUP($D186,'[2]CSTD CS'!$D$26:$X$346,8,0)</f>
        <v>0</v>
      </c>
      <c r="R186" s="3"/>
      <c r="S186" s="46">
        <f>VLOOKUP($D186,'[2]CSTD CS'!$D$26:$X$346,7,0)</f>
        <v>0</v>
      </c>
      <c r="T186" s="46"/>
      <c r="U186" s="49"/>
      <c r="V186" s="46">
        <f>VLOOKUP($D186,'[2]CSTD CS'!$D$26:$X$346,9,0)</f>
        <v>0</v>
      </c>
      <c r="W186" s="46"/>
      <c r="X186" s="46">
        <f>VLOOKUP($D186,'[2]CSTD CS'!$D$26:$X$346,11,0)</f>
        <v>0</v>
      </c>
      <c r="Y186" s="3"/>
      <c r="Z186" s="46">
        <f>VLOOKUP($D186,'[2]CSTD CS'!$D$26:$X$346,10,0)</f>
        <v>0</v>
      </c>
      <c r="AA186" s="46"/>
      <c r="AB186" s="49"/>
      <c r="AC186" s="46">
        <f>VLOOKUP($D186,'[2]CSTD CS'!$D$26:$X$346,12,0)</f>
        <v>0</v>
      </c>
      <c r="AD186" s="46"/>
      <c r="AE186" s="46">
        <f>VLOOKUP($D186,'[2]CSTD CS'!$D$26:$X$346,14,0)</f>
        <v>0</v>
      </c>
      <c r="AF186" s="3"/>
      <c r="AG186" s="46">
        <f>VLOOKUP($D186,'[2]CSTD CS'!$D$26:$X$346,13,0)</f>
        <v>0</v>
      </c>
      <c r="AH186" s="46"/>
      <c r="AI186" s="49"/>
      <c r="AJ186" s="46">
        <f>VLOOKUP($D186,'[2]CSTD CS'!$D$26:$X$346,15,0)</f>
        <v>0</v>
      </c>
      <c r="AK186" s="46"/>
      <c r="AL186" s="46">
        <f>VLOOKUP($D186,'[2]CSTD CS'!$D$26:$X$346,17,0)</f>
        <v>0</v>
      </c>
      <c r="AM186" s="3"/>
      <c r="AN186" s="46">
        <f>VLOOKUP($D186,'[2]CSTD CS'!$D$26:$X$346,16,0)</f>
        <v>0</v>
      </c>
      <c r="AO186" s="46"/>
      <c r="AP186" s="41"/>
      <c r="AQ186" s="46">
        <f>VLOOKUP($D186,'[3]CSTD CS'!$D$25:$AD$344,13,0)</f>
        <v>0</v>
      </c>
      <c r="AR186" s="46"/>
      <c r="AS186" s="3" t="s">
        <v>669</v>
      </c>
      <c r="AT186" s="3"/>
      <c r="AU186" s="46"/>
      <c r="AV186" s="3"/>
      <c r="AW186" s="53"/>
      <c r="AX186" s="46">
        <f>VLOOKUP($D186,'[3]CSTD CS'!$D$25:$AD$344,15,0)</f>
        <v>0</v>
      </c>
      <c r="AY186" s="46"/>
      <c r="AZ186" s="3">
        <v>0</v>
      </c>
      <c r="BA186" s="3"/>
      <c r="BB186" s="46"/>
      <c r="BC186" s="3"/>
      <c r="BD186" s="33"/>
      <c r="BE186" s="46">
        <f>VLOOKUP($D186,'[3]CSTD CS'!$D$25:$AD$344,17,0)</f>
        <v>0</v>
      </c>
      <c r="BF186" s="46"/>
      <c r="BG186" s="3">
        <v>0</v>
      </c>
      <c r="BH186" s="3"/>
      <c r="BI186" s="46"/>
      <c r="BJ186" s="46"/>
      <c r="BK186" s="46"/>
      <c r="BL186" s="2"/>
      <c r="BM186" s="46">
        <f>VLOOKUP($D186,'[3]CSTD CS'!$D$25:$AD$344,20,0)</f>
        <v>0</v>
      </c>
      <c r="BN186" s="46"/>
      <c r="BO186" s="3">
        <v>0</v>
      </c>
      <c r="BP186" s="46"/>
      <c r="BQ186" s="46"/>
      <c r="BR186" s="46"/>
      <c r="BS186" s="46" t="s">
        <v>315</v>
      </c>
      <c r="BT186" s="2"/>
      <c r="BU186" s="46">
        <f>VLOOKUP($D186,'[3]CSTD CS'!$D$25:$AA$344,23,0)</f>
        <v>0</v>
      </c>
      <c r="BV186" s="46"/>
      <c r="BW186" s="3">
        <v>0</v>
      </c>
      <c r="BX186" s="3"/>
      <c r="BY186" s="46"/>
      <c r="BZ186" s="46"/>
      <c r="CA186" s="46"/>
      <c r="CB186" s="46"/>
      <c r="CC186" s="46" t="str">
        <f>VLOOKUP($D186,'[3]CSTD CS'!$D$25:$AD$344,25,0)</f>
        <v>HTXS NV</v>
      </c>
      <c r="CD186" s="46"/>
      <c r="CE186" s="46"/>
      <c r="CF186" s="3">
        <v>0</v>
      </c>
      <c r="CG186" s="46"/>
      <c r="CH186" s="46">
        <f>VLOOKUP(D186,[7]LTT!$D$10:$Q$342,10,0)</f>
        <v>0</v>
      </c>
      <c r="CI186" s="3"/>
      <c r="CJ186" s="12" t="str">
        <f>VLOOKUP(D186,'[8]XET CUOI NAM'!$E$9:$BF$332,53,0)</f>
        <v>HTT NV</v>
      </c>
      <c r="CK186" s="12">
        <f>VLOOKUP($D186,'[9]Mau 6'!$D$10:$R$333,7,0)</f>
        <v>0</v>
      </c>
      <c r="CL186" s="12"/>
      <c r="CM186" s="3"/>
      <c r="CN186" s="12">
        <f>SUM(COUNTIF(BU186,"x"),COUNTIF(CD186,"x"),COUNTIF(CK186,"x"))</f>
        <v>0</v>
      </c>
      <c r="CO186" s="12">
        <f>VLOOKUP($D186,'[9]Mau 6'!$D$10:$R$333,10,0)</f>
        <v>0</v>
      </c>
      <c r="CP186" s="46"/>
      <c r="CQ186" s="12">
        <f>VLOOKUP($D186,'[9]Mau 6'!$D$10:$R$333,10,0)</f>
        <v>0</v>
      </c>
      <c r="CR186" s="12">
        <f>VLOOKUP($D186,'[9]Mau 6'!$D$10:$R$333,10,0)</f>
        <v>0</v>
      </c>
      <c r="CS186" s="12" t="s">
        <v>431</v>
      </c>
      <c r="CT186" s="12"/>
      <c r="CU186" s="12"/>
      <c r="CV186" s="3"/>
      <c r="CW186" s="12"/>
      <c r="CX186" s="12"/>
      <c r="CY186" s="46"/>
      <c r="CZ186" s="46"/>
      <c r="DA186" s="46"/>
      <c r="DB186" s="12" t="s">
        <v>2227</v>
      </c>
      <c r="DC186" s="12">
        <v>0</v>
      </c>
      <c r="DD186" s="12">
        <v>0</v>
      </c>
      <c r="DE186" s="5"/>
      <c r="DF186" s="5">
        <f>VLOOKUP($C186,'[19]Mau 2'!$C$9:$J$364,6,0)</f>
        <v>0</v>
      </c>
      <c r="DG186" s="5"/>
      <c r="DH186" s="5"/>
      <c r="DI186" s="5"/>
      <c r="DJ186" s="5"/>
    </row>
    <row r="187" spans="1:116" s="9" customFormat="1" ht="30" hidden="1" customHeight="1" x14ac:dyDescent="0.25">
      <c r="A187" s="12">
        <f>IF(C187="","",SUBTOTAL(3,$D$24:D187))</f>
        <v>17</v>
      </c>
      <c r="B187" s="12">
        <f>COUNTIF($E$24:E187,E187)</f>
        <v>4</v>
      </c>
      <c r="C187" s="316" t="s">
        <v>109</v>
      </c>
      <c r="D187" s="12" t="str">
        <f>VLOOKUP(C187,'[1]XET CUOI NAM'!$D$9:$E$332,2,0)</f>
        <v>01012013</v>
      </c>
      <c r="E187" s="12" t="s">
        <v>397</v>
      </c>
      <c r="F187" s="12" t="s">
        <v>378</v>
      </c>
      <c r="G187" s="49"/>
      <c r="H187" s="46">
        <f>VLOOKUP($D187,'[2]CSTD CS'!$D$26:$X$346,3,0)</f>
        <v>0</v>
      </c>
      <c r="I187" s="46"/>
      <c r="J187" s="46">
        <f>VLOOKUP($D187,'[2]CSTD CS'!$D$26:$X$346,5,0)</f>
        <v>0</v>
      </c>
      <c r="K187" s="3"/>
      <c r="L187" s="46">
        <f>VLOOKUP($D187,'[2]CSTD CS'!$D$26:$X$346,4,0)</f>
        <v>0</v>
      </c>
      <c r="M187" s="46"/>
      <c r="N187" s="49"/>
      <c r="O187" s="46">
        <f>VLOOKUP($D187,'[2]CSTD CS'!$D$26:$X$346,6,0)</f>
        <v>0</v>
      </c>
      <c r="P187" s="46"/>
      <c r="Q187" s="46">
        <f>VLOOKUP($D187,'[2]CSTD CS'!$D$26:$X$346,8,0)</f>
        <v>0</v>
      </c>
      <c r="R187" s="3"/>
      <c r="S187" s="46">
        <f>VLOOKUP($D187,'[2]CSTD CS'!$D$26:$X$346,7,0)</f>
        <v>0</v>
      </c>
      <c r="T187" s="46"/>
      <c r="U187" s="49"/>
      <c r="V187" s="46">
        <f>VLOOKUP($D187,'[2]CSTD CS'!$D$26:$X$346,9,0)</f>
        <v>0</v>
      </c>
      <c r="W187" s="46"/>
      <c r="X187" s="46">
        <f>VLOOKUP($D187,'[2]CSTD CS'!$D$26:$X$346,11,0)</f>
        <v>0</v>
      </c>
      <c r="Y187" s="3"/>
      <c r="Z187" s="46">
        <f>VLOOKUP($D187,'[2]CSTD CS'!$D$26:$X$346,10,0)</f>
        <v>0</v>
      </c>
      <c r="AA187" s="46"/>
      <c r="AB187" s="49"/>
      <c r="AC187" s="46">
        <f>VLOOKUP($D187,'[2]CSTD CS'!$D$26:$X$346,12,0)</f>
        <v>0</v>
      </c>
      <c r="AD187" s="46"/>
      <c r="AE187" s="46">
        <f>VLOOKUP($D187,'[2]CSTD CS'!$D$26:$X$346,14,0)</f>
        <v>0</v>
      </c>
      <c r="AF187" s="3"/>
      <c r="AG187" s="46">
        <f>VLOOKUP($D187,'[2]CSTD CS'!$D$26:$X$346,13,0)</f>
        <v>0</v>
      </c>
      <c r="AH187" s="46"/>
      <c r="AI187" s="49"/>
      <c r="AJ187" s="46" t="str">
        <f>VLOOKUP($D187,'[2]CSTD CS'!$D$26:$X$346,15,0)</f>
        <v>x</v>
      </c>
      <c r="AK187" s="46"/>
      <c r="AL187" s="46" t="str">
        <f>VLOOKUP($D187,'[2]CSTD CS'!$D$26:$X$346,17,0)</f>
        <v xml:space="preserve">Nghiên cứu thiết kế chế tạo máy chăm sóc cây cao su đã phát tán </v>
      </c>
      <c r="AM187" s="3"/>
      <c r="AN187" s="46">
        <f>VLOOKUP($D187,'[2]CSTD CS'!$D$26:$X$346,16,0)</f>
        <v>0</v>
      </c>
      <c r="AO187" s="46"/>
      <c r="AP187" s="41"/>
      <c r="AQ187" s="46" t="str">
        <f>VLOOKUP($D187,'[3]CSTD CS'!$D$25:$AD$344,13,0)</f>
        <v>x</v>
      </c>
      <c r="AR187" s="46" t="s">
        <v>346</v>
      </c>
      <c r="AS187" s="3" t="s">
        <v>670</v>
      </c>
      <c r="AT187" s="3"/>
      <c r="AU187" s="46" t="s">
        <v>346</v>
      </c>
      <c r="AV187" s="3"/>
      <c r="AW187" s="53"/>
      <c r="AX187" s="46">
        <f>VLOOKUP($D187,'[3]CSTD CS'!$D$25:$AD$344,15,0)</f>
        <v>0</v>
      </c>
      <c r="AY187" s="46"/>
      <c r="AZ187" s="3">
        <v>0</v>
      </c>
      <c r="BA187" s="3"/>
      <c r="BB187" s="46"/>
      <c r="BC187" s="3"/>
      <c r="BD187" s="33"/>
      <c r="BE187" s="46">
        <f>VLOOKUP($D187,'[3]CSTD CS'!$D$25:$AD$344,17,0)</f>
        <v>0</v>
      </c>
      <c r="BF187" s="46"/>
      <c r="BG187" s="3">
        <v>0</v>
      </c>
      <c r="BH187" s="3"/>
      <c r="BI187" s="46"/>
      <c r="BJ187" s="46"/>
      <c r="BK187" s="46"/>
      <c r="BL187" s="55"/>
      <c r="BM187" s="46">
        <f>VLOOKUP($D187,'[3]CSTD CS'!$D$25:$AD$344,20,0)</f>
        <v>0</v>
      </c>
      <c r="BN187" s="46"/>
      <c r="BO187" s="3">
        <v>0</v>
      </c>
      <c r="BP187" s="46"/>
      <c r="BQ187" s="46"/>
      <c r="BR187" s="46"/>
      <c r="BS187" s="46"/>
      <c r="BT187" s="55"/>
      <c r="BU187" s="46">
        <f>VLOOKUP($D187,'[3]CSTD CS'!$D$25:$AA$344,23,0)</f>
        <v>0</v>
      </c>
      <c r="BV187" s="46"/>
      <c r="BW187" s="3">
        <v>0</v>
      </c>
      <c r="BX187" s="3"/>
      <c r="BY187" s="46"/>
      <c r="BZ187" s="46"/>
      <c r="CA187" s="46"/>
      <c r="CB187" s="46"/>
      <c r="CC187" s="46" t="str">
        <f>VLOOKUP($D187,'[3]CSTD CS'!$D$25:$AD$344,25,0)</f>
        <v>HTXS NV</v>
      </c>
      <c r="CD187" s="46"/>
      <c r="CE187" s="46"/>
      <c r="CF187" s="3" t="s">
        <v>1313</v>
      </c>
      <c r="CG187" s="46"/>
      <c r="CH187" s="46">
        <f>VLOOKUP(D187,[7]LTT!$D$10:$Q$342,10,0)</f>
        <v>0</v>
      </c>
      <c r="CI187" s="3"/>
      <c r="CJ187" s="12" t="str">
        <f>VLOOKUP(D187,'[8]XET CUOI NAM'!$E$9:$BF$332,53,0)</f>
        <v>HTXS NV</v>
      </c>
      <c r="CK187" s="12">
        <f>VLOOKUP($D187,'[9]Mau 6'!$D$10:$R$333,7,0)</f>
        <v>0</v>
      </c>
      <c r="CL187" s="12"/>
      <c r="CM187" s="3" t="s">
        <v>1486</v>
      </c>
      <c r="CN187" s="12">
        <f>SUM(COUNTIF(BU187,"x"),COUNTIF(CD187,"x"),COUNTIF(CK187,"x"))</f>
        <v>0</v>
      </c>
      <c r="CO187" s="12">
        <f>VLOOKUP($D187,'[9]Mau 6'!$D$10:$R$333,10,0)</f>
        <v>0</v>
      </c>
      <c r="CP187" s="46"/>
      <c r="CQ187" s="12">
        <f>VLOOKUP($D187,'[9]Mau 6'!$D$10:$R$333,10,0)</f>
        <v>0</v>
      </c>
      <c r="CR187" s="12">
        <f>VLOOKUP($D187,'[9]Mau 6'!$D$10:$R$333,10,0)</f>
        <v>0</v>
      </c>
      <c r="CS187" s="12" t="s">
        <v>371</v>
      </c>
      <c r="CT187" s="12"/>
      <c r="CU187" s="12" t="str">
        <f>VLOOKUP($D187,'[11]XET CUOI NAM'!$E$9:$BF$336,47,0)</f>
        <v>Tốt</v>
      </c>
      <c r="CV187" s="3" t="s">
        <v>1682</v>
      </c>
      <c r="CW187" s="12"/>
      <c r="CX187" s="12"/>
      <c r="CY187" s="46"/>
      <c r="CZ187" s="46"/>
      <c r="DA187" s="46"/>
      <c r="DB187" s="12" t="s">
        <v>2227</v>
      </c>
      <c r="DC187" s="12" t="s">
        <v>315</v>
      </c>
      <c r="DD187" s="12" t="s">
        <v>2227</v>
      </c>
      <c r="DE187" s="17" t="s">
        <v>2114</v>
      </c>
      <c r="DF187" s="5">
        <f>VLOOKUP($C187,'[19]Mau 2'!$C$9:$J$364,6,0)</f>
        <v>0</v>
      </c>
      <c r="DG187" s="5" t="s">
        <v>315</v>
      </c>
      <c r="DH187" s="5"/>
      <c r="DI187" s="5"/>
      <c r="DJ187" s="5"/>
    </row>
    <row r="188" spans="1:116" s="9" customFormat="1" ht="30" hidden="1" customHeight="1" x14ac:dyDescent="0.25">
      <c r="A188" s="12">
        <f>IF(C188="","",SUBTOTAL(3,$D$24:D188))</f>
        <v>17</v>
      </c>
      <c r="B188" s="12">
        <f>COUNTIF($E$24:E188,E188)</f>
        <v>5</v>
      </c>
      <c r="C188" s="316" t="s">
        <v>110</v>
      </c>
      <c r="D188" s="12" t="str">
        <f>VLOOKUP(C188,'[1]XET CUOI NAM'!$D$9:$E$332,2,0)</f>
        <v>01012023</v>
      </c>
      <c r="E188" s="12" t="s">
        <v>397</v>
      </c>
      <c r="F188" s="12" t="s">
        <v>378</v>
      </c>
      <c r="G188" s="49"/>
      <c r="H188" s="46">
        <f>VLOOKUP($D188,'[2]CSTD CS'!$D$26:$X$346,3,0)</f>
        <v>0</v>
      </c>
      <c r="I188" s="46"/>
      <c r="J188" s="46">
        <f>VLOOKUP($D188,'[2]CSTD CS'!$D$26:$X$346,5,0)</f>
        <v>0</v>
      </c>
      <c r="K188" s="3"/>
      <c r="L188" s="46">
        <f>VLOOKUP($D188,'[2]CSTD CS'!$D$26:$X$346,4,0)</f>
        <v>0</v>
      </c>
      <c r="M188" s="46"/>
      <c r="N188" s="49"/>
      <c r="O188" s="46">
        <f>VLOOKUP($D188,'[2]CSTD CS'!$D$26:$X$346,6,0)</f>
        <v>0</v>
      </c>
      <c r="P188" s="46"/>
      <c r="Q188" s="46">
        <f>VLOOKUP($D188,'[2]CSTD CS'!$D$26:$X$346,8,0)</f>
        <v>0</v>
      </c>
      <c r="R188" s="3"/>
      <c r="S188" s="46">
        <f>VLOOKUP($D188,'[2]CSTD CS'!$D$26:$X$346,7,0)</f>
        <v>0</v>
      </c>
      <c r="T188" s="46"/>
      <c r="U188" s="49"/>
      <c r="V188" s="46">
        <f>VLOOKUP($D188,'[2]CSTD CS'!$D$26:$X$346,9,0)</f>
        <v>0</v>
      </c>
      <c r="W188" s="46"/>
      <c r="X188" s="46">
        <f>VLOOKUP($D188,'[2]CSTD CS'!$D$26:$X$346,11,0)</f>
        <v>0</v>
      </c>
      <c r="Y188" s="3"/>
      <c r="Z188" s="46">
        <f>VLOOKUP($D188,'[2]CSTD CS'!$D$26:$X$346,10,0)</f>
        <v>0</v>
      </c>
      <c r="AA188" s="46"/>
      <c r="AB188" s="49"/>
      <c r="AC188" s="46">
        <f>VLOOKUP($D188,'[2]CSTD CS'!$D$26:$X$346,12,0)</f>
        <v>0</v>
      </c>
      <c r="AD188" s="46"/>
      <c r="AE188" s="46">
        <f>VLOOKUP($D188,'[2]CSTD CS'!$D$26:$X$346,14,0)</f>
        <v>0</v>
      </c>
      <c r="AF188" s="3"/>
      <c r="AG188" s="46">
        <f>VLOOKUP($D188,'[2]CSTD CS'!$D$26:$X$346,13,0)</f>
        <v>0</v>
      </c>
      <c r="AH188" s="46"/>
      <c r="AI188" s="49"/>
      <c r="AJ188" s="46">
        <f>VLOOKUP($D188,'[2]CSTD CS'!$D$26:$X$346,15,0)</f>
        <v>0</v>
      </c>
      <c r="AK188" s="46"/>
      <c r="AL188" s="46">
        <f>VLOOKUP($D188,'[2]CSTD CS'!$D$26:$X$346,17,0)</f>
        <v>0</v>
      </c>
      <c r="AM188" s="3"/>
      <c r="AN188" s="46">
        <f>VLOOKUP($D188,'[2]CSTD CS'!$D$26:$X$346,16,0)</f>
        <v>0</v>
      </c>
      <c r="AO188" s="46"/>
      <c r="AP188" s="51"/>
      <c r="AQ188" s="46">
        <f>VLOOKUP($D188,'[3]CSTD CS'!$D$25:$AD$344,13,0)</f>
        <v>0</v>
      </c>
      <c r="AR188" s="46"/>
      <c r="AS188" s="3" t="s">
        <v>671</v>
      </c>
      <c r="AT188" s="3"/>
      <c r="AU188" s="46"/>
      <c r="AV188" s="3"/>
      <c r="AW188" s="53"/>
      <c r="AX188" s="46">
        <f>VLOOKUP($D188,'[3]CSTD CS'!$D$25:$AD$344,15,0)</f>
        <v>0</v>
      </c>
      <c r="AY188" s="46"/>
      <c r="AZ188" s="3">
        <v>0</v>
      </c>
      <c r="BA188" s="3"/>
      <c r="BB188" s="46"/>
      <c r="BC188" s="3"/>
      <c r="BD188" s="33"/>
      <c r="BE188" s="46">
        <f>VLOOKUP($D188,'[3]CSTD CS'!$D$25:$AD$344,17,0)</f>
        <v>0</v>
      </c>
      <c r="BF188" s="46"/>
      <c r="BG188" s="3">
        <v>0</v>
      </c>
      <c r="BH188" s="3"/>
      <c r="BI188" s="46"/>
      <c r="BJ188" s="46"/>
      <c r="BK188" s="46"/>
      <c r="BL188" s="3"/>
      <c r="BM188" s="46">
        <f>VLOOKUP($D188,'[3]CSTD CS'!$D$25:$AD$344,20,0)</f>
        <v>0</v>
      </c>
      <c r="BN188" s="46"/>
      <c r="BO188" s="3">
        <v>0</v>
      </c>
      <c r="BP188" s="46"/>
      <c r="BQ188" s="46"/>
      <c r="BR188" s="46"/>
      <c r="BS188" s="46"/>
      <c r="BT188" s="3"/>
      <c r="BU188" s="46">
        <f>VLOOKUP($D188,'[3]CSTD CS'!$D$25:$AA$344,23,0)</f>
        <v>0</v>
      </c>
      <c r="BV188" s="46"/>
      <c r="BW188" s="3">
        <v>0</v>
      </c>
      <c r="BX188" s="3"/>
      <c r="BY188" s="46"/>
      <c r="BZ188" s="46"/>
      <c r="CA188" s="46"/>
      <c r="CB188" s="46"/>
      <c r="CC188" s="46" t="str">
        <f>VLOOKUP($D188,'[3]CSTD CS'!$D$25:$AD$344,25,0)</f>
        <v>HTXS NV</v>
      </c>
      <c r="CD188" s="46" t="str">
        <f>VLOOKUP($C188,[6]LTT!$C$10:$J$342,7,0)</f>
        <v>X</v>
      </c>
      <c r="CE188" s="46" t="s">
        <v>315</v>
      </c>
      <c r="CF188" s="3" t="s">
        <v>1314</v>
      </c>
      <c r="CG188" s="46"/>
      <c r="CH188" s="46">
        <f>VLOOKUP(D188,[7]LTT!$D$10:$Q$342,10,0)</f>
        <v>0</v>
      </c>
      <c r="CI188" s="3"/>
      <c r="CJ188" s="12" t="str">
        <f>VLOOKUP(D188,'[8]XET CUOI NAM'!$E$9:$BF$332,53,0)</f>
        <v>HTXS NV</v>
      </c>
      <c r="CK188" s="12" t="str">
        <f>VLOOKUP($D188,'[9]Mau 6'!$D$10:$R$333,7,0)</f>
        <v>X</v>
      </c>
      <c r="CL188" s="12" t="str">
        <f>VLOOKUP(D188,[10]PL7!$F$17:$G$117,2,0)</f>
        <v>X</v>
      </c>
      <c r="CM188" s="3" t="s">
        <v>1487</v>
      </c>
      <c r="CN188" s="12"/>
      <c r="CO188" s="12" t="s">
        <v>346</v>
      </c>
      <c r="CP188" s="46"/>
      <c r="CQ188" s="12"/>
      <c r="CR188" s="12"/>
      <c r="CS188" s="12" t="s">
        <v>371</v>
      </c>
      <c r="CT188" s="12" t="s">
        <v>315</v>
      </c>
      <c r="CU188" s="12" t="str">
        <f>VLOOKUP($D188,'[11]XET CUOI NAM'!$E$9:$BF$336,47,0)</f>
        <v>Tốt</v>
      </c>
      <c r="CV188" s="3" t="s">
        <v>1683</v>
      </c>
      <c r="CW188" s="12"/>
      <c r="CX188" s="203"/>
      <c r="CY188" s="46"/>
      <c r="CZ188" s="46"/>
      <c r="DA188" s="46"/>
      <c r="DB188" s="12" t="s">
        <v>2226</v>
      </c>
      <c r="DC188" s="12" t="s">
        <v>315</v>
      </c>
      <c r="DD188" s="12" t="s">
        <v>2227</v>
      </c>
      <c r="DE188" s="17" t="s">
        <v>2115</v>
      </c>
      <c r="DF188" s="5"/>
      <c r="DG188" s="313" t="s">
        <v>315</v>
      </c>
      <c r="DH188" s="5"/>
      <c r="DI188" s="5"/>
      <c r="DJ188" s="5"/>
      <c r="DL188" s="133" t="s">
        <v>2232</v>
      </c>
    </row>
    <row r="189" spans="1:116" s="9" customFormat="1" ht="30" hidden="1" customHeight="1" x14ac:dyDescent="0.25">
      <c r="A189" s="12">
        <f>ROW()-23</f>
        <v>166</v>
      </c>
      <c r="B189" s="12">
        <f>COUNTIF($E$24:E189,E189)</f>
        <v>6</v>
      </c>
      <c r="C189" s="17" t="s">
        <v>111</v>
      </c>
      <c r="D189" s="12" t="str">
        <f>VLOOKUP(C189,'[1]XET CUOI NAM'!$D$9:$E$332,2,0)</f>
        <v>01012014</v>
      </c>
      <c r="E189" s="12" t="s">
        <v>397</v>
      </c>
      <c r="F189" s="12" t="s">
        <v>378</v>
      </c>
      <c r="G189" s="49"/>
      <c r="H189" s="46">
        <f>VLOOKUP($D189,'[2]CSTD CS'!$D$26:$X$346,3,0)</f>
        <v>0</v>
      </c>
      <c r="I189" s="46"/>
      <c r="J189" s="46">
        <f>VLOOKUP($D189,'[2]CSTD CS'!$D$26:$X$346,5,0)</f>
        <v>0</v>
      </c>
      <c r="K189" s="3"/>
      <c r="L189" s="46">
        <f>VLOOKUP($D189,'[2]CSTD CS'!$D$26:$X$346,4,0)</f>
        <v>0</v>
      </c>
      <c r="M189" s="46"/>
      <c r="N189" s="49"/>
      <c r="O189" s="46">
        <f>VLOOKUP($D189,'[2]CSTD CS'!$D$26:$X$346,6,0)</f>
        <v>0</v>
      </c>
      <c r="P189" s="46"/>
      <c r="Q189" s="46">
        <f>VLOOKUP($D189,'[2]CSTD CS'!$D$26:$X$346,8,0)</f>
        <v>0</v>
      </c>
      <c r="R189" s="3"/>
      <c r="S189" s="46">
        <f>VLOOKUP($D189,'[2]CSTD CS'!$D$26:$X$346,7,0)</f>
        <v>0</v>
      </c>
      <c r="T189" s="46"/>
      <c r="U189" s="49"/>
      <c r="V189" s="46">
        <f>VLOOKUP($D189,'[2]CSTD CS'!$D$26:$X$346,9,0)</f>
        <v>0</v>
      </c>
      <c r="W189" s="46"/>
      <c r="X189" s="46">
        <f>VLOOKUP($D189,'[2]CSTD CS'!$D$26:$X$346,11,0)</f>
        <v>0</v>
      </c>
      <c r="Y189" s="3"/>
      <c r="Z189" s="46">
        <f>VLOOKUP($D189,'[2]CSTD CS'!$D$26:$X$346,10,0)</f>
        <v>0</v>
      </c>
      <c r="AA189" s="46"/>
      <c r="AB189" s="49"/>
      <c r="AC189" s="46">
        <f>VLOOKUP($D189,'[2]CSTD CS'!$D$26:$X$346,12,0)</f>
        <v>0</v>
      </c>
      <c r="AD189" s="46"/>
      <c r="AE189" s="46">
        <f>VLOOKUP($D189,'[2]CSTD CS'!$D$26:$X$346,14,0)</f>
        <v>0</v>
      </c>
      <c r="AF189" s="3"/>
      <c r="AG189" s="46">
        <f>VLOOKUP($D189,'[2]CSTD CS'!$D$26:$X$346,13,0)</f>
        <v>0</v>
      </c>
      <c r="AH189" s="46"/>
      <c r="AI189" s="49"/>
      <c r="AJ189" s="46" t="str">
        <f>VLOOKUP($D189,'[2]CSTD CS'!$D$26:$X$346,15,0)</f>
        <v>x</v>
      </c>
      <c r="AK189" s="46"/>
      <c r="AL189" s="46" t="str">
        <f>VLOOKUP($D189,'[2]CSTD CS'!$D$26:$X$346,17,0)</f>
        <v xml:space="preserve">Nghiên cứu thiết kế chế tạo máy chăm sóc cây cao su đã phát tán </v>
      </c>
      <c r="AM189" s="3"/>
      <c r="AN189" s="46">
        <f>VLOOKUP($D189,'[2]CSTD CS'!$D$26:$X$346,16,0)</f>
        <v>0</v>
      </c>
      <c r="AO189" s="46"/>
      <c r="AP189" s="38"/>
      <c r="AQ189" s="46" t="str">
        <f>VLOOKUP($D189,'[3]CSTD CS'!$D$25:$AD$344,13,0)</f>
        <v>x</v>
      </c>
      <c r="AR189" s="46" t="s">
        <v>346</v>
      </c>
      <c r="AS189" s="3" t="s">
        <v>672</v>
      </c>
      <c r="AT189" s="3"/>
      <c r="AU189" s="46" t="s">
        <v>346</v>
      </c>
      <c r="AV189" s="3"/>
      <c r="AW189" s="53"/>
      <c r="AX189" s="46">
        <f>VLOOKUP($D189,'[3]CSTD CS'!$D$25:$AD$344,15,0)</f>
        <v>0</v>
      </c>
      <c r="AY189" s="46"/>
      <c r="AZ189" s="3" t="s">
        <v>825</v>
      </c>
      <c r="BA189" s="3"/>
      <c r="BB189" s="46"/>
      <c r="BC189" s="3"/>
      <c r="BD189" s="33"/>
      <c r="BE189" s="46">
        <f>VLOOKUP($D189,'[3]CSTD CS'!$D$25:$AD$344,17,0)</f>
        <v>0</v>
      </c>
      <c r="BF189" s="46"/>
      <c r="BG189" s="3">
        <v>0</v>
      </c>
      <c r="BH189" s="3"/>
      <c r="BI189" s="46"/>
      <c r="BJ189" s="46"/>
      <c r="BK189" s="46"/>
      <c r="BL189" s="2"/>
      <c r="BM189" s="46">
        <f>VLOOKUP($D189,'[3]CSTD CS'!$D$25:$AD$344,20,0)</f>
        <v>0</v>
      </c>
      <c r="BN189" s="46"/>
      <c r="BO189" s="3" t="s">
        <v>1016</v>
      </c>
      <c r="BP189" s="46"/>
      <c r="BQ189" s="46"/>
      <c r="BR189" s="46"/>
      <c r="BS189" s="46"/>
      <c r="BT189" s="2"/>
      <c r="BU189" s="46">
        <f>VLOOKUP($D189,'[3]CSTD CS'!$D$25:$AA$344,23,0)</f>
        <v>0</v>
      </c>
      <c r="BV189" s="46"/>
      <c r="BW189" s="3" t="s">
        <v>1159</v>
      </c>
      <c r="BX189" s="3"/>
      <c r="BY189" s="46"/>
      <c r="BZ189" s="46"/>
      <c r="CA189" s="46"/>
      <c r="CB189" s="46"/>
      <c r="CC189" s="46" t="str">
        <f>VLOOKUP($D189,'[3]CSTD CS'!$D$25:$AD$344,25,0)</f>
        <v>HTXS NV</v>
      </c>
      <c r="CD189" s="46"/>
      <c r="CE189" s="46"/>
      <c r="CF189" s="3" t="s">
        <v>1315</v>
      </c>
      <c r="CG189" s="46"/>
      <c r="CH189" s="46">
        <f>VLOOKUP(D189,[7]LTT!$D$10:$Q$342,10,0)</f>
        <v>0</v>
      </c>
      <c r="CI189" s="3"/>
      <c r="CJ189" s="12" t="str">
        <f>VLOOKUP(D189,'[8]XET CUOI NAM'!$E$9:$BF$332,53,0)</f>
        <v>HTT NV</v>
      </c>
      <c r="CK189" s="12">
        <f>VLOOKUP($D189,'[9]Mau 6'!$D$10:$R$333,7,0)</f>
        <v>0</v>
      </c>
      <c r="CL189" s="12"/>
      <c r="CM189" s="3"/>
      <c r="CN189" s="12">
        <f t="shared" ref="CN189:CN207" si="12">SUM(COUNTIF(BU189,"x"),COUNTIF(CD189,"x"),COUNTIF(CK189,"x"))</f>
        <v>0</v>
      </c>
      <c r="CO189" s="12">
        <f>VLOOKUP($D189,'[9]Mau 6'!$D$10:$R$333,10,0)</f>
        <v>0</v>
      </c>
      <c r="CP189" s="46"/>
      <c r="CQ189" s="12">
        <f>VLOOKUP($D189,'[9]Mau 6'!$D$10:$R$333,10,0)</f>
        <v>0</v>
      </c>
      <c r="CR189" s="12">
        <f>VLOOKUP($D189,'[9]Mau 6'!$D$10:$R$333,10,0)</f>
        <v>0</v>
      </c>
      <c r="CS189" s="12" t="s">
        <v>431</v>
      </c>
      <c r="CT189" s="12"/>
      <c r="CU189" s="12"/>
      <c r="CV189" s="3"/>
      <c r="CW189" s="12"/>
      <c r="CX189" s="12"/>
      <c r="CY189" s="46"/>
      <c r="CZ189" s="46"/>
      <c r="DA189" s="46"/>
      <c r="DB189" s="12" t="s">
        <v>2227</v>
      </c>
      <c r="DC189" s="12">
        <v>0</v>
      </c>
      <c r="DD189" s="12">
        <v>0</v>
      </c>
      <c r="DE189" s="5"/>
      <c r="DF189" s="5">
        <f>VLOOKUP($C189,'[19]Mau 2'!$C$9:$J$364,6,0)</f>
        <v>0</v>
      </c>
      <c r="DG189" s="5"/>
      <c r="DH189" s="5"/>
      <c r="DI189" s="5"/>
      <c r="DJ189" s="5"/>
    </row>
    <row r="190" spans="1:116" s="9" customFormat="1" ht="30" customHeight="1" x14ac:dyDescent="0.25">
      <c r="A190" s="337">
        <f>IF(C190="","",SUBTOTAL(3,$D$24:D190))</f>
        <v>18</v>
      </c>
      <c r="B190" s="337">
        <f>COUNTIF($E$24:E190,E190)</f>
        <v>7</v>
      </c>
      <c r="C190" s="343" t="s">
        <v>1575</v>
      </c>
      <c r="D190" s="28" t="s">
        <v>1789</v>
      </c>
      <c r="E190" s="12" t="s">
        <v>397</v>
      </c>
      <c r="F190" s="12" t="s">
        <v>378</v>
      </c>
      <c r="G190" s="49"/>
      <c r="H190" s="46">
        <f>VLOOKUP($D190,'[2]CSTD CS'!$D$26:$X$346,3,0)</f>
        <v>0</v>
      </c>
      <c r="I190" s="46"/>
      <c r="J190" s="46">
        <f>VLOOKUP($D190,'[2]CSTD CS'!$D$26:$X$346,5,0)</f>
        <v>0</v>
      </c>
      <c r="K190" s="3"/>
      <c r="L190" s="46">
        <f>VLOOKUP($D190,'[2]CSTD CS'!$D$26:$X$346,4,0)</f>
        <v>0</v>
      </c>
      <c r="M190" s="46"/>
      <c r="N190" s="49"/>
      <c r="O190" s="46" t="str">
        <f>VLOOKUP($D190,'[2]CSTD CS'!$D$26:$X$346,6,0)</f>
        <v>x</v>
      </c>
      <c r="P190" s="46"/>
      <c r="Q190" s="46" t="str">
        <f>VLOOKUP($D190,'[2]CSTD CS'!$D$26:$X$346,8,0)</f>
        <v>Biên soạn hệ thống bài tập học phần Công nghệ CNC bậc Cao đẳng</v>
      </c>
      <c r="R190" s="3"/>
      <c r="S190" s="46">
        <f>VLOOKUP($D190,'[2]CSTD CS'!$D$26:$X$346,7,0)</f>
        <v>0</v>
      </c>
      <c r="T190" s="46"/>
      <c r="U190" s="49"/>
      <c r="V190" s="46" t="str">
        <f>VLOOKUP($D190,'[2]CSTD CS'!$D$26:$X$346,9,0)</f>
        <v>x</v>
      </c>
      <c r="W190" s="46"/>
      <c r="X190" s="46" t="str">
        <f>VLOOKUP($D190,'[2]CSTD CS'!$D$26:$X$346,11,0)</f>
        <v>Một số giải pháp nâng cao hiệu quả giảng dạy học phần Công nghệ CNC</v>
      </c>
      <c r="Y190" s="3"/>
      <c r="Z190" s="46" t="str">
        <f>VLOOKUP($D190,'[2]CSTD CS'!$D$26:$X$346,10,0)</f>
        <v>x</v>
      </c>
      <c r="AA190" s="46"/>
      <c r="AB190" s="49"/>
      <c r="AC190" s="46" t="str">
        <f>VLOOKUP($D190,'[2]CSTD CS'!$D$26:$X$346,12,0)</f>
        <v>x</v>
      </c>
      <c r="AD190" s="46"/>
      <c r="AE190" s="46" t="str">
        <f>VLOOKUP($D190,'[2]CSTD CS'!$D$26:$X$346,14,0)</f>
        <v xml:space="preserve">Vận dụng phương pháp dạy thực hành theo nhóm nhỏ cho học phần TT CAD/CAM-CNC bậc CĐ Trường CĐKT Lý Tự Trọng  </v>
      </c>
      <c r="AF190" s="3"/>
      <c r="AG190" s="46">
        <f>VLOOKUP($D190,'[2]CSTD CS'!$D$26:$X$346,13,0)</f>
        <v>0</v>
      </c>
      <c r="AH190" s="46"/>
      <c r="AI190" s="49"/>
      <c r="AJ190" s="46" t="str">
        <f>VLOOKUP($D190,'[2]CSTD CS'!$D$26:$X$346,15,0)</f>
        <v>x</v>
      </c>
      <c r="AK190" s="46"/>
      <c r="AL190" s="46" t="str">
        <f>VLOOKUP($D190,'[2]CSTD CS'!$D$26:$X$346,17,0)</f>
        <v>Biên soạn bài giảng học phần Công nghệ CNC giảng dạy bậc trung cấp chuyên nghiệp  ngành Cơ khí chế tạo trường Cao đẳng Kỹ thuật Lý Tự Trọng TP.HCM</v>
      </c>
      <c r="AM190" s="3"/>
      <c r="AN190" s="325" t="str">
        <f>VLOOKUP($D190,'[2]CSTD CS'!$D$26:$X$346,16,0)</f>
        <v>x</v>
      </c>
      <c r="AO190" s="46"/>
      <c r="AP190" s="41"/>
      <c r="AQ190" s="46">
        <f>VLOOKUP($D190,'[3]CSTD CS'!$D$25:$AD$344,13,0)</f>
        <v>0</v>
      </c>
      <c r="AR190" s="46"/>
      <c r="AS190" s="3" t="s">
        <v>673</v>
      </c>
      <c r="AT190" s="3"/>
      <c r="AU190" s="46"/>
      <c r="AV190" s="3"/>
      <c r="AW190" s="53"/>
      <c r="AX190" s="325" t="str">
        <f>VLOOKUP($D190,'[3]CSTD CS'!$D$25:$AD$344,15,0)</f>
        <v>x</v>
      </c>
      <c r="AY190" s="46" t="s">
        <v>346</v>
      </c>
      <c r="AZ190" s="3" t="s">
        <v>826</v>
      </c>
      <c r="BA190" s="3"/>
      <c r="BB190" s="46"/>
      <c r="BC190" s="3"/>
      <c r="BD190" s="33"/>
      <c r="BE190" s="325" t="str">
        <f>VLOOKUP($D190,'[3]CSTD CS'!$D$25:$AD$344,17,0)</f>
        <v>x</v>
      </c>
      <c r="BF190" s="46" t="s">
        <v>315</v>
      </c>
      <c r="BG190" s="3" t="s">
        <v>912</v>
      </c>
      <c r="BH190" s="3"/>
      <c r="BI190" s="46" t="s">
        <v>346</v>
      </c>
      <c r="BJ190" s="46"/>
      <c r="BK190" s="46"/>
      <c r="BL190" s="15"/>
      <c r="BM190" s="46">
        <f>VLOOKUP($D190,'[3]CSTD CS'!$D$25:$AD$344,20,0)</f>
        <v>0</v>
      </c>
      <c r="BN190" s="46"/>
      <c r="BO190" s="3" t="s">
        <v>1017</v>
      </c>
      <c r="BP190" s="46"/>
      <c r="BQ190" s="46"/>
      <c r="BR190" s="46"/>
      <c r="BS190" s="46"/>
      <c r="BT190" s="15"/>
      <c r="BU190" s="46">
        <f>VLOOKUP($D190,'[3]CSTD CS'!$D$25:$AA$344,23,0)</f>
        <v>0</v>
      </c>
      <c r="BV190" s="46"/>
      <c r="BW190" s="3" t="s">
        <v>1160</v>
      </c>
      <c r="BX190" s="3"/>
      <c r="BY190" s="46"/>
      <c r="BZ190" s="46"/>
      <c r="CA190" s="46"/>
      <c r="CB190" s="46"/>
      <c r="CC190" s="46" t="str">
        <f>VLOOKUP($D190,'[3]CSTD CS'!$D$25:$AD$344,25,0)</f>
        <v>HTXS NV</v>
      </c>
      <c r="CD190" s="46"/>
      <c r="CE190" s="46"/>
      <c r="CF190" s="3" t="s">
        <v>1316</v>
      </c>
      <c r="CG190" s="46"/>
      <c r="CH190" s="46">
        <f>VLOOKUP(D190,[7]LTT!$D$10:$Q$342,10,0)</f>
        <v>0</v>
      </c>
      <c r="CI190" s="3"/>
      <c r="CJ190" s="12" t="str">
        <f>VLOOKUP(D190,'[8]XET CUOI NAM'!$E$9:$BF$332,53,0)</f>
        <v>HTT NV</v>
      </c>
      <c r="CK190" s="12">
        <f>VLOOKUP($D190,'[9]Mau 6'!$D$10:$R$333,7,0)</f>
        <v>0</v>
      </c>
      <c r="CL190" s="12"/>
      <c r="CM190" s="3" t="s">
        <v>1488</v>
      </c>
      <c r="CN190" s="12">
        <f t="shared" si="12"/>
        <v>0</v>
      </c>
      <c r="CO190" s="12">
        <f>VLOOKUP($D190,'[9]Mau 6'!$D$10:$R$333,10,0)</f>
        <v>0</v>
      </c>
      <c r="CP190" s="46"/>
      <c r="CQ190" s="12">
        <f>VLOOKUP($D190,'[9]Mau 6'!$D$10:$R$333,10,0)</f>
        <v>0</v>
      </c>
      <c r="CR190" s="12">
        <f>VLOOKUP($D190,'[9]Mau 6'!$D$10:$R$333,10,0)</f>
        <v>0</v>
      </c>
      <c r="CS190" s="12" t="s">
        <v>371</v>
      </c>
      <c r="CT190" s="12"/>
      <c r="CU190" s="12"/>
      <c r="CV190" s="3" t="s">
        <v>1684</v>
      </c>
      <c r="CW190" s="12"/>
      <c r="CX190" s="12"/>
      <c r="CY190" s="46"/>
      <c r="CZ190" s="46"/>
      <c r="DA190" s="46"/>
      <c r="DB190" s="12" t="s">
        <v>2226</v>
      </c>
      <c r="DC190" s="337" t="s">
        <v>315</v>
      </c>
      <c r="DD190" s="12"/>
      <c r="DE190" s="17" t="s">
        <v>2116</v>
      </c>
      <c r="DF190" s="5">
        <f>VLOOKUP($C190,'[19]Mau 2'!$C$9:$J$364,6,0)</f>
        <v>0</v>
      </c>
      <c r="DG190" s="5"/>
      <c r="DH190" s="5"/>
      <c r="DI190" s="5"/>
      <c r="DJ190" s="5"/>
    </row>
    <row r="191" spans="1:116" s="9" customFormat="1" ht="30" hidden="1" customHeight="1" x14ac:dyDescent="0.25">
      <c r="A191" s="12">
        <f>IF(C191="","",SUBTOTAL(3,$D$24:D191))</f>
        <v>18</v>
      </c>
      <c r="B191" s="12">
        <f>COUNTIF($E$24:E191,E191)</f>
        <v>8</v>
      </c>
      <c r="C191" s="316" t="s">
        <v>113</v>
      </c>
      <c r="D191" s="12" t="str">
        <f>VLOOKUP(C191,'[1]XET CUOI NAM'!$D$9:$E$332,2,0)</f>
        <v>01012006</v>
      </c>
      <c r="E191" s="12" t="s">
        <v>397</v>
      </c>
      <c r="F191" s="12" t="s">
        <v>378</v>
      </c>
      <c r="G191" s="49"/>
      <c r="H191" s="46">
        <f>VLOOKUP($D191,'[2]CSTD CS'!$D$26:$X$346,3,0)</f>
        <v>0</v>
      </c>
      <c r="I191" s="46"/>
      <c r="J191" s="46">
        <f>VLOOKUP($D191,'[2]CSTD CS'!$D$26:$X$346,5,0)</f>
        <v>0</v>
      </c>
      <c r="K191" s="3"/>
      <c r="L191" s="46">
        <f>VLOOKUP($D191,'[2]CSTD CS'!$D$26:$X$346,4,0)</f>
        <v>0</v>
      </c>
      <c r="M191" s="46"/>
      <c r="N191" s="49"/>
      <c r="O191" s="46">
        <f>VLOOKUP($D191,'[2]CSTD CS'!$D$26:$X$346,6,0)</f>
        <v>0</v>
      </c>
      <c r="P191" s="46"/>
      <c r="Q191" s="46">
        <f>VLOOKUP($D191,'[2]CSTD CS'!$D$26:$X$346,8,0)</f>
        <v>0</v>
      </c>
      <c r="R191" s="3"/>
      <c r="S191" s="46">
        <f>VLOOKUP($D191,'[2]CSTD CS'!$D$26:$X$346,7,0)</f>
        <v>0</v>
      </c>
      <c r="T191" s="46"/>
      <c r="U191" s="49"/>
      <c r="V191" s="46" t="str">
        <f>VLOOKUP($D191,'[2]CSTD CS'!$D$26:$X$346,9,0)</f>
        <v>x</v>
      </c>
      <c r="W191" s="46"/>
      <c r="X191" s="46" t="str">
        <f>VLOOKUP($D191,'[2]CSTD CS'!$D$26:$X$346,11,0)</f>
        <v>Biên soạn tài liệu An toàn và môi trường CN dành cho hệ Cao đẳng</v>
      </c>
      <c r="Y191" s="3"/>
      <c r="Z191" s="46">
        <f>VLOOKUP($D191,'[2]CSTD CS'!$D$26:$X$346,10,0)</f>
        <v>0</v>
      </c>
      <c r="AA191" s="46"/>
      <c r="AB191" s="49"/>
      <c r="AC191" s="46">
        <f>VLOOKUP($D191,'[2]CSTD CS'!$D$26:$X$346,12,0)</f>
        <v>0</v>
      </c>
      <c r="AD191" s="46"/>
      <c r="AE191" s="46" t="str">
        <f>VLOOKUP($D191,'[2]CSTD CS'!$D$26:$X$346,14,0)</f>
        <v>Biên soạn đề cương chi tiết, học phần AT &amp; MTCN bậc cao đẳng ngành CNKT Cơ khí trường CĐKT Lý Tự Trọng</v>
      </c>
      <c r="AF191" s="3"/>
      <c r="AG191" s="46">
        <f>VLOOKUP($D191,'[2]CSTD CS'!$D$26:$X$346,13,0)</f>
        <v>0</v>
      </c>
      <c r="AH191" s="46"/>
      <c r="AI191" s="49"/>
      <c r="AJ191" s="46" t="str">
        <f>VLOOKUP($D191,'[2]CSTD CS'!$D$26:$X$346,15,0)</f>
        <v>x</v>
      </c>
      <c r="AK191" s="46"/>
      <c r="AL191" s="46" t="str">
        <f>VLOOKUP($D191,'[2]CSTD CS'!$D$26:$X$346,17,0)</f>
        <v>Biên soạn bài giảng học phần Vật liệu học giảng dạy bậc Cao đẳng ngành Công nghệ kỹ thuật Cơ khí và Ôtô trường Cao đẳng Kỹ thuật Lý Tự Trọng TP.HCM</v>
      </c>
      <c r="AM191" s="3"/>
      <c r="AN191" s="46">
        <f>VLOOKUP($D191,'[2]CSTD CS'!$D$26:$X$346,16,0)</f>
        <v>0</v>
      </c>
      <c r="AO191" s="46"/>
      <c r="AP191" s="38"/>
      <c r="AQ191" s="46">
        <f>VLOOKUP($D191,'[3]CSTD CS'!$D$25:$AD$344,13,0)</f>
        <v>0</v>
      </c>
      <c r="AR191" s="46"/>
      <c r="AS191" s="3" t="s">
        <v>674</v>
      </c>
      <c r="AT191" s="3"/>
      <c r="AU191" s="46"/>
      <c r="AV191" s="3"/>
      <c r="AW191" s="53"/>
      <c r="AX191" s="46">
        <f>VLOOKUP($D191,'[3]CSTD CS'!$D$25:$AD$344,15,0)</f>
        <v>0</v>
      </c>
      <c r="AY191" s="46"/>
      <c r="AZ191" s="3" t="s">
        <v>827</v>
      </c>
      <c r="BA191" s="3"/>
      <c r="BB191" s="46"/>
      <c r="BC191" s="3"/>
      <c r="BD191" s="33"/>
      <c r="BE191" s="46">
        <f>VLOOKUP($D191,'[3]CSTD CS'!$D$25:$AD$344,17,0)</f>
        <v>0</v>
      </c>
      <c r="BF191" s="46"/>
      <c r="BG191" s="3" t="s">
        <v>913</v>
      </c>
      <c r="BH191" s="3"/>
      <c r="BI191" s="46"/>
      <c r="BJ191" s="46"/>
      <c r="BK191" s="46"/>
      <c r="BL191" s="2"/>
      <c r="BM191" s="46">
        <f>VLOOKUP($D191,'[3]CSTD CS'!$D$25:$AD$344,20,0)</f>
        <v>0</v>
      </c>
      <c r="BN191" s="46"/>
      <c r="BO191" s="3" t="s">
        <v>1018</v>
      </c>
      <c r="BP191" s="46"/>
      <c r="BQ191" s="46"/>
      <c r="BR191" s="46"/>
      <c r="BS191" s="46"/>
      <c r="BT191" s="2"/>
      <c r="BU191" s="46">
        <f>VLOOKUP($D191,'[3]CSTD CS'!$D$25:$AA$344,23,0)</f>
        <v>0</v>
      </c>
      <c r="BV191" s="46"/>
      <c r="BW191" s="3">
        <v>0</v>
      </c>
      <c r="BX191" s="3"/>
      <c r="BY191" s="46"/>
      <c r="BZ191" s="46"/>
      <c r="CA191" s="46"/>
      <c r="CB191" s="46"/>
      <c r="CC191" s="46" t="str">
        <f>VLOOKUP($D191,'[3]CSTD CS'!$D$25:$AD$344,25,0)</f>
        <v>HTXS NV</v>
      </c>
      <c r="CD191" s="46"/>
      <c r="CE191" s="46"/>
      <c r="CF191" s="3">
        <v>0</v>
      </c>
      <c r="CG191" s="46"/>
      <c r="CH191" s="46">
        <f>VLOOKUP(D191,[7]LTT!$D$10:$Q$342,10,0)</f>
        <v>0</v>
      </c>
      <c r="CI191" s="3"/>
      <c r="CJ191" s="12" t="str">
        <f>VLOOKUP(D191,'[8]XET CUOI NAM'!$E$9:$BF$332,53,0)</f>
        <v>HTT NV</v>
      </c>
      <c r="CK191" s="12">
        <f>VLOOKUP($D191,'[9]Mau 6'!$D$10:$R$333,7,0)</f>
        <v>0</v>
      </c>
      <c r="CL191" s="12"/>
      <c r="CM191" s="3" t="s">
        <v>1489</v>
      </c>
      <c r="CN191" s="12">
        <f t="shared" si="12"/>
        <v>0</v>
      </c>
      <c r="CO191" s="12">
        <f>VLOOKUP($D191,'[9]Mau 6'!$D$10:$R$333,10,0)</f>
        <v>0</v>
      </c>
      <c r="CP191" s="46"/>
      <c r="CQ191" s="12">
        <f>VLOOKUP($D191,'[9]Mau 6'!$D$10:$R$333,10,0)</f>
        <v>0</v>
      </c>
      <c r="CR191" s="12">
        <f>VLOOKUP($D191,'[9]Mau 6'!$D$10:$R$333,10,0)</f>
        <v>0</v>
      </c>
      <c r="CS191" s="12" t="s">
        <v>371</v>
      </c>
      <c r="CT191" s="12"/>
      <c r="CU191" s="12"/>
      <c r="CV191" s="3"/>
      <c r="CW191" s="12"/>
      <c r="CX191" s="12"/>
      <c r="CY191" s="46"/>
      <c r="CZ191" s="46"/>
      <c r="DA191" s="46"/>
      <c r="DB191" s="12" t="s">
        <v>2226</v>
      </c>
      <c r="DC191" s="12" t="s">
        <v>315</v>
      </c>
      <c r="DD191" s="12"/>
      <c r="DE191" s="17" t="s">
        <v>2117</v>
      </c>
      <c r="DF191" s="5">
        <f>VLOOKUP($C191,'[19]Mau 2'!$C$9:$J$364,6,0)</f>
        <v>0</v>
      </c>
      <c r="DG191" s="5"/>
      <c r="DH191" s="5"/>
      <c r="DI191" s="5"/>
      <c r="DJ191" s="5"/>
    </row>
    <row r="192" spans="1:116" s="9" customFormat="1" ht="30" hidden="1" customHeight="1" x14ac:dyDescent="0.25">
      <c r="A192" s="12">
        <f t="shared" ref="A192:A199" si="13">ROW()-23</f>
        <v>169</v>
      </c>
      <c r="B192" s="12">
        <f>COUNTIF($E$24:E192,E192)</f>
        <v>9</v>
      </c>
      <c r="C192" s="17" t="s">
        <v>114</v>
      </c>
      <c r="D192" s="12" t="str">
        <f>VLOOKUP(C192,'[1]XET CUOI NAM'!$D$9:$E$332,2,0)</f>
        <v>01012004</v>
      </c>
      <c r="E192" s="12" t="s">
        <v>397</v>
      </c>
      <c r="F192" s="12" t="s">
        <v>378</v>
      </c>
      <c r="G192" s="49"/>
      <c r="H192" s="46">
        <f>VLOOKUP($D192,'[2]CSTD CS'!$D$26:$X$346,3,0)</f>
        <v>0</v>
      </c>
      <c r="I192" s="46"/>
      <c r="J192" s="46">
        <f>VLOOKUP($D192,'[2]CSTD CS'!$D$26:$X$346,5,0)</f>
        <v>0</v>
      </c>
      <c r="K192" s="3"/>
      <c r="L192" s="46">
        <f>VLOOKUP($D192,'[2]CSTD CS'!$D$26:$X$346,4,0)</f>
        <v>0</v>
      </c>
      <c r="M192" s="46"/>
      <c r="N192" s="49"/>
      <c r="O192" s="46">
        <f>VLOOKUP($D192,'[2]CSTD CS'!$D$26:$X$346,6,0)</f>
        <v>0</v>
      </c>
      <c r="P192" s="46"/>
      <c r="Q192" s="46">
        <f>VLOOKUP($D192,'[2]CSTD CS'!$D$26:$X$346,8,0)</f>
        <v>0</v>
      </c>
      <c r="R192" s="3"/>
      <c r="S192" s="46">
        <f>VLOOKUP($D192,'[2]CSTD CS'!$D$26:$X$346,7,0)</f>
        <v>0</v>
      </c>
      <c r="T192" s="46"/>
      <c r="U192" s="49"/>
      <c r="V192" s="46">
        <f>VLOOKUP($D192,'[2]CSTD CS'!$D$26:$X$346,9,0)</f>
        <v>0</v>
      </c>
      <c r="W192" s="46"/>
      <c r="X192" s="46">
        <f>VLOOKUP($D192,'[2]CSTD CS'!$D$26:$X$346,11,0)</f>
        <v>0</v>
      </c>
      <c r="Y192" s="3"/>
      <c r="Z192" s="46">
        <f>VLOOKUP($D192,'[2]CSTD CS'!$D$26:$X$346,10,0)</f>
        <v>0</v>
      </c>
      <c r="AA192" s="46"/>
      <c r="AB192" s="49"/>
      <c r="AC192" s="46">
        <f>VLOOKUP($D192,'[2]CSTD CS'!$D$26:$X$346,12,0)</f>
        <v>0</v>
      </c>
      <c r="AD192" s="46"/>
      <c r="AE192" s="46">
        <f>VLOOKUP($D192,'[2]CSTD CS'!$D$26:$X$346,14,0)</f>
        <v>0</v>
      </c>
      <c r="AF192" s="3"/>
      <c r="AG192" s="46">
        <f>VLOOKUP($D192,'[2]CSTD CS'!$D$26:$X$346,13,0)</f>
        <v>0</v>
      </c>
      <c r="AH192" s="46"/>
      <c r="AI192" s="49"/>
      <c r="AJ192" s="46">
        <f>VLOOKUP($D192,'[2]CSTD CS'!$D$26:$X$346,15,0)</f>
        <v>0</v>
      </c>
      <c r="AK192" s="46"/>
      <c r="AL192" s="46">
        <f>VLOOKUP($D192,'[2]CSTD CS'!$D$26:$X$346,17,0)</f>
        <v>0</v>
      </c>
      <c r="AM192" s="3"/>
      <c r="AN192" s="46">
        <f>VLOOKUP($D192,'[2]CSTD CS'!$D$26:$X$346,16,0)</f>
        <v>0</v>
      </c>
      <c r="AO192" s="46"/>
      <c r="AP192" s="41"/>
      <c r="AQ192" s="46">
        <f>VLOOKUP($D192,'[3]CSTD CS'!$D$25:$AD$344,13,0)</f>
        <v>0</v>
      </c>
      <c r="AR192" s="46"/>
      <c r="AS192" s="3" t="s">
        <v>675</v>
      </c>
      <c r="AT192" s="3"/>
      <c r="AU192" s="46"/>
      <c r="AV192" s="3"/>
      <c r="AW192" s="53"/>
      <c r="AX192" s="46">
        <f>VLOOKUP($D192,'[3]CSTD CS'!$D$25:$AD$344,15,0)</f>
        <v>0</v>
      </c>
      <c r="AY192" s="46"/>
      <c r="AZ192" s="3">
        <v>0</v>
      </c>
      <c r="BA192" s="3"/>
      <c r="BB192" s="46"/>
      <c r="BC192" s="3"/>
      <c r="BD192" s="33"/>
      <c r="BE192" s="46">
        <f>VLOOKUP($D192,'[3]CSTD CS'!$D$25:$AD$344,17,0)</f>
        <v>0</v>
      </c>
      <c r="BF192" s="46"/>
      <c r="BG192" s="3">
        <v>0</v>
      </c>
      <c r="BH192" s="3"/>
      <c r="BI192" s="46"/>
      <c r="BJ192" s="46"/>
      <c r="BK192" s="46"/>
      <c r="BL192" s="15"/>
      <c r="BM192" s="46">
        <f>VLOOKUP($D192,'[3]CSTD CS'!$D$25:$AD$344,20,0)</f>
        <v>0</v>
      </c>
      <c r="BN192" s="46"/>
      <c r="BO192" s="3">
        <v>0</v>
      </c>
      <c r="BP192" s="46"/>
      <c r="BQ192" s="46"/>
      <c r="BR192" s="46"/>
      <c r="BS192" s="46"/>
      <c r="BT192" s="15"/>
      <c r="BU192" s="46">
        <f>VLOOKUP($D192,'[3]CSTD CS'!$D$25:$AA$344,23,0)</f>
        <v>0</v>
      </c>
      <c r="BV192" s="46"/>
      <c r="BW192" s="3">
        <v>0</v>
      </c>
      <c r="BX192" s="3"/>
      <c r="BY192" s="46"/>
      <c r="BZ192" s="46"/>
      <c r="CA192" s="46"/>
      <c r="CB192" s="46"/>
      <c r="CC192" s="46" t="str">
        <f>VLOOKUP($D192,'[3]CSTD CS'!$D$25:$AD$344,25,0)</f>
        <v>HTT NV</v>
      </c>
      <c r="CD192" s="46"/>
      <c r="CE192" s="46"/>
      <c r="CF192" s="3">
        <v>0</v>
      </c>
      <c r="CG192" s="46"/>
      <c r="CH192" s="46">
        <f>VLOOKUP(D192,[7]LTT!$D$10:$Q$342,10,0)</f>
        <v>0</v>
      </c>
      <c r="CI192" s="3"/>
      <c r="CJ192" s="12" t="str">
        <f>VLOOKUP(D192,'[8]XET CUOI NAM'!$E$9:$BF$332,53,0)</f>
        <v>HTT NV</v>
      </c>
      <c r="CK192" s="12">
        <f>VLOOKUP($D192,'[9]Mau 6'!$D$10:$R$333,7,0)</f>
        <v>0</v>
      </c>
      <c r="CL192" s="12"/>
      <c r="CM192" s="3"/>
      <c r="CN192" s="12">
        <f t="shared" si="12"/>
        <v>0</v>
      </c>
      <c r="CO192" s="12">
        <f>VLOOKUP($D192,'[9]Mau 6'!$D$10:$R$333,10,0)</f>
        <v>0</v>
      </c>
      <c r="CP192" s="46"/>
      <c r="CQ192" s="12">
        <f>VLOOKUP($D192,'[9]Mau 6'!$D$10:$R$333,10,0)</f>
        <v>0</v>
      </c>
      <c r="CR192" s="12">
        <f>VLOOKUP($D192,'[9]Mau 6'!$D$10:$R$333,10,0)</f>
        <v>0</v>
      </c>
      <c r="CS192" s="12" t="s">
        <v>431</v>
      </c>
      <c r="CT192" s="12"/>
      <c r="CU192" s="12"/>
      <c r="CV192" s="3"/>
      <c r="CW192" s="12"/>
      <c r="CX192" s="12"/>
      <c r="CY192" s="46"/>
      <c r="CZ192" s="46"/>
      <c r="DA192" s="46"/>
      <c r="DB192" s="12" t="s">
        <v>2227</v>
      </c>
      <c r="DC192" s="12">
        <v>0</v>
      </c>
      <c r="DD192" s="12">
        <v>0</v>
      </c>
      <c r="DE192" s="5"/>
      <c r="DF192" s="5">
        <f>VLOOKUP($C192,'[19]Mau 2'!$C$9:$J$364,6,0)</f>
        <v>0</v>
      </c>
      <c r="DG192" s="5"/>
      <c r="DH192" s="5"/>
      <c r="DI192" s="5"/>
      <c r="DJ192" s="5"/>
    </row>
    <row r="193" spans="1:114" s="9" customFormat="1" ht="30" hidden="1" customHeight="1" x14ac:dyDescent="0.25">
      <c r="A193" s="12">
        <f t="shared" si="13"/>
        <v>170</v>
      </c>
      <c r="B193" s="12">
        <f>COUNTIF($E$24:E193,E193)</f>
        <v>10</v>
      </c>
      <c r="C193" s="17" t="s">
        <v>115</v>
      </c>
      <c r="D193" s="12" t="str">
        <f>VLOOKUP(C193,'[1]XET CUOI NAM'!$D$9:$E$332,2,0)</f>
        <v>01012012</v>
      </c>
      <c r="E193" s="12" t="s">
        <v>397</v>
      </c>
      <c r="F193" s="12" t="s">
        <v>378</v>
      </c>
      <c r="G193" s="49"/>
      <c r="H193" s="46">
        <f>VLOOKUP($D193,'[2]CSTD CS'!$D$26:$X$346,3,0)</f>
        <v>0</v>
      </c>
      <c r="I193" s="46"/>
      <c r="J193" s="46">
        <f>VLOOKUP($D193,'[2]CSTD CS'!$D$26:$X$346,5,0)</f>
        <v>0</v>
      </c>
      <c r="K193" s="3"/>
      <c r="L193" s="46">
        <f>VLOOKUP($D193,'[2]CSTD CS'!$D$26:$X$346,4,0)</f>
        <v>0</v>
      </c>
      <c r="M193" s="46"/>
      <c r="N193" s="49"/>
      <c r="O193" s="46">
        <f>VLOOKUP($D193,'[2]CSTD CS'!$D$26:$X$346,6,0)</f>
        <v>0</v>
      </c>
      <c r="P193" s="46"/>
      <c r="Q193" s="46">
        <f>VLOOKUP($D193,'[2]CSTD CS'!$D$26:$X$346,8,0)</f>
        <v>0</v>
      </c>
      <c r="R193" s="3"/>
      <c r="S193" s="46">
        <f>VLOOKUP($D193,'[2]CSTD CS'!$D$26:$X$346,7,0)</f>
        <v>0</v>
      </c>
      <c r="T193" s="46"/>
      <c r="U193" s="49"/>
      <c r="V193" s="46">
        <f>VLOOKUP($D193,'[2]CSTD CS'!$D$26:$X$346,9,0)</f>
        <v>0</v>
      </c>
      <c r="W193" s="46"/>
      <c r="X193" s="46">
        <f>VLOOKUP($D193,'[2]CSTD CS'!$D$26:$X$346,11,0)</f>
        <v>0</v>
      </c>
      <c r="Y193" s="3"/>
      <c r="Z193" s="46">
        <f>VLOOKUP($D193,'[2]CSTD CS'!$D$26:$X$346,10,0)</f>
        <v>0</v>
      </c>
      <c r="AA193" s="46"/>
      <c r="AB193" s="49"/>
      <c r="AC193" s="46">
        <f>VLOOKUP($D193,'[2]CSTD CS'!$D$26:$X$346,12,0)</f>
        <v>0</v>
      </c>
      <c r="AD193" s="46"/>
      <c r="AE193" s="46">
        <f>VLOOKUP($D193,'[2]CSTD CS'!$D$26:$X$346,14,0)</f>
        <v>0</v>
      </c>
      <c r="AF193" s="3"/>
      <c r="AG193" s="46">
        <f>VLOOKUP($D193,'[2]CSTD CS'!$D$26:$X$346,13,0)</f>
        <v>0</v>
      </c>
      <c r="AH193" s="46"/>
      <c r="AI193" s="49"/>
      <c r="AJ193" s="46">
        <f>VLOOKUP($D193,'[2]CSTD CS'!$D$26:$X$346,15,0)</f>
        <v>0</v>
      </c>
      <c r="AK193" s="46"/>
      <c r="AL193" s="46">
        <f>VLOOKUP($D193,'[2]CSTD CS'!$D$26:$X$346,17,0)</f>
        <v>0</v>
      </c>
      <c r="AM193" s="3"/>
      <c r="AN193" s="46">
        <f>VLOOKUP($D193,'[2]CSTD CS'!$D$26:$X$346,16,0)</f>
        <v>0</v>
      </c>
      <c r="AO193" s="46"/>
      <c r="AP193" s="41"/>
      <c r="AQ193" s="46">
        <f>VLOOKUP($D193,'[3]CSTD CS'!$D$25:$AD$344,13,0)</f>
        <v>0</v>
      </c>
      <c r="AR193" s="46"/>
      <c r="AS193" s="3" t="s">
        <v>676</v>
      </c>
      <c r="AT193" s="3"/>
      <c r="AU193" s="46"/>
      <c r="AV193" s="3"/>
      <c r="AW193" s="53"/>
      <c r="AX193" s="46">
        <f>VLOOKUP($D193,'[3]CSTD CS'!$D$25:$AD$344,15,0)</f>
        <v>0</v>
      </c>
      <c r="AY193" s="46"/>
      <c r="AZ193" s="3">
        <v>0</v>
      </c>
      <c r="BA193" s="3"/>
      <c r="BB193" s="46"/>
      <c r="BC193" s="3"/>
      <c r="BD193" s="33"/>
      <c r="BE193" s="46">
        <f>VLOOKUP($D193,'[3]CSTD CS'!$D$25:$AD$344,17,0)</f>
        <v>0</v>
      </c>
      <c r="BF193" s="46"/>
      <c r="BG193" s="3">
        <v>0</v>
      </c>
      <c r="BH193" s="3"/>
      <c r="BI193" s="46"/>
      <c r="BJ193" s="46"/>
      <c r="BK193" s="46"/>
      <c r="BL193" s="15"/>
      <c r="BM193" s="46">
        <f>VLOOKUP($D193,'[3]CSTD CS'!$D$25:$AD$344,20,0)</f>
        <v>0</v>
      </c>
      <c r="BN193" s="46"/>
      <c r="BO193" s="3">
        <v>0</v>
      </c>
      <c r="BP193" s="46"/>
      <c r="BQ193" s="46"/>
      <c r="BR193" s="46"/>
      <c r="BS193" s="46"/>
      <c r="BT193" s="15"/>
      <c r="BU193" s="46">
        <f>VLOOKUP($D193,'[3]CSTD CS'!$D$25:$AA$344,23,0)</f>
        <v>0</v>
      </c>
      <c r="BV193" s="46"/>
      <c r="BW193" s="3">
        <v>0</v>
      </c>
      <c r="BX193" s="3"/>
      <c r="BY193" s="46"/>
      <c r="BZ193" s="46"/>
      <c r="CA193" s="46"/>
      <c r="CB193" s="46" t="s">
        <v>315</v>
      </c>
      <c r="CC193" s="46" t="str">
        <f>VLOOKUP($D193,'[3]CSTD CS'!$D$25:$AD$344,25,0)</f>
        <v>HTXS NV</v>
      </c>
      <c r="CD193" s="46"/>
      <c r="CE193" s="46"/>
      <c r="CF193" s="3">
        <v>0</v>
      </c>
      <c r="CG193" s="46"/>
      <c r="CH193" s="46">
        <f>VLOOKUP(D193,[7]LTT!$D$10:$Q$342,10,0)</f>
        <v>0</v>
      </c>
      <c r="CI193" s="3"/>
      <c r="CJ193" s="12" t="str">
        <f>VLOOKUP(D193,'[8]XET CUOI NAM'!$E$9:$BF$332,53,0)</f>
        <v>HTT NV</v>
      </c>
      <c r="CK193" s="12">
        <f>VLOOKUP($D193,'[9]Mau 6'!$D$10:$R$333,7,0)</f>
        <v>0</v>
      </c>
      <c r="CL193" s="12"/>
      <c r="CM193" s="3"/>
      <c r="CN193" s="12">
        <f t="shared" si="12"/>
        <v>0</v>
      </c>
      <c r="CO193" s="12">
        <f>VLOOKUP($D193,'[9]Mau 6'!$D$10:$R$333,10,0)</f>
        <v>0</v>
      </c>
      <c r="CP193" s="46"/>
      <c r="CQ193" s="12">
        <f>VLOOKUP($D193,'[9]Mau 6'!$D$10:$R$333,10,0)</f>
        <v>0</v>
      </c>
      <c r="CR193" s="12">
        <f>VLOOKUP($D193,'[9]Mau 6'!$D$10:$R$333,10,0)</f>
        <v>0</v>
      </c>
      <c r="CS193" s="12" t="s">
        <v>431</v>
      </c>
      <c r="CT193" s="12"/>
      <c r="CU193" s="12"/>
      <c r="CV193" s="3"/>
      <c r="CW193" s="12"/>
      <c r="CX193" s="12"/>
      <c r="CY193" s="46"/>
      <c r="CZ193" s="46"/>
      <c r="DA193" s="46"/>
      <c r="DB193" s="12" t="s">
        <v>2227</v>
      </c>
      <c r="DC193" s="12">
        <v>0</v>
      </c>
      <c r="DD193" s="12">
        <v>0</v>
      </c>
      <c r="DE193" s="5"/>
      <c r="DF193" s="5">
        <f>VLOOKUP($C193,'[19]Mau 2'!$C$9:$J$364,6,0)</f>
        <v>0</v>
      </c>
      <c r="DG193" s="5"/>
      <c r="DH193" s="5"/>
      <c r="DI193" s="5"/>
      <c r="DJ193" s="5"/>
    </row>
    <row r="194" spans="1:114" s="9" customFormat="1" ht="30" hidden="1" customHeight="1" x14ac:dyDescent="0.25">
      <c r="A194" s="12">
        <f t="shared" si="13"/>
        <v>171</v>
      </c>
      <c r="B194" s="12">
        <f>COUNTIF($E$24:E194,E194)</f>
        <v>11</v>
      </c>
      <c r="C194" s="17" t="s">
        <v>116</v>
      </c>
      <c r="D194" s="12" t="str">
        <f>VLOOKUP(C194,'[1]XET CUOI NAM'!$D$9:$E$332,2,0)</f>
        <v>01012016</v>
      </c>
      <c r="E194" s="12" t="s">
        <v>397</v>
      </c>
      <c r="F194" s="12" t="s">
        <v>378</v>
      </c>
      <c r="G194" s="49"/>
      <c r="H194" s="46">
        <f>VLOOKUP($D194,'[2]CSTD CS'!$D$26:$X$346,3,0)</f>
        <v>0</v>
      </c>
      <c r="I194" s="46"/>
      <c r="J194" s="46" t="str">
        <f>VLOOKUP($D194,'[2]CSTD CS'!$D$26:$X$346,5,0)</f>
        <v>Biên soạn giáo trình Kinh tế công nghiệp và quản trị chất lượng hệ CĐ</v>
      </c>
      <c r="K194" s="3"/>
      <c r="L194" s="46">
        <f>VLOOKUP($D194,'[2]CSTD CS'!$D$26:$X$346,4,0)</f>
        <v>0</v>
      </c>
      <c r="M194" s="46"/>
      <c r="N194" s="49"/>
      <c r="O194" s="46">
        <f>VLOOKUP($D194,'[2]CSTD CS'!$D$26:$X$346,6,0)</f>
        <v>0</v>
      </c>
      <c r="P194" s="46"/>
      <c r="Q194" s="46">
        <f>VLOOKUP($D194,'[2]CSTD CS'!$D$26:$X$346,8,0)</f>
        <v>0</v>
      </c>
      <c r="R194" s="3"/>
      <c r="S194" s="46">
        <f>VLOOKUP($D194,'[2]CSTD CS'!$D$26:$X$346,7,0)</f>
        <v>0</v>
      </c>
      <c r="T194" s="46"/>
      <c r="U194" s="49"/>
      <c r="V194" s="46">
        <f>VLOOKUP($D194,'[2]CSTD CS'!$D$26:$X$346,9,0)</f>
        <v>0</v>
      </c>
      <c r="W194" s="46"/>
      <c r="X194" s="46">
        <f>VLOOKUP($D194,'[2]CSTD CS'!$D$26:$X$346,11,0)</f>
        <v>0</v>
      </c>
      <c r="Y194" s="3"/>
      <c r="Z194" s="46">
        <f>VLOOKUP($D194,'[2]CSTD CS'!$D$26:$X$346,10,0)</f>
        <v>0</v>
      </c>
      <c r="AA194" s="46"/>
      <c r="AB194" s="49"/>
      <c r="AC194" s="46">
        <f>VLOOKUP($D194,'[2]CSTD CS'!$D$26:$X$346,12,0)</f>
        <v>0</v>
      </c>
      <c r="AD194" s="46"/>
      <c r="AE194" s="46">
        <f>VLOOKUP($D194,'[2]CSTD CS'!$D$26:$X$346,14,0)</f>
        <v>0</v>
      </c>
      <c r="AF194" s="3"/>
      <c r="AG194" s="46">
        <f>VLOOKUP($D194,'[2]CSTD CS'!$D$26:$X$346,13,0)</f>
        <v>0</v>
      </c>
      <c r="AH194" s="46"/>
      <c r="AI194" s="49"/>
      <c r="AJ194" s="46">
        <f>VLOOKUP($D194,'[2]CSTD CS'!$D$26:$X$346,15,0)</f>
        <v>0</v>
      </c>
      <c r="AK194" s="46"/>
      <c r="AL194" s="46">
        <f>VLOOKUP($D194,'[2]CSTD CS'!$D$26:$X$346,17,0)</f>
        <v>0</v>
      </c>
      <c r="AM194" s="3"/>
      <c r="AN194" s="46">
        <f>VLOOKUP($D194,'[2]CSTD CS'!$D$26:$X$346,16,0)</f>
        <v>0</v>
      </c>
      <c r="AO194" s="46"/>
      <c r="AP194" s="41"/>
      <c r="AQ194" s="46">
        <f>VLOOKUP($D194,'[3]CSTD CS'!$D$25:$AD$344,13,0)</f>
        <v>0</v>
      </c>
      <c r="AR194" s="46"/>
      <c r="AS194" s="3" t="s">
        <v>677</v>
      </c>
      <c r="AT194" s="3"/>
      <c r="AU194" s="46"/>
      <c r="AV194" s="3"/>
      <c r="AW194" s="53"/>
      <c r="AX194" s="46">
        <f>VLOOKUP($D194,'[3]CSTD CS'!$D$25:$AD$344,15,0)</f>
        <v>0</v>
      </c>
      <c r="AY194" s="46"/>
      <c r="AZ194" s="3">
        <v>0</v>
      </c>
      <c r="BA194" s="3"/>
      <c r="BB194" s="46"/>
      <c r="BC194" s="3"/>
      <c r="BD194" s="33"/>
      <c r="BE194" s="46">
        <f>VLOOKUP($D194,'[3]CSTD CS'!$D$25:$AD$344,17,0)</f>
        <v>0</v>
      </c>
      <c r="BF194" s="46"/>
      <c r="BG194" s="3">
        <v>0</v>
      </c>
      <c r="BH194" s="3"/>
      <c r="BI194" s="46"/>
      <c r="BJ194" s="46"/>
      <c r="BK194" s="46"/>
      <c r="BL194" s="15"/>
      <c r="BM194" s="46">
        <f>VLOOKUP($D194,'[3]CSTD CS'!$D$25:$AD$344,20,0)</f>
        <v>0</v>
      </c>
      <c r="BN194" s="46"/>
      <c r="BO194" s="3">
        <v>0</v>
      </c>
      <c r="BP194" s="46"/>
      <c r="BQ194" s="46"/>
      <c r="BR194" s="46"/>
      <c r="BS194" s="46"/>
      <c r="BT194" s="15"/>
      <c r="BU194" s="46">
        <f>VLOOKUP($D194,'[3]CSTD CS'!$D$25:$AA$344,23,0)</f>
        <v>0</v>
      </c>
      <c r="BV194" s="46"/>
      <c r="BW194" s="3">
        <v>0</v>
      </c>
      <c r="BX194" s="3"/>
      <c r="BY194" s="46"/>
      <c r="BZ194" s="46"/>
      <c r="CA194" s="46"/>
      <c r="CB194" s="46"/>
      <c r="CC194" s="46" t="str">
        <f>VLOOKUP($D194,'[3]CSTD CS'!$D$25:$AD$344,25,0)</f>
        <v>HTXS NV</v>
      </c>
      <c r="CD194" s="46"/>
      <c r="CE194" s="46"/>
      <c r="CF194" s="3">
        <v>0</v>
      </c>
      <c r="CG194" s="46"/>
      <c r="CH194" s="46">
        <f>VLOOKUP(D194,[7]LTT!$D$10:$Q$342,10,0)</f>
        <v>0</v>
      </c>
      <c r="CI194" s="3"/>
      <c r="CJ194" s="12" t="str">
        <f>VLOOKUP(D194,'[8]XET CUOI NAM'!$E$9:$BF$332,53,0)</f>
        <v>HTT NV</v>
      </c>
      <c r="CK194" s="12">
        <f>VLOOKUP($D194,'[9]Mau 6'!$D$10:$R$333,7,0)</f>
        <v>0</v>
      </c>
      <c r="CL194" s="12"/>
      <c r="CM194" s="3"/>
      <c r="CN194" s="12">
        <f t="shared" si="12"/>
        <v>0</v>
      </c>
      <c r="CO194" s="12">
        <f>VLOOKUP($D194,'[9]Mau 6'!$D$10:$R$333,10,0)</f>
        <v>0</v>
      </c>
      <c r="CP194" s="46"/>
      <c r="CQ194" s="12">
        <f>VLOOKUP($D194,'[9]Mau 6'!$D$10:$R$333,10,0)</f>
        <v>0</v>
      </c>
      <c r="CR194" s="12">
        <f>VLOOKUP($D194,'[9]Mau 6'!$D$10:$R$333,10,0)</f>
        <v>0</v>
      </c>
      <c r="CS194" s="12" t="s">
        <v>431</v>
      </c>
      <c r="CT194" s="12"/>
      <c r="CU194" s="12"/>
      <c r="CV194" s="3"/>
      <c r="CW194" s="12"/>
      <c r="CX194" s="12"/>
      <c r="CY194" s="46"/>
      <c r="CZ194" s="46"/>
      <c r="DA194" s="46"/>
      <c r="DB194" s="12" t="s">
        <v>2227</v>
      </c>
      <c r="DC194" s="12">
        <v>0</v>
      </c>
      <c r="DD194" s="12">
        <v>0</v>
      </c>
      <c r="DE194" s="5"/>
      <c r="DF194" s="5">
        <f>VLOOKUP($C194,'[19]Mau 2'!$C$9:$J$364,6,0)</f>
        <v>0</v>
      </c>
      <c r="DG194" s="5"/>
      <c r="DH194" s="5"/>
      <c r="DI194" s="5"/>
      <c r="DJ194" s="5"/>
    </row>
    <row r="195" spans="1:114" s="9" customFormat="1" ht="30" hidden="1" customHeight="1" x14ac:dyDescent="0.25">
      <c r="A195" s="12">
        <f t="shared" si="13"/>
        <v>172</v>
      </c>
      <c r="B195" s="12">
        <f>COUNTIF($E$24:E195,E195)</f>
        <v>12</v>
      </c>
      <c r="C195" s="17" t="s">
        <v>117</v>
      </c>
      <c r="D195" s="12" t="str">
        <f>VLOOKUP(C195,'[1]XET CUOI NAM'!$D$9:$E$332,2,0)</f>
        <v>01012015</v>
      </c>
      <c r="E195" s="12" t="s">
        <v>397</v>
      </c>
      <c r="F195" s="12" t="s">
        <v>378</v>
      </c>
      <c r="G195" s="49"/>
      <c r="H195" s="46">
        <f>VLOOKUP($D195,'[2]CSTD CS'!$D$26:$X$346,3,0)</f>
        <v>0</v>
      </c>
      <c r="I195" s="46"/>
      <c r="J195" s="46">
        <f>VLOOKUP($D195,'[2]CSTD CS'!$D$26:$X$346,5,0)</f>
        <v>0</v>
      </c>
      <c r="K195" s="3"/>
      <c r="L195" s="46">
        <f>VLOOKUP($D195,'[2]CSTD CS'!$D$26:$X$346,4,0)</f>
        <v>0</v>
      </c>
      <c r="M195" s="46"/>
      <c r="N195" s="49"/>
      <c r="O195" s="46">
        <f>VLOOKUP($D195,'[2]CSTD CS'!$D$26:$X$346,6,0)</f>
        <v>0</v>
      </c>
      <c r="P195" s="46"/>
      <c r="Q195" s="46">
        <f>VLOOKUP($D195,'[2]CSTD CS'!$D$26:$X$346,8,0)</f>
        <v>0</v>
      </c>
      <c r="R195" s="3"/>
      <c r="S195" s="46">
        <f>VLOOKUP($D195,'[2]CSTD CS'!$D$26:$X$346,7,0)</f>
        <v>0</v>
      </c>
      <c r="T195" s="46"/>
      <c r="U195" s="49"/>
      <c r="V195" s="46">
        <f>VLOOKUP($D195,'[2]CSTD CS'!$D$26:$X$346,9,0)</f>
        <v>0</v>
      </c>
      <c r="W195" s="46"/>
      <c r="X195" s="46">
        <f>VLOOKUP($D195,'[2]CSTD CS'!$D$26:$X$346,11,0)</f>
        <v>0</v>
      </c>
      <c r="Y195" s="3"/>
      <c r="Z195" s="46">
        <f>VLOOKUP($D195,'[2]CSTD CS'!$D$26:$X$346,10,0)</f>
        <v>0</v>
      </c>
      <c r="AA195" s="46"/>
      <c r="AB195" s="49"/>
      <c r="AC195" s="46">
        <f>VLOOKUP($D195,'[2]CSTD CS'!$D$26:$X$346,12,0)</f>
        <v>0</v>
      </c>
      <c r="AD195" s="46"/>
      <c r="AE195" s="46">
        <f>VLOOKUP($D195,'[2]CSTD CS'!$D$26:$X$346,14,0)</f>
        <v>0</v>
      </c>
      <c r="AF195" s="3"/>
      <c r="AG195" s="46">
        <f>VLOOKUP($D195,'[2]CSTD CS'!$D$26:$X$346,13,0)</f>
        <v>0</v>
      </c>
      <c r="AH195" s="46"/>
      <c r="AI195" s="49"/>
      <c r="AJ195" s="46">
        <f>VLOOKUP($D195,'[2]CSTD CS'!$D$26:$X$346,15,0)</f>
        <v>0</v>
      </c>
      <c r="AK195" s="46"/>
      <c r="AL195" s="46">
        <f>VLOOKUP($D195,'[2]CSTD CS'!$D$26:$X$346,17,0)</f>
        <v>0</v>
      </c>
      <c r="AM195" s="3"/>
      <c r="AN195" s="46">
        <f>VLOOKUP($D195,'[2]CSTD CS'!$D$26:$X$346,16,0)</f>
        <v>0</v>
      </c>
      <c r="AO195" s="46"/>
      <c r="AP195" s="41"/>
      <c r="AQ195" s="46">
        <f>VLOOKUP($D195,'[3]CSTD CS'!$D$25:$AD$344,13,0)</f>
        <v>0</v>
      </c>
      <c r="AR195" s="46"/>
      <c r="AS195" s="3" t="s">
        <v>678</v>
      </c>
      <c r="AT195" s="3"/>
      <c r="AU195" s="46"/>
      <c r="AV195" s="3"/>
      <c r="AW195" s="53"/>
      <c r="AX195" s="46">
        <f>VLOOKUP($D195,'[3]CSTD CS'!$D$25:$AD$344,15,0)</f>
        <v>0</v>
      </c>
      <c r="AY195" s="46"/>
      <c r="AZ195" s="3" t="s">
        <v>828</v>
      </c>
      <c r="BA195" s="3"/>
      <c r="BB195" s="46"/>
      <c r="BC195" s="3"/>
      <c r="BD195" s="33"/>
      <c r="BE195" s="46">
        <f>VLOOKUP($D195,'[3]CSTD CS'!$D$25:$AD$344,17,0)</f>
        <v>0</v>
      </c>
      <c r="BF195" s="46"/>
      <c r="BG195" s="3">
        <v>0</v>
      </c>
      <c r="BH195" s="3"/>
      <c r="BI195" s="46"/>
      <c r="BJ195" s="46"/>
      <c r="BK195" s="46"/>
      <c r="BL195" s="15"/>
      <c r="BM195" s="46">
        <f>VLOOKUP($D195,'[3]CSTD CS'!$D$25:$AD$344,20,0)</f>
        <v>0</v>
      </c>
      <c r="BN195" s="46"/>
      <c r="BO195" s="3" t="s">
        <v>1019</v>
      </c>
      <c r="BP195" s="46"/>
      <c r="BQ195" s="46"/>
      <c r="BR195" s="46"/>
      <c r="BS195" s="46"/>
      <c r="BT195" s="15"/>
      <c r="BU195" s="46">
        <f>VLOOKUP($D195,'[3]CSTD CS'!$D$25:$AA$344,23,0)</f>
        <v>0</v>
      </c>
      <c r="BV195" s="46"/>
      <c r="BW195" s="3">
        <v>0</v>
      </c>
      <c r="BX195" s="3"/>
      <c r="BY195" s="46"/>
      <c r="BZ195" s="46"/>
      <c r="CA195" s="46"/>
      <c r="CB195" s="46"/>
      <c r="CC195" s="46" t="str">
        <f>VLOOKUP($D195,'[3]CSTD CS'!$D$25:$AD$344,25,0)</f>
        <v>HTXS NV</v>
      </c>
      <c r="CD195" s="46"/>
      <c r="CE195" s="46"/>
      <c r="CF195" s="3">
        <v>0</v>
      </c>
      <c r="CG195" s="46"/>
      <c r="CH195" s="46">
        <f>VLOOKUP(D195,[7]LTT!$D$10:$Q$342,10,0)</f>
        <v>0</v>
      </c>
      <c r="CI195" s="3"/>
      <c r="CJ195" s="12" t="str">
        <f>VLOOKUP(D195,'[8]XET CUOI NAM'!$E$9:$BF$332,53,0)</f>
        <v>HTT NV</v>
      </c>
      <c r="CK195" s="12">
        <f>VLOOKUP($D195,'[9]Mau 6'!$D$10:$R$333,7,0)</f>
        <v>0</v>
      </c>
      <c r="CL195" s="12"/>
      <c r="CM195" s="3"/>
      <c r="CN195" s="12">
        <f t="shared" si="12"/>
        <v>0</v>
      </c>
      <c r="CO195" s="12">
        <f>VLOOKUP($D195,'[9]Mau 6'!$D$10:$R$333,10,0)</f>
        <v>0</v>
      </c>
      <c r="CP195" s="46"/>
      <c r="CQ195" s="12">
        <f>VLOOKUP($D195,'[9]Mau 6'!$D$10:$R$333,10,0)</f>
        <v>0</v>
      </c>
      <c r="CR195" s="12">
        <f>VLOOKUP($D195,'[9]Mau 6'!$D$10:$R$333,10,0)</f>
        <v>0</v>
      </c>
      <c r="CS195" s="12" t="s">
        <v>431</v>
      </c>
      <c r="CT195" s="12"/>
      <c r="CU195" s="12"/>
      <c r="CV195" s="3"/>
      <c r="CW195" s="12"/>
      <c r="CX195" s="12"/>
      <c r="CY195" s="46"/>
      <c r="CZ195" s="46"/>
      <c r="DA195" s="46"/>
      <c r="DB195" s="12" t="s">
        <v>2227</v>
      </c>
      <c r="DC195" s="12">
        <v>0</v>
      </c>
      <c r="DD195" s="12">
        <v>0</v>
      </c>
      <c r="DE195" s="5"/>
      <c r="DF195" s="5">
        <f>VLOOKUP($C195,'[19]Mau 2'!$C$9:$J$364,6,0)</f>
        <v>0</v>
      </c>
      <c r="DG195" s="5"/>
      <c r="DH195" s="5"/>
      <c r="DI195" s="5"/>
      <c r="DJ195" s="5"/>
    </row>
    <row r="196" spans="1:114" s="9" customFormat="1" ht="30" hidden="1" customHeight="1" x14ac:dyDescent="0.25">
      <c r="A196" s="12">
        <f t="shared" si="13"/>
        <v>173</v>
      </c>
      <c r="B196" s="12">
        <f>COUNTIF($E$24:E196,E196)</f>
        <v>13</v>
      </c>
      <c r="C196" s="17" t="s">
        <v>118</v>
      </c>
      <c r="D196" s="12" t="str">
        <f>VLOOKUP(C196,'[1]XET CUOI NAM'!$D$9:$E$332,2,0)</f>
        <v>01012019</v>
      </c>
      <c r="E196" s="12" t="s">
        <v>397</v>
      </c>
      <c r="F196" s="12" t="s">
        <v>378</v>
      </c>
      <c r="G196" s="49"/>
      <c r="H196" s="46">
        <f>VLOOKUP($D196,'[2]CSTD CS'!$D$26:$X$346,3,0)</f>
        <v>0</v>
      </c>
      <c r="I196" s="46"/>
      <c r="J196" s="46">
        <f>VLOOKUP($D196,'[2]CSTD CS'!$D$26:$X$346,5,0)</f>
        <v>0</v>
      </c>
      <c r="K196" s="3"/>
      <c r="L196" s="46">
        <f>VLOOKUP($D196,'[2]CSTD CS'!$D$26:$X$346,4,0)</f>
        <v>0</v>
      </c>
      <c r="M196" s="46"/>
      <c r="N196" s="49"/>
      <c r="O196" s="46">
        <f>VLOOKUP($D196,'[2]CSTD CS'!$D$26:$X$346,6,0)</f>
        <v>0</v>
      </c>
      <c r="P196" s="46"/>
      <c r="Q196" s="46">
        <f>VLOOKUP($D196,'[2]CSTD CS'!$D$26:$X$346,8,0)</f>
        <v>0</v>
      </c>
      <c r="R196" s="3"/>
      <c r="S196" s="46">
        <f>VLOOKUP($D196,'[2]CSTD CS'!$D$26:$X$346,7,0)</f>
        <v>0</v>
      </c>
      <c r="T196" s="46"/>
      <c r="U196" s="49"/>
      <c r="V196" s="46">
        <f>VLOOKUP($D196,'[2]CSTD CS'!$D$26:$X$346,9,0)</f>
        <v>0</v>
      </c>
      <c r="W196" s="46"/>
      <c r="X196" s="46">
        <f>VLOOKUP($D196,'[2]CSTD CS'!$D$26:$X$346,11,0)</f>
        <v>0</v>
      </c>
      <c r="Y196" s="3"/>
      <c r="Z196" s="46">
        <f>VLOOKUP($D196,'[2]CSTD CS'!$D$26:$X$346,10,0)</f>
        <v>0</v>
      </c>
      <c r="AA196" s="46"/>
      <c r="AB196" s="49"/>
      <c r="AC196" s="46">
        <f>VLOOKUP($D196,'[2]CSTD CS'!$D$26:$X$346,12,0)</f>
        <v>0</v>
      </c>
      <c r="AD196" s="46"/>
      <c r="AE196" s="46">
        <f>VLOOKUP($D196,'[2]CSTD CS'!$D$26:$X$346,14,0)</f>
        <v>0</v>
      </c>
      <c r="AF196" s="3"/>
      <c r="AG196" s="46">
        <f>VLOOKUP($D196,'[2]CSTD CS'!$D$26:$X$346,13,0)</f>
        <v>0</v>
      </c>
      <c r="AH196" s="46"/>
      <c r="AI196" s="49"/>
      <c r="AJ196" s="46">
        <f>VLOOKUP($D196,'[2]CSTD CS'!$D$26:$X$346,15,0)</f>
        <v>0</v>
      </c>
      <c r="AK196" s="46"/>
      <c r="AL196" s="46">
        <f>VLOOKUP($D196,'[2]CSTD CS'!$D$26:$X$346,17,0)</f>
        <v>0</v>
      </c>
      <c r="AM196" s="3"/>
      <c r="AN196" s="46">
        <f>VLOOKUP($D196,'[2]CSTD CS'!$D$26:$X$346,16,0)</f>
        <v>0</v>
      </c>
      <c r="AO196" s="46"/>
      <c r="AP196" s="41"/>
      <c r="AQ196" s="46" t="str">
        <f>VLOOKUP($D196,'[3]CSTD CS'!$D$25:$AD$344,13,0)</f>
        <v>x</v>
      </c>
      <c r="AR196" s="46" t="s">
        <v>346</v>
      </c>
      <c r="AS196" s="3" t="s">
        <v>679</v>
      </c>
      <c r="AT196" s="3"/>
      <c r="AU196" s="46"/>
      <c r="AV196" s="3"/>
      <c r="AW196" s="53"/>
      <c r="AX196" s="46">
        <f>VLOOKUP($D196,'[3]CSTD CS'!$D$25:$AD$344,15,0)</f>
        <v>0</v>
      </c>
      <c r="AY196" s="46"/>
      <c r="AZ196" s="3">
        <v>0</v>
      </c>
      <c r="BA196" s="3"/>
      <c r="BB196" s="46"/>
      <c r="BC196" s="3"/>
      <c r="BD196" s="33"/>
      <c r="BE196" s="46">
        <f>VLOOKUP($D196,'[3]CSTD CS'!$D$25:$AD$344,17,0)</f>
        <v>0</v>
      </c>
      <c r="BF196" s="46"/>
      <c r="BG196" s="3">
        <v>0</v>
      </c>
      <c r="BH196" s="3"/>
      <c r="BI196" s="46"/>
      <c r="BJ196" s="46"/>
      <c r="BK196" s="46"/>
      <c r="BL196" s="15"/>
      <c r="BM196" s="46">
        <f>VLOOKUP($D196,'[3]CSTD CS'!$D$25:$AD$344,20,0)</f>
        <v>0</v>
      </c>
      <c r="BN196" s="46"/>
      <c r="BO196" s="3">
        <v>0</v>
      </c>
      <c r="BP196" s="46"/>
      <c r="BQ196" s="46"/>
      <c r="BR196" s="46"/>
      <c r="BS196" s="46"/>
      <c r="BT196" s="15"/>
      <c r="BU196" s="46">
        <f>VLOOKUP($D196,'[3]CSTD CS'!$D$25:$AA$344,23,0)</f>
        <v>0</v>
      </c>
      <c r="BV196" s="46"/>
      <c r="BW196" s="3">
        <v>0</v>
      </c>
      <c r="BX196" s="3"/>
      <c r="BY196" s="46"/>
      <c r="BZ196" s="46"/>
      <c r="CA196" s="46"/>
      <c r="CB196" s="46"/>
      <c r="CC196" s="46" t="str">
        <f>VLOOKUP($D196,'[3]CSTD CS'!$D$25:$AD$344,25,0)</f>
        <v>HTXS NV</v>
      </c>
      <c r="CD196" s="46"/>
      <c r="CE196" s="46"/>
      <c r="CF196" s="3">
        <v>0</v>
      </c>
      <c r="CG196" s="46"/>
      <c r="CH196" s="46">
        <f>VLOOKUP(D196,[7]LTT!$D$10:$Q$342,10,0)</f>
        <v>0</v>
      </c>
      <c r="CI196" s="3"/>
      <c r="CJ196" s="12" t="str">
        <f>VLOOKUP(D196,'[8]XET CUOI NAM'!$E$9:$BF$332,53,0)</f>
        <v>HTT NV</v>
      </c>
      <c r="CK196" s="12">
        <f>VLOOKUP($D196,'[9]Mau 6'!$D$10:$R$333,7,0)</f>
        <v>0</v>
      </c>
      <c r="CL196" s="12"/>
      <c r="CM196" s="3"/>
      <c r="CN196" s="12">
        <f t="shared" si="12"/>
        <v>0</v>
      </c>
      <c r="CO196" s="12">
        <f>VLOOKUP($D196,'[9]Mau 6'!$D$10:$R$333,10,0)</f>
        <v>0</v>
      </c>
      <c r="CP196" s="46"/>
      <c r="CQ196" s="12">
        <f>VLOOKUP($D196,'[9]Mau 6'!$D$10:$R$333,10,0)</f>
        <v>0</v>
      </c>
      <c r="CR196" s="12">
        <f>VLOOKUP($D196,'[9]Mau 6'!$D$10:$R$333,10,0)</f>
        <v>0</v>
      </c>
      <c r="CS196" s="12" t="s">
        <v>431</v>
      </c>
      <c r="CT196" s="12"/>
      <c r="CU196" s="12"/>
      <c r="CV196" s="3"/>
      <c r="CW196" s="12"/>
      <c r="CX196" s="12"/>
      <c r="CY196" s="46"/>
      <c r="CZ196" s="46"/>
      <c r="DA196" s="46"/>
      <c r="DB196" s="12" t="s">
        <v>2227</v>
      </c>
      <c r="DC196" s="12">
        <v>0</v>
      </c>
      <c r="DD196" s="12">
        <v>0</v>
      </c>
      <c r="DE196" s="5"/>
      <c r="DF196" s="5">
        <f>VLOOKUP($C196,'[19]Mau 2'!$C$9:$J$364,6,0)</f>
        <v>0</v>
      </c>
      <c r="DG196" s="5"/>
      <c r="DH196" s="5"/>
      <c r="DI196" s="5"/>
      <c r="DJ196" s="5"/>
    </row>
    <row r="197" spans="1:114" s="9" customFormat="1" ht="30" hidden="1" customHeight="1" x14ac:dyDescent="0.25">
      <c r="A197" s="12">
        <f t="shared" si="13"/>
        <v>174</v>
      </c>
      <c r="B197" s="12">
        <f>COUNTIF($E$24:E197,E197)</f>
        <v>14</v>
      </c>
      <c r="C197" s="17" t="s">
        <v>119</v>
      </c>
      <c r="D197" s="12" t="str">
        <f>VLOOKUP(C197,'[1]XET CUOI NAM'!$D$9:$E$332,2,0)</f>
        <v>01012018</v>
      </c>
      <c r="E197" s="12" t="s">
        <v>397</v>
      </c>
      <c r="F197" s="12" t="s">
        <v>378</v>
      </c>
      <c r="G197" s="49"/>
      <c r="H197" s="46">
        <f>VLOOKUP($D197,'[2]CSTD CS'!$D$26:$X$346,3,0)</f>
        <v>0</v>
      </c>
      <c r="I197" s="46"/>
      <c r="J197" s="46">
        <f>VLOOKUP($D197,'[2]CSTD CS'!$D$26:$X$346,5,0)</f>
        <v>0</v>
      </c>
      <c r="K197" s="3"/>
      <c r="L197" s="46">
        <f>VLOOKUP($D197,'[2]CSTD CS'!$D$26:$X$346,4,0)</f>
        <v>0</v>
      </c>
      <c r="M197" s="46"/>
      <c r="N197" s="49"/>
      <c r="O197" s="46">
        <f>VLOOKUP($D197,'[2]CSTD CS'!$D$26:$X$346,6,0)</f>
        <v>0</v>
      </c>
      <c r="P197" s="46"/>
      <c r="Q197" s="46">
        <f>VLOOKUP($D197,'[2]CSTD CS'!$D$26:$X$346,8,0)</f>
        <v>0</v>
      </c>
      <c r="R197" s="3"/>
      <c r="S197" s="46">
        <f>VLOOKUP($D197,'[2]CSTD CS'!$D$26:$X$346,7,0)</f>
        <v>0</v>
      </c>
      <c r="T197" s="46"/>
      <c r="U197" s="49"/>
      <c r="V197" s="46">
        <f>VLOOKUP($D197,'[2]CSTD CS'!$D$26:$X$346,9,0)</f>
        <v>0</v>
      </c>
      <c r="W197" s="46"/>
      <c r="X197" s="46">
        <f>VLOOKUP($D197,'[2]CSTD CS'!$D$26:$X$346,11,0)</f>
        <v>0</v>
      </c>
      <c r="Y197" s="3"/>
      <c r="Z197" s="46">
        <f>VLOOKUP($D197,'[2]CSTD CS'!$D$26:$X$346,10,0)</f>
        <v>0</v>
      </c>
      <c r="AA197" s="46"/>
      <c r="AB197" s="49"/>
      <c r="AC197" s="46">
        <f>VLOOKUP($D197,'[2]CSTD CS'!$D$26:$X$346,12,0)</f>
        <v>0</v>
      </c>
      <c r="AD197" s="46"/>
      <c r="AE197" s="46">
        <f>VLOOKUP($D197,'[2]CSTD CS'!$D$26:$X$346,14,0)</f>
        <v>0</v>
      </c>
      <c r="AF197" s="3"/>
      <c r="AG197" s="46">
        <f>VLOOKUP($D197,'[2]CSTD CS'!$D$26:$X$346,13,0)</f>
        <v>0</v>
      </c>
      <c r="AH197" s="46"/>
      <c r="AI197" s="49"/>
      <c r="AJ197" s="46">
        <f>VLOOKUP($D197,'[2]CSTD CS'!$D$26:$X$346,15,0)</f>
        <v>0</v>
      </c>
      <c r="AK197" s="46"/>
      <c r="AL197" s="46">
        <f>VLOOKUP($D197,'[2]CSTD CS'!$D$26:$X$346,17,0)</f>
        <v>0</v>
      </c>
      <c r="AM197" s="3"/>
      <c r="AN197" s="46">
        <f>VLOOKUP($D197,'[2]CSTD CS'!$D$26:$X$346,16,0)</f>
        <v>0</v>
      </c>
      <c r="AO197" s="46"/>
      <c r="AP197" s="41"/>
      <c r="AQ197" s="46">
        <f>VLOOKUP($D197,'[3]CSTD CS'!$D$25:$AD$344,13,0)</f>
        <v>0</v>
      </c>
      <c r="AR197" s="46"/>
      <c r="AS197" s="3" t="s">
        <v>680</v>
      </c>
      <c r="AT197" s="3"/>
      <c r="AU197" s="46"/>
      <c r="AV197" s="3"/>
      <c r="AW197" s="53"/>
      <c r="AX197" s="46">
        <f>VLOOKUP($D197,'[3]CSTD CS'!$D$25:$AD$344,15,0)</f>
        <v>0</v>
      </c>
      <c r="AY197" s="46"/>
      <c r="AZ197" s="3">
        <v>0</v>
      </c>
      <c r="BA197" s="3"/>
      <c r="BB197" s="46"/>
      <c r="BC197" s="3"/>
      <c r="BD197" s="33"/>
      <c r="BE197" s="46">
        <f>VLOOKUP($D197,'[3]CSTD CS'!$D$25:$AD$344,17,0)</f>
        <v>0</v>
      </c>
      <c r="BF197" s="46"/>
      <c r="BG197" s="3">
        <v>0</v>
      </c>
      <c r="BH197" s="3"/>
      <c r="BI197" s="46"/>
      <c r="BJ197" s="46"/>
      <c r="BK197" s="46"/>
      <c r="BL197" s="15"/>
      <c r="BM197" s="46">
        <f>VLOOKUP($D197,'[3]CSTD CS'!$D$25:$AD$344,20,0)</f>
        <v>0</v>
      </c>
      <c r="BN197" s="46"/>
      <c r="BO197" s="3">
        <v>0</v>
      </c>
      <c r="BP197" s="46"/>
      <c r="BQ197" s="46"/>
      <c r="BR197" s="46"/>
      <c r="BS197" s="46"/>
      <c r="BT197" s="15"/>
      <c r="BU197" s="46">
        <f>VLOOKUP($D197,'[3]CSTD CS'!$D$25:$AA$344,23,0)</f>
        <v>0</v>
      </c>
      <c r="BV197" s="46"/>
      <c r="BW197" s="3">
        <v>0</v>
      </c>
      <c r="BX197" s="3"/>
      <c r="BY197" s="46"/>
      <c r="BZ197" s="46"/>
      <c r="CA197" s="46"/>
      <c r="CB197" s="46"/>
      <c r="CC197" s="46" t="str">
        <f>VLOOKUP($D197,'[3]CSTD CS'!$D$25:$AD$344,25,0)</f>
        <v>HTT NV</v>
      </c>
      <c r="CD197" s="46"/>
      <c r="CE197" s="46"/>
      <c r="CF197" s="3">
        <v>0</v>
      </c>
      <c r="CG197" s="46"/>
      <c r="CH197" s="46">
        <f>VLOOKUP(D197,[7]LTT!$D$10:$Q$342,10,0)</f>
        <v>0</v>
      </c>
      <c r="CI197" s="3"/>
      <c r="CJ197" s="12" t="str">
        <f>VLOOKUP(D197,'[8]XET CUOI NAM'!$E$9:$BF$332,53,0)</f>
        <v>HTT NV</v>
      </c>
      <c r="CK197" s="12">
        <f>VLOOKUP($D197,'[9]Mau 6'!$D$10:$R$333,7,0)</f>
        <v>0</v>
      </c>
      <c r="CL197" s="12"/>
      <c r="CM197" s="3"/>
      <c r="CN197" s="12">
        <f t="shared" si="12"/>
        <v>0</v>
      </c>
      <c r="CO197" s="12">
        <f>VLOOKUP($D197,'[9]Mau 6'!$D$10:$R$333,10,0)</f>
        <v>0</v>
      </c>
      <c r="CP197" s="46"/>
      <c r="CQ197" s="12">
        <f>VLOOKUP($D197,'[9]Mau 6'!$D$10:$R$333,10,0)</f>
        <v>0</v>
      </c>
      <c r="CR197" s="12">
        <f>VLOOKUP($D197,'[9]Mau 6'!$D$10:$R$333,10,0)</f>
        <v>0</v>
      </c>
      <c r="CS197" s="12" t="s">
        <v>431</v>
      </c>
      <c r="CT197" s="12"/>
      <c r="CU197" s="12"/>
      <c r="CV197" s="3"/>
      <c r="CW197" s="12"/>
      <c r="CX197" s="12"/>
      <c r="CY197" s="46"/>
      <c r="CZ197" s="46"/>
      <c r="DA197" s="46"/>
      <c r="DB197" s="12" t="s">
        <v>2227</v>
      </c>
      <c r="DC197" s="12">
        <v>0</v>
      </c>
      <c r="DD197" s="12">
        <v>0</v>
      </c>
      <c r="DE197" s="5"/>
      <c r="DF197" s="5">
        <f>VLOOKUP($C197,'[19]Mau 2'!$C$9:$J$364,6,0)</f>
        <v>0</v>
      </c>
      <c r="DG197" s="5"/>
      <c r="DH197" s="5"/>
      <c r="DI197" s="5"/>
      <c r="DJ197" s="5"/>
    </row>
    <row r="198" spans="1:114" s="9" customFormat="1" ht="30" hidden="1" customHeight="1" x14ac:dyDescent="0.25">
      <c r="A198" s="12">
        <f t="shared" si="13"/>
        <v>175</v>
      </c>
      <c r="B198" s="12">
        <f>COUNTIF($E$24:E198,E198)</f>
        <v>15</v>
      </c>
      <c r="C198" s="17" t="s">
        <v>98</v>
      </c>
      <c r="D198" s="12" t="s">
        <v>120</v>
      </c>
      <c r="E198" s="12" t="s">
        <v>397</v>
      </c>
      <c r="F198" s="12" t="s">
        <v>378</v>
      </c>
      <c r="G198" s="49"/>
      <c r="H198" s="46" t="e">
        <f>VLOOKUP($D198,'[2]CSTD CS'!$D$26:$X$346,3,0)</f>
        <v>#N/A</v>
      </c>
      <c r="I198" s="46"/>
      <c r="J198" s="46" t="e">
        <f>VLOOKUP($D198,'[2]CSTD CS'!$D$26:$X$346,5,0)</f>
        <v>#N/A</v>
      </c>
      <c r="K198" s="3"/>
      <c r="L198" s="46" t="e">
        <f>VLOOKUP($D198,'[2]CSTD CS'!$D$26:$X$346,4,0)</f>
        <v>#N/A</v>
      </c>
      <c r="M198" s="46"/>
      <c r="N198" s="49"/>
      <c r="O198" s="46" t="e">
        <f>VLOOKUP($D198,'[2]CSTD CS'!$D$26:$X$346,6,0)</f>
        <v>#N/A</v>
      </c>
      <c r="P198" s="46"/>
      <c r="Q198" s="46" t="e">
        <f>VLOOKUP($D198,'[2]CSTD CS'!$D$26:$X$346,8,0)</f>
        <v>#N/A</v>
      </c>
      <c r="R198" s="3"/>
      <c r="S198" s="46" t="e">
        <f>VLOOKUP($D198,'[2]CSTD CS'!$D$26:$X$346,7,0)</f>
        <v>#N/A</v>
      </c>
      <c r="T198" s="46"/>
      <c r="U198" s="49"/>
      <c r="V198" s="46" t="e">
        <f>VLOOKUP($D198,'[2]CSTD CS'!$D$26:$X$346,9,0)</f>
        <v>#N/A</v>
      </c>
      <c r="W198" s="46"/>
      <c r="X198" s="46" t="e">
        <f>VLOOKUP($D198,'[2]CSTD CS'!$D$26:$X$346,11,0)</f>
        <v>#N/A</v>
      </c>
      <c r="Y198" s="3"/>
      <c r="Z198" s="46" t="e">
        <f>VLOOKUP($D198,'[2]CSTD CS'!$D$26:$X$346,10,0)</f>
        <v>#N/A</v>
      </c>
      <c r="AA198" s="46"/>
      <c r="AB198" s="49"/>
      <c r="AC198" s="46" t="e">
        <f>VLOOKUP($D198,'[2]CSTD CS'!$D$26:$X$346,12,0)</f>
        <v>#N/A</v>
      </c>
      <c r="AD198" s="46"/>
      <c r="AE198" s="46" t="e">
        <f>VLOOKUP($D198,'[2]CSTD CS'!$D$26:$X$346,14,0)</f>
        <v>#N/A</v>
      </c>
      <c r="AF198" s="3"/>
      <c r="AG198" s="46" t="e">
        <f>VLOOKUP($D198,'[2]CSTD CS'!$D$26:$X$346,13,0)</f>
        <v>#N/A</v>
      </c>
      <c r="AH198" s="46"/>
      <c r="AI198" s="49"/>
      <c r="AJ198" s="46" t="e">
        <f>VLOOKUP($D198,'[2]CSTD CS'!$D$26:$X$346,15,0)</f>
        <v>#N/A</v>
      </c>
      <c r="AK198" s="46"/>
      <c r="AL198" s="46" t="e">
        <f>VLOOKUP($D198,'[2]CSTD CS'!$D$26:$X$346,17,0)</f>
        <v>#N/A</v>
      </c>
      <c r="AM198" s="3"/>
      <c r="AN198" s="46" t="e">
        <f>VLOOKUP($D198,'[2]CSTD CS'!$D$26:$X$346,16,0)</f>
        <v>#N/A</v>
      </c>
      <c r="AO198" s="46"/>
      <c r="AP198" s="41"/>
      <c r="AQ198" s="46"/>
      <c r="AR198" s="46"/>
      <c r="AS198" s="3"/>
      <c r="AT198" s="3"/>
      <c r="AU198" s="46"/>
      <c r="AV198" s="3"/>
      <c r="AW198" s="53"/>
      <c r="AX198" s="46"/>
      <c r="AY198" s="46"/>
      <c r="AZ198" s="3"/>
      <c r="BA198" s="3"/>
      <c r="BB198" s="46"/>
      <c r="BC198" s="3"/>
      <c r="BD198" s="33"/>
      <c r="BE198" s="46"/>
      <c r="BF198" s="46"/>
      <c r="BG198" s="3"/>
      <c r="BH198" s="3"/>
      <c r="BI198" s="46"/>
      <c r="BJ198" s="46"/>
      <c r="BK198" s="46"/>
      <c r="BL198" s="15"/>
      <c r="BM198" s="46"/>
      <c r="BN198" s="46">
        <f>VLOOKUP(C198,'[4]TH cham SK'!$P$19:$S$167,4,0)</f>
        <v>0</v>
      </c>
      <c r="BO198" s="3"/>
      <c r="BP198" s="46"/>
      <c r="BQ198" s="46"/>
      <c r="BR198" s="46"/>
      <c r="BS198" s="46"/>
      <c r="BT198" s="15"/>
      <c r="BU198" s="46"/>
      <c r="BV198" s="46">
        <f>VLOOKUP(C198,'[5]TH chi tiet'!$N$15:$Q$161,4,0)</f>
        <v>0</v>
      </c>
      <c r="BW198" s="3"/>
      <c r="BX198" s="3"/>
      <c r="BY198" s="46"/>
      <c r="BZ198" s="46"/>
      <c r="CA198" s="46"/>
      <c r="CB198" s="46"/>
      <c r="CC198" s="46"/>
      <c r="CD198" s="46"/>
      <c r="CE198" s="46"/>
      <c r="CF198" s="3"/>
      <c r="CG198" s="46"/>
      <c r="CH198" s="46"/>
      <c r="CI198" s="3"/>
      <c r="CJ198" s="12" t="str">
        <f>VLOOKUP(D198,'[8]XET CUOI NAM'!$E$9:$BF$332,53,0)</f>
        <v>HTT NV</v>
      </c>
      <c r="CK198" s="12">
        <f>VLOOKUP($D198,'[9]Mau 6'!$D$10:$R$333,7,0)</f>
        <v>0</v>
      </c>
      <c r="CL198" s="12"/>
      <c r="CM198" s="3"/>
      <c r="CN198" s="12">
        <f t="shared" si="12"/>
        <v>0</v>
      </c>
      <c r="CO198" s="12">
        <f>VLOOKUP($D198,'[9]Mau 6'!$D$10:$R$333,10,0)</f>
        <v>0</v>
      </c>
      <c r="CP198" s="46"/>
      <c r="CQ198" s="12">
        <f>VLOOKUP($D198,'[9]Mau 6'!$D$10:$R$333,10,0)</f>
        <v>0</v>
      </c>
      <c r="CR198" s="12">
        <f>VLOOKUP($D198,'[9]Mau 6'!$D$10:$R$333,10,0)</f>
        <v>0</v>
      </c>
      <c r="CS198" s="12" t="s">
        <v>431</v>
      </c>
      <c r="CT198" s="12"/>
      <c r="CU198" s="12"/>
      <c r="CV198" s="3"/>
      <c r="CW198" s="12"/>
      <c r="CX198" s="12"/>
      <c r="CY198" s="46"/>
      <c r="CZ198" s="46"/>
      <c r="DA198" s="46"/>
      <c r="DB198" s="12" t="s">
        <v>2227</v>
      </c>
      <c r="DC198" s="12">
        <v>0</v>
      </c>
      <c r="DD198" s="12">
        <v>0</v>
      </c>
      <c r="DE198" s="5"/>
      <c r="DF198" s="5">
        <f>VLOOKUP($C198,'[19]Mau 2'!$C$9:$J$364,6,0)</f>
        <v>0</v>
      </c>
      <c r="DG198" s="5"/>
      <c r="DH198" s="5"/>
      <c r="DI198" s="5"/>
      <c r="DJ198" s="5"/>
    </row>
    <row r="199" spans="1:114" s="9" customFormat="1" ht="30" hidden="1" customHeight="1" x14ac:dyDescent="0.25">
      <c r="A199" s="12">
        <f t="shared" si="13"/>
        <v>176</v>
      </c>
      <c r="B199" s="12">
        <f>COUNTIF($E$24:E199,E199)</f>
        <v>16</v>
      </c>
      <c r="C199" s="17" t="s">
        <v>121</v>
      </c>
      <c r="D199" s="12" t="str">
        <f>VLOOKUP(C199,'[1]XET CUOI NAM'!$D$9:$E$332,2,0)</f>
        <v>01012022</v>
      </c>
      <c r="E199" s="12" t="s">
        <v>397</v>
      </c>
      <c r="F199" s="12" t="s">
        <v>378</v>
      </c>
      <c r="G199" s="49"/>
      <c r="H199" s="46">
        <f>VLOOKUP($D199,'[2]CSTD CS'!$D$26:$X$346,3,0)</f>
        <v>0</v>
      </c>
      <c r="I199" s="46"/>
      <c r="J199" s="46">
        <f>VLOOKUP($D199,'[2]CSTD CS'!$D$26:$X$346,5,0)</f>
        <v>0</v>
      </c>
      <c r="K199" s="3"/>
      <c r="L199" s="46">
        <f>VLOOKUP($D199,'[2]CSTD CS'!$D$26:$X$346,4,0)</f>
        <v>0</v>
      </c>
      <c r="M199" s="46"/>
      <c r="N199" s="49"/>
      <c r="O199" s="46">
        <f>VLOOKUP($D199,'[2]CSTD CS'!$D$26:$X$346,6,0)</f>
        <v>0</v>
      </c>
      <c r="P199" s="46"/>
      <c r="Q199" s="46">
        <f>VLOOKUP($D199,'[2]CSTD CS'!$D$26:$X$346,8,0)</f>
        <v>0</v>
      </c>
      <c r="R199" s="3"/>
      <c r="S199" s="46">
        <f>VLOOKUP($D199,'[2]CSTD CS'!$D$26:$X$346,7,0)</f>
        <v>0</v>
      </c>
      <c r="T199" s="46"/>
      <c r="U199" s="49"/>
      <c r="V199" s="46">
        <f>VLOOKUP($D199,'[2]CSTD CS'!$D$26:$X$346,9,0)</f>
        <v>0</v>
      </c>
      <c r="W199" s="46"/>
      <c r="X199" s="46">
        <f>VLOOKUP($D199,'[2]CSTD CS'!$D$26:$X$346,11,0)</f>
        <v>0</v>
      </c>
      <c r="Y199" s="3"/>
      <c r="Z199" s="46">
        <f>VLOOKUP($D199,'[2]CSTD CS'!$D$26:$X$346,10,0)</f>
        <v>0</v>
      </c>
      <c r="AA199" s="46"/>
      <c r="AB199" s="49"/>
      <c r="AC199" s="46">
        <f>VLOOKUP($D199,'[2]CSTD CS'!$D$26:$X$346,12,0)</f>
        <v>0</v>
      </c>
      <c r="AD199" s="46"/>
      <c r="AE199" s="46">
        <f>VLOOKUP($D199,'[2]CSTD CS'!$D$26:$X$346,14,0)</f>
        <v>0</v>
      </c>
      <c r="AF199" s="3"/>
      <c r="AG199" s="46">
        <f>VLOOKUP($D199,'[2]CSTD CS'!$D$26:$X$346,13,0)</f>
        <v>0</v>
      </c>
      <c r="AH199" s="46"/>
      <c r="AI199" s="49"/>
      <c r="AJ199" s="46">
        <f>VLOOKUP($D199,'[2]CSTD CS'!$D$26:$X$346,15,0)</f>
        <v>0</v>
      </c>
      <c r="AK199" s="46"/>
      <c r="AL199" s="46">
        <f>VLOOKUP($D199,'[2]CSTD CS'!$D$26:$X$346,17,0)</f>
        <v>0</v>
      </c>
      <c r="AM199" s="3"/>
      <c r="AN199" s="46">
        <f>VLOOKUP($D199,'[2]CSTD CS'!$D$26:$X$346,16,0)</f>
        <v>0</v>
      </c>
      <c r="AO199" s="46"/>
      <c r="AP199" s="41"/>
      <c r="AQ199" s="46">
        <f>VLOOKUP($D199,'[3]CSTD CS'!$D$25:$AD$344,13,0)</f>
        <v>0</v>
      </c>
      <c r="AR199" s="46"/>
      <c r="AS199" s="3" t="s">
        <v>681</v>
      </c>
      <c r="AT199" s="3"/>
      <c r="AU199" s="46"/>
      <c r="AV199" s="3"/>
      <c r="AW199" s="53"/>
      <c r="AX199" s="46">
        <f>VLOOKUP($D199,'[3]CSTD CS'!$D$25:$AD$344,15,0)</f>
        <v>0</v>
      </c>
      <c r="AY199" s="46"/>
      <c r="AZ199" s="3">
        <v>0</v>
      </c>
      <c r="BA199" s="3"/>
      <c r="BB199" s="46"/>
      <c r="BC199" s="3"/>
      <c r="BD199" s="33"/>
      <c r="BE199" s="46">
        <f>VLOOKUP($D199,'[3]CSTD CS'!$D$25:$AD$344,17,0)</f>
        <v>0</v>
      </c>
      <c r="BF199" s="46"/>
      <c r="BG199" s="3">
        <v>0</v>
      </c>
      <c r="BH199" s="3"/>
      <c r="BI199" s="46"/>
      <c r="BJ199" s="46"/>
      <c r="BK199" s="46"/>
      <c r="BL199" s="15"/>
      <c r="BM199" s="46">
        <f>VLOOKUP($D199,'[3]CSTD CS'!$D$25:$AD$344,20,0)</f>
        <v>0</v>
      </c>
      <c r="BN199" s="46"/>
      <c r="BO199" s="3">
        <v>0</v>
      </c>
      <c r="BP199" s="46"/>
      <c r="BQ199" s="46"/>
      <c r="BR199" s="46"/>
      <c r="BS199" s="46"/>
      <c r="BT199" s="15"/>
      <c r="BU199" s="46">
        <f>VLOOKUP($D199,'[3]CSTD CS'!$D$25:$AA$344,23,0)</f>
        <v>0</v>
      </c>
      <c r="BV199" s="46"/>
      <c r="BW199" s="3">
        <v>0</v>
      </c>
      <c r="BX199" s="3"/>
      <c r="BY199" s="46"/>
      <c r="BZ199" s="46"/>
      <c r="CA199" s="46"/>
      <c r="CB199" s="46"/>
      <c r="CC199" s="46" t="str">
        <f>VLOOKUP($D199,'[3]CSTD CS'!$D$25:$AD$344,25,0)</f>
        <v>HTXS NV</v>
      </c>
      <c r="CD199" s="46"/>
      <c r="CE199" s="46"/>
      <c r="CF199" s="3">
        <v>0</v>
      </c>
      <c r="CG199" s="46"/>
      <c r="CH199" s="46">
        <f>VLOOKUP(D199,[7]LTT!$D$10:$Q$342,10,0)</f>
        <v>0</v>
      </c>
      <c r="CI199" s="3"/>
      <c r="CJ199" s="12" t="str">
        <f>VLOOKUP(D199,'[8]XET CUOI NAM'!$E$9:$BF$332,53,0)</f>
        <v>HTT NV</v>
      </c>
      <c r="CK199" s="12">
        <f>VLOOKUP($D199,'[9]Mau 6'!$D$10:$R$333,7,0)</f>
        <v>0</v>
      </c>
      <c r="CL199" s="12"/>
      <c r="CM199" s="3"/>
      <c r="CN199" s="12">
        <f t="shared" si="12"/>
        <v>0</v>
      </c>
      <c r="CO199" s="12">
        <f>VLOOKUP($D199,'[9]Mau 6'!$D$10:$R$333,10,0)</f>
        <v>0</v>
      </c>
      <c r="CP199" s="46"/>
      <c r="CQ199" s="12">
        <f>VLOOKUP($D199,'[9]Mau 6'!$D$10:$R$333,10,0)</f>
        <v>0</v>
      </c>
      <c r="CR199" s="12">
        <f>VLOOKUP($D199,'[9]Mau 6'!$D$10:$R$333,10,0)</f>
        <v>0</v>
      </c>
      <c r="CS199" s="12" t="s">
        <v>431</v>
      </c>
      <c r="CT199" s="12"/>
      <c r="CU199" s="12"/>
      <c r="CV199" s="3"/>
      <c r="CW199" s="12"/>
      <c r="CX199" s="12"/>
      <c r="CY199" s="46"/>
      <c r="CZ199" s="46"/>
      <c r="DA199" s="46"/>
      <c r="DB199" s="12" t="s">
        <v>2227</v>
      </c>
      <c r="DC199" s="12">
        <v>0</v>
      </c>
      <c r="DD199" s="12">
        <v>0</v>
      </c>
      <c r="DE199" s="5"/>
      <c r="DF199" s="5">
        <f>VLOOKUP($C199,'[19]Mau 2'!$C$9:$J$364,6,0)</f>
        <v>0</v>
      </c>
      <c r="DG199" s="5"/>
      <c r="DH199" s="5"/>
      <c r="DI199" s="5"/>
      <c r="DJ199" s="5"/>
    </row>
    <row r="200" spans="1:114" s="9" customFormat="1" ht="30" hidden="1" customHeight="1" x14ac:dyDescent="0.25">
      <c r="A200" s="12">
        <f>IF(C200="","",SUBTOTAL(3,$D$24:D200))</f>
        <v>18</v>
      </c>
      <c r="B200" s="12">
        <f>COUNTIF($E$24:E200,E200)</f>
        <v>17</v>
      </c>
      <c r="C200" s="316" t="s">
        <v>122</v>
      </c>
      <c r="D200" s="12" t="str">
        <f>VLOOKUP(C200,'[1]XET CUOI NAM'!$D$9:$E$332,2,0)</f>
        <v>01012020</v>
      </c>
      <c r="E200" s="12" t="s">
        <v>397</v>
      </c>
      <c r="F200" s="12" t="s">
        <v>378</v>
      </c>
      <c r="G200" s="49"/>
      <c r="H200" s="46">
        <f>VLOOKUP($D200,'[2]CSTD CS'!$D$26:$X$346,3,0)</f>
        <v>0</v>
      </c>
      <c r="I200" s="46"/>
      <c r="J200" s="46">
        <f>VLOOKUP($D200,'[2]CSTD CS'!$D$26:$X$346,5,0)</f>
        <v>0</v>
      </c>
      <c r="K200" s="3"/>
      <c r="L200" s="46">
        <f>VLOOKUP($D200,'[2]CSTD CS'!$D$26:$X$346,4,0)</f>
        <v>0</v>
      </c>
      <c r="M200" s="46"/>
      <c r="N200" s="49"/>
      <c r="O200" s="46">
        <f>VLOOKUP($D200,'[2]CSTD CS'!$D$26:$X$346,6,0)</f>
        <v>0</v>
      </c>
      <c r="P200" s="46"/>
      <c r="Q200" s="46">
        <f>VLOOKUP($D200,'[2]CSTD CS'!$D$26:$X$346,8,0)</f>
        <v>0</v>
      </c>
      <c r="R200" s="3"/>
      <c r="S200" s="46">
        <f>VLOOKUP($D200,'[2]CSTD CS'!$D$26:$X$346,7,0)</f>
        <v>0</v>
      </c>
      <c r="T200" s="46"/>
      <c r="U200" s="49"/>
      <c r="V200" s="46">
        <f>VLOOKUP($D200,'[2]CSTD CS'!$D$26:$X$346,9,0)</f>
        <v>0</v>
      </c>
      <c r="W200" s="46"/>
      <c r="X200" s="46">
        <f>VLOOKUP($D200,'[2]CSTD CS'!$D$26:$X$346,11,0)</f>
        <v>0</v>
      </c>
      <c r="Y200" s="3"/>
      <c r="Z200" s="46">
        <f>VLOOKUP($D200,'[2]CSTD CS'!$D$26:$X$346,10,0)</f>
        <v>0</v>
      </c>
      <c r="AA200" s="46"/>
      <c r="AB200" s="49"/>
      <c r="AC200" s="46">
        <f>VLOOKUP($D200,'[2]CSTD CS'!$D$26:$X$346,12,0)</f>
        <v>0</v>
      </c>
      <c r="AD200" s="46"/>
      <c r="AE200" s="46">
        <f>VLOOKUP($D200,'[2]CSTD CS'!$D$26:$X$346,14,0)</f>
        <v>0</v>
      </c>
      <c r="AF200" s="3"/>
      <c r="AG200" s="46">
        <f>VLOOKUP($D200,'[2]CSTD CS'!$D$26:$X$346,13,0)</f>
        <v>0</v>
      </c>
      <c r="AH200" s="46"/>
      <c r="AI200" s="49"/>
      <c r="AJ200" s="46">
        <f>VLOOKUP($D200,'[2]CSTD CS'!$D$26:$X$346,15,0)</f>
        <v>0</v>
      </c>
      <c r="AK200" s="46"/>
      <c r="AL200" s="46">
        <f>VLOOKUP($D200,'[2]CSTD CS'!$D$26:$X$346,17,0)</f>
        <v>0</v>
      </c>
      <c r="AM200" s="3"/>
      <c r="AN200" s="46">
        <f>VLOOKUP($D200,'[2]CSTD CS'!$D$26:$X$346,16,0)</f>
        <v>0</v>
      </c>
      <c r="AO200" s="46"/>
      <c r="AP200" s="41"/>
      <c r="AQ200" s="46">
        <f>VLOOKUP($D200,'[3]CSTD CS'!$D$25:$AD$344,13,0)</f>
        <v>0</v>
      </c>
      <c r="AR200" s="46"/>
      <c r="AS200" s="3" t="s">
        <v>682</v>
      </c>
      <c r="AT200" s="3"/>
      <c r="AU200" s="46"/>
      <c r="AV200" s="3"/>
      <c r="AW200" s="53"/>
      <c r="AX200" s="46">
        <f>VLOOKUP($D200,'[3]CSTD CS'!$D$25:$AD$344,15,0)</f>
        <v>0</v>
      </c>
      <c r="AY200" s="46"/>
      <c r="AZ200" s="3">
        <v>0</v>
      </c>
      <c r="BA200" s="3"/>
      <c r="BB200" s="46"/>
      <c r="BC200" s="3"/>
      <c r="BD200" s="33"/>
      <c r="BE200" s="46">
        <f>VLOOKUP($D200,'[3]CSTD CS'!$D$25:$AD$344,17,0)</f>
        <v>0</v>
      </c>
      <c r="BF200" s="46"/>
      <c r="BG200" s="3">
        <v>0</v>
      </c>
      <c r="BH200" s="3"/>
      <c r="BI200" s="46"/>
      <c r="BJ200" s="46"/>
      <c r="BK200" s="46"/>
      <c r="BL200" s="55"/>
      <c r="BM200" s="46">
        <f>VLOOKUP($D200,'[3]CSTD CS'!$D$25:$AD$344,20,0)</f>
        <v>0</v>
      </c>
      <c r="BN200" s="46"/>
      <c r="BO200" s="3">
        <v>0</v>
      </c>
      <c r="BP200" s="46"/>
      <c r="BQ200" s="46"/>
      <c r="BR200" s="46"/>
      <c r="BS200" s="46"/>
      <c r="BT200" s="55"/>
      <c r="BU200" s="46">
        <f>VLOOKUP($D200,'[3]CSTD CS'!$D$25:$AA$344,23,0)</f>
        <v>0</v>
      </c>
      <c r="BV200" s="46"/>
      <c r="BW200" s="3">
        <v>0</v>
      </c>
      <c r="BX200" s="3"/>
      <c r="BY200" s="46"/>
      <c r="BZ200" s="46"/>
      <c r="CA200" s="46"/>
      <c r="CB200" s="46"/>
      <c r="CC200" s="46" t="str">
        <f>VLOOKUP($D200,'[3]CSTD CS'!$D$25:$AD$344,25,0)</f>
        <v>HTXS NV</v>
      </c>
      <c r="CD200" s="46"/>
      <c r="CE200" s="46"/>
      <c r="CF200" s="3">
        <v>0</v>
      </c>
      <c r="CG200" s="46"/>
      <c r="CH200" s="46">
        <f>VLOOKUP(D200,[7]LTT!$D$10:$Q$342,10,0)</f>
        <v>0</v>
      </c>
      <c r="CI200" s="3"/>
      <c r="CJ200" s="12" t="str">
        <f>VLOOKUP(D200,'[8]XET CUOI NAM'!$E$9:$BF$332,53,0)</f>
        <v>HTT NV</v>
      </c>
      <c r="CK200" s="12">
        <f>VLOOKUP($D200,'[9]Mau 6'!$D$10:$R$333,7,0)</f>
        <v>0</v>
      </c>
      <c r="CL200" s="12"/>
      <c r="CM200" s="3"/>
      <c r="CN200" s="12">
        <f t="shared" si="12"/>
        <v>0</v>
      </c>
      <c r="CO200" s="12">
        <f>VLOOKUP($D200,'[9]Mau 6'!$D$10:$R$333,10,0)</f>
        <v>0</v>
      </c>
      <c r="CP200" s="46"/>
      <c r="CQ200" s="12">
        <f>VLOOKUP($D200,'[9]Mau 6'!$D$10:$R$333,10,0)</f>
        <v>0</v>
      </c>
      <c r="CR200" s="12">
        <f>VLOOKUP($D200,'[9]Mau 6'!$D$10:$R$333,10,0)</f>
        <v>0</v>
      </c>
      <c r="CS200" s="12" t="s">
        <v>431</v>
      </c>
      <c r="CT200" s="12"/>
      <c r="CU200" s="12"/>
      <c r="CV200" s="3"/>
      <c r="CW200" s="12"/>
      <c r="CX200" s="12"/>
      <c r="CY200" s="46"/>
      <c r="CZ200" s="46"/>
      <c r="DA200" s="46"/>
      <c r="DB200" s="12" t="s">
        <v>2227</v>
      </c>
      <c r="DC200" s="12" t="s">
        <v>315</v>
      </c>
      <c r="DD200" s="12" t="s">
        <v>2227</v>
      </c>
      <c r="DE200" s="17" t="s">
        <v>2118</v>
      </c>
      <c r="DF200" s="5">
        <f>VLOOKUP($C200,'[19]Mau 2'!$C$9:$J$364,6,0)</f>
        <v>0</v>
      </c>
      <c r="DG200" s="5"/>
      <c r="DH200" s="5"/>
      <c r="DI200" s="5"/>
      <c r="DJ200" s="5"/>
    </row>
    <row r="201" spans="1:114" s="9" customFormat="1" ht="30" hidden="1" customHeight="1" x14ac:dyDescent="0.25">
      <c r="A201" s="12">
        <f>ROW()-23</f>
        <v>178</v>
      </c>
      <c r="B201" s="12">
        <f>COUNTIF($E$24:E201,E201)</f>
        <v>18</v>
      </c>
      <c r="C201" s="17" t="s">
        <v>123</v>
      </c>
      <c r="D201" s="12" t="str">
        <f>VLOOKUP(C201,'[1]XET CUOI NAM'!$D$9:$E$332,2,0)</f>
        <v>01012021</v>
      </c>
      <c r="E201" s="12" t="s">
        <v>397</v>
      </c>
      <c r="F201" s="12" t="s">
        <v>378</v>
      </c>
      <c r="G201" s="49"/>
      <c r="H201" s="46">
        <f>VLOOKUP($D201,'[2]CSTD CS'!$D$26:$X$346,3,0)</f>
        <v>0</v>
      </c>
      <c r="I201" s="46"/>
      <c r="J201" s="46">
        <f>VLOOKUP($D201,'[2]CSTD CS'!$D$26:$X$346,5,0)</f>
        <v>0</v>
      </c>
      <c r="K201" s="3"/>
      <c r="L201" s="46">
        <f>VLOOKUP($D201,'[2]CSTD CS'!$D$26:$X$346,4,0)</f>
        <v>0</v>
      </c>
      <c r="M201" s="46"/>
      <c r="N201" s="49"/>
      <c r="O201" s="46">
        <f>VLOOKUP($D201,'[2]CSTD CS'!$D$26:$X$346,6,0)</f>
        <v>0</v>
      </c>
      <c r="P201" s="46"/>
      <c r="Q201" s="46">
        <f>VLOOKUP($D201,'[2]CSTD CS'!$D$26:$X$346,8,0)</f>
        <v>0</v>
      </c>
      <c r="R201" s="3"/>
      <c r="S201" s="46">
        <f>VLOOKUP($D201,'[2]CSTD CS'!$D$26:$X$346,7,0)</f>
        <v>0</v>
      </c>
      <c r="T201" s="46"/>
      <c r="U201" s="49"/>
      <c r="V201" s="46">
        <f>VLOOKUP($D201,'[2]CSTD CS'!$D$26:$X$346,9,0)</f>
        <v>0</v>
      </c>
      <c r="W201" s="46"/>
      <c r="X201" s="46">
        <f>VLOOKUP($D201,'[2]CSTD CS'!$D$26:$X$346,11,0)</f>
        <v>0</v>
      </c>
      <c r="Y201" s="3"/>
      <c r="Z201" s="46">
        <f>VLOOKUP($D201,'[2]CSTD CS'!$D$26:$X$346,10,0)</f>
        <v>0</v>
      </c>
      <c r="AA201" s="46"/>
      <c r="AB201" s="49"/>
      <c r="AC201" s="46">
        <f>VLOOKUP($D201,'[2]CSTD CS'!$D$26:$X$346,12,0)</f>
        <v>0</v>
      </c>
      <c r="AD201" s="46"/>
      <c r="AE201" s="46">
        <f>VLOOKUP($D201,'[2]CSTD CS'!$D$26:$X$346,14,0)</f>
        <v>0</v>
      </c>
      <c r="AF201" s="3"/>
      <c r="AG201" s="46">
        <f>VLOOKUP($D201,'[2]CSTD CS'!$D$26:$X$346,13,0)</f>
        <v>0</v>
      </c>
      <c r="AH201" s="46"/>
      <c r="AI201" s="49"/>
      <c r="AJ201" s="46">
        <f>VLOOKUP($D201,'[2]CSTD CS'!$D$26:$X$346,15,0)</f>
        <v>0</v>
      </c>
      <c r="AK201" s="46"/>
      <c r="AL201" s="46">
        <f>VLOOKUP($D201,'[2]CSTD CS'!$D$26:$X$346,17,0)</f>
        <v>0</v>
      </c>
      <c r="AM201" s="3"/>
      <c r="AN201" s="46">
        <f>VLOOKUP($D201,'[2]CSTD CS'!$D$26:$X$346,16,0)</f>
        <v>0</v>
      </c>
      <c r="AO201" s="46"/>
      <c r="AP201" s="41"/>
      <c r="AQ201" s="46">
        <f>VLOOKUP($D201,'[3]CSTD CS'!$D$25:$AD$344,13,0)</f>
        <v>0</v>
      </c>
      <c r="AR201" s="46"/>
      <c r="AS201" s="3" t="s">
        <v>683</v>
      </c>
      <c r="AT201" s="3"/>
      <c r="AU201" s="46"/>
      <c r="AV201" s="3"/>
      <c r="AW201" s="53"/>
      <c r="AX201" s="46">
        <f>VLOOKUP($D201,'[3]CSTD CS'!$D$25:$AD$344,15,0)</f>
        <v>0</v>
      </c>
      <c r="AY201" s="46"/>
      <c r="AZ201" s="3">
        <v>0</v>
      </c>
      <c r="BA201" s="3"/>
      <c r="BB201" s="46"/>
      <c r="BC201" s="3"/>
      <c r="BD201" s="33"/>
      <c r="BE201" s="46">
        <f>VLOOKUP($D201,'[3]CSTD CS'!$D$25:$AD$344,17,0)</f>
        <v>0</v>
      </c>
      <c r="BF201" s="46"/>
      <c r="BG201" s="3">
        <v>0</v>
      </c>
      <c r="BH201" s="3"/>
      <c r="BI201" s="46"/>
      <c r="BJ201" s="46"/>
      <c r="BK201" s="46"/>
      <c r="BL201" s="15"/>
      <c r="BM201" s="46">
        <f>VLOOKUP($D201,'[3]CSTD CS'!$D$25:$AD$344,20,0)</f>
        <v>0</v>
      </c>
      <c r="BN201" s="46"/>
      <c r="BO201" s="3">
        <v>0</v>
      </c>
      <c r="BP201" s="46"/>
      <c r="BQ201" s="46"/>
      <c r="BR201" s="46"/>
      <c r="BS201" s="46"/>
      <c r="BT201" s="15"/>
      <c r="BU201" s="46">
        <f>VLOOKUP($D201,'[3]CSTD CS'!$D$25:$AA$344,23,0)</f>
        <v>0</v>
      </c>
      <c r="BV201" s="46"/>
      <c r="BW201" s="3">
        <v>0</v>
      </c>
      <c r="BX201" s="3"/>
      <c r="BY201" s="46"/>
      <c r="BZ201" s="46"/>
      <c r="CA201" s="46"/>
      <c r="CB201" s="46"/>
      <c r="CC201" s="46" t="str">
        <f>VLOOKUP($D201,'[3]CSTD CS'!$D$25:$AD$344,25,0)</f>
        <v>HTT NV</v>
      </c>
      <c r="CD201" s="46"/>
      <c r="CE201" s="46"/>
      <c r="CF201" s="3">
        <v>0</v>
      </c>
      <c r="CG201" s="46"/>
      <c r="CH201" s="46">
        <f>VLOOKUP(D201,[7]LTT!$D$10:$Q$342,10,0)</f>
        <v>0</v>
      </c>
      <c r="CI201" s="3"/>
      <c r="CJ201" s="12" t="str">
        <f>VLOOKUP(D201,'[8]XET CUOI NAM'!$E$9:$BF$332,53,0)</f>
        <v>HTT NV</v>
      </c>
      <c r="CK201" s="12">
        <f>VLOOKUP($D201,'[9]Mau 6'!$D$10:$R$333,7,0)</f>
        <v>0</v>
      </c>
      <c r="CL201" s="12"/>
      <c r="CM201" s="3"/>
      <c r="CN201" s="12">
        <f t="shared" si="12"/>
        <v>0</v>
      </c>
      <c r="CO201" s="12">
        <f>VLOOKUP($D201,'[9]Mau 6'!$D$10:$R$333,10,0)</f>
        <v>0</v>
      </c>
      <c r="CP201" s="46"/>
      <c r="CQ201" s="12">
        <f>VLOOKUP($D201,'[9]Mau 6'!$D$10:$R$333,10,0)</f>
        <v>0</v>
      </c>
      <c r="CR201" s="12">
        <f>VLOOKUP($D201,'[9]Mau 6'!$D$10:$R$333,10,0)</f>
        <v>0</v>
      </c>
      <c r="CS201" s="12" t="s">
        <v>431</v>
      </c>
      <c r="CT201" s="12"/>
      <c r="CU201" s="12"/>
      <c r="CV201" s="3"/>
      <c r="CW201" s="12"/>
      <c r="CX201" s="12"/>
      <c r="CY201" s="46"/>
      <c r="CZ201" s="46"/>
      <c r="DA201" s="46"/>
      <c r="DB201" s="12" t="s">
        <v>2227</v>
      </c>
      <c r="DC201" s="12">
        <v>0</v>
      </c>
      <c r="DD201" s="12">
        <v>0</v>
      </c>
      <c r="DE201" s="5"/>
      <c r="DF201" s="5">
        <f>VLOOKUP($C201,'[19]Mau 2'!$C$9:$J$364,6,0)</f>
        <v>0</v>
      </c>
      <c r="DG201" s="5"/>
      <c r="DH201" s="5"/>
      <c r="DI201" s="5"/>
      <c r="DJ201" s="5"/>
    </row>
    <row r="202" spans="1:114" s="9" customFormat="1" ht="30" hidden="1" customHeight="1" x14ac:dyDescent="0.25">
      <c r="A202" s="12">
        <f>ROW()-23</f>
        <v>179</v>
      </c>
      <c r="B202" s="12">
        <f>COUNTIF($E$24:E202,E202)</f>
        <v>19</v>
      </c>
      <c r="C202" s="17" t="s">
        <v>124</v>
      </c>
      <c r="D202" s="12" t="str">
        <f>VLOOKUP(C202,'[1]XET CUOI NAM'!$D$9:$E$332,2,0)</f>
        <v>01012011</v>
      </c>
      <c r="E202" s="12" t="s">
        <v>397</v>
      </c>
      <c r="F202" s="12" t="s">
        <v>378</v>
      </c>
      <c r="G202" s="49"/>
      <c r="H202" s="46">
        <f>VLOOKUP($D202,'[2]CSTD CS'!$D$26:$X$346,3,0)</f>
        <v>0</v>
      </c>
      <c r="I202" s="46"/>
      <c r="J202" s="46">
        <f>VLOOKUP($D202,'[2]CSTD CS'!$D$26:$X$346,5,0)</f>
        <v>0</v>
      </c>
      <c r="K202" s="3"/>
      <c r="L202" s="46">
        <f>VLOOKUP($D202,'[2]CSTD CS'!$D$26:$X$346,4,0)</f>
        <v>0</v>
      </c>
      <c r="M202" s="46"/>
      <c r="N202" s="49"/>
      <c r="O202" s="46">
        <f>VLOOKUP($D202,'[2]CSTD CS'!$D$26:$X$346,6,0)</f>
        <v>0</v>
      </c>
      <c r="P202" s="46"/>
      <c r="Q202" s="46">
        <f>VLOOKUP($D202,'[2]CSTD CS'!$D$26:$X$346,8,0)</f>
        <v>0</v>
      </c>
      <c r="R202" s="3"/>
      <c r="S202" s="46">
        <f>VLOOKUP($D202,'[2]CSTD CS'!$D$26:$X$346,7,0)</f>
        <v>0</v>
      </c>
      <c r="T202" s="46"/>
      <c r="U202" s="49"/>
      <c r="V202" s="46">
        <f>VLOOKUP($D202,'[2]CSTD CS'!$D$26:$X$346,9,0)</f>
        <v>0</v>
      </c>
      <c r="W202" s="46"/>
      <c r="X202" s="46">
        <f>VLOOKUP($D202,'[2]CSTD CS'!$D$26:$X$346,11,0)</f>
        <v>0</v>
      </c>
      <c r="Y202" s="3"/>
      <c r="Z202" s="46">
        <f>VLOOKUP($D202,'[2]CSTD CS'!$D$26:$X$346,10,0)</f>
        <v>0</v>
      </c>
      <c r="AA202" s="46"/>
      <c r="AB202" s="49"/>
      <c r="AC202" s="46">
        <f>VLOOKUP($D202,'[2]CSTD CS'!$D$26:$X$346,12,0)</f>
        <v>0</v>
      </c>
      <c r="AD202" s="46"/>
      <c r="AE202" s="46">
        <f>VLOOKUP($D202,'[2]CSTD CS'!$D$26:$X$346,14,0)</f>
        <v>0</v>
      </c>
      <c r="AF202" s="3"/>
      <c r="AG202" s="46">
        <f>VLOOKUP($D202,'[2]CSTD CS'!$D$26:$X$346,13,0)</f>
        <v>0</v>
      </c>
      <c r="AH202" s="46"/>
      <c r="AI202" s="49"/>
      <c r="AJ202" s="46">
        <f>VLOOKUP($D202,'[2]CSTD CS'!$D$26:$X$346,15,0)</f>
        <v>0</v>
      </c>
      <c r="AK202" s="46"/>
      <c r="AL202" s="46">
        <f>VLOOKUP($D202,'[2]CSTD CS'!$D$26:$X$346,17,0)</f>
        <v>0</v>
      </c>
      <c r="AM202" s="3"/>
      <c r="AN202" s="46">
        <f>VLOOKUP($D202,'[2]CSTD CS'!$D$26:$X$346,16,0)</f>
        <v>0</v>
      </c>
      <c r="AO202" s="46"/>
      <c r="AP202" s="41"/>
      <c r="AQ202" s="46">
        <f>VLOOKUP($D202,'[3]CSTD CS'!$D$25:$AD$344,13,0)</f>
        <v>0</v>
      </c>
      <c r="AR202" s="46"/>
      <c r="AS202" s="3" t="s">
        <v>684</v>
      </c>
      <c r="AT202" s="3"/>
      <c r="AU202" s="46"/>
      <c r="AV202" s="3"/>
      <c r="AW202" s="53"/>
      <c r="AX202" s="46">
        <f>VLOOKUP($D202,'[3]CSTD CS'!$D$25:$AD$344,15,0)</f>
        <v>0</v>
      </c>
      <c r="AY202" s="46"/>
      <c r="AZ202" s="3">
        <v>0</v>
      </c>
      <c r="BA202" s="3"/>
      <c r="BB202" s="46"/>
      <c r="BC202" s="3"/>
      <c r="BD202" s="33"/>
      <c r="BE202" s="46">
        <f>VLOOKUP($D202,'[3]CSTD CS'!$D$25:$AD$344,17,0)</f>
        <v>0</v>
      </c>
      <c r="BF202" s="46"/>
      <c r="BG202" s="3">
        <v>0</v>
      </c>
      <c r="BH202" s="3"/>
      <c r="BI202" s="46"/>
      <c r="BJ202" s="46"/>
      <c r="BK202" s="46"/>
      <c r="BL202" s="15"/>
      <c r="BM202" s="46">
        <f>VLOOKUP($D202,'[3]CSTD CS'!$D$25:$AD$344,20,0)</f>
        <v>0</v>
      </c>
      <c r="BN202" s="46"/>
      <c r="BO202" s="3">
        <v>0</v>
      </c>
      <c r="BP202" s="46"/>
      <c r="BQ202" s="46"/>
      <c r="BR202" s="46"/>
      <c r="BS202" s="46"/>
      <c r="BT202" s="15"/>
      <c r="BU202" s="46">
        <f>VLOOKUP($D202,'[3]CSTD CS'!$D$25:$AA$344,23,0)</f>
        <v>0</v>
      </c>
      <c r="BV202" s="46"/>
      <c r="BW202" s="3">
        <v>0</v>
      </c>
      <c r="BX202" s="3"/>
      <c r="BY202" s="46"/>
      <c r="BZ202" s="46"/>
      <c r="CA202" s="46"/>
      <c r="CB202" s="46" t="s">
        <v>315</v>
      </c>
      <c r="CC202" s="46" t="str">
        <f>VLOOKUP($D202,'[3]CSTD CS'!$D$25:$AD$344,25,0)</f>
        <v>HTXS NV</v>
      </c>
      <c r="CD202" s="46"/>
      <c r="CE202" s="46"/>
      <c r="CF202" s="3">
        <v>0</v>
      </c>
      <c r="CG202" s="46"/>
      <c r="CH202" s="46">
        <f>VLOOKUP(D202,[7]LTT!$D$10:$Q$342,10,0)</f>
        <v>0</v>
      </c>
      <c r="CI202" s="3"/>
      <c r="CJ202" s="12" t="str">
        <f>VLOOKUP(D202,'[8]XET CUOI NAM'!$E$9:$BF$332,53,0)</f>
        <v>HTT NV</v>
      </c>
      <c r="CK202" s="12">
        <f>VLOOKUP($D202,'[9]Mau 6'!$D$10:$R$333,7,0)</f>
        <v>0</v>
      </c>
      <c r="CL202" s="12"/>
      <c r="CM202" s="3"/>
      <c r="CN202" s="12">
        <f t="shared" si="12"/>
        <v>0</v>
      </c>
      <c r="CO202" s="12">
        <f>VLOOKUP($D202,'[9]Mau 6'!$D$10:$R$333,10,0)</f>
        <v>0</v>
      </c>
      <c r="CP202" s="46"/>
      <c r="CQ202" s="12">
        <f>VLOOKUP($D202,'[9]Mau 6'!$D$10:$R$333,10,0)</f>
        <v>0</v>
      </c>
      <c r="CR202" s="12">
        <f>VLOOKUP($D202,'[9]Mau 6'!$D$10:$R$333,10,0)</f>
        <v>0</v>
      </c>
      <c r="CS202" s="12" t="s">
        <v>431</v>
      </c>
      <c r="CT202" s="12"/>
      <c r="CU202" s="12"/>
      <c r="CV202" s="3"/>
      <c r="CW202" s="12"/>
      <c r="CX202" s="12"/>
      <c r="CY202" s="46"/>
      <c r="CZ202" s="46"/>
      <c r="DA202" s="46"/>
      <c r="DB202" s="12" t="s">
        <v>2227</v>
      </c>
      <c r="DC202" s="12">
        <v>0</v>
      </c>
      <c r="DD202" s="12">
        <v>0</v>
      </c>
      <c r="DE202" s="5"/>
      <c r="DF202" s="5">
        <f>VLOOKUP($C202,'[19]Mau 2'!$C$9:$J$364,6,0)</f>
        <v>0</v>
      </c>
      <c r="DG202" s="5"/>
      <c r="DH202" s="5"/>
      <c r="DI202" s="5"/>
      <c r="DJ202" s="5"/>
    </row>
    <row r="203" spans="1:114" s="9" customFormat="1" ht="30" hidden="1" customHeight="1" x14ac:dyDescent="0.25">
      <c r="A203" s="12">
        <f>ROW()-23</f>
        <v>180</v>
      </c>
      <c r="B203" s="12">
        <f>COUNTIF($E$24:E203,E203)</f>
        <v>20</v>
      </c>
      <c r="C203" s="17" t="s">
        <v>125</v>
      </c>
      <c r="D203" s="12" t="str">
        <f>VLOOKUP(C203,'[1]XET CUOI NAM'!$D$9:$E$332,2,0)</f>
        <v>01017002</v>
      </c>
      <c r="E203" s="12" t="s">
        <v>397</v>
      </c>
      <c r="F203" s="12" t="s">
        <v>378</v>
      </c>
      <c r="G203" s="49"/>
      <c r="H203" s="46">
        <f>VLOOKUP($D203,'[2]CSTD CS'!$D$26:$X$346,3,0)</f>
        <v>0</v>
      </c>
      <c r="I203" s="46"/>
      <c r="J203" s="46">
        <f>VLOOKUP($D203,'[2]CSTD CS'!$D$26:$X$346,5,0)</f>
        <v>0</v>
      </c>
      <c r="K203" s="3"/>
      <c r="L203" s="46">
        <f>VLOOKUP($D203,'[2]CSTD CS'!$D$26:$X$346,4,0)</f>
        <v>0</v>
      </c>
      <c r="M203" s="46"/>
      <c r="N203" s="49"/>
      <c r="O203" s="46">
        <f>VLOOKUP($D203,'[2]CSTD CS'!$D$26:$X$346,6,0)</f>
        <v>0</v>
      </c>
      <c r="P203" s="46"/>
      <c r="Q203" s="46">
        <f>VLOOKUP($D203,'[2]CSTD CS'!$D$26:$X$346,8,0)</f>
        <v>0</v>
      </c>
      <c r="R203" s="3"/>
      <c r="S203" s="46">
        <f>VLOOKUP($D203,'[2]CSTD CS'!$D$26:$X$346,7,0)</f>
        <v>0</v>
      </c>
      <c r="T203" s="46"/>
      <c r="U203" s="49"/>
      <c r="V203" s="46" t="str">
        <f>VLOOKUP($D203,'[2]CSTD CS'!$D$26:$X$346,9,0)</f>
        <v>x</v>
      </c>
      <c r="W203" s="46"/>
      <c r="X203" s="46" t="str">
        <f>VLOOKUP($D203,'[2]CSTD CS'!$D$26:$X$346,11,0)</f>
        <v>Quy trình bảo dưỡng và sửa chữa máy móc thiết bị phục vụ giảng dạy</v>
      </c>
      <c r="Y203" s="3"/>
      <c r="Z203" s="46">
        <f>VLOOKUP($D203,'[2]CSTD CS'!$D$26:$X$346,10,0)</f>
        <v>0</v>
      </c>
      <c r="AA203" s="46"/>
      <c r="AB203" s="49"/>
      <c r="AC203" s="46" t="str">
        <f>VLOOKUP($D203,'[2]CSTD CS'!$D$26:$X$346,12,0)</f>
        <v>x</v>
      </c>
      <c r="AD203" s="46"/>
      <c r="AE203" s="46" t="str">
        <f>VLOOKUP($D203,'[2]CSTD CS'!$D$26:$X$346,14,0)</f>
        <v>Chế tạo thiết bị bơm nhớt phục vụ bảo trì các máy công cụ (phần cơ)</v>
      </c>
      <c r="AF203" s="3"/>
      <c r="AG203" s="46" t="str">
        <f>VLOOKUP($D203,'[2]CSTD CS'!$D$26:$X$346,13,0)</f>
        <v>x</v>
      </c>
      <c r="AH203" s="46"/>
      <c r="AI203" s="49"/>
      <c r="AJ203" s="46">
        <f>VLOOKUP($D203,'[2]CSTD CS'!$D$26:$X$346,15,0)</f>
        <v>0</v>
      </c>
      <c r="AK203" s="46"/>
      <c r="AL203" s="46" t="str">
        <f>VLOOKUP($D203,'[2]CSTD CS'!$D$26:$X$346,17,0)</f>
        <v>Chế tạo thiết bị châm nhớt các máy công cụ bằng khí nén</v>
      </c>
      <c r="AM203" s="3"/>
      <c r="AN203" s="46">
        <f>VLOOKUP($D203,'[2]CSTD CS'!$D$26:$X$346,16,0)</f>
        <v>0</v>
      </c>
      <c r="AO203" s="46"/>
      <c r="AP203" s="41"/>
      <c r="AQ203" s="46">
        <f>VLOOKUP($D203,'[3]CSTD CS'!$D$25:$AD$344,13,0)</f>
        <v>0</v>
      </c>
      <c r="AR203" s="46"/>
      <c r="AS203" s="3" t="s">
        <v>685</v>
      </c>
      <c r="AT203" s="3"/>
      <c r="AU203" s="46"/>
      <c r="AV203" s="3"/>
      <c r="AW203" s="53"/>
      <c r="AX203" s="46">
        <f>VLOOKUP($D203,'[3]CSTD CS'!$D$25:$AD$344,15,0)</f>
        <v>0</v>
      </c>
      <c r="AY203" s="46"/>
      <c r="AZ203" s="3">
        <v>0</v>
      </c>
      <c r="BA203" s="3"/>
      <c r="BB203" s="46"/>
      <c r="BC203" s="3"/>
      <c r="BD203" s="33"/>
      <c r="BE203" s="46">
        <f>VLOOKUP($D203,'[3]CSTD CS'!$D$25:$AD$344,17,0)</f>
        <v>0</v>
      </c>
      <c r="BF203" s="46"/>
      <c r="BG203" s="3">
        <v>0</v>
      </c>
      <c r="BH203" s="3"/>
      <c r="BI203" s="46"/>
      <c r="BJ203" s="46"/>
      <c r="BK203" s="46"/>
      <c r="BL203" s="15"/>
      <c r="BM203" s="46">
        <f>VLOOKUP($D203,'[3]CSTD CS'!$D$25:$AD$344,20,0)</f>
        <v>0</v>
      </c>
      <c r="BN203" s="46"/>
      <c r="BO203" s="3">
        <v>0</v>
      </c>
      <c r="BP203" s="46"/>
      <c r="BQ203" s="46"/>
      <c r="BR203" s="46"/>
      <c r="BS203" s="46"/>
      <c r="BT203" s="15"/>
      <c r="BU203" s="46">
        <f>VLOOKUP($D203,'[3]CSTD CS'!$D$25:$AA$344,23,0)</f>
        <v>0</v>
      </c>
      <c r="BV203" s="46"/>
      <c r="BW203" s="3">
        <v>0</v>
      </c>
      <c r="BX203" s="3"/>
      <c r="BY203" s="46"/>
      <c r="BZ203" s="46"/>
      <c r="CA203" s="46"/>
      <c r="CB203" s="46"/>
      <c r="CC203" s="46" t="str">
        <f>VLOOKUP($D203,'[3]CSTD CS'!$D$25:$AD$344,25,0)</f>
        <v>HTXS NV</v>
      </c>
      <c r="CD203" s="46"/>
      <c r="CE203" s="46"/>
      <c r="CF203" s="3">
        <v>0</v>
      </c>
      <c r="CG203" s="46"/>
      <c r="CH203" s="46">
        <f>VLOOKUP(D203,[7]LTT!$D$10:$Q$342,10,0)</f>
        <v>0</v>
      </c>
      <c r="CI203" s="3"/>
      <c r="CJ203" s="12" t="str">
        <f>VLOOKUP(D203,'[8]XET CUOI NAM'!$E$9:$BF$332,53,0)</f>
        <v>HTT NV</v>
      </c>
      <c r="CK203" s="12">
        <f>VLOOKUP($D203,'[9]Mau 6'!$D$10:$R$333,7,0)</f>
        <v>0</v>
      </c>
      <c r="CL203" s="12"/>
      <c r="CM203" s="3"/>
      <c r="CN203" s="12">
        <f t="shared" si="12"/>
        <v>0</v>
      </c>
      <c r="CO203" s="12">
        <f>VLOOKUP($D203,'[9]Mau 6'!$D$10:$R$333,10,0)</f>
        <v>0</v>
      </c>
      <c r="CP203" s="46"/>
      <c r="CQ203" s="12">
        <f>VLOOKUP($D203,'[9]Mau 6'!$D$10:$R$333,10,0)</f>
        <v>0</v>
      </c>
      <c r="CR203" s="12">
        <f>VLOOKUP($D203,'[9]Mau 6'!$D$10:$R$333,10,0)</f>
        <v>0</v>
      </c>
      <c r="CS203" s="12" t="s">
        <v>431</v>
      </c>
      <c r="CT203" s="12"/>
      <c r="CU203" s="12"/>
      <c r="CV203" s="3"/>
      <c r="CW203" s="12"/>
      <c r="CX203" s="12"/>
      <c r="CY203" s="46"/>
      <c r="CZ203" s="46"/>
      <c r="DA203" s="46"/>
      <c r="DB203" s="12" t="s">
        <v>2227</v>
      </c>
      <c r="DC203" s="12">
        <v>0</v>
      </c>
      <c r="DD203" s="12">
        <v>0</v>
      </c>
      <c r="DE203" s="5"/>
      <c r="DF203" s="5">
        <f>VLOOKUP($C203,'[19]Mau 2'!$C$9:$J$364,6,0)</f>
        <v>0</v>
      </c>
      <c r="DG203" s="5"/>
      <c r="DH203" s="5"/>
      <c r="DI203" s="5"/>
      <c r="DJ203" s="5"/>
    </row>
    <row r="204" spans="1:114" s="6" customFormat="1" ht="30" hidden="1" customHeight="1" x14ac:dyDescent="0.25">
      <c r="A204" s="12">
        <f>ROW()-23</f>
        <v>181</v>
      </c>
      <c r="B204" s="12">
        <f>COUNTIF($E$24:E204,E204)</f>
        <v>21</v>
      </c>
      <c r="C204" s="17" t="s">
        <v>126</v>
      </c>
      <c r="D204" s="12" t="str">
        <f>VLOOKUP(C204,'[1]XET CUOI NAM'!$D$9:$E$332,2,0)</f>
        <v>01012028</v>
      </c>
      <c r="E204" s="12" t="s">
        <v>397</v>
      </c>
      <c r="F204" s="12" t="s">
        <v>378</v>
      </c>
      <c r="G204" s="49"/>
      <c r="H204" s="46">
        <f>VLOOKUP($D204,'[2]CSTD CS'!$D$26:$X$346,3,0)</f>
        <v>0</v>
      </c>
      <c r="I204" s="46"/>
      <c r="J204" s="46">
        <f>VLOOKUP($D204,'[2]CSTD CS'!$D$26:$X$346,5,0)</f>
        <v>0</v>
      </c>
      <c r="K204" s="3"/>
      <c r="L204" s="46">
        <f>VLOOKUP($D204,'[2]CSTD CS'!$D$26:$X$346,4,0)</f>
        <v>0</v>
      </c>
      <c r="M204" s="46"/>
      <c r="N204" s="49"/>
      <c r="O204" s="46">
        <f>VLOOKUP($D204,'[2]CSTD CS'!$D$26:$X$346,6,0)</f>
        <v>0</v>
      </c>
      <c r="P204" s="46"/>
      <c r="Q204" s="46">
        <f>VLOOKUP($D204,'[2]CSTD CS'!$D$26:$X$346,8,0)</f>
        <v>0</v>
      </c>
      <c r="R204" s="3"/>
      <c r="S204" s="46">
        <f>VLOOKUP($D204,'[2]CSTD CS'!$D$26:$X$346,7,0)</f>
        <v>0</v>
      </c>
      <c r="T204" s="46"/>
      <c r="U204" s="49"/>
      <c r="V204" s="46">
        <f>VLOOKUP($D204,'[2]CSTD CS'!$D$26:$X$346,9,0)</f>
        <v>0</v>
      </c>
      <c r="W204" s="46"/>
      <c r="X204" s="46">
        <f>VLOOKUP($D204,'[2]CSTD CS'!$D$26:$X$346,11,0)</f>
        <v>0</v>
      </c>
      <c r="Y204" s="3"/>
      <c r="Z204" s="46">
        <f>VLOOKUP($D204,'[2]CSTD CS'!$D$26:$X$346,10,0)</f>
        <v>0</v>
      </c>
      <c r="AA204" s="46"/>
      <c r="AB204" s="49"/>
      <c r="AC204" s="46">
        <f>VLOOKUP($D204,'[2]CSTD CS'!$D$26:$X$346,12,0)</f>
        <v>0</v>
      </c>
      <c r="AD204" s="46"/>
      <c r="AE204" s="46">
        <f>VLOOKUP($D204,'[2]CSTD CS'!$D$26:$X$346,14,0)</f>
        <v>0</v>
      </c>
      <c r="AF204" s="3"/>
      <c r="AG204" s="46">
        <f>VLOOKUP($D204,'[2]CSTD CS'!$D$26:$X$346,13,0)</f>
        <v>0</v>
      </c>
      <c r="AH204" s="46"/>
      <c r="AI204" s="49"/>
      <c r="AJ204" s="46">
        <f>VLOOKUP($D204,'[2]CSTD CS'!$D$26:$X$346,15,0)</f>
        <v>0</v>
      </c>
      <c r="AK204" s="46"/>
      <c r="AL204" s="46">
        <f>VLOOKUP($D204,'[2]CSTD CS'!$D$26:$X$346,17,0)</f>
        <v>0</v>
      </c>
      <c r="AM204" s="3"/>
      <c r="AN204" s="46">
        <f>VLOOKUP($D204,'[2]CSTD CS'!$D$26:$X$346,16,0)</f>
        <v>0</v>
      </c>
      <c r="AO204" s="46"/>
      <c r="AP204" s="41"/>
      <c r="AQ204" s="46">
        <f>VLOOKUP($D204,'[3]CSTD CS'!$D$25:$AD$344,13,0)</f>
        <v>0</v>
      </c>
      <c r="AR204" s="46"/>
      <c r="AS204" s="3" t="s">
        <v>686</v>
      </c>
      <c r="AT204" s="3"/>
      <c r="AU204" s="46"/>
      <c r="AV204" s="3"/>
      <c r="AW204" s="53"/>
      <c r="AX204" s="46">
        <f>VLOOKUP($D204,'[3]CSTD CS'!$D$25:$AD$344,15,0)</f>
        <v>0</v>
      </c>
      <c r="AY204" s="46"/>
      <c r="AZ204" s="3">
        <v>0</v>
      </c>
      <c r="BA204" s="3"/>
      <c r="BB204" s="46"/>
      <c r="BC204" s="3"/>
      <c r="BD204" s="33"/>
      <c r="BE204" s="46">
        <f>VLOOKUP($D204,'[3]CSTD CS'!$D$25:$AD$344,17,0)</f>
        <v>0</v>
      </c>
      <c r="BF204" s="46"/>
      <c r="BG204" s="3">
        <v>0</v>
      </c>
      <c r="BH204" s="3"/>
      <c r="BI204" s="46"/>
      <c r="BJ204" s="46"/>
      <c r="BK204" s="46"/>
      <c r="BL204" s="15"/>
      <c r="BM204" s="46">
        <f>VLOOKUP($D204,'[3]CSTD CS'!$D$25:$AD$344,20,0)</f>
        <v>0</v>
      </c>
      <c r="BN204" s="46"/>
      <c r="BO204" s="3">
        <v>0</v>
      </c>
      <c r="BP204" s="46"/>
      <c r="BQ204" s="46"/>
      <c r="BR204" s="46"/>
      <c r="BS204" s="46"/>
      <c r="BT204" s="15"/>
      <c r="BU204" s="46">
        <f>VLOOKUP($D204,'[3]CSTD CS'!$D$25:$AA$344,23,0)</f>
        <v>0</v>
      </c>
      <c r="BV204" s="46">
        <f>VLOOKUP(C204,'[5]TH chi tiet'!$N$15:$Q$161,4,0)</f>
        <v>0</v>
      </c>
      <c r="BW204" s="3" t="s">
        <v>1161</v>
      </c>
      <c r="BX204" s="3"/>
      <c r="BY204" s="46"/>
      <c r="BZ204" s="46"/>
      <c r="CA204" s="46"/>
      <c r="CB204" s="46"/>
      <c r="CC204" s="46" t="str">
        <f>VLOOKUP($D204,'[3]CSTD CS'!$D$25:$AD$344,25,0)</f>
        <v>HTXS NV</v>
      </c>
      <c r="CD204" s="46"/>
      <c r="CE204" s="46"/>
      <c r="CF204" s="3">
        <v>0</v>
      </c>
      <c r="CG204" s="46"/>
      <c r="CH204" s="46">
        <f>VLOOKUP(D204,[7]LTT!$D$10:$Q$342,10,0)</f>
        <v>0</v>
      </c>
      <c r="CI204" s="3"/>
      <c r="CJ204" s="12" t="str">
        <f>VLOOKUP(D204,'[8]XET CUOI NAM'!$E$9:$BF$332,53,0)</f>
        <v>HTT NV</v>
      </c>
      <c r="CK204" s="12">
        <f>VLOOKUP($D204,'[9]Mau 6'!$D$10:$R$333,7,0)</f>
        <v>0</v>
      </c>
      <c r="CL204" s="12"/>
      <c r="CM204" s="3"/>
      <c r="CN204" s="12">
        <f t="shared" si="12"/>
        <v>0</v>
      </c>
      <c r="CO204" s="12">
        <f>VLOOKUP($D204,'[9]Mau 6'!$D$10:$R$333,10,0)</f>
        <v>0</v>
      </c>
      <c r="CP204" s="46"/>
      <c r="CQ204" s="12">
        <f>VLOOKUP($D204,'[9]Mau 6'!$D$10:$R$333,10,0)</f>
        <v>0</v>
      </c>
      <c r="CR204" s="12">
        <f>VLOOKUP($D204,'[9]Mau 6'!$D$10:$R$333,10,0)</f>
        <v>0</v>
      </c>
      <c r="CS204" s="12" t="s">
        <v>431</v>
      </c>
      <c r="CT204" s="12"/>
      <c r="CU204" s="12"/>
      <c r="CV204" s="3"/>
      <c r="CW204" s="12"/>
      <c r="CX204" s="12"/>
      <c r="CY204" s="46"/>
      <c r="CZ204" s="46"/>
      <c r="DA204" s="46"/>
      <c r="DB204" s="12" t="s">
        <v>2227</v>
      </c>
      <c r="DC204" s="12">
        <v>0</v>
      </c>
      <c r="DD204" s="12">
        <v>0</v>
      </c>
      <c r="DE204" s="5"/>
      <c r="DF204" s="5">
        <f>VLOOKUP($C204,'[19]Mau 2'!$C$9:$J$364,6,0)</f>
        <v>0</v>
      </c>
      <c r="DG204" s="191"/>
      <c r="DH204" s="191"/>
      <c r="DI204" s="191"/>
      <c r="DJ204" s="205"/>
    </row>
    <row r="205" spans="1:114" s="6" customFormat="1" ht="30" hidden="1" customHeight="1" x14ac:dyDescent="0.25">
      <c r="A205" s="12">
        <f>IF(C205="","",SUBTOTAL(3,$D$24:D205))</f>
        <v>18</v>
      </c>
      <c r="B205" s="12">
        <f>COUNTIF($E$24:E205,E205)</f>
        <v>22</v>
      </c>
      <c r="C205" s="17" t="s">
        <v>127</v>
      </c>
      <c r="D205" s="12" t="str">
        <f>VLOOKUP(C205,'[1]XET CUOI NAM'!$D$9:$E$332,2,0)</f>
        <v>01012032</v>
      </c>
      <c r="E205" s="12" t="s">
        <v>397</v>
      </c>
      <c r="F205" s="12" t="s">
        <v>378</v>
      </c>
      <c r="G205" s="49"/>
      <c r="H205" s="46">
        <f>VLOOKUP($D205,'[2]CSTD CS'!$D$26:$X$346,3,0)</f>
        <v>0</v>
      </c>
      <c r="I205" s="46"/>
      <c r="J205" s="46">
        <f>VLOOKUP($D205,'[2]CSTD CS'!$D$26:$X$346,5,0)</f>
        <v>0</v>
      </c>
      <c r="K205" s="3"/>
      <c r="L205" s="46">
        <f>VLOOKUP($D205,'[2]CSTD CS'!$D$26:$X$346,4,0)</f>
        <v>0</v>
      </c>
      <c r="M205" s="46"/>
      <c r="N205" s="49"/>
      <c r="O205" s="46">
        <f>VLOOKUP($D205,'[2]CSTD CS'!$D$26:$X$346,6,0)</f>
        <v>0</v>
      </c>
      <c r="P205" s="46"/>
      <c r="Q205" s="46">
        <f>VLOOKUP($D205,'[2]CSTD CS'!$D$26:$X$346,8,0)</f>
        <v>0</v>
      </c>
      <c r="R205" s="3"/>
      <c r="S205" s="46">
        <f>VLOOKUP($D205,'[2]CSTD CS'!$D$26:$X$346,7,0)</f>
        <v>0</v>
      </c>
      <c r="T205" s="46"/>
      <c r="U205" s="49"/>
      <c r="V205" s="46">
        <f>VLOOKUP($D205,'[2]CSTD CS'!$D$26:$X$346,9,0)</f>
        <v>0</v>
      </c>
      <c r="W205" s="46"/>
      <c r="X205" s="46">
        <f>VLOOKUP($D205,'[2]CSTD CS'!$D$26:$X$346,11,0)</f>
        <v>0</v>
      </c>
      <c r="Y205" s="3"/>
      <c r="Z205" s="46">
        <f>VLOOKUP($D205,'[2]CSTD CS'!$D$26:$X$346,10,0)</f>
        <v>0</v>
      </c>
      <c r="AA205" s="46"/>
      <c r="AB205" s="49"/>
      <c r="AC205" s="46">
        <f>VLOOKUP($D205,'[2]CSTD CS'!$D$26:$X$346,12,0)</f>
        <v>0</v>
      </c>
      <c r="AD205" s="46"/>
      <c r="AE205" s="46">
        <f>VLOOKUP($D205,'[2]CSTD CS'!$D$26:$X$346,14,0)</f>
        <v>0</v>
      </c>
      <c r="AF205" s="3"/>
      <c r="AG205" s="46">
        <f>VLOOKUP($D205,'[2]CSTD CS'!$D$26:$X$346,13,0)</f>
        <v>0</v>
      </c>
      <c r="AH205" s="46"/>
      <c r="AI205" s="49"/>
      <c r="AJ205" s="46">
        <f>VLOOKUP($D205,'[2]CSTD CS'!$D$26:$X$346,15,0)</f>
        <v>0</v>
      </c>
      <c r="AK205" s="46"/>
      <c r="AL205" s="46">
        <f>VLOOKUP($D205,'[2]CSTD CS'!$D$26:$X$346,17,0)</f>
        <v>0</v>
      </c>
      <c r="AM205" s="3"/>
      <c r="AN205" s="46">
        <f>VLOOKUP($D205,'[2]CSTD CS'!$D$26:$X$346,16,0)</f>
        <v>0</v>
      </c>
      <c r="AO205" s="46"/>
      <c r="AP205" s="41"/>
      <c r="AQ205" s="46">
        <f>VLOOKUP($D205,'[3]CSTD CS'!$D$25:$AD$344,13,0)</f>
        <v>0</v>
      </c>
      <c r="AR205" s="46"/>
      <c r="AS205" s="3">
        <v>0</v>
      </c>
      <c r="AT205" s="3"/>
      <c r="AU205" s="46"/>
      <c r="AV205" s="3"/>
      <c r="AW205" s="53"/>
      <c r="AX205" s="46">
        <f>VLOOKUP($D205,'[3]CSTD CS'!$D$25:$AD$344,15,0)</f>
        <v>0</v>
      </c>
      <c r="AY205" s="46"/>
      <c r="AZ205" s="3">
        <v>0</v>
      </c>
      <c r="BA205" s="3"/>
      <c r="BB205" s="46"/>
      <c r="BC205" s="3"/>
      <c r="BD205" s="33"/>
      <c r="BE205" s="46">
        <f>VLOOKUP($D205,'[3]CSTD CS'!$D$25:$AD$344,17,0)</f>
        <v>0</v>
      </c>
      <c r="BF205" s="46"/>
      <c r="BG205" s="3">
        <v>0</v>
      </c>
      <c r="BH205" s="3"/>
      <c r="BI205" s="46"/>
      <c r="BJ205" s="46"/>
      <c r="BK205" s="46"/>
      <c r="BL205" s="15"/>
      <c r="BM205" s="46">
        <f>VLOOKUP($D205,'[3]CSTD CS'!$D$25:$AD$344,20,0)</f>
        <v>0</v>
      </c>
      <c r="BN205" s="46"/>
      <c r="BO205" s="3">
        <v>0</v>
      </c>
      <c r="BP205" s="46"/>
      <c r="BQ205" s="46"/>
      <c r="BR205" s="46"/>
      <c r="BS205" s="46"/>
      <c r="BT205" s="15"/>
      <c r="BU205" s="46">
        <f>VLOOKUP($D205,'[3]CSTD CS'!$D$25:$AA$344,23,0)</f>
        <v>0</v>
      </c>
      <c r="BV205" s="46"/>
      <c r="BW205" s="3">
        <v>0</v>
      </c>
      <c r="BX205" s="3"/>
      <c r="BY205" s="46"/>
      <c r="BZ205" s="46"/>
      <c r="CA205" s="46"/>
      <c r="CB205" s="46"/>
      <c r="CC205" s="46" t="str">
        <f>VLOOKUP($D205,'[3]CSTD CS'!$D$25:$AD$344,25,0)</f>
        <v>HTXS NV</v>
      </c>
      <c r="CD205" s="46"/>
      <c r="CE205" s="46"/>
      <c r="CF205" s="3" t="s">
        <v>1317</v>
      </c>
      <c r="CG205" s="46"/>
      <c r="CH205" s="46">
        <f>VLOOKUP(D205,[7]LTT!$D$10:$Q$342,10,0)</f>
        <v>0</v>
      </c>
      <c r="CI205" s="3"/>
      <c r="CJ205" s="12" t="str">
        <f>VLOOKUP(D205,'[8]XET CUOI NAM'!$E$9:$BF$332,53,0)</f>
        <v>HTT NV</v>
      </c>
      <c r="CK205" s="12">
        <f>VLOOKUP($D205,'[9]Mau 6'!$D$10:$R$333,7,0)</f>
        <v>0</v>
      </c>
      <c r="CL205" s="12"/>
      <c r="CM205" s="3" t="s">
        <v>1490</v>
      </c>
      <c r="CN205" s="12">
        <f t="shared" si="12"/>
        <v>0</v>
      </c>
      <c r="CO205" s="12">
        <f>VLOOKUP($D205,'[9]Mau 6'!$D$10:$R$333,10,0)</f>
        <v>0</v>
      </c>
      <c r="CP205" s="46"/>
      <c r="CQ205" s="12">
        <f>VLOOKUP($D205,'[9]Mau 6'!$D$10:$R$333,10,0)</f>
        <v>0</v>
      </c>
      <c r="CR205" s="12">
        <f>VLOOKUP($D205,'[9]Mau 6'!$D$10:$R$333,10,0)</f>
        <v>0</v>
      </c>
      <c r="CS205" s="12" t="s">
        <v>431</v>
      </c>
      <c r="CT205" s="12"/>
      <c r="CU205" s="12"/>
      <c r="CV205" s="3"/>
      <c r="CW205" s="12"/>
      <c r="CX205" s="12"/>
      <c r="CY205" s="46"/>
      <c r="CZ205" s="46"/>
      <c r="DA205" s="46"/>
      <c r="DB205" s="12" t="s">
        <v>2227</v>
      </c>
      <c r="DC205" s="12">
        <v>0</v>
      </c>
      <c r="DD205" s="12"/>
      <c r="DE205" s="17" t="s">
        <v>2119</v>
      </c>
      <c r="DF205" s="5">
        <f>VLOOKUP($C205,'[19]Mau 2'!$C$9:$J$364,6,0)</f>
        <v>0</v>
      </c>
      <c r="DG205" s="191"/>
      <c r="DH205" s="191"/>
      <c r="DI205" s="191"/>
      <c r="DJ205" s="205"/>
    </row>
    <row r="206" spans="1:114" s="16" customFormat="1" ht="30" hidden="1" customHeight="1" x14ac:dyDescent="0.25">
      <c r="A206" s="12">
        <f>ROW()-23</f>
        <v>183</v>
      </c>
      <c r="B206" s="12">
        <f>COUNTIF($E$24:E206,E206)</f>
        <v>23</v>
      </c>
      <c r="C206" s="17" t="s">
        <v>128</v>
      </c>
      <c r="D206" s="12" t="str">
        <f>VLOOKUP(C206,'[1]XET CUOI NAM'!$D$9:$E$332,2,0)</f>
        <v>01025017</v>
      </c>
      <c r="E206" s="12" t="s">
        <v>397</v>
      </c>
      <c r="F206" s="12" t="s">
        <v>378</v>
      </c>
      <c r="G206" s="49"/>
      <c r="H206" s="46">
        <f>VLOOKUP($D206,'[2]CSTD CS'!$D$26:$X$346,3,0)</f>
        <v>0</v>
      </c>
      <c r="I206" s="46"/>
      <c r="J206" s="46">
        <f>VLOOKUP($D206,'[2]CSTD CS'!$D$26:$X$346,5,0)</f>
        <v>0</v>
      </c>
      <c r="K206" s="3"/>
      <c r="L206" s="46">
        <f>VLOOKUP($D206,'[2]CSTD CS'!$D$26:$X$346,4,0)</f>
        <v>0</v>
      </c>
      <c r="M206" s="46"/>
      <c r="N206" s="49"/>
      <c r="O206" s="46">
        <f>VLOOKUP($D206,'[2]CSTD CS'!$D$26:$X$346,6,0)</f>
        <v>0</v>
      </c>
      <c r="P206" s="46"/>
      <c r="Q206" s="46">
        <f>VLOOKUP($D206,'[2]CSTD CS'!$D$26:$X$346,8,0)</f>
        <v>0</v>
      </c>
      <c r="R206" s="3"/>
      <c r="S206" s="46">
        <f>VLOOKUP($D206,'[2]CSTD CS'!$D$26:$X$346,7,0)</f>
        <v>0</v>
      </c>
      <c r="T206" s="46"/>
      <c r="U206" s="49"/>
      <c r="V206" s="46">
        <f>VLOOKUP($D206,'[2]CSTD CS'!$D$26:$X$346,9,0)</f>
        <v>0</v>
      </c>
      <c r="W206" s="46"/>
      <c r="X206" s="46">
        <f>VLOOKUP($D206,'[2]CSTD CS'!$D$26:$X$346,11,0)</f>
        <v>0</v>
      </c>
      <c r="Y206" s="3"/>
      <c r="Z206" s="46">
        <f>VLOOKUP($D206,'[2]CSTD CS'!$D$26:$X$346,10,0)</f>
        <v>0</v>
      </c>
      <c r="AA206" s="46"/>
      <c r="AB206" s="49"/>
      <c r="AC206" s="46">
        <f>VLOOKUP($D206,'[2]CSTD CS'!$D$26:$X$346,12,0)</f>
        <v>0</v>
      </c>
      <c r="AD206" s="46"/>
      <c r="AE206" s="46">
        <f>VLOOKUP($D206,'[2]CSTD CS'!$D$26:$X$346,14,0)</f>
        <v>0</v>
      </c>
      <c r="AF206" s="3"/>
      <c r="AG206" s="46">
        <f>VLOOKUP($D206,'[2]CSTD CS'!$D$26:$X$346,13,0)</f>
        <v>0</v>
      </c>
      <c r="AH206" s="46"/>
      <c r="AI206" s="49"/>
      <c r="AJ206" s="46">
        <f>VLOOKUP($D206,'[2]CSTD CS'!$D$26:$X$346,15,0)</f>
        <v>0</v>
      </c>
      <c r="AK206" s="46"/>
      <c r="AL206" s="46">
        <f>VLOOKUP($D206,'[2]CSTD CS'!$D$26:$X$346,17,0)</f>
        <v>0</v>
      </c>
      <c r="AM206" s="3"/>
      <c r="AN206" s="46">
        <f>VLOOKUP($D206,'[2]CSTD CS'!$D$26:$X$346,16,0)</f>
        <v>0</v>
      </c>
      <c r="AO206" s="46"/>
      <c r="AP206" s="41"/>
      <c r="AQ206" s="46">
        <f>VLOOKUP($D206,'[3]CSTD CS'!$D$25:$AD$344,13,0)</f>
        <v>0</v>
      </c>
      <c r="AR206" s="46"/>
      <c r="AS206" s="3">
        <v>0</v>
      </c>
      <c r="AT206" s="3"/>
      <c r="AU206" s="46"/>
      <c r="AV206" s="3"/>
      <c r="AW206" s="53"/>
      <c r="AX206" s="46">
        <f>VLOOKUP($D206,'[3]CSTD CS'!$D$25:$AD$344,15,0)</f>
        <v>0</v>
      </c>
      <c r="AY206" s="46"/>
      <c r="AZ206" s="3">
        <v>0</v>
      </c>
      <c r="BA206" s="3"/>
      <c r="BB206" s="46"/>
      <c r="BC206" s="3"/>
      <c r="BD206" s="33"/>
      <c r="BE206" s="46">
        <f>VLOOKUP($D206,'[3]CSTD CS'!$D$25:$AD$344,17,0)</f>
        <v>0</v>
      </c>
      <c r="BF206" s="46"/>
      <c r="BG206" s="3">
        <v>0</v>
      </c>
      <c r="BH206" s="3"/>
      <c r="BI206" s="46"/>
      <c r="BJ206" s="46"/>
      <c r="BK206" s="46"/>
      <c r="BL206" s="15"/>
      <c r="BM206" s="46">
        <f>VLOOKUP($D206,'[3]CSTD CS'!$D$25:$AD$344,20,0)</f>
        <v>0</v>
      </c>
      <c r="BN206" s="46"/>
      <c r="BO206" s="3">
        <v>0</v>
      </c>
      <c r="BP206" s="46"/>
      <c r="BQ206" s="46"/>
      <c r="BR206" s="46"/>
      <c r="BS206" s="46"/>
      <c r="BT206" s="15"/>
      <c r="BU206" s="46">
        <f>VLOOKUP($D206,'[3]CSTD CS'!$D$25:$AA$344,23,0)</f>
        <v>0</v>
      </c>
      <c r="BV206" s="46"/>
      <c r="BW206" s="3">
        <v>0</v>
      </c>
      <c r="BX206" s="3"/>
      <c r="BY206" s="46"/>
      <c r="BZ206" s="46"/>
      <c r="CA206" s="46"/>
      <c r="CB206" s="46"/>
      <c r="CC206" s="46" t="str">
        <f>VLOOKUP($D206,'[3]CSTD CS'!$D$25:$AD$344,25,0)</f>
        <v>HTXS NV</v>
      </c>
      <c r="CD206" s="46"/>
      <c r="CE206" s="46"/>
      <c r="CF206" s="3">
        <v>0</v>
      </c>
      <c r="CG206" s="46"/>
      <c r="CH206" s="46">
        <f>VLOOKUP(D206,[7]LTT!$D$10:$Q$342,10,0)</f>
        <v>0</v>
      </c>
      <c r="CI206" s="3"/>
      <c r="CJ206" s="12" t="str">
        <f>VLOOKUP(D206,'[8]XET CUOI NAM'!$E$9:$BF$332,53,0)</f>
        <v>HTXS NV</v>
      </c>
      <c r="CK206" s="12">
        <f>VLOOKUP($D206,'[9]Mau 6'!$D$10:$R$333,7,0)</f>
        <v>0</v>
      </c>
      <c r="CL206" s="12"/>
      <c r="CM206" s="3" t="s">
        <v>1491</v>
      </c>
      <c r="CN206" s="12">
        <f t="shared" si="12"/>
        <v>0</v>
      </c>
      <c r="CO206" s="12">
        <f>VLOOKUP($D206,'[9]Mau 6'!$D$10:$R$333,10,0)</f>
        <v>0</v>
      </c>
      <c r="CP206" s="46"/>
      <c r="CQ206" s="12">
        <f>VLOOKUP($D206,'[9]Mau 6'!$D$10:$R$333,10,0)</f>
        <v>0</v>
      </c>
      <c r="CR206" s="12">
        <f>VLOOKUP($D206,'[9]Mau 6'!$D$10:$R$333,10,0)</f>
        <v>0</v>
      </c>
      <c r="CS206" s="12" t="s">
        <v>371</v>
      </c>
      <c r="CT206" s="12"/>
      <c r="CU206" s="12"/>
      <c r="CV206" s="3" t="s">
        <v>1685</v>
      </c>
      <c r="CW206" s="12"/>
      <c r="CX206" s="12"/>
      <c r="CY206" s="46"/>
      <c r="CZ206" s="46"/>
      <c r="DA206" s="46"/>
      <c r="DB206" s="12" t="s">
        <v>2227</v>
      </c>
      <c r="DC206" s="12">
        <v>0</v>
      </c>
      <c r="DD206" s="12">
        <v>0</v>
      </c>
      <c r="DE206" s="5"/>
      <c r="DF206" s="5">
        <f>VLOOKUP($C206,'[19]Mau 2'!$C$9:$J$364,6,0)</f>
        <v>0</v>
      </c>
      <c r="DG206" s="194"/>
      <c r="DH206" s="194"/>
      <c r="DI206" s="194"/>
      <c r="DJ206" s="194"/>
    </row>
    <row r="207" spans="1:114" s="16" customFormat="1" ht="30" hidden="1" customHeight="1" x14ac:dyDescent="0.25">
      <c r="A207" s="12">
        <f>ROW()-23</f>
        <v>184</v>
      </c>
      <c r="B207" s="12">
        <f>COUNTIF($E$24:E207,E207)</f>
        <v>24</v>
      </c>
      <c r="C207" s="17" t="s">
        <v>129</v>
      </c>
      <c r="D207" s="12" t="str">
        <f>VLOOKUP(C207,'[1]XET CUOI NAM'!$D$9:$E$332,2,0)</f>
        <v>01006004</v>
      </c>
      <c r="E207" s="12" t="s">
        <v>397</v>
      </c>
      <c r="F207" s="12" t="s">
        <v>378</v>
      </c>
      <c r="G207" s="49"/>
      <c r="H207" s="46">
        <f>VLOOKUP($D207,'[2]CSTD CS'!$D$26:$X$346,3,0)</f>
        <v>0</v>
      </c>
      <c r="I207" s="46"/>
      <c r="J207" s="46">
        <f>VLOOKUP($D207,'[2]CSTD CS'!$D$26:$X$346,5,0)</f>
        <v>0</v>
      </c>
      <c r="K207" s="3"/>
      <c r="L207" s="46">
        <f>VLOOKUP($D207,'[2]CSTD CS'!$D$26:$X$346,4,0)</f>
        <v>0</v>
      </c>
      <c r="M207" s="46"/>
      <c r="N207" s="49"/>
      <c r="O207" s="46">
        <f>VLOOKUP($D207,'[2]CSTD CS'!$D$26:$X$346,6,0)</f>
        <v>0</v>
      </c>
      <c r="P207" s="46"/>
      <c r="Q207" s="46" t="str">
        <f>VLOOKUP($D207,'[2]CSTD CS'!$D$26:$X$346,8,0)</f>
        <v>Xây dựng và hệ thống lại các biểu mẫu dùng trong đào tạo (biểu mẫu cho HSSV và GV)</v>
      </c>
      <c r="R207" s="3"/>
      <c r="S207" s="46">
        <f>VLOOKUP($D207,'[2]CSTD CS'!$D$26:$X$346,7,0)</f>
        <v>0</v>
      </c>
      <c r="T207" s="46"/>
      <c r="U207" s="49"/>
      <c r="V207" s="46">
        <f>VLOOKUP($D207,'[2]CSTD CS'!$D$26:$X$346,9,0)</f>
        <v>0</v>
      </c>
      <c r="W207" s="46"/>
      <c r="X207" s="46">
        <f>VLOOKUP($D207,'[2]CSTD CS'!$D$26:$X$346,11,0)</f>
        <v>0</v>
      </c>
      <c r="Y207" s="3"/>
      <c r="Z207" s="46">
        <f>VLOOKUP($D207,'[2]CSTD CS'!$D$26:$X$346,10,0)</f>
        <v>0</v>
      </c>
      <c r="AA207" s="46"/>
      <c r="AB207" s="49"/>
      <c r="AC207" s="46">
        <f>VLOOKUP($D207,'[2]CSTD CS'!$D$26:$X$346,12,0)</f>
        <v>0</v>
      </c>
      <c r="AD207" s="46"/>
      <c r="AE207" s="46">
        <f>VLOOKUP($D207,'[2]CSTD CS'!$D$26:$X$346,14,0)</f>
        <v>0</v>
      </c>
      <c r="AF207" s="3"/>
      <c r="AG207" s="46">
        <f>VLOOKUP($D207,'[2]CSTD CS'!$D$26:$X$346,13,0)</f>
        <v>0</v>
      </c>
      <c r="AH207" s="46"/>
      <c r="AI207" s="49"/>
      <c r="AJ207" s="46">
        <f>VLOOKUP($D207,'[2]CSTD CS'!$D$26:$X$346,15,0)</f>
        <v>0</v>
      </c>
      <c r="AK207" s="46"/>
      <c r="AL207" s="46" t="str">
        <f>VLOOKUP($D207,'[2]CSTD CS'!$D$26:$X$346,17,0)</f>
        <v>Ứng dụng KENTEST-WORD để tăng hiệu quả trộn đề thi trắc nghiệm tại Trường CĐKT Lý Tự Trọng</v>
      </c>
      <c r="AM207" s="3"/>
      <c r="AN207" s="46">
        <f>VLOOKUP($D207,'[2]CSTD CS'!$D$26:$X$346,16,0)</f>
        <v>0</v>
      </c>
      <c r="AO207" s="46"/>
      <c r="AP207" s="41"/>
      <c r="AQ207" s="46">
        <f>VLOOKUP($D207,'[3]CSTD CS'!$D$25:$AD$344,13,0)</f>
        <v>0</v>
      </c>
      <c r="AR207" s="46"/>
      <c r="AS207" s="3" t="s">
        <v>687</v>
      </c>
      <c r="AT207" s="3"/>
      <c r="AU207" s="46"/>
      <c r="AV207" s="3"/>
      <c r="AW207" s="53"/>
      <c r="AX207" s="46">
        <f>VLOOKUP($D207,'[3]CSTD CS'!$D$25:$AD$344,15,0)</f>
        <v>0</v>
      </c>
      <c r="AY207" s="46"/>
      <c r="AZ207" s="3">
        <v>0</v>
      </c>
      <c r="BA207" s="3"/>
      <c r="BB207" s="46"/>
      <c r="BC207" s="3"/>
      <c r="BD207" s="33"/>
      <c r="BE207" s="46">
        <f>VLOOKUP($D207,'[3]CSTD CS'!$D$25:$AD$344,17,0)</f>
        <v>0</v>
      </c>
      <c r="BF207" s="46"/>
      <c r="BG207" s="3" t="s">
        <v>914</v>
      </c>
      <c r="BH207" s="3"/>
      <c r="BI207" s="46"/>
      <c r="BJ207" s="46"/>
      <c r="BK207" s="46"/>
      <c r="BL207" s="15"/>
      <c r="BM207" s="46">
        <f>VLOOKUP($D207,'[3]CSTD CS'!$D$25:$AD$344,20,0)</f>
        <v>0</v>
      </c>
      <c r="BN207" s="46"/>
      <c r="BO207" s="3" t="s">
        <v>1020</v>
      </c>
      <c r="BP207" s="46"/>
      <c r="BQ207" s="46"/>
      <c r="BR207" s="46"/>
      <c r="BS207" s="46"/>
      <c r="BT207" s="15"/>
      <c r="BU207" s="46">
        <f>VLOOKUP($D207,'[3]CSTD CS'!$D$25:$AA$344,23,0)</f>
        <v>0</v>
      </c>
      <c r="BV207" s="46"/>
      <c r="BW207" s="3">
        <v>0</v>
      </c>
      <c r="BX207" s="3"/>
      <c r="BY207" s="46"/>
      <c r="BZ207" s="46"/>
      <c r="CA207" s="46"/>
      <c r="CB207" s="46"/>
      <c r="CC207" s="46" t="str">
        <f>VLOOKUP($D207,'[3]CSTD CS'!$D$25:$AD$344,25,0)</f>
        <v>HTT NV</v>
      </c>
      <c r="CD207" s="46"/>
      <c r="CE207" s="46"/>
      <c r="CF207" s="3">
        <v>0</v>
      </c>
      <c r="CG207" s="46"/>
      <c r="CH207" s="46">
        <f>VLOOKUP(D207,[7]LTT!$D$10:$Q$342,10,0)</f>
        <v>0</v>
      </c>
      <c r="CI207" s="3"/>
      <c r="CJ207" s="12" t="str">
        <f>VLOOKUP(D207,'[8]XET CUOI NAM'!$E$9:$BF$332,53,0)</f>
        <v>HTT NV</v>
      </c>
      <c r="CK207" s="12">
        <f>VLOOKUP($D207,'[9]Mau 6'!$D$10:$R$333,7,0)</f>
        <v>0</v>
      </c>
      <c r="CL207" s="12"/>
      <c r="CM207" s="3"/>
      <c r="CN207" s="12">
        <f t="shared" si="12"/>
        <v>0</v>
      </c>
      <c r="CO207" s="12">
        <f>VLOOKUP($D207,'[9]Mau 6'!$D$10:$R$333,10,0)</f>
        <v>0</v>
      </c>
      <c r="CP207" s="46"/>
      <c r="CQ207" s="12">
        <f>VLOOKUP($D207,'[9]Mau 6'!$D$10:$R$333,10,0)</f>
        <v>0</v>
      </c>
      <c r="CR207" s="12">
        <f>VLOOKUP($D207,'[9]Mau 6'!$D$10:$R$333,10,0)</f>
        <v>0</v>
      </c>
      <c r="CS207" s="12" t="s">
        <v>431</v>
      </c>
      <c r="CT207" s="12"/>
      <c r="CU207" s="12"/>
      <c r="CV207" s="3"/>
      <c r="CW207" s="12"/>
      <c r="CX207" s="12"/>
      <c r="CY207" s="46"/>
      <c r="CZ207" s="46"/>
      <c r="DA207" s="46"/>
      <c r="DB207" s="12" t="s">
        <v>2227</v>
      </c>
      <c r="DC207" s="12">
        <v>0</v>
      </c>
      <c r="DD207" s="12">
        <v>0</v>
      </c>
      <c r="DE207" s="5"/>
      <c r="DF207" s="5">
        <f>VLOOKUP($C207,'[19]Mau 2'!$C$9:$J$364,6,0)</f>
        <v>0</v>
      </c>
      <c r="DG207" s="194"/>
      <c r="DH207" s="194"/>
      <c r="DI207" s="194"/>
      <c r="DJ207" s="194"/>
    </row>
    <row r="208" spans="1:114" s="16" customFormat="1" ht="30" hidden="1" customHeight="1" x14ac:dyDescent="0.25">
      <c r="A208" s="12">
        <f>IF(C208="","",SUBTOTAL(3,$D$24:D208))</f>
        <v>18</v>
      </c>
      <c r="B208" s="12">
        <f>COUNTIF($E$24:E208,E208)</f>
        <v>25</v>
      </c>
      <c r="C208" s="316" t="s">
        <v>130</v>
      </c>
      <c r="D208" s="12" t="str">
        <f>VLOOKUP(C208,'[1]XET CUOI NAM'!$D$9:$E$332,2,0)</f>
        <v>01013068</v>
      </c>
      <c r="E208" s="12" t="s">
        <v>397</v>
      </c>
      <c r="F208" s="12" t="s">
        <v>378</v>
      </c>
      <c r="G208" s="49"/>
      <c r="H208" s="46">
        <f>VLOOKUP($D208,'[2]CSTD CS'!$D$26:$X$346,3,0)</f>
        <v>0</v>
      </c>
      <c r="I208" s="46"/>
      <c r="J208" s="46">
        <f>VLOOKUP($D208,'[2]CSTD CS'!$D$26:$X$346,5,0)</f>
        <v>0</v>
      </c>
      <c r="K208" s="3"/>
      <c r="L208" s="46">
        <f>VLOOKUP($D208,'[2]CSTD CS'!$D$26:$X$346,4,0)</f>
        <v>0</v>
      </c>
      <c r="M208" s="46"/>
      <c r="N208" s="49"/>
      <c r="O208" s="46">
        <f>VLOOKUP($D208,'[2]CSTD CS'!$D$26:$X$346,6,0)</f>
        <v>0</v>
      </c>
      <c r="P208" s="46"/>
      <c r="Q208" s="46">
        <f>VLOOKUP($D208,'[2]CSTD CS'!$D$26:$X$346,8,0)</f>
        <v>0</v>
      </c>
      <c r="R208" s="3"/>
      <c r="S208" s="46">
        <f>VLOOKUP($D208,'[2]CSTD CS'!$D$26:$X$346,7,0)</f>
        <v>0</v>
      </c>
      <c r="T208" s="46"/>
      <c r="U208" s="49"/>
      <c r="V208" s="46">
        <f>VLOOKUP($D208,'[2]CSTD CS'!$D$26:$X$346,9,0)</f>
        <v>0</v>
      </c>
      <c r="W208" s="46"/>
      <c r="X208" s="46">
        <f>VLOOKUP($D208,'[2]CSTD CS'!$D$26:$X$346,11,0)</f>
        <v>0</v>
      </c>
      <c r="Y208" s="3"/>
      <c r="Z208" s="46">
        <f>VLOOKUP($D208,'[2]CSTD CS'!$D$26:$X$346,10,0)</f>
        <v>0</v>
      </c>
      <c r="AA208" s="46"/>
      <c r="AB208" s="49"/>
      <c r="AC208" s="46">
        <f>VLOOKUP($D208,'[2]CSTD CS'!$D$26:$X$346,12,0)</f>
        <v>0</v>
      </c>
      <c r="AD208" s="46"/>
      <c r="AE208" s="46">
        <f>VLOOKUP($D208,'[2]CSTD CS'!$D$26:$X$346,14,0)</f>
        <v>0</v>
      </c>
      <c r="AF208" s="3"/>
      <c r="AG208" s="46">
        <f>VLOOKUP($D208,'[2]CSTD CS'!$D$26:$X$346,13,0)</f>
        <v>0</v>
      </c>
      <c r="AH208" s="46"/>
      <c r="AI208" s="49"/>
      <c r="AJ208" s="46">
        <f>VLOOKUP($D208,'[2]CSTD CS'!$D$26:$X$346,15,0)</f>
        <v>0</v>
      </c>
      <c r="AK208" s="46"/>
      <c r="AL208" s="46">
        <f>VLOOKUP($D208,'[2]CSTD CS'!$D$26:$X$346,17,0)</f>
        <v>0</v>
      </c>
      <c r="AM208" s="3"/>
      <c r="AN208" s="46">
        <f>VLOOKUP($D208,'[2]CSTD CS'!$D$26:$X$346,16,0)</f>
        <v>0</v>
      </c>
      <c r="AO208" s="46"/>
      <c r="AP208" s="41"/>
      <c r="AQ208" s="46">
        <f>VLOOKUP($D208,'[3]CSTD CS'!$D$25:$AD$344,13,0)</f>
        <v>0</v>
      </c>
      <c r="AR208" s="46"/>
      <c r="AS208" s="3">
        <v>0</v>
      </c>
      <c r="AT208" s="3"/>
      <c r="AU208" s="46"/>
      <c r="AV208" s="3"/>
      <c r="AW208" s="53"/>
      <c r="AX208" s="46">
        <f>VLOOKUP($D208,'[3]CSTD CS'!$D$25:$AD$344,15,0)</f>
        <v>0</v>
      </c>
      <c r="AY208" s="46"/>
      <c r="AZ208" s="3">
        <v>0</v>
      </c>
      <c r="BA208" s="3"/>
      <c r="BB208" s="46"/>
      <c r="BC208" s="3"/>
      <c r="BD208" s="33"/>
      <c r="BE208" s="46">
        <f>VLOOKUP($D208,'[3]CSTD CS'!$D$25:$AD$344,17,0)</f>
        <v>0</v>
      </c>
      <c r="BF208" s="46"/>
      <c r="BG208" s="3">
        <v>0</v>
      </c>
      <c r="BH208" s="3"/>
      <c r="BI208" s="46"/>
      <c r="BJ208" s="46"/>
      <c r="BK208" s="46"/>
      <c r="BL208" s="15"/>
      <c r="BM208" s="46">
        <f>VLOOKUP($D208,'[3]CSTD CS'!$D$25:$AD$344,20,0)</f>
        <v>0</v>
      </c>
      <c r="BN208" s="46"/>
      <c r="BO208" s="3">
        <v>0</v>
      </c>
      <c r="BP208" s="46"/>
      <c r="BQ208" s="46"/>
      <c r="BR208" s="46"/>
      <c r="BS208" s="46"/>
      <c r="BT208" s="15"/>
      <c r="BU208" s="46">
        <f>VLOOKUP($D208,'[3]CSTD CS'!$D$25:$AA$344,23,0)</f>
        <v>0</v>
      </c>
      <c r="BV208" s="46">
        <f>VLOOKUP(C208,'[5]TH chi tiet'!$N$15:$Q$161,4,0)</f>
        <v>0</v>
      </c>
      <c r="BW208" s="3" t="s">
        <v>1162</v>
      </c>
      <c r="BX208" s="3"/>
      <c r="BY208" s="46"/>
      <c r="BZ208" s="46"/>
      <c r="CA208" s="46"/>
      <c r="CB208" s="46"/>
      <c r="CC208" s="46" t="str">
        <f>VLOOKUP($D208,'[3]CSTD CS'!$D$25:$AD$344,25,0)</f>
        <v>HTXS NV</v>
      </c>
      <c r="CD208" s="46"/>
      <c r="CE208" s="46"/>
      <c r="CF208" s="3">
        <v>0</v>
      </c>
      <c r="CG208" s="46"/>
      <c r="CH208" s="46">
        <f>VLOOKUP(D208,[7]LTT!$D$10:$Q$342,10,0)</f>
        <v>0</v>
      </c>
      <c r="CI208" s="3"/>
      <c r="CJ208" s="12" t="str">
        <f>VLOOKUP(D208,'[8]XET CUOI NAM'!$E$9:$BF$332,53,0)</f>
        <v>HTXS NV</v>
      </c>
      <c r="CK208" s="12" t="str">
        <f>VLOOKUP($D208,'[9]Mau 6'!$D$10:$R$333,7,0)</f>
        <v>X</v>
      </c>
      <c r="CL208" s="12" t="str">
        <f>VLOOKUP(D208,[10]PL7!$F$17:$G$117,2,0)</f>
        <v>X</v>
      </c>
      <c r="CM208" s="3" t="s">
        <v>1492</v>
      </c>
      <c r="CN208" s="12"/>
      <c r="CO208" s="12">
        <f>VLOOKUP($D208,'[9]Mau 6'!$D$10:$R$333,10,0)</f>
        <v>0</v>
      </c>
      <c r="CP208" s="46"/>
      <c r="CQ208" s="12">
        <f>VLOOKUP($D208,'[9]Mau 6'!$D$10:$R$333,10,0)</f>
        <v>0</v>
      </c>
      <c r="CR208" s="12">
        <f>VLOOKUP($D208,'[9]Mau 6'!$D$10:$R$333,10,0)</f>
        <v>0</v>
      </c>
      <c r="CS208" s="12" t="s">
        <v>371</v>
      </c>
      <c r="CT208" s="12"/>
      <c r="CU208" s="12"/>
      <c r="CV208" s="3" t="s">
        <v>1686</v>
      </c>
      <c r="CW208" s="12"/>
      <c r="CX208" s="12"/>
      <c r="CY208" s="46"/>
      <c r="CZ208" s="46"/>
      <c r="DA208" s="46"/>
      <c r="DB208" s="12" t="s">
        <v>2226</v>
      </c>
      <c r="DC208" s="12" t="s">
        <v>315</v>
      </c>
      <c r="DD208" s="12" t="s">
        <v>2227</v>
      </c>
      <c r="DE208" s="17" t="s">
        <v>2120</v>
      </c>
      <c r="DF208" s="5">
        <f>VLOOKUP($C208,'[19]Mau 2'!$C$9:$J$364,6,0)</f>
        <v>0</v>
      </c>
      <c r="DG208" s="194"/>
      <c r="DH208" s="194"/>
      <c r="DI208" s="194"/>
      <c r="DJ208" s="194"/>
    </row>
    <row r="209" spans="1:114" s="16" customFormat="1" ht="30" hidden="1" customHeight="1" x14ac:dyDescent="0.25">
      <c r="A209" s="12">
        <f>ROW()-23</f>
        <v>186</v>
      </c>
      <c r="B209" s="12">
        <f>COUNTIF($E$24:E209,E209)</f>
        <v>26</v>
      </c>
      <c r="C209" s="17" t="s">
        <v>338</v>
      </c>
      <c r="D209" s="12" t="str">
        <f>VLOOKUP(C209,'[1]XET CUOI NAM'!$D$9:$E$332,2,0)</f>
        <v>01012048</v>
      </c>
      <c r="E209" s="12" t="s">
        <v>397</v>
      </c>
      <c r="F209" s="12" t="s">
        <v>378</v>
      </c>
      <c r="G209" s="49"/>
      <c r="H209" s="46" t="e">
        <f>VLOOKUP($D209,'[2]CSTD CS'!$D$26:$X$346,3,0)</f>
        <v>#N/A</v>
      </c>
      <c r="I209" s="46"/>
      <c r="J209" s="46" t="e">
        <f>VLOOKUP($D209,'[2]CSTD CS'!$D$26:$X$346,5,0)</f>
        <v>#N/A</v>
      </c>
      <c r="K209" s="3"/>
      <c r="L209" s="46" t="e">
        <f>VLOOKUP($D209,'[2]CSTD CS'!$D$26:$X$346,4,0)</f>
        <v>#N/A</v>
      </c>
      <c r="M209" s="46"/>
      <c r="N209" s="49"/>
      <c r="O209" s="46" t="e">
        <f>VLOOKUP($D209,'[2]CSTD CS'!$D$26:$X$346,6,0)</f>
        <v>#N/A</v>
      </c>
      <c r="P209" s="46"/>
      <c r="Q209" s="46" t="e">
        <f>VLOOKUP($D209,'[2]CSTD CS'!$D$26:$X$346,8,0)</f>
        <v>#N/A</v>
      </c>
      <c r="R209" s="3"/>
      <c r="S209" s="46" t="e">
        <f>VLOOKUP($D209,'[2]CSTD CS'!$D$26:$X$346,7,0)</f>
        <v>#N/A</v>
      </c>
      <c r="T209" s="46"/>
      <c r="U209" s="49"/>
      <c r="V209" s="46" t="e">
        <f>VLOOKUP($D209,'[2]CSTD CS'!$D$26:$X$346,9,0)</f>
        <v>#N/A</v>
      </c>
      <c r="W209" s="46"/>
      <c r="X209" s="46" t="e">
        <f>VLOOKUP($D209,'[2]CSTD CS'!$D$26:$X$346,11,0)</f>
        <v>#N/A</v>
      </c>
      <c r="Y209" s="3"/>
      <c r="Z209" s="46" t="e">
        <f>VLOOKUP($D209,'[2]CSTD CS'!$D$26:$X$346,10,0)</f>
        <v>#N/A</v>
      </c>
      <c r="AA209" s="46"/>
      <c r="AB209" s="49"/>
      <c r="AC209" s="46" t="e">
        <f>VLOOKUP($D209,'[2]CSTD CS'!$D$26:$X$346,12,0)</f>
        <v>#N/A</v>
      </c>
      <c r="AD209" s="46"/>
      <c r="AE209" s="46" t="e">
        <f>VLOOKUP($D209,'[2]CSTD CS'!$D$26:$X$346,14,0)</f>
        <v>#N/A</v>
      </c>
      <c r="AF209" s="3"/>
      <c r="AG209" s="46" t="e">
        <f>VLOOKUP($D209,'[2]CSTD CS'!$D$26:$X$346,13,0)</f>
        <v>#N/A</v>
      </c>
      <c r="AH209" s="46"/>
      <c r="AI209" s="49"/>
      <c r="AJ209" s="46" t="e">
        <f>VLOOKUP($D209,'[2]CSTD CS'!$D$26:$X$346,15,0)</f>
        <v>#N/A</v>
      </c>
      <c r="AK209" s="46"/>
      <c r="AL209" s="46" t="e">
        <f>VLOOKUP($D209,'[2]CSTD CS'!$D$26:$X$346,17,0)</f>
        <v>#N/A</v>
      </c>
      <c r="AM209" s="3"/>
      <c r="AN209" s="46" t="e">
        <f>VLOOKUP($D209,'[2]CSTD CS'!$D$26:$X$346,16,0)</f>
        <v>#N/A</v>
      </c>
      <c r="AO209" s="46"/>
      <c r="AP209" s="41"/>
      <c r="AQ209" s="46"/>
      <c r="AR209" s="46"/>
      <c r="AS209" s="3"/>
      <c r="AT209" s="3"/>
      <c r="AU209" s="46"/>
      <c r="AV209" s="3"/>
      <c r="AW209" s="53"/>
      <c r="AX209" s="46"/>
      <c r="AY209" s="46"/>
      <c r="AZ209" s="3"/>
      <c r="BA209" s="3"/>
      <c r="BB209" s="46"/>
      <c r="BC209" s="3"/>
      <c r="BD209" s="33"/>
      <c r="BE209" s="46"/>
      <c r="BF209" s="46"/>
      <c r="BG209" s="3"/>
      <c r="BH209" s="3"/>
      <c r="BI209" s="46"/>
      <c r="BJ209" s="46"/>
      <c r="BK209" s="46"/>
      <c r="BL209" s="66"/>
      <c r="BM209" s="46"/>
      <c r="BN209" s="46"/>
      <c r="BO209" s="3"/>
      <c r="BP209" s="46"/>
      <c r="BQ209" s="46"/>
      <c r="BR209" s="46"/>
      <c r="BS209" s="46"/>
      <c r="BT209" s="66"/>
      <c r="BU209" s="46"/>
      <c r="BV209" s="46"/>
      <c r="BW209" s="3"/>
      <c r="BX209" s="3"/>
      <c r="BY209" s="46"/>
      <c r="BZ209" s="46"/>
      <c r="CA209" s="46"/>
      <c r="CB209" s="46"/>
      <c r="CC209" s="46"/>
      <c r="CD209" s="46"/>
      <c r="CE209" s="46"/>
      <c r="CF209" s="3"/>
      <c r="CG209" s="46"/>
      <c r="CH209" s="46">
        <f>VLOOKUP(D209,[7]LTT!$D$10:$Q$342,10,0)</f>
        <v>0</v>
      </c>
      <c r="CI209" s="3"/>
      <c r="CJ209" s="12" t="str">
        <f>VLOOKUP(D209,'[8]XET CUOI NAM'!$E$9:$BF$332,53,0)</f>
        <v>HTT NV</v>
      </c>
      <c r="CK209" s="12">
        <f>VLOOKUP($D209,'[9]Mau 6'!$D$10:$R$333,7,0)</f>
        <v>0</v>
      </c>
      <c r="CL209" s="12"/>
      <c r="CM209" s="3"/>
      <c r="CN209" s="12">
        <f>SUM(COUNTIF(BU209,"x"),COUNTIF(CD209,"x"),COUNTIF(CK209,"x"))</f>
        <v>0</v>
      </c>
      <c r="CO209" s="12">
        <f>VLOOKUP($D209,'[9]Mau 6'!$D$10:$R$333,10,0)</f>
        <v>0</v>
      </c>
      <c r="CP209" s="46"/>
      <c r="CQ209" s="12">
        <f>VLOOKUP($D209,'[9]Mau 6'!$D$10:$R$333,10,0)</f>
        <v>0</v>
      </c>
      <c r="CR209" s="12">
        <f>VLOOKUP($D209,'[9]Mau 6'!$D$10:$R$333,10,0)</f>
        <v>0</v>
      </c>
      <c r="CS209" s="12" t="s">
        <v>431</v>
      </c>
      <c r="CT209" s="12"/>
      <c r="CU209" s="12"/>
      <c r="CV209" s="3"/>
      <c r="CW209" s="12"/>
      <c r="CX209" s="12"/>
      <c r="CY209" s="46"/>
      <c r="CZ209" s="46"/>
      <c r="DA209" s="46"/>
      <c r="DB209" s="12" t="s">
        <v>2227</v>
      </c>
      <c r="DC209" s="12">
        <v>0</v>
      </c>
      <c r="DD209" s="12">
        <v>0</v>
      </c>
      <c r="DE209" s="5"/>
      <c r="DF209" s="5">
        <f>VLOOKUP($C209,'[19]Mau 2'!$C$9:$J$364,6,0)</f>
        <v>0</v>
      </c>
      <c r="DG209" s="194"/>
      <c r="DH209" s="194"/>
      <c r="DI209" s="194"/>
      <c r="DJ209" s="194"/>
    </row>
    <row r="210" spans="1:114" s="16" customFormat="1" ht="30" hidden="1" customHeight="1" x14ac:dyDescent="0.25">
      <c r="A210" s="12">
        <f>ROW()-23</f>
        <v>187</v>
      </c>
      <c r="B210" s="12">
        <f>COUNTIF($E$24:E210,E210)</f>
        <v>27</v>
      </c>
      <c r="C210" s="17" t="s">
        <v>344</v>
      </c>
      <c r="D210" s="12" t="str">
        <f>VLOOKUP(C210,'[1]XET CUOI NAM'!$D$9:$E$332,2,0)</f>
        <v>01012049</v>
      </c>
      <c r="E210" s="12" t="s">
        <v>397</v>
      </c>
      <c r="F210" s="12" t="s">
        <v>378</v>
      </c>
      <c r="G210" s="49"/>
      <c r="H210" s="46" t="e">
        <f>VLOOKUP($D210,'[2]CSTD CS'!$D$26:$X$346,3,0)</f>
        <v>#N/A</v>
      </c>
      <c r="I210" s="46"/>
      <c r="J210" s="46" t="e">
        <f>VLOOKUP($D210,'[2]CSTD CS'!$D$26:$X$346,5,0)</f>
        <v>#N/A</v>
      </c>
      <c r="K210" s="3"/>
      <c r="L210" s="46" t="e">
        <f>VLOOKUP($D210,'[2]CSTD CS'!$D$26:$X$346,4,0)</f>
        <v>#N/A</v>
      </c>
      <c r="M210" s="46"/>
      <c r="N210" s="49"/>
      <c r="O210" s="46" t="e">
        <f>VLOOKUP($D210,'[2]CSTD CS'!$D$26:$X$346,6,0)</f>
        <v>#N/A</v>
      </c>
      <c r="P210" s="46"/>
      <c r="Q210" s="46" t="e">
        <f>VLOOKUP($D210,'[2]CSTD CS'!$D$26:$X$346,8,0)</f>
        <v>#N/A</v>
      </c>
      <c r="R210" s="3"/>
      <c r="S210" s="46" t="e">
        <f>VLOOKUP($D210,'[2]CSTD CS'!$D$26:$X$346,7,0)</f>
        <v>#N/A</v>
      </c>
      <c r="T210" s="46"/>
      <c r="U210" s="49"/>
      <c r="V210" s="46" t="e">
        <f>VLOOKUP($D210,'[2]CSTD CS'!$D$26:$X$346,9,0)</f>
        <v>#N/A</v>
      </c>
      <c r="W210" s="46"/>
      <c r="X210" s="46" t="e">
        <f>VLOOKUP($D210,'[2]CSTD CS'!$D$26:$X$346,11,0)</f>
        <v>#N/A</v>
      </c>
      <c r="Y210" s="3"/>
      <c r="Z210" s="46" t="e">
        <f>VLOOKUP($D210,'[2]CSTD CS'!$D$26:$X$346,10,0)</f>
        <v>#N/A</v>
      </c>
      <c r="AA210" s="46"/>
      <c r="AB210" s="49"/>
      <c r="AC210" s="46" t="e">
        <f>VLOOKUP($D210,'[2]CSTD CS'!$D$26:$X$346,12,0)</f>
        <v>#N/A</v>
      </c>
      <c r="AD210" s="46"/>
      <c r="AE210" s="46" t="e">
        <f>VLOOKUP($D210,'[2]CSTD CS'!$D$26:$X$346,14,0)</f>
        <v>#N/A</v>
      </c>
      <c r="AF210" s="3"/>
      <c r="AG210" s="46" t="e">
        <f>VLOOKUP($D210,'[2]CSTD CS'!$D$26:$X$346,13,0)</f>
        <v>#N/A</v>
      </c>
      <c r="AH210" s="46"/>
      <c r="AI210" s="49"/>
      <c r="AJ210" s="46" t="e">
        <f>VLOOKUP($D210,'[2]CSTD CS'!$D$26:$X$346,15,0)</f>
        <v>#N/A</v>
      </c>
      <c r="AK210" s="46"/>
      <c r="AL210" s="46" t="e">
        <f>VLOOKUP($D210,'[2]CSTD CS'!$D$26:$X$346,17,0)</f>
        <v>#N/A</v>
      </c>
      <c r="AM210" s="3"/>
      <c r="AN210" s="46" t="e">
        <f>VLOOKUP($D210,'[2]CSTD CS'!$D$26:$X$346,16,0)</f>
        <v>#N/A</v>
      </c>
      <c r="AO210" s="46"/>
      <c r="AP210" s="41"/>
      <c r="AQ210" s="46"/>
      <c r="AR210" s="46"/>
      <c r="AS210" s="3"/>
      <c r="AT210" s="3"/>
      <c r="AU210" s="46"/>
      <c r="AV210" s="3"/>
      <c r="AW210" s="53"/>
      <c r="AX210" s="46"/>
      <c r="AY210" s="46"/>
      <c r="AZ210" s="3"/>
      <c r="BA210" s="3"/>
      <c r="BB210" s="46"/>
      <c r="BC210" s="3"/>
      <c r="BD210" s="33"/>
      <c r="BE210" s="46"/>
      <c r="BF210" s="46"/>
      <c r="BG210" s="3"/>
      <c r="BH210" s="3"/>
      <c r="BI210" s="46"/>
      <c r="BJ210" s="46"/>
      <c r="BK210" s="46"/>
      <c r="BL210" s="15"/>
      <c r="BM210" s="46"/>
      <c r="BN210" s="46"/>
      <c r="BO210" s="3"/>
      <c r="BP210" s="46"/>
      <c r="BQ210" s="46"/>
      <c r="BR210" s="46"/>
      <c r="BS210" s="46"/>
      <c r="BT210" s="15"/>
      <c r="BU210" s="46"/>
      <c r="BV210" s="46"/>
      <c r="BW210" s="3"/>
      <c r="BX210" s="3"/>
      <c r="BY210" s="46"/>
      <c r="BZ210" s="46"/>
      <c r="CA210" s="46"/>
      <c r="CB210" s="46"/>
      <c r="CC210" s="46"/>
      <c r="CD210" s="46"/>
      <c r="CE210" s="46"/>
      <c r="CF210" s="3"/>
      <c r="CG210" s="46"/>
      <c r="CH210" s="46"/>
      <c r="CI210" s="3"/>
      <c r="CJ210" s="12" t="str">
        <f>VLOOKUP(D210,'[8]XET CUOI NAM'!$E$9:$BF$332,53,0)</f>
        <v>HTT NV</v>
      </c>
      <c r="CK210" s="12">
        <f>VLOOKUP($D210,'[9]Mau 6'!$D$10:$R$333,7,0)</f>
        <v>0</v>
      </c>
      <c r="CL210" s="12"/>
      <c r="CM210" s="3"/>
      <c r="CN210" s="12">
        <f>SUM(COUNTIF(BU210,"x"),COUNTIF(CD210,"x"),COUNTIF(CK210,"x"))</f>
        <v>0</v>
      </c>
      <c r="CO210" s="12">
        <f>VLOOKUP($D210,'[9]Mau 6'!$D$10:$R$333,10,0)</f>
        <v>0</v>
      </c>
      <c r="CP210" s="46"/>
      <c r="CQ210" s="12">
        <f>VLOOKUP($D210,'[9]Mau 6'!$D$10:$R$333,10,0)</f>
        <v>0</v>
      </c>
      <c r="CR210" s="12">
        <f>VLOOKUP($D210,'[9]Mau 6'!$D$10:$R$333,10,0)</f>
        <v>0</v>
      </c>
      <c r="CS210" s="12" t="s">
        <v>431</v>
      </c>
      <c r="CT210" s="12"/>
      <c r="CU210" s="12"/>
      <c r="CV210" s="3"/>
      <c r="CW210" s="12"/>
      <c r="CX210" s="12"/>
      <c r="CY210" s="46"/>
      <c r="CZ210" s="46"/>
      <c r="DA210" s="46"/>
      <c r="DB210" s="12" t="s">
        <v>2227</v>
      </c>
      <c r="DC210" s="12">
        <v>0</v>
      </c>
      <c r="DD210" s="12">
        <v>0</v>
      </c>
      <c r="DE210" s="5"/>
      <c r="DF210" s="5">
        <f>VLOOKUP($C210,'[19]Mau 2'!$C$9:$J$364,6,0)</f>
        <v>0</v>
      </c>
      <c r="DG210" s="194"/>
      <c r="DH210" s="194"/>
      <c r="DI210" s="194"/>
      <c r="DJ210" s="194"/>
    </row>
    <row r="211" spans="1:114" s="16" customFormat="1" ht="30" hidden="1" customHeight="1" x14ac:dyDescent="0.25">
      <c r="A211" s="12">
        <f>ROW()-23</f>
        <v>188</v>
      </c>
      <c r="B211" s="12">
        <f>COUNTIF($E$24:E211,E211)</f>
        <v>28</v>
      </c>
      <c r="C211" s="17" t="s">
        <v>398</v>
      </c>
      <c r="D211" s="33" t="s">
        <v>399</v>
      </c>
      <c r="E211" s="12" t="s">
        <v>397</v>
      </c>
      <c r="F211" s="12" t="s">
        <v>378</v>
      </c>
      <c r="G211" s="49"/>
      <c r="H211" s="46" t="e">
        <f>VLOOKUP($D211,'[2]CSTD CS'!$D$26:$X$346,3,0)</f>
        <v>#N/A</v>
      </c>
      <c r="I211" s="46"/>
      <c r="J211" s="46" t="e">
        <f>VLOOKUP($D211,'[2]CSTD CS'!$D$26:$X$346,5,0)</f>
        <v>#N/A</v>
      </c>
      <c r="K211" s="3"/>
      <c r="L211" s="46" t="e">
        <f>VLOOKUP($D211,'[2]CSTD CS'!$D$26:$X$346,4,0)</f>
        <v>#N/A</v>
      </c>
      <c r="M211" s="46"/>
      <c r="N211" s="49"/>
      <c r="O211" s="46" t="e">
        <f>VLOOKUP($D211,'[2]CSTD CS'!$D$26:$X$346,6,0)</f>
        <v>#N/A</v>
      </c>
      <c r="P211" s="46"/>
      <c r="Q211" s="46" t="e">
        <f>VLOOKUP($D211,'[2]CSTD CS'!$D$26:$X$346,8,0)</f>
        <v>#N/A</v>
      </c>
      <c r="R211" s="3"/>
      <c r="S211" s="46" t="e">
        <f>VLOOKUP($D211,'[2]CSTD CS'!$D$26:$X$346,7,0)</f>
        <v>#N/A</v>
      </c>
      <c r="T211" s="46"/>
      <c r="U211" s="49"/>
      <c r="V211" s="46" t="e">
        <f>VLOOKUP($D211,'[2]CSTD CS'!$D$26:$X$346,9,0)</f>
        <v>#N/A</v>
      </c>
      <c r="W211" s="46"/>
      <c r="X211" s="46" t="e">
        <f>VLOOKUP($D211,'[2]CSTD CS'!$D$26:$X$346,11,0)</f>
        <v>#N/A</v>
      </c>
      <c r="Y211" s="3"/>
      <c r="Z211" s="46" t="e">
        <f>VLOOKUP($D211,'[2]CSTD CS'!$D$26:$X$346,10,0)</f>
        <v>#N/A</v>
      </c>
      <c r="AA211" s="46"/>
      <c r="AB211" s="49"/>
      <c r="AC211" s="46" t="e">
        <f>VLOOKUP($D211,'[2]CSTD CS'!$D$26:$X$346,12,0)</f>
        <v>#N/A</v>
      </c>
      <c r="AD211" s="46"/>
      <c r="AE211" s="46" t="e">
        <f>VLOOKUP($D211,'[2]CSTD CS'!$D$26:$X$346,14,0)</f>
        <v>#N/A</v>
      </c>
      <c r="AF211" s="3"/>
      <c r="AG211" s="46" t="e">
        <f>VLOOKUP($D211,'[2]CSTD CS'!$D$26:$X$346,13,0)</f>
        <v>#N/A</v>
      </c>
      <c r="AH211" s="46"/>
      <c r="AI211" s="49"/>
      <c r="AJ211" s="46" t="e">
        <f>VLOOKUP($D211,'[2]CSTD CS'!$D$26:$X$346,15,0)</f>
        <v>#N/A</v>
      </c>
      <c r="AK211" s="46"/>
      <c r="AL211" s="46" t="e">
        <f>VLOOKUP($D211,'[2]CSTD CS'!$D$26:$X$346,17,0)</f>
        <v>#N/A</v>
      </c>
      <c r="AM211" s="3"/>
      <c r="AN211" s="46" t="e">
        <f>VLOOKUP($D211,'[2]CSTD CS'!$D$26:$X$346,16,0)</f>
        <v>#N/A</v>
      </c>
      <c r="AO211" s="46"/>
      <c r="AP211" s="41"/>
      <c r="AQ211" s="46"/>
      <c r="AR211" s="46"/>
      <c r="AS211" s="3"/>
      <c r="AT211" s="3"/>
      <c r="AU211" s="46"/>
      <c r="AV211" s="3"/>
      <c r="AW211" s="53"/>
      <c r="AX211" s="46"/>
      <c r="AY211" s="46"/>
      <c r="AZ211" s="3"/>
      <c r="BA211" s="3"/>
      <c r="BB211" s="46"/>
      <c r="BC211" s="3"/>
      <c r="BD211" s="33"/>
      <c r="BE211" s="46"/>
      <c r="BF211" s="46"/>
      <c r="BG211" s="3"/>
      <c r="BH211" s="3"/>
      <c r="BI211" s="46"/>
      <c r="BJ211" s="46"/>
      <c r="BK211" s="46"/>
      <c r="BL211" s="15"/>
      <c r="BM211" s="46"/>
      <c r="BN211" s="46"/>
      <c r="BO211" s="3"/>
      <c r="BP211" s="46"/>
      <c r="BQ211" s="46"/>
      <c r="BR211" s="46"/>
      <c r="BS211" s="46"/>
      <c r="BT211" s="15"/>
      <c r="BU211" s="46"/>
      <c r="BV211" s="46"/>
      <c r="BW211" s="3"/>
      <c r="BX211" s="3"/>
      <c r="BY211" s="46"/>
      <c r="BZ211" s="46"/>
      <c r="CA211" s="46"/>
      <c r="CB211" s="46"/>
      <c r="CC211" s="46"/>
      <c r="CD211" s="46"/>
      <c r="CE211" s="46"/>
      <c r="CF211" s="3"/>
      <c r="CG211" s="46"/>
      <c r="CH211" s="46"/>
      <c r="CI211" s="3"/>
      <c r="CJ211" s="12"/>
      <c r="CK211" s="12"/>
      <c r="CL211" s="12"/>
      <c r="CM211" s="3"/>
      <c r="CN211" s="12"/>
      <c r="CO211" s="12"/>
      <c r="CP211" s="46"/>
      <c r="CQ211" s="12"/>
      <c r="CR211" s="12"/>
      <c r="CS211" s="12" t="s">
        <v>431</v>
      </c>
      <c r="CT211" s="12"/>
      <c r="CU211" s="12"/>
      <c r="CV211" s="3" t="s">
        <v>1687</v>
      </c>
      <c r="CW211" s="12"/>
      <c r="CX211" s="12"/>
      <c r="CY211" s="46"/>
      <c r="CZ211" s="46"/>
      <c r="DA211" s="46"/>
      <c r="DB211" s="12" t="s">
        <v>2227</v>
      </c>
      <c r="DC211" s="12">
        <v>0</v>
      </c>
      <c r="DD211" s="12">
        <v>0</v>
      </c>
      <c r="DE211" s="5"/>
      <c r="DF211" s="5">
        <f>VLOOKUP($C211,'[19]Mau 2'!$C$9:$J$364,6,0)</f>
        <v>0</v>
      </c>
      <c r="DG211" s="194"/>
      <c r="DH211" s="194"/>
      <c r="DI211" s="194"/>
      <c r="DJ211" s="194"/>
    </row>
    <row r="212" spans="1:114" s="6" customFormat="1" ht="30" customHeight="1" x14ac:dyDescent="0.25">
      <c r="A212" s="337">
        <f>IF(C212="","",SUBTOTAL(3,$D$24:D212))</f>
        <v>19</v>
      </c>
      <c r="B212" s="337">
        <f>COUNTIF($E$24:E212,E212)</f>
        <v>29</v>
      </c>
      <c r="C212" s="339" t="s">
        <v>15</v>
      </c>
      <c r="D212" s="12" t="str">
        <f>VLOOKUP(C212,'[1]XET CUOI NAM'!$D$9:$E$332,2,0)</f>
        <v>01009006</v>
      </c>
      <c r="E212" s="12" t="s">
        <v>397</v>
      </c>
      <c r="F212" s="12" t="s">
        <v>378</v>
      </c>
      <c r="G212" s="49"/>
      <c r="H212" s="46" t="str">
        <f>VLOOKUP($D212,'[2]CSTD CS'!$D$26:$X$346,3,0)</f>
        <v>x</v>
      </c>
      <c r="I212" s="46"/>
      <c r="J212" s="46" t="str">
        <f>VLOOKUP($D212,'[2]CSTD CS'!$D$26:$X$346,5,0)</f>
        <v>Hoàn thiện hướng dẫn đánh giá kết quả rèn luyện HSSV</v>
      </c>
      <c r="K212" s="3"/>
      <c r="L212" s="325" t="str">
        <f>VLOOKUP($D212,'[2]CSTD CS'!$D$26:$X$346,4,0)</f>
        <v>x</v>
      </c>
      <c r="M212" s="46"/>
      <c r="N212" s="49"/>
      <c r="O212" s="325" t="str">
        <f>VLOOKUP($D212,'[2]CSTD CS'!$D$26:$X$346,6,0)</f>
        <v>x</v>
      </c>
      <c r="P212" s="46"/>
      <c r="Q212" s="46" t="str">
        <f>VLOOKUP($D212,'[2]CSTD CS'!$D$26:$X$346,8,0)</f>
        <v>Một số giải pháp nâng cao hiệu quả công tác quản lý, kiểm tra HSSV trong giờ học thực hành</v>
      </c>
      <c r="R212" s="3"/>
      <c r="S212" s="46">
        <f>VLOOKUP($D212,'[2]CSTD CS'!$D$26:$X$346,7,0)</f>
        <v>0</v>
      </c>
      <c r="T212" s="46"/>
      <c r="U212" s="49"/>
      <c r="V212" s="46">
        <f>VLOOKUP($D212,'[2]CSTD CS'!$D$26:$X$346,9,0)</f>
        <v>0</v>
      </c>
      <c r="W212" s="46"/>
      <c r="X212" s="46">
        <f>VLOOKUP($D212,'[2]CSTD CS'!$D$26:$X$346,11,0)</f>
        <v>0</v>
      </c>
      <c r="Y212" s="3"/>
      <c r="Z212" s="46">
        <f>VLOOKUP($D212,'[2]CSTD CS'!$D$26:$X$346,10,0)</f>
        <v>0</v>
      </c>
      <c r="AA212" s="46"/>
      <c r="AB212" s="49"/>
      <c r="AC212" s="46">
        <f>VLOOKUP($D212,'[2]CSTD CS'!$D$26:$X$346,12,0)</f>
        <v>0</v>
      </c>
      <c r="AD212" s="46"/>
      <c r="AE212" s="46">
        <f>VLOOKUP($D212,'[2]CSTD CS'!$D$26:$X$346,14,0)</f>
        <v>0</v>
      </c>
      <c r="AF212" s="3"/>
      <c r="AG212" s="46">
        <f>VLOOKUP($D212,'[2]CSTD CS'!$D$26:$X$346,13,0)</f>
        <v>0</v>
      </c>
      <c r="AH212" s="46"/>
      <c r="AI212" s="49"/>
      <c r="AJ212" s="46">
        <f>VLOOKUP($D212,'[2]CSTD CS'!$D$26:$X$346,15,0)</f>
        <v>0</v>
      </c>
      <c r="AK212" s="46"/>
      <c r="AL212" s="46">
        <f>VLOOKUP($D212,'[2]CSTD CS'!$D$26:$X$346,17,0)</f>
        <v>0</v>
      </c>
      <c r="AM212" s="3"/>
      <c r="AN212" s="46">
        <f>VLOOKUP($D212,'[2]CSTD CS'!$D$26:$X$346,16,0)</f>
        <v>0</v>
      </c>
      <c r="AO212" s="46"/>
      <c r="AP212" s="38"/>
      <c r="AQ212" s="46">
        <f>VLOOKUP($D212,'[3]CSTD CS'!$D$25:$AD$344,13,0)</f>
        <v>0</v>
      </c>
      <c r="AR212" s="46"/>
      <c r="AS212" s="3"/>
      <c r="AT212" s="3"/>
      <c r="AU212" s="46"/>
      <c r="AV212" s="3"/>
      <c r="AW212" s="53"/>
      <c r="AX212" s="46">
        <f>VLOOKUP($D212,'[3]CSTD CS'!$D$25:$AD$344,15,0)</f>
        <v>0</v>
      </c>
      <c r="AY212" s="46"/>
      <c r="AZ212" s="3">
        <v>0</v>
      </c>
      <c r="BA212" s="3"/>
      <c r="BB212" s="46"/>
      <c r="BC212" s="3"/>
      <c r="BD212" s="33"/>
      <c r="BE212" s="46">
        <f>VLOOKUP($D212,'[3]CSTD CS'!$D$25:$AD$344,17,0)</f>
        <v>0</v>
      </c>
      <c r="BF212" s="46"/>
      <c r="BG212" s="3">
        <v>0</v>
      </c>
      <c r="BH212" s="3"/>
      <c r="BI212" s="46"/>
      <c r="BJ212" s="46"/>
      <c r="BK212" s="46"/>
      <c r="BL212" s="60"/>
      <c r="BM212" s="46">
        <f>VLOOKUP($D212,'[3]CSTD CS'!$D$25:$AD$344,20,0)</f>
        <v>0</v>
      </c>
      <c r="BN212" s="46"/>
      <c r="BO212" s="3">
        <v>0</v>
      </c>
      <c r="BP212" s="46"/>
      <c r="BQ212" s="46"/>
      <c r="BR212" s="46"/>
      <c r="BS212" s="46" t="s">
        <v>315</v>
      </c>
      <c r="BT212" s="60"/>
      <c r="BU212" s="46">
        <f>VLOOKUP($D212,'[3]CSTD CS'!$D$25:$AA$344,23,0)</f>
        <v>0</v>
      </c>
      <c r="BV212" s="46"/>
      <c r="BW212" s="3">
        <v>0</v>
      </c>
      <c r="BX212" s="3"/>
      <c r="BY212" s="46"/>
      <c r="BZ212" s="46"/>
      <c r="CA212" s="46"/>
      <c r="CB212" s="46"/>
      <c r="CC212" s="46" t="str">
        <f>VLOOKUP($D212,'[3]CSTD CS'!$D$25:$AD$344,25,0)</f>
        <v>HTXS NV</v>
      </c>
      <c r="CD212" s="46"/>
      <c r="CE212" s="46" t="s">
        <v>315</v>
      </c>
      <c r="CF212" s="3" t="s">
        <v>1263</v>
      </c>
      <c r="CG212" s="46"/>
      <c r="CH212" s="46">
        <f>VLOOKUP(D212,[7]LTT!$D$10:$Q$342,10,0)</f>
        <v>0</v>
      </c>
      <c r="CI212" s="3"/>
      <c r="CJ212" s="12" t="str">
        <f>VLOOKUP(D212,'[8]XET CUOI NAM'!$E$9:$BF$332,53,0)</f>
        <v>HTXS NV</v>
      </c>
      <c r="CK212" s="337" t="str">
        <f>VLOOKUP($D212,'[9]Mau 6'!$D$10:$R$333,7,0)</f>
        <v>X</v>
      </c>
      <c r="CL212" s="12" t="str">
        <f>VLOOKUP(D212,[10]PL7!$F$17:$G$117,2,0)</f>
        <v>X</v>
      </c>
      <c r="CM212" s="3" t="s">
        <v>1426</v>
      </c>
      <c r="CN212" s="12"/>
      <c r="CO212" s="12" t="s">
        <v>346</v>
      </c>
      <c r="CP212" s="46"/>
      <c r="CQ212" s="12"/>
      <c r="CR212" s="12"/>
      <c r="CS212" s="12" t="s">
        <v>371</v>
      </c>
      <c r="CT212" s="12"/>
      <c r="CU212" s="12"/>
      <c r="CV212" s="3" t="s">
        <v>1617</v>
      </c>
      <c r="CW212" s="12"/>
      <c r="CX212" s="12"/>
      <c r="CY212" s="46"/>
      <c r="CZ212" s="46"/>
      <c r="DA212" s="46"/>
      <c r="DB212" s="12" t="s">
        <v>2226</v>
      </c>
      <c r="DC212" s="337" t="s">
        <v>315</v>
      </c>
      <c r="DD212" s="12"/>
      <c r="DE212" s="17" t="s">
        <v>2121</v>
      </c>
      <c r="DF212" s="191"/>
      <c r="DG212" s="191"/>
      <c r="DH212" s="191"/>
      <c r="DI212" s="191"/>
      <c r="DJ212" s="205"/>
    </row>
    <row r="213" spans="1:114" s="6" customFormat="1" ht="30" hidden="1" customHeight="1" x14ac:dyDescent="0.25">
      <c r="A213" s="12">
        <f>IF(C213="","",SUBTOTAL(3,$D$24:D213))</f>
        <v>19</v>
      </c>
      <c r="B213" s="12">
        <f>COUNTIF($E$24:E213,E213)</f>
        <v>1</v>
      </c>
      <c r="C213" s="4" t="s">
        <v>255</v>
      </c>
      <c r="D213" s="12" t="str">
        <f>VLOOKUP(C213,'[1]XET CUOI NAM'!$D$9:$E$332,2,0)</f>
        <v>01015019</v>
      </c>
      <c r="E213" s="12" t="s">
        <v>400</v>
      </c>
      <c r="F213" s="12" t="s">
        <v>378</v>
      </c>
      <c r="G213" s="49"/>
      <c r="H213" s="46">
        <f>VLOOKUP($D213,'[2]CSTD CS'!$D$26:$X$346,3,0)</f>
        <v>0</v>
      </c>
      <c r="I213" s="46"/>
      <c r="J213" s="46">
        <f>VLOOKUP($D213,'[2]CSTD CS'!$D$26:$X$346,5,0)</f>
        <v>0</v>
      </c>
      <c r="K213" s="3"/>
      <c r="L213" s="46">
        <f>VLOOKUP($D213,'[2]CSTD CS'!$D$26:$X$346,4,0)</f>
        <v>0</v>
      </c>
      <c r="M213" s="46"/>
      <c r="N213" s="49"/>
      <c r="O213" s="46">
        <f>VLOOKUP($D213,'[2]CSTD CS'!$D$26:$X$346,6,0)</f>
        <v>0</v>
      </c>
      <c r="P213" s="46"/>
      <c r="Q213" s="46">
        <f>VLOOKUP($D213,'[2]CSTD CS'!$D$26:$X$346,8,0)</f>
        <v>0</v>
      </c>
      <c r="R213" s="3"/>
      <c r="S213" s="46">
        <f>VLOOKUP($D213,'[2]CSTD CS'!$D$26:$X$346,7,0)</f>
        <v>0</v>
      </c>
      <c r="T213" s="46"/>
      <c r="U213" s="49"/>
      <c r="V213" s="46">
        <f>VLOOKUP($D213,'[2]CSTD CS'!$D$26:$X$346,9,0)</f>
        <v>0</v>
      </c>
      <c r="W213" s="46"/>
      <c r="X213" s="46">
        <f>VLOOKUP($D213,'[2]CSTD CS'!$D$26:$X$346,11,0)</f>
        <v>0</v>
      </c>
      <c r="Y213" s="3"/>
      <c r="Z213" s="46">
        <f>VLOOKUP($D213,'[2]CSTD CS'!$D$26:$X$346,10,0)</f>
        <v>0</v>
      </c>
      <c r="AA213" s="46"/>
      <c r="AB213" s="49"/>
      <c r="AC213" s="46">
        <f>VLOOKUP($D213,'[2]CSTD CS'!$D$26:$X$346,12,0)</f>
        <v>0</v>
      </c>
      <c r="AD213" s="46"/>
      <c r="AE213" s="46">
        <f>VLOOKUP($D213,'[2]CSTD CS'!$D$26:$X$346,14,0)</f>
        <v>0</v>
      </c>
      <c r="AF213" s="3"/>
      <c r="AG213" s="46">
        <f>VLOOKUP($D213,'[2]CSTD CS'!$D$26:$X$346,13,0)</f>
        <v>0</v>
      </c>
      <c r="AH213" s="46"/>
      <c r="AI213" s="49"/>
      <c r="AJ213" s="46">
        <f>VLOOKUP($D213,'[2]CSTD CS'!$D$26:$X$346,15,0)</f>
        <v>0</v>
      </c>
      <c r="AK213" s="46"/>
      <c r="AL213" s="46">
        <f>VLOOKUP($D213,'[2]CSTD CS'!$D$26:$X$346,17,0)</f>
        <v>0</v>
      </c>
      <c r="AM213" s="3"/>
      <c r="AN213" s="46">
        <f>VLOOKUP($D213,'[2]CSTD CS'!$D$26:$X$346,16,0)</f>
        <v>0</v>
      </c>
      <c r="AO213" s="46"/>
      <c r="AP213" s="41"/>
      <c r="AQ213" s="46">
        <f>VLOOKUP($D213,'[3]CSTD CS'!$D$25:$AD$344,13,0)</f>
        <v>0</v>
      </c>
      <c r="AR213" s="46"/>
      <c r="AS213" s="3" t="s">
        <v>688</v>
      </c>
      <c r="AT213" s="3"/>
      <c r="AU213" s="46"/>
      <c r="AV213" s="3"/>
      <c r="AW213" s="70"/>
      <c r="AX213" s="46">
        <f>VLOOKUP($D213,'[3]CSTD CS'!$D$25:$AD$344,15,0)</f>
        <v>0</v>
      </c>
      <c r="AY213" s="46"/>
      <c r="AZ213" s="3" t="s">
        <v>829</v>
      </c>
      <c r="BA213" s="3"/>
      <c r="BB213" s="46"/>
      <c r="BC213" s="3"/>
      <c r="BD213" s="33"/>
      <c r="BE213" s="46" t="str">
        <f>VLOOKUP($D213,'[3]CSTD CS'!$D$25:$AD$344,17,0)</f>
        <v>x</v>
      </c>
      <c r="BF213" s="46" t="s">
        <v>315</v>
      </c>
      <c r="BG213" s="3" t="s">
        <v>915</v>
      </c>
      <c r="BH213" s="3"/>
      <c r="BI213" s="46"/>
      <c r="BJ213" s="46"/>
      <c r="BK213" s="46"/>
      <c r="BL213" s="72"/>
      <c r="BM213" s="46" t="str">
        <f>VLOOKUP($D213,'[3]CSTD CS'!$D$25:$AD$344,20,0)</f>
        <v>x</v>
      </c>
      <c r="BN213" s="46" t="str">
        <f>VLOOKUP(C213,'[4]TH cham SK'!$P$19:$S$167,4,0)</f>
        <v>X</v>
      </c>
      <c r="BO213" s="3" t="s">
        <v>1021</v>
      </c>
      <c r="BP213" s="46"/>
      <c r="BQ213" s="46"/>
      <c r="BR213" s="46"/>
      <c r="BS213" s="46"/>
      <c r="BT213" s="72"/>
      <c r="BU213" s="46" t="str">
        <f>VLOOKUP($D213,'[3]CSTD CS'!$D$25:$AA$344,23,0)</f>
        <v>x</v>
      </c>
      <c r="BV213" s="46" t="str">
        <f>VLOOKUP(C213,'[5]TH chi tiet'!$N$15:$Q$161,4,0)</f>
        <v>X</v>
      </c>
      <c r="BW213" s="3" t="s">
        <v>1163</v>
      </c>
      <c r="BX213" s="3"/>
      <c r="BY213" s="46" t="s">
        <v>315</v>
      </c>
      <c r="BZ213" s="46"/>
      <c r="CA213" s="46"/>
      <c r="CB213" s="46"/>
      <c r="CC213" s="46" t="str">
        <f>VLOOKUP($D213,'[3]CSTD CS'!$D$25:$AD$344,25,0)</f>
        <v>HTXS NV</v>
      </c>
      <c r="CD213" s="46"/>
      <c r="CE213" s="46"/>
      <c r="CF213" s="3" t="s">
        <v>1318</v>
      </c>
      <c r="CG213" s="46"/>
      <c r="CH213" s="46">
        <f>VLOOKUP(D213,[7]LTT!$D$10:$Q$342,10,0)</f>
        <v>0</v>
      </c>
      <c r="CI213" s="3"/>
      <c r="CJ213" s="12" t="str">
        <f>VLOOKUP(D213,'[8]XET CUOI NAM'!$E$9:$BF$332,53,0)</f>
        <v>HTXS NV</v>
      </c>
      <c r="CK213" s="12" t="str">
        <f>VLOOKUP($D213,'[9]Mau 6'!$D$10:$R$333,7,0)</f>
        <v>X</v>
      </c>
      <c r="CL213" s="12" t="str">
        <f>VLOOKUP(D213,[10]PL7!$F$17:$G$117,2,0)</f>
        <v>X</v>
      </c>
      <c r="CM213" s="3" t="s">
        <v>1493</v>
      </c>
      <c r="CN213" s="12"/>
      <c r="CO213" s="12">
        <f>VLOOKUP($D213,'[9]Mau 6'!$D$10:$R$333,10,0)</f>
        <v>0</v>
      </c>
      <c r="CP213" s="46"/>
      <c r="CQ213" s="12">
        <f>VLOOKUP($D213,'[9]Mau 6'!$D$10:$R$333,10,0)</f>
        <v>0</v>
      </c>
      <c r="CR213" s="12">
        <f>VLOOKUP($D213,'[9]Mau 6'!$D$10:$R$333,10,0)</f>
        <v>0</v>
      </c>
      <c r="CS213" s="12" t="s">
        <v>371</v>
      </c>
      <c r="CT213" s="12" t="s">
        <v>315</v>
      </c>
      <c r="CU213" s="12" t="str">
        <f>VLOOKUP($D213,'[11]XET CUOI NAM'!$E$9:$BF$336,47,0)</f>
        <v>Tốt</v>
      </c>
      <c r="CV213" s="3" t="s">
        <v>1688</v>
      </c>
      <c r="CW213" s="12"/>
      <c r="CX213" s="203" t="s">
        <v>315</v>
      </c>
      <c r="CY213" s="46"/>
      <c r="CZ213" s="46"/>
      <c r="DA213" s="46"/>
      <c r="DB213" s="12" t="s">
        <v>2227</v>
      </c>
      <c r="DC213" s="12" t="s">
        <v>315</v>
      </c>
      <c r="DD213" s="12" t="s">
        <v>2227</v>
      </c>
      <c r="DE213" s="17" t="s">
        <v>2122</v>
      </c>
      <c r="DF213" s="5" t="s">
        <v>315</v>
      </c>
      <c r="DG213" s="191"/>
      <c r="DH213" s="191"/>
      <c r="DI213" s="191"/>
      <c r="DJ213" s="205"/>
    </row>
    <row r="214" spans="1:114" s="6" customFormat="1" ht="30" hidden="1" customHeight="1" x14ac:dyDescent="0.25">
      <c r="A214" s="12">
        <f>IF(C214="","",SUBTOTAL(3,$D$24:D214))</f>
        <v>19</v>
      </c>
      <c r="B214" s="12">
        <f>COUNTIF($E$24:E214,E214)</f>
        <v>2</v>
      </c>
      <c r="C214" s="4" t="s">
        <v>250</v>
      </c>
      <c r="D214" s="12" t="str">
        <f>VLOOKUP(C214,'[1]XET CUOI NAM'!$D$9:$E$332,2,0)</f>
        <v>01015023</v>
      </c>
      <c r="E214" s="12" t="s">
        <v>400</v>
      </c>
      <c r="F214" s="12" t="s">
        <v>378</v>
      </c>
      <c r="G214" s="49"/>
      <c r="H214" s="46">
        <f>VLOOKUP($D214,'[2]CSTD CS'!$D$26:$X$346,3,0)</f>
        <v>0</v>
      </c>
      <c r="I214" s="46"/>
      <c r="J214" s="46">
        <f>VLOOKUP($D214,'[2]CSTD CS'!$D$26:$X$346,5,0)</f>
        <v>0</v>
      </c>
      <c r="K214" s="3"/>
      <c r="L214" s="46">
        <f>VLOOKUP($D214,'[2]CSTD CS'!$D$26:$X$346,4,0)</f>
        <v>0</v>
      </c>
      <c r="M214" s="46"/>
      <c r="N214" s="49"/>
      <c r="O214" s="46">
        <f>VLOOKUP($D214,'[2]CSTD CS'!$D$26:$X$346,6,0)</f>
        <v>0</v>
      </c>
      <c r="P214" s="46"/>
      <c r="Q214" s="46">
        <f>VLOOKUP($D214,'[2]CSTD CS'!$D$26:$X$346,8,0)</f>
        <v>0</v>
      </c>
      <c r="R214" s="3"/>
      <c r="S214" s="46">
        <f>VLOOKUP($D214,'[2]CSTD CS'!$D$26:$X$346,7,0)</f>
        <v>0</v>
      </c>
      <c r="T214" s="46"/>
      <c r="U214" s="49"/>
      <c r="V214" s="46" t="str">
        <f>VLOOKUP($D214,'[2]CSTD CS'!$D$26:$X$346,9,0)</f>
        <v>x</v>
      </c>
      <c r="W214" s="46"/>
      <c r="X214" s="46" t="str">
        <f>VLOOKUP($D214,'[2]CSTD CS'!$D$26:$X$346,11,0)</f>
        <v>Xây dựng mô hình dàn trãi ổ đĩa cứng SATA laptop 2.5"</v>
      </c>
      <c r="Y214" s="3"/>
      <c r="Z214" s="46">
        <f>VLOOKUP($D214,'[2]CSTD CS'!$D$26:$X$346,10,0)</f>
        <v>0</v>
      </c>
      <c r="AA214" s="46"/>
      <c r="AB214" s="49"/>
      <c r="AC214" s="46" t="str">
        <f>VLOOKUP($D214,'[2]CSTD CS'!$D$26:$X$346,12,0)</f>
        <v>x</v>
      </c>
      <c r="AD214" s="46"/>
      <c r="AE214" s="46" t="str">
        <f>VLOOKUP($D214,'[2]CSTD CS'!$D$26:$X$346,14,0)</f>
        <v>Xây dựng tài liệu phim hướng dẫn thực hành học phần Chuyên đề bổ sung cho bậc cao đẳng chuyên ngành Mạng Máy Tính</v>
      </c>
      <c r="AF214" s="3"/>
      <c r="AG214" s="325" t="str">
        <f>VLOOKUP($D214,'[2]CSTD CS'!$D$26:$X$346,13,0)</f>
        <v>x</v>
      </c>
      <c r="AH214" s="46"/>
      <c r="AI214" s="49"/>
      <c r="AJ214" s="325" t="str">
        <f>VLOOKUP($D214,'[2]CSTD CS'!$D$26:$X$346,15,0)</f>
        <v>x</v>
      </c>
      <c r="AK214" s="46"/>
      <c r="AL214" s="46" t="str">
        <f>VLOOKUP($D214,'[2]CSTD CS'!$D$26:$X$346,17,0)</f>
        <v>Xây dựng tài liệu phim hướng dẫn thực hành môn Mạng Linux bậc cao đẳng</v>
      </c>
      <c r="AM214" s="3"/>
      <c r="AN214" s="46">
        <f>VLOOKUP($D214,'[2]CSTD CS'!$D$26:$X$346,16,0)</f>
        <v>0</v>
      </c>
      <c r="AO214" s="46"/>
      <c r="AP214" s="41"/>
      <c r="AQ214" s="46">
        <f>VLOOKUP($D214,'[3]CSTD CS'!$D$25:$AD$344,13,0)</f>
        <v>0</v>
      </c>
      <c r="AR214" s="46"/>
      <c r="AS214" s="3" t="s">
        <v>689</v>
      </c>
      <c r="AT214" s="3"/>
      <c r="AU214" s="46"/>
      <c r="AV214" s="3"/>
      <c r="AW214" s="56"/>
      <c r="AX214" s="46">
        <f>VLOOKUP($D214,'[3]CSTD CS'!$D$25:$AD$344,15,0)</f>
        <v>0</v>
      </c>
      <c r="AY214" s="46"/>
      <c r="AZ214" s="3">
        <v>0</v>
      </c>
      <c r="BA214" s="3"/>
      <c r="BB214" s="46"/>
      <c r="BC214" s="3"/>
      <c r="BD214" s="33"/>
      <c r="BE214" s="325" t="str">
        <f>VLOOKUP($D214,'[3]CSTD CS'!$D$25:$AD$344,17,0)</f>
        <v>x</v>
      </c>
      <c r="BF214" s="46" t="s">
        <v>315</v>
      </c>
      <c r="BG214" s="3" t="s">
        <v>916</v>
      </c>
      <c r="BH214" s="3"/>
      <c r="BI214" s="46"/>
      <c r="BJ214" s="46"/>
      <c r="BK214" s="46"/>
      <c r="BL214" s="69"/>
      <c r="BM214" s="325" t="str">
        <f>VLOOKUP($D214,'[3]CSTD CS'!$D$25:$AD$344,20,0)</f>
        <v>x</v>
      </c>
      <c r="BN214" s="46" t="str">
        <f>VLOOKUP(C214,'[4]TH cham SK'!$P$19:$S$167,4,0)</f>
        <v>X</v>
      </c>
      <c r="BO214" s="3" t="s">
        <v>1022</v>
      </c>
      <c r="BP214" s="46"/>
      <c r="BQ214" s="46"/>
      <c r="BR214" s="46"/>
      <c r="BS214" s="46"/>
      <c r="BT214" s="69"/>
      <c r="BU214" s="325" t="str">
        <f>VLOOKUP($D214,'[3]CSTD CS'!$D$25:$AA$344,23,0)</f>
        <v>x</v>
      </c>
      <c r="BV214" s="46" t="str">
        <f>VLOOKUP(C214,'[5]TH chi tiet'!$N$15:$Q$161,4,0)</f>
        <v>X</v>
      </c>
      <c r="BW214" s="3" t="s">
        <v>1164</v>
      </c>
      <c r="BX214" s="3"/>
      <c r="BY214" s="46" t="s">
        <v>315</v>
      </c>
      <c r="BZ214" s="46"/>
      <c r="CA214" s="46"/>
      <c r="CB214" s="46"/>
      <c r="CC214" s="46" t="str">
        <f>VLOOKUP($D214,'[3]CSTD CS'!$D$25:$AD$344,25,0)</f>
        <v>HTXS NV</v>
      </c>
      <c r="CD214" s="325" t="str">
        <f>VLOOKUP($C214,[6]LTT!$C$10:$J$342,7,0)</f>
        <v>X</v>
      </c>
      <c r="CE214" s="46" t="s">
        <v>315</v>
      </c>
      <c r="CF214" s="3" t="s">
        <v>1319</v>
      </c>
      <c r="CG214" s="46"/>
      <c r="CH214" s="46">
        <f>VLOOKUP(D214,[7]LTT!$D$10:$Q$342,10,0)</f>
        <v>0</v>
      </c>
      <c r="CI214" s="3"/>
      <c r="CJ214" s="12" t="str">
        <f>VLOOKUP(D214,'[8]XET CUOI NAM'!$E$9:$BF$332,53,0)</f>
        <v>HTXS NV</v>
      </c>
      <c r="CK214" s="12">
        <f>VLOOKUP($D214,'[9]Mau 6'!$D$10:$R$333,7,0)</f>
        <v>0</v>
      </c>
      <c r="CL214" s="12"/>
      <c r="CM214" s="3"/>
      <c r="CN214" s="12"/>
      <c r="CO214" s="12">
        <f>VLOOKUP($D214,'[9]Mau 6'!$D$10:$R$333,10,0)</f>
        <v>0</v>
      </c>
      <c r="CP214" s="46"/>
      <c r="CQ214" s="12">
        <f>VLOOKUP($D214,'[9]Mau 6'!$D$10:$R$333,10,0)</f>
        <v>0</v>
      </c>
      <c r="CR214" s="12">
        <f>VLOOKUP($D214,'[9]Mau 6'!$D$10:$R$333,10,0)</f>
        <v>0</v>
      </c>
      <c r="CS214" s="12" t="s">
        <v>431</v>
      </c>
      <c r="CT214" s="12"/>
      <c r="CU214" s="12"/>
      <c r="CV214" s="3" t="s">
        <v>1689</v>
      </c>
      <c r="CW214" s="12"/>
      <c r="CX214" s="12"/>
      <c r="CY214" s="46"/>
      <c r="CZ214" s="46"/>
      <c r="DA214" s="46"/>
      <c r="DB214" s="12" t="s">
        <v>2227</v>
      </c>
      <c r="DC214" s="337" t="s">
        <v>315</v>
      </c>
      <c r="DD214" s="12" t="s">
        <v>2227</v>
      </c>
      <c r="DE214" s="17" t="s">
        <v>2123</v>
      </c>
      <c r="DF214" s="5">
        <f>VLOOKUP($C214,'[20]ĐĂNG KÝ TĐ KEM SKKN'!$D$9:$J$29,6,0)</f>
        <v>0</v>
      </c>
      <c r="DG214" s="191"/>
      <c r="DH214" s="191"/>
      <c r="DI214" s="191"/>
      <c r="DJ214" s="205"/>
    </row>
    <row r="215" spans="1:114" s="6" customFormat="1" ht="30" hidden="1" customHeight="1" x14ac:dyDescent="0.25">
      <c r="A215" s="12">
        <f>ROW()-23</f>
        <v>192</v>
      </c>
      <c r="B215" s="12">
        <f>COUNTIF($E$24:E215,E215)</f>
        <v>3</v>
      </c>
      <c r="C215" s="4" t="s">
        <v>247</v>
      </c>
      <c r="D215" s="12" t="str">
        <f>VLOOKUP(C215,'[1]XET CUOI NAM'!$D$9:$E$332,2,0)</f>
        <v>01015005</v>
      </c>
      <c r="E215" s="12" t="s">
        <v>400</v>
      </c>
      <c r="F215" s="12" t="s">
        <v>378</v>
      </c>
      <c r="G215" s="49"/>
      <c r="H215" s="46">
        <f>VLOOKUP($D215,'[2]CSTD CS'!$D$26:$X$346,3,0)</f>
        <v>0</v>
      </c>
      <c r="I215" s="46"/>
      <c r="J215" s="46">
        <f>VLOOKUP($D215,'[2]CSTD CS'!$D$26:$X$346,5,0)</f>
        <v>0</v>
      </c>
      <c r="K215" s="3"/>
      <c r="L215" s="46">
        <f>VLOOKUP($D215,'[2]CSTD CS'!$D$26:$X$346,4,0)</f>
        <v>0</v>
      </c>
      <c r="M215" s="46"/>
      <c r="N215" s="49"/>
      <c r="O215" s="46">
        <f>VLOOKUP($D215,'[2]CSTD CS'!$D$26:$X$346,6,0)</f>
        <v>0</v>
      </c>
      <c r="P215" s="46"/>
      <c r="Q215" s="46">
        <f>VLOOKUP($D215,'[2]CSTD CS'!$D$26:$X$346,8,0)</f>
        <v>0</v>
      </c>
      <c r="R215" s="3"/>
      <c r="S215" s="46">
        <f>VLOOKUP($D215,'[2]CSTD CS'!$D$26:$X$346,7,0)</f>
        <v>0</v>
      </c>
      <c r="T215" s="46"/>
      <c r="U215" s="49"/>
      <c r="V215" s="46">
        <f>VLOOKUP($D215,'[2]CSTD CS'!$D$26:$X$346,9,0)</f>
        <v>0</v>
      </c>
      <c r="W215" s="46"/>
      <c r="X215" s="46">
        <f>VLOOKUP($D215,'[2]CSTD CS'!$D$26:$X$346,11,0)</f>
        <v>0</v>
      </c>
      <c r="Y215" s="3"/>
      <c r="Z215" s="46">
        <f>VLOOKUP($D215,'[2]CSTD CS'!$D$26:$X$346,10,0)</f>
        <v>0</v>
      </c>
      <c r="AA215" s="46"/>
      <c r="AB215" s="49"/>
      <c r="AC215" s="46">
        <f>VLOOKUP($D215,'[2]CSTD CS'!$D$26:$X$346,12,0)</f>
        <v>0</v>
      </c>
      <c r="AD215" s="46"/>
      <c r="AE215" s="46">
        <f>VLOOKUP($D215,'[2]CSTD CS'!$D$26:$X$346,14,0)</f>
        <v>0</v>
      </c>
      <c r="AF215" s="3"/>
      <c r="AG215" s="46">
        <f>VLOOKUP($D215,'[2]CSTD CS'!$D$26:$X$346,13,0)</f>
        <v>0</v>
      </c>
      <c r="AH215" s="46"/>
      <c r="AI215" s="49"/>
      <c r="AJ215" s="46">
        <f>VLOOKUP($D215,'[2]CSTD CS'!$D$26:$X$346,15,0)</f>
        <v>0</v>
      </c>
      <c r="AK215" s="46"/>
      <c r="AL215" s="46">
        <f>VLOOKUP($D215,'[2]CSTD CS'!$D$26:$X$346,17,0)</f>
        <v>0</v>
      </c>
      <c r="AM215" s="3"/>
      <c r="AN215" s="46">
        <f>VLOOKUP($D215,'[2]CSTD CS'!$D$26:$X$346,16,0)</f>
        <v>0</v>
      </c>
      <c r="AO215" s="46"/>
      <c r="AP215" s="41"/>
      <c r="AQ215" s="46">
        <f>VLOOKUP($D215,'[3]CSTD CS'!$D$25:$AD$344,13,0)</f>
        <v>0</v>
      </c>
      <c r="AR215" s="46"/>
      <c r="AS215" s="3" t="s">
        <v>690</v>
      </c>
      <c r="AT215" s="3"/>
      <c r="AU215" s="46"/>
      <c r="AV215" s="3"/>
      <c r="AW215" s="56"/>
      <c r="AX215" s="46">
        <f>VLOOKUP($D215,'[3]CSTD CS'!$D$25:$AD$344,15,0)</f>
        <v>0</v>
      </c>
      <c r="AY215" s="46"/>
      <c r="AZ215" s="3">
        <v>0</v>
      </c>
      <c r="BA215" s="3"/>
      <c r="BB215" s="46"/>
      <c r="BC215" s="3"/>
      <c r="BD215" s="33"/>
      <c r="BE215" s="46">
        <f>VLOOKUP($D215,'[3]CSTD CS'!$D$25:$AD$344,17,0)</f>
        <v>0</v>
      </c>
      <c r="BF215" s="46"/>
      <c r="BG215" s="3">
        <v>0</v>
      </c>
      <c r="BH215" s="3"/>
      <c r="BI215" s="46"/>
      <c r="BJ215" s="46"/>
      <c r="BK215" s="46"/>
      <c r="BL215" s="69"/>
      <c r="BM215" s="46">
        <f>VLOOKUP($D215,'[3]CSTD CS'!$D$25:$AD$344,20,0)</f>
        <v>0</v>
      </c>
      <c r="BN215" s="46"/>
      <c r="BO215" s="3">
        <v>0</v>
      </c>
      <c r="BP215" s="46"/>
      <c r="BQ215" s="46"/>
      <c r="BR215" s="46"/>
      <c r="BS215" s="46"/>
      <c r="BT215" s="69"/>
      <c r="BU215" s="46">
        <f>VLOOKUP($D215,'[3]CSTD CS'!$D$25:$AA$344,23,0)</f>
        <v>0</v>
      </c>
      <c r="BV215" s="46"/>
      <c r="BW215" s="3">
        <v>0</v>
      </c>
      <c r="BX215" s="3"/>
      <c r="BY215" s="46"/>
      <c r="BZ215" s="46"/>
      <c r="CA215" s="46"/>
      <c r="CB215" s="46"/>
      <c r="CC215" s="46" t="str">
        <f>VLOOKUP($D215,'[3]CSTD CS'!$D$25:$AD$344,25,0)</f>
        <v>HTXS NV</v>
      </c>
      <c r="CD215" s="46"/>
      <c r="CE215" s="46"/>
      <c r="CF215" s="3">
        <v>0</v>
      </c>
      <c r="CG215" s="46"/>
      <c r="CH215" s="46">
        <f>VLOOKUP(D215,[7]LTT!$D$10:$Q$342,10,0)</f>
        <v>0</v>
      </c>
      <c r="CI215" s="3"/>
      <c r="CJ215" s="12" t="str">
        <f>VLOOKUP(D215,'[8]XET CUOI NAM'!$E$9:$BF$332,53,0)</f>
        <v>HTT NV</v>
      </c>
      <c r="CK215" s="12">
        <f>VLOOKUP($D215,'[9]Mau 6'!$D$10:$R$333,7,0)</f>
        <v>0</v>
      </c>
      <c r="CL215" s="12"/>
      <c r="CM215" s="3"/>
      <c r="CN215" s="12">
        <f>SUM(COUNTIF(BU215,"x"),COUNTIF(CD215,"x"),COUNTIF(CK215,"x"))</f>
        <v>0</v>
      </c>
      <c r="CO215" s="12">
        <f>VLOOKUP($D215,'[9]Mau 6'!$D$10:$R$333,10,0)</f>
        <v>0</v>
      </c>
      <c r="CP215" s="46"/>
      <c r="CQ215" s="12">
        <f>VLOOKUP($D215,'[9]Mau 6'!$D$10:$R$333,10,0)</f>
        <v>0</v>
      </c>
      <c r="CR215" s="12">
        <f>VLOOKUP($D215,'[9]Mau 6'!$D$10:$R$333,10,0)</f>
        <v>0</v>
      </c>
      <c r="CS215" s="12" t="s">
        <v>431</v>
      </c>
      <c r="CT215" s="12"/>
      <c r="CU215" s="12"/>
      <c r="CV215" s="3"/>
      <c r="CW215" s="12"/>
      <c r="CX215" s="12"/>
      <c r="CY215" s="46"/>
      <c r="CZ215" s="46"/>
      <c r="DA215" s="46"/>
      <c r="DB215" s="12" t="s">
        <v>2226</v>
      </c>
      <c r="DC215" s="12" t="s">
        <v>315</v>
      </c>
      <c r="DD215" s="12">
        <v>0</v>
      </c>
      <c r="DE215" s="5"/>
      <c r="DF215" s="5">
        <f>VLOOKUP($C215,'[20]ĐĂNG KÝ TĐ KEM SKKN'!$D$9:$J$29,6,0)</f>
        <v>0</v>
      </c>
      <c r="DG215" s="191"/>
      <c r="DH215" s="191"/>
      <c r="DI215" s="191"/>
      <c r="DJ215" s="205"/>
    </row>
    <row r="216" spans="1:114" s="6" customFormat="1" ht="30" hidden="1" customHeight="1" x14ac:dyDescent="0.25">
      <c r="A216" s="12">
        <f>ROW()-23</f>
        <v>193</v>
      </c>
      <c r="B216" s="12">
        <f>COUNTIF($E$24:E216,E216)</f>
        <v>4</v>
      </c>
      <c r="C216" s="4" t="s">
        <v>249</v>
      </c>
      <c r="D216" s="12" t="str">
        <f>VLOOKUP(C216,'[1]XET CUOI NAM'!$D$9:$E$332,2,0)</f>
        <v>01015018</v>
      </c>
      <c r="E216" s="12" t="s">
        <v>400</v>
      </c>
      <c r="F216" s="12" t="s">
        <v>378</v>
      </c>
      <c r="G216" s="49"/>
      <c r="H216" s="46">
        <f>VLOOKUP($D216,'[2]CSTD CS'!$D$26:$X$346,3,0)</f>
        <v>0</v>
      </c>
      <c r="I216" s="46"/>
      <c r="J216" s="46">
        <f>VLOOKUP($D216,'[2]CSTD CS'!$D$26:$X$346,5,0)</f>
        <v>0</v>
      </c>
      <c r="K216" s="3"/>
      <c r="L216" s="46">
        <f>VLOOKUP($D216,'[2]CSTD CS'!$D$26:$X$346,4,0)</f>
        <v>0</v>
      </c>
      <c r="M216" s="46"/>
      <c r="N216" s="49"/>
      <c r="O216" s="46">
        <f>VLOOKUP($D216,'[2]CSTD CS'!$D$26:$X$346,6,0)</f>
        <v>0</v>
      </c>
      <c r="P216" s="46"/>
      <c r="Q216" s="46">
        <f>VLOOKUP($D216,'[2]CSTD CS'!$D$26:$X$346,8,0)</f>
        <v>0</v>
      </c>
      <c r="R216" s="3"/>
      <c r="S216" s="46">
        <f>VLOOKUP($D216,'[2]CSTD CS'!$D$26:$X$346,7,0)</f>
        <v>0</v>
      </c>
      <c r="T216" s="46"/>
      <c r="U216" s="49"/>
      <c r="V216" s="46">
        <f>VLOOKUP($D216,'[2]CSTD CS'!$D$26:$X$346,9,0)</f>
        <v>0</v>
      </c>
      <c r="W216" s="46"/>
      <c r="X216" s="46">
        <f>VLOOKUP($D216,'[2]CSTD CS'!$D$26:$X$346,11,0)</f>
        <v>0</v>
      </c>
      <c r="Y216" s="3"/>
      <c r="Z216" s="46">
        <f>VLOOKUP($D216,'[2]CSTD CS'!$D$26:$X$346,10,0)</f>
        <v>0</v>
      </c>
      <c r="AA216" s="46"/>
      <c r="AB216" s="49"/>
      <c r="AC216" s="46">
        <f>VLOOKUP($D216,'[2]CSTD CS'!$D$26:$X$346,12,0)</f>
        <v>0</v>
      </c>
      <c r="AD216" s="46"/>
      <c r="AE216" s="46">
        <f>VLOOKUP($D216,'[2]CSTD CS'!$D$26:$X$346,14,0)</f>
        <v>0</v>
      </c>
      <c r="AF216" s="3"/>
      <c r="AG216" s="46">
        <f>VLOOKUP($D216,'[2]CSTD CS'!$D$26:$X$346,13,0)</f>
        <v>0</v>
      </c>
      <c r="AH216" s="46"/>
      <c r="AI216" s="49"/>
      <c r="AJ216" s="46">
        <f>VLOOKUP($D216,'[2]CSTD CS'!$D$26:$X$346,15,0)</f>
        <v>0</v>
      </c>
      <c r="AK216" s="46"/>
      <c r="AL216" s="46">
        <f>VLOOKUP($D216,'[2]CSTD CS'!$D$26:$X$346,17,0)</f>
        <v>0</v>
      </c>
      <c r="AM216" s="3"/>
      <c r="AN216" s="46">
        <f>VLOOKUP($D216,'[2]CSTD CS'!$D$26:$X$346,16,0)</f>
        <v>0</v>
      </c>
      <c r="AO216" s="46"/>
      <c r="AP216" s="41"/>
      <c r="AQ216" s="46">
        <f>VLOOKUP($D216,'[3]CSTD CS'!$D$25:$AD$344,13,0)</f>
        <v>0</v>
      </c>
      <c r="AR216" s="46"/>
      <c r="AS216" s="3" t="s">
        <v>691</v>
      </c>
      <c r="AT216" s="3"/>
      <c r="AU216" s="46"/>
      <c r="AV216" s="3"/>
      <c r="AW216" s="56"/>
      <c r="AX216" s="46">
        <f>VLOOKUP($D216,'[3]CSTD CS'!$D$25:$AD$344,15,0)</f>
        <v>0</v>
      </c>
      <c r="AY216" s="46"/>
      <c r="AZ216" s="3">
        <v>0</v>
      </c>
      <c r="BA216" s="3"/>
      <c r="BB216" s="46"/>
      <c r="BC216" s="3"/>
      <c r="BD216" s="33"/>
      <c r="BE216" s="46">
        <f>VLOOKUP($D216,'[3]CSTD CS'!$D$25:$AD$344,17,0)</f>
        <v>0</v>
      </c>
      <c r="BF216" s="46"/>
      <c r="BG216" s="3">
        <v>0</v>
      </c>
      <c r="BH216" s="3"/>
      <c r="BI216" s="46"/>
      <c r="BJ216" s="46"/>
      <c r="BK216" s="46"/>
      <c r="BL216" s="69"/>
      <c r="BM216" s="46">
        <f>VLOOKUP($D216,'[3]CSTD CS'!$D$25:$AD$344,20,0)</f>
        <v>0</v>
      </c>
      <c r="BN216" s="46"/>
      <c r="BO216" s="3">
        <v>0</v>
      </c>
      <c r="BP216" s="46"/>
      <c r="BQ216" s="46"/>
      <c r="BR216" s="46"/>
      <c r="BS216" s="46"/>
      <c r="BT216" s="69"/>
      <c r="BU216" s="46">
        <f>VLOOKUP($D216,'[3]CSTD CS'!$D$25:$AA$344,23,0)</f>
        <v>0</v>
      </c>
      <c r="BV216" s="46"/>
      <c r="BW216" s="3">
        <v>0</v>
      </c>
      <c r="BX216" s="3"/>
      <c r="BY216" s="46"/>
      <c r="BZ216" s="46"/>
      <c r="CA216" s="46"/>
      <c r="CB216" s="46"/>
      <c r="CC216" s="46" t="str">
        <f>VLOOKUP($D216,'[3]CSTD CS'!$D$25:$AD$344,25,0)</f>
        <v>HTXS NV</v>
      </c>
      <c r="CD216" s="46"/>
      <c r="CE216" s="46"/>
      <c r="CF216" s="3">
        <v>0</v>
      </c>
      <c r="CG216" s="46"/>
      <c r="CH216" s="46">
        <f>VLOOKUP(D216,[7]LTT!$D$10:$Q$342,10,0)</f>
        <v>0</v>
      </c>
      <c r="CI216" s="3"/>
      <c r="CJ216" s="12" t="str">
        <f>VLOOKUP(D216,'[8]XET CUOI NAM'!$E$9:$BF$332,53,0)</f>
        <v>HTT NV</v>
      </c>
      <c r="CK216" s="12">
        <f>VLOOKUP($D216,'[9]Mau 6'!$D$10:$R$333,7,0)</f>
        <v>0</v>
      </c>
      <c r="CL216" s="12"/>
      <c r="CM216" s="3"/>
      <c r="CN216" s="12">
        <f>SUM(COUNTIF(BU216,"x"),COUNTIF(CD216,"x"),COUNTIF(CK216,"x"))</f>
        <v>0</v>
      </c>
      <c r="CO216" s="12">
        <f>VLOOKUP($D216,'[9]Mau 6'!$D$10:$R$333,10,0)</f>
        <v>0</v>
      </c>
      <c r="CP216" s="46"/>
      <c r="CQ216" s="12">
        <f>VLOOKUP($D216,'[9]Mau 6'!$D$10:$R$333,10,0)</f>
        <v>0</v>
      </c>
      <c r="CR216" s="12">
        <f>VLOOKUP($D216,'[9]Mau 6'!$D$10:$R$333,10,0)</f>
        <v>0</v>
      </c>
      <c r="CS216" s="12" t="s">
        <v>431</v>
      </c>
      <c r="CT216" s="12"/>
      <c r="CU216" s="12"/>
      <c r="CV216" s="3"/>
      <c r="CW216" s="12"/>
      <c r="CX216" s="12"/>
      <c r="CY216" s="46"/>
      <c r="CZ216" s="46"/>
      <c r="DA216" s="46"/>
      <c r="DB216" s="12" t="s">
        <v>2227</v>
      </c>
      <c r="DC216" s="12">
        <v>0</v>
      </c>
      <c r="DD216" s="12">
        <v>0</v>
      </c>
      <c r="DE216" s="5"/>
      <c r="DF216" s="5">
        <f>VLOOKUP($C216,'[20]ĐĂNG KÝ TĐ KEM SKKN'!$D$9:$J$29,6,0)</f>
        <v>0</v>
      </c>
      <c r="DG216" s="191"/>
      <c r="DH216" s="191"/>
      <c r="DI216" s="191"/>
      <c r="DJ216" s="205"/>
    </row>
    <row r="217" spans="1:114" s="6" customFormat="1" ht="30" hidden="1" customHeight="1" x14ac:dyDescent="0.25">
      <c r="A217" s="12">
        <f>ROW()-23</f>
        <v>194</v>
      </c>
      <c r="B217" s="12">
        <f>COUNTIF($E$24:E217,E217)</f>
        <v>5</v>
      </c>
      <c r="C217" s="4" t="s">
        <v>251</v>
      </c>
      <c r="D217" s="12" t="str">
        <f>VLOOKUP(C217,'[1]XET CUOI NAM'!$D$9:$E$332,2,0)</f>
        <v>01015020</v>
      </c>
      <c r="E217" s="12" t="s">
        <v>400</v>
      </c>
      <c r="F217" s="12" t="s">
        <v>378</v>
      </c>
      <c r="G217" s="49"/>
      <c r="H217" s="46">
        <f>VLOOKUP($D217,'[2]CSTD CS'!$D$26:$X$346,3,0)</f>
        <v>0</v>
      </c>
      <c r="I217" s="46"/>
      <c r="J217" s="46">
        <f>VLOOKUP($D217,'[2]CSTD CS'!$D$26:$X$346,5,0)</f>
        <v>0</v>
      </c>
      <c r="K217" s="3"/>
      <c r="L217" s="46">
        <f>VLOOKUP($D217,'[2]CSTD CS'!$D$26:$X$346,4,0)</f>
        <v>0</v>
      </c>
      <c r="M217" s="46"/>
      <c r="N217" s="49"/>
      <c r="O217" s="46">
        <f>VLOOKUP($D217,'[2]CSTD CS'!$D$26:$X$346,6,0)</f>
        <v>0</v>
      </c>
      <c r="P217" s="46"/>
      <c r="Q217" s="46">
        <f>VLOOKUP($D217,'[2]CSTD CS'!$D$26:$X$346,8,0)</f>
        <v>0</v>
      </c>
      <c r="R217" s="3"/>
      <c r="S217" s="46">
        <f>VLOOKUP($D217,'[2]CSTD CS'!$D$26:$X$346,7,0)</f>
        <v>0</v>
      </c>
      <c r="T217" s="46"/>
      <c r="U217" s="49"/>
      <c r="V217" s="46">
        <f>VLOOKUP($D217,'[2]CSTD CS'!$D$26:$X$346,9,0)</f>
        <v>0</v>
      </c>
      <c r="W217" s="46"/>
      <c r="X217" s="46">
        <f>VLOOKUP($D217,'[2]CSTD CS'!$D$26:$X$346,11,0)</f>
        <v>0</v>
      </c>
      <c r="Y217" s="3"/>
      <c r="Z217" s="46">
        <f>VLOOKUP($D217,'[2]CSTD CS'!$D$26:$X$346,10,0)</f>
        <v>0</v>
      </c>
      <c r="AA217" s="46"/>
      <c r="AB217" s="49"/>
      <c r="AC217" s="46">
        <f>VLOOKUP($D217,'[2]CSTD CS'!$D$26:$X$346,12,0)</f>
        <v>0</v>
      </c>
      <c r="AD217" s="46"/>
      <c r="AE217" s="46">
        <f>VLOOKUP($D217,'[2]CSTD CS'!$D$26:$X$346,14,0)</f>
        <v>0</v>
      </c>
      <c r="AF217" s="3"/>
      <c r="AG217" s="46">
        <f>VLOOKUP($D217,'[2]CSTD CS'!$D$26:$X$346,13,0)</f>
        <v>0</v>
      </c>
      <c r="AH217" s="46"/>
      <c r="AI217" s="49"/>
      <c r="AJ217" s="46">
        <f>VLOOKUP($D217,'[2]CSTD CS'!$D$26:$X$346,15,0)</f>
        <v>0</v>
      </c>
      <c r="AK217" s="46"/>
      <c r="AL217" s="46">
        <f>VLOOKUP($D217,'[2]CSTD CS'!$D$26:$X$346,17,0)</f>
        <v>0</v>
      </c>
      <c r="AM217" s="3"/>
      <c r="AN217" s="46">
        <f>VLOOKUP($D217,'[2]CSTD CS'!$D$26:$X$346,16,0)</f>
        <v>0</v>
      </c>
      <c r="AO217" s="46"/>
      <c r="AP217" s="41"/>
      <c r="AQ217" s="46">
        <f>VLOOKUP($D217,'[3]CSTD CS'!$D$25:$AD$344,13,0)</f>
        <v>0</v>
      </c>
      <c r="AR217" s="46"/>
      <c r="AS217" s="3" t="s">
        <v>692</v>
      </c>
      <c r="AT217" s="3"/>
      <c r="AU217" s="46"/>
      <c r="AV217" s="3"/>
      <c r="AW217" s="56"/>
      <c r="AX217" s="46">
        <f>VLOOKUP($D217,'[3]CSTD CS'!$D$25:$AD$344,15,0)</f>
        <v>0</v>
      </c>
      <c r="AY217" s="46"/>
      <c r="AZ217" s="3">
        <v>0</v>
      </c>
      <c r="BA217" s="3"/>
      <c r="BB217" s="46"/>
      <c r="BC217" s="3"/>
      <c r="BD217" s="33"/>
      <c r="BE217" s="46">
        <f>VLOOKUP($D217,'[3]CSTD CS'!$D$25:$AD$344,17,0)</f>
        <v>0</v>
      </c>
      <c r="BF217" s="46"/>
      <c r="BG217" s="3">
        <v>0</v>
      </c>
      <c r="BH217" s="3"/>
      <c r="BI217" s="46"/>
      <c r="BJ217" s="46"/>
      <c r="BK217" s="46"/>
      <c r="BL217" s="69"/>
      <c r="BM217" s="46">
        <f>VLOOKUP($D217,'[3]CSTD CS'!$D$25:$AD$344,20,0)</f>
        <v>0</v>
      </c>
      <c r="BN217" s="46"/>
      <c r="BO217" s="3" t="s">
        <v>1023</v>
      </c>
      <c r="BP217" s="46"/>
      <c r="BQ217" s="46"/>
      <c r="BR217" s="46"/>
      <c r="BS217" s="46"/>
      <c r="BT217" s="69"/>
      <c r="BU217" s="46">
        <f>VLOOKUP($D217,'[3]CSTD CS'!$D$25:$AA$344,23,0)</f>
        <v>0</v>
      </c>
      <c r="BV217" s="46"/>
      <c r="BW217" s="3">
        <v>0</v>
      </c>
      <c r="BX217" s="3"/>
      <c r="BY217" s="46"/>
      <c r="BZ217" s="46"/>
      <c r="CA217" s="46"/>
      <c r="CB217" s="46"/>
      <c r="CC217" s="46" t="str">
        <f>VLOOKUP($D217,'[3]CSTD CS'!$D$25:$AD$344,25,0)</f>
        <v>HT NV</v>
      </c>
      <c r="CD217" s="46"/>
      <c r="CE217" s="46"/>
      <c r="CF217" s="3">
        <v>0</v>
      </c>
      <c r="CG217" s="46"/>
      <c r="CH217" s="46">
        <f>VLOOKUP(D217,[7]LTT!$D$10:$Q$342,10,0)</f>
        <v>0</v>
      </c>
      <c r="CI217" s="3"/>
      <c r="CJ217" s="12" t="str">
        <f>VLOOKUP(D217,'[8]XET CUOI NAM'!$E$9:$BF$332,53,0)</f>
        <v>HTT NV</v>
      </c>
      <c r="CK217" s="12">
        <f>VLOOKUP($D217,'[9]Mau 6'!$D$10:$R$333,7,0)</f>
        <v>0</v>
      </c>
      <c r="CL217" s="12"/>
      <c r="CM217" s="3"/>
      <c r="CN217" s="12">
        <f>SUM(COUNTIF(BU217,"x"),COUNTIF(CD217,"x"),COUNTIF(CK217,"x"))</f>
        <v>0</v>
      </c>
      <c r="CO217" s="12">
        <f>VLOOKUP($D217,'[9]Mau 6'!$D$10:$R$333,10,0)</f>
        <v>0</v>
      </c>
      <c r="CP217" s="46"/>
      <c r="CQ217" s="12">
        <f>VLOOKUP($D217,'[9]Mau 6'!$D$10:$R$333,10,0)</f>
        <v>0</v>
      </c>
      <c r="CR217" s="12">
        <f>VLOOKUP($D217,'[9]Mau 6'!$D$10:$R$333,10,0)</f>
        <v>0</v>
      </c>
      <c r="CS217" s="12" t="s">
        <v>431</v>
      </c>
      <c r="CT217" s="12"/>
      <c r="CU217" s="12"/>
      <c r="CV217" s="3"/>
      <c r="CW217" s="12"/>
      <c r="CX217" s="12"/>
      <c r="CY217" s="46"/>
      <c r="CZ217" s="46"/>
      <c r="DA217" s="46"/>
      <c r="DB217" s="12" t="s">
        <v>2227</v>
      </c>
      <c r="DC217" s="12">
        <v>0</v>
      </c>
      <c r="DD217" s="12">
        <v>0</v>
      </c>
      <c r="DE217" s="5"/>
      <c r="DF217" s="5">
        <f>VLOOKUP($C217,'[20]ĐĂNG KÝ TĐ KEM SKKN'!$D$9:$J$29,6,0)</f>
        <v>0</v>
      </c>
      <c r="DG217" s="191"/>
      <c r="DH217" s="191"/>
      <c r="DI217" s="191"/>
      <c r="DJ217" s="205"/>
    </row>
    <row r="218" spans="1:114" s="6" customFormat="1" ht="30" hidden="1" customHeight="1" x14ac:dyDescent="0.25">
      <c r="A218" s="12">
        <f>ROW()-23</f>
        <v>195</v>
      </c>
      <c r="B218" s="12">
        <f>COUNTIF($E$24:E218,E218)</f>
        <v>6</v>
      </c>
      <c r="C218" s="4" t="s">
        <v>252</v>
      </c>
      <c r="D218" s="12" t="str">
        <f>VLOOKUP(C218,'[1]XET CUOI NAM'!$D$9:$E$332,2,0)</f>
        <v>01015041</v>
      </c>
      <c r="E218" s="12" t="s">
        <v>400</v>
      </c>
      <c r="F218" s="12" t="s">
        <v>378</v>
      </c>
      <c r="G218" s="49"/>
      <c r="H218" s="46">
        <f>VLOOKUP($D218,'[2]CSTD CS'!$D$26:$X$346,3,0)</f>
        <v>0</v>
      </c>
      <c r="I218" s="46"/>
      <c r="J218" s="46">
        <f>VLOOKUP($D218,'[2]CSTD CS'!$D$26:$X$346,5,0)</f>
        <v>0</v>
      </c>
      <c r="K218" s="3"/>
      <c r="L218" s="46">
        <f>VLOOKUP($D218,'[2]CSTD CS'!$D$26:$X$346,4,0)</f>
        <v>0</v>
      </c>
      <c r="M218" s="46"/>
      <c r="N218" s="49"/>
      <c r="O218" s="46">
        <f>VLOOKUP($D218,'[2]CSTD CS'!$D$26:$X$346,6,0)</f>
        <v>0</v>
      </c>
      <c r="P218" s="46"/>
      <c r="Q218" s="46">
        <f>VLOOKUP($D218,'[2]CSTD CS'!$D$26:$X$346,8,0)</f>
        <v>0</v>
      </c>
      <c r="R218" s="3"/>
      <c r="S218" s="46">
        <f>VLOOKUP($D218,'[2]CSTD CS'!$D$26:$X$346,7,0)</f>
        <v>0</v>
      </c>
      <c r="T218" s="46"/>
      <c r="U218" s="49"/>
      <c r="V218" s="46">
        <f>VLOOKUP($D218,'[2]CSTD CS'!$D$26:$X$346,9,0)</f>
        <v>0</v>
      </c>
      <c r="W218" s="46"/>
      <c r="X218" s="46">
        <f>VLOOKUP($D218,'[2]CSTD CS'!$D$26:$X$346,11,0)</f>
        <v>0</v>
      </c>
      <c r="Y218" s="3"/>
      <c r="Z218" s="46">
        <f>VLOOKUP($D218,'[2]CSTD CS'!$D$26:$X$346,10,0)</f>
        <v>0</v>
      </c>
      <c r="AA218" s="46"/>
      <c r="AB218" s="49"/>
      <c r="AC218" s="46">
        <f>VLOOKUP($D218,'[2]CSTD CS'!$D$26:$X$346,12,0)</f>
        <v>0</v>
      </c>
      <c r="AD218" s="46"/>
      <c r="AE218" s="46">
        <f>VLOOKUP($D218,'[2]CSTD CS'!$D$26:$X$346,14,0)</f>
        <v>0</v>
      </c>
      <c r="AF218" s="3"/>
      <c r="AG218" s="46">
        <f>VLOOKUP($D218,'[2]CSTD CS'!$D$26:$X$346,13,0)</f>
        <v>0</v>
      </c>
      <c r="AH218" s="46"/>
      <c r="AI218" s="49"/>
      <c r="AJ218" s="46">
        <f>VLOOKUP($D218,'[2]CSTD CS'!$D$26:$X$346,15,0)</f>
        <v>0</v>
      </c>
      <c r="AK218" s="46"/>
      <c r="AL218" s="46">
        <f>VLOOKUP($D218,'[2]CSTD CS'!$D$26:$X$346,17,0)</f>
        <v>0</v>
      </c>
      <c r="AM218" s="3"/>
      <c r="AN218" s="46">
        <f>VLOOKUP($D218,'[2]CSTD CS'!$D$26:$X$346,16,0)</f>
        <v>0</v>
      </c>
      <c r="AO218" s="46"/>
      <c r="AP218" s="41"/>
      <c r="AQ218" s="46">
        <f>VLOOKUP($D218,'[3]CSTD CS'!$D$25:$AD$344,13,0)</f>
        <v>0</v>
      </c>
      <c r="AR218" s="46"/>
      <c r="AS218" s="3">
        <v>0</v>
      </c>
      <c r="AT218" s="3"/>
      <c r="AU218" s="46"/>
      <c r="AV218" s="3"/>
      <c r="AW218" s="56"/>
      <c r="AX218" s="46">
        <f>VLOOKUP($D218,'[3]CSTD CS'!$D$25:$AD$344,15,0)</f>
        <v>0</v>
      </c>
      <c r="AY218" s="46"/>
      <c r="AZ218" s="3">
        <v>0</v>
      </c>
      <c r="BA218" s="3"/>
      <c r="BB218" s="46"/>
      <c r="BC218" s="3"/>
      <c r="BD218" s="33"/>
      <c r="BE218" s="46">
        <f>VLOOKUP($D218,'[3]CSTD CS'!$D$25:$AD$344,17,0)</f>
        <v>0</v>
      </c>
      <c r="BF218" s="46"/>
      <c r="BG218" s="3">
        <v>0</v>
      </c>
      <c r="BH218" s="3"/>
      <c r="BI218" s="46"/>
      <c r="BJ218" s="46"/>
      <c r="BK218" s="46"/>
      <c r="BL218" s="69"/>
      <c r="BM218" s="46">
        <f>VLOOKUP($D218,'[3]CSTD CS'!$D$25:$AD$344,20,0)</f>
        <v>0</v>
      </c>
      <c r="BN218" s="46"/>
      <c r="BO218" s="3">
        <v>0</v>
      </c>
      <c r="BP218" s="46"/>
      <c r="BQ218" s="46"/>
      <c r="BR218" s="46"/>
      <c r="BS218" s="46"/>
      <c r="BT218" s="69"/>
      <c r="BU218" s="46">
        <f>VLOOKUP($D218,'[3]CSTD CS'!$D$25:$AA$344,23,0)</f>
        <v>0</v>
      </c>
      <c r="BV218" s="46"/>
      <c r="BW218" s="3" t="s">
        <v>1165</v>
      </c>
      <c r="BX218" s="3"/>
      <c r="BY218" s="46"/>
      <c r="BZ218" s="46"/>
      <c r="CA218" s="46"/>
      <c r="CB218" s="46"/>
      <c r="CC218" s="46" t="str">
        <f>VLOOKUP($D218,'[3]CSTD CS'!$D$25:$AD$344,25,0)</f>
        <v>HTXS NV</v>
      </c>
      <c r="CD218" s="46"/>
      <c r="CE218" s="46"/>
      <c r="CF218" s="3">
        <v>0</v>
      </c>
      <c r="CG218" s="46"/>
      <c r="CH218" s="46">
        <f>VLOOKUP(D218,[7]LTT!$D$10:$Q$342,10,0)</f>
        <v>0</v>
      </c>
      <c r="CI218" s="3"/>
      <c r="CJ218" s="12" t="str">
        <f>VLOOKUP(D218,'[8]XET CUOI NAM'!$E$9:$BF$332,53,0)</f>
        <v>HTT NV</v>
      </c>
      <c r="CK218" s="12">
        <f>VLOOKUP($D218,'[9]Mau 6'!$D$10:$R$333,7,0)</f>
        <v>0</v>
      </c>
      <c r="CL218" s="12"/>
      <c r="CM218" s="3"/>
      <c r="CN218" s="12">
        <f>SUM(COUNTIF(BU218,"x"),COUNTIF(CD218,"x"),COUNTIF(CK218,"x"))</f>
        <v>0</v>
      </c>
      <c r="CO218" s="12">
        <f>VLOOKUP($D218,'[9]Mau 6'!$D$10:$R$333,10,0)</f>
        <v>0</v>
      </c>
      <c r="CP218" s="46"/>
      <c r="CQ218" s="12">
        <f>VLOOKUP($D218,'[9]Mau 6'!$D$10:$R$333,10,0)</f>
        <v>0</v>
      </c>
      <c r="CR218" s="12">
        <f>VLOOKUP($D218,'[9]Mau 6'!$D$10:$R$333,10,0)</f>
        <v>0</v>
      </c>
      <c r="CS218" s="12" t="s">
        <v>431</v>
      </c>
      <c r="CT218" s="12"/>
      <c r="CU218" s="12"/>
      <c r="CV218" s="3" t="s">
        <v>1690</v>
      </c>
      <c r="CW218" s="12"/>
      <c r="CX218" s="12"/>
      <c r="CY218" s="46"/>
      <c r="CZ218" s="46"/>
      <c r="DA218" s="46"/>
      <c r="DB218" s="12" t="s">
        <v>2227</v>
      </c>
      <c r="DC218" s="12">
        <v>0</v>
      </c>
      <c r="DD218" s="12">
        <v>0</v>
      </c>
      <c r="DE218" s="5"/>
      <c r="DF218" s="5">
        <f>VLOOKUP($C218,'[20]ĐĂNG KÝ TĐ KEM SKKN'!$D$9:$J$29,6,0)</f>
        <v>0</v>
      </c>
      <c r="DG218" s="191"/>
      <c r="DH218" s="191"/>
      <c r="DI218" s="191"/>
      <c r="DJ218" s="205"/>
    </row>
    <row r="219" spans="1:114" s="6" customFormat="1" ht="30" hidden="1" customHeight="1" x14ac:dyDescent="0.25">
      <c r="A219" s="12">
        <f>IF(C219="","",SUBTOTAL(3,$D$24:D219))</f>
        <v>19</v>
      </c>
      <c r="B219" s="12">
        <f>COUNTIF($E$24:E219,E219)</f>
        <v>7</v>
      </c>
      <c r="C219" s="4" t="s">
        <v>256</v>
      </c>
      <c r="D219" s="12" t="str">
        <f>VLOOKUP(C219,'[1]XET CUOI NAM'!$D$9:$E$332,2,0)</f>
        <v>01015013</v>
      </c>
      <c r="E219" s="12" t="s">
        <v>400</v>
      </c>
      <c r="F219" s="12" t="s">
        <v>378</v>
      </c>
      <c r="G219" s="49"/>
      <c r="H219" s="46">
        <f>VLOOKUP($D219,'[2]CSTD CS'!$D$26:$X$346,3,0)</f>
        <v>0</v>
      </c>
      <c r="I219" s="46"/>
      <c r="J219" s="46">
        <f>VLOOKUP($D219,'[2]CSTD CS'!$D$26:$X$346,5,0)</f>
        <v>0</v>
      </c>
      <c r="K219" s="3"/>
      <c r="L219" s="46">
        <f>VLOOKUP($D219,'[2]CSTD CS'!$D$26:$X$346,4,0)</f>
        <v>0</v>
      </c>
      <c r="M219" s="46"/>
      <c r="N219" s="49"/>
      <c r="O219" s="46">
        <f>VLOOKUP($D219,'[2]CSTD CS'!$D$26:$X$346,6,0)</f>
        <v>0</v>
      </c>
      <c r="P219" s="46"/>
      <c r="Q219" s="46">
        <f>VLOOKUP($D219,'[2]CSTD CS'!$D$26:$X$346,8,0)</f>
        <v>0</v>
      </c>
      <c r="R219" s="3"/>
      <c r="S219" s="46">
        <f>VLOOKUP($D219,'[2]CSTD CS'!$D$26:$X$346,7,0)</f>
        <v>0</v>
      </c>
      <c r="T219" s="46"/>
      <c r="U219" s="49"/>
      <c r="V219" s="46" t="str">
        <f>VLOOKUP($D219,'[2]CSTD CS'!$D$26:$X$346,9,0)</f>
        <v>x</v>
      </c>
      <c r="W219" s="46"/>
      <c r="X219" s="46" t="str">
        <f>VLOOKUP($D219,'[2]CSTD CS'!$D$26:$X$346,11,0)</f>
        <v>Ứng dụng phần mềm crocodile để biểu diễn lưu đồ thuật toán</v>
      </c>
      <c r="Y219" s="3"/>
      <c r="Z219" s="46">
        <f>VLOOKUP($D219,'[2]CSTD CS'!$D$26:$X$346,10,0)</f>
        <v>0</v>
      </c>
      <c r="AA219" s="46"/>
      <c r="AB219" s="49"/>
      <c r="AC219" s="46">
        <f>VLOOKUP($D219,'[2]CSTD CS'!$D$26:$X$346,12,0)</f>
        <v>0</v>
      </c>
      <c r="AD219" s="46"/>
      <c r="AE219" s="46">
        <f>VLOOKUP($D219,'[2]CSTD CS'!$D$26:$X$346,14,0)</f>
        <v>0</v>
      </c>
      <c r="AF219" s="3"/>
      <c r="AG219" s="46">
        <f>VLOOKUP($D219,'[2]CSTD CS'!$D$26:$X$346,13,0)</f>
        <v>0</v>
      </c>
      <c r="AH219" s="46"/>
      <c r="AI219" s="49"/>
      <c r="AJ219" s="46" t="str">
        <f>VLOOKUP($D219,'[2]CSTD CS'!$D$26:$X$346,15,0)</f>
        <v>x</v>
      </c>
      <c r="AK219" s="46"/>
      <c r="AL219" s="46" t="str">
        <f>VLOOKUP($D219,'[2]CSTD CS'!$D$26:$X$346,17,0)</f>
        <v>Ứng dụng các giải thuật tối ưu hóa câu truy vấn trong môn học Hệ quản trị cơ sở dữ liệu</v>
      </c>
      <c r="AM219" s="3"/>
      <c r="AN219" s="46">
        <f>VLOOKUP($D219,'[2]CSTD CS'!$D$26:$X$346,16,0)</f>
        <v>0</v>
      </c>
      <c r="AO219" s="46"/>
      <c r="AP219" s="41"/>
      <c r="AQ219" s="46" t="str">
        <f>VLOOKUP($D219,'[3]CSTD CS'!$D$25:$AD$344,13,0)</f>
        <v>x</v>
      </c>
      <c r="AR219" s="46" t="s">
        <v>346</v>
      </c>
      <c r="AS219" s="3" t="s">
        <v>693</v>
      </c>
      <c r="AT219" s="3"/>
      <c r="AU219" s="46" t="s">
        <v>346</v>
      </c>
      <c r="AV219" s="3"/>
      <c r="AW219" s="56"/>
      <c r="AX219" s="46">
        <f>VLOOKUP($D219,'[3]CSTD CS'!$D$25:$AD$344,15,0)</f>
        <v>0</v>
      </c>
      <c r="AY219" s="46"/>
      <c r="AZ219" s="3" t="s">
        <v>830</v>
      </c>
      <c r="BA219" s="3"/>
      <c r="BB219" s="46"/>
      <c r="BC219" s="3"/>
      <c r="BD219" s="33"/>
      <c r="BE219" s="46">
        <f>VLOOKUP($D219,'[3]CSTD CS'!$D$25:$AD$344,17,0)</f>
        <v>0</v>
      </c>
      <c r="BF219" s="46"/>
      <c r="BG219" s="3">
        <v>0</v>
      </c>
      <c r="BH219" s="3"/>
      <c r="BI219" s="46"/>
      <c r="BJ219" s="46"/>
      <c r="BK219" s="46"/>
      <c r="BL219" s="69"/>
      <c r="BM219" s="46">
        <f>VLOOKUP($D219,'[3]CSTD CS'!$D$25:$AD$344,20,0)</f>
        <v>0</v>
      </c>
      <c r="BN219" s="46">
        <f>VLOOKUP(C219,'[4]TH cham SK'!$P$19:$S$167,4,0)</f>
        <v>0</v>
      </c>
      <c r="BO219" s="3" t="s">
        <v>1024</v>
      </c>
      <c r="BP219" s="46"/>
      <c r="BQ219" s="46"/>
      <c r="BR219" s="46"/>
      <c r="BS219" s="46"/>
      <c r="BT219" s="69"/>
      <c r="BU219" s="46">
        <f>VLOOKUP($D219,'[3]CSTD CS'!$D$25:$AA$344,23,0)</f>
        <v>0</v>
      </c>
      <c r="BV219" s="46"/>
      <c r="BW219" s="3" t="s">
        <v>1166</v>
      </c>
      <c r="BX219" s="3"/>
      <c r="BY219" s="46"/>
      <c r="BZ219" s="46"/>
      <c r="CA219" s="46"/>
      <c r="CB219" s="46"/>
      <c r="CC219" s="46" t="str">
        <f>VLOOKUP($D219,'[3]CSTD CS'!$D$25:$AD$344,25,0)</f>
        <v>HTXS NV</v>
      </c>
      <c r="CD219" s="46"/>
      <c r="CE219" s="46"/>
      <c r="CF219" s="3" t="s">
        <v>1320</v>
      </c>
      <c r="CG219" s="46"/>
      <c r="CH219" s="46">
        <f>VLOOKUP(D219,[7]LTT!$D$10:$Q$342,10,0)</f>
        <v>0</v>
      </c>
      <c r="CI219" s="3"/>
      <c r="CJ219" s="12" t="str">
        <f>VLOOKUP(D219,'[8]XET CUOI NAM'!$E$9:$BF$332,53,0)</f>
        <v>HTT NV</v>
      </c>
      <c r="CK219" s="12">
        <f>VLOOKUP($D219,'[9]Mau 6'!$D$10:$R$333,7,0)</f>
        <v>0</v>
      </c>
      <c r="CL219" s="12"/>
      <c r="CM219" s="3" t="s">
        <v>1494</v>
      </c>
      <c r="CN219" s="12">
        <f>SUM(COUNTIF(BU219,"x"),COUNTIF(CD219,"x"),COUNTIF(CK219,"x"))</f>
        <v>0</v>
      </c>
      <c r="CO219" s="12">
        <f>VLOOKUP($D219,'[9]Mau 6'!$D$10:$R$333,10,0)</f>
        <v>0</v>
      </c>
      <c r="CP219" s="46"/>
      <c r="CQ219" s="12">
        <f>VLOOKUP($D219,'[9]Mau 6'!$D$10:$R$333,10,0)</f>
        <v>0</v>
      </c>
      <c r="CR219" s="12">
        <f>VLOOKUP($D219,'[9]Mau 6'!$D$10:$R$333,10,0)</f>
        <v>0</v>
      </c>
      <c r="CS219" s="12" t="s">
        <v>431</v>
      </c>
      <c r="CT219" s="12"/>
      <c r="CU219" s="12"/>
      <c r="CV219" s="3" t="s">
        <v>1691</v>
      </c>
      <c r="CW219" s="12"/>
      <c r="CX219" s="12"/>
      <c r="CY219" s="46"/>
      <c r="CZ219" s="46"/>
      <c r="DA219" s="46"/>
      <c r="DB219" s="12" t="s">
        <v>2227</v>
      </c>
      <c r="DC219" s="12">
        <v>0</v>
      </c>
      <c r="DD219" s="12"/>
      <c r="DE219" s="17" t="s">
        <v>2124</v>
      </c>
      <c r="DF219" s="5">
        <f>VLOOKUP($C219,'[20]ĐĂNG KÝ TĐ KEM SKKN'!$D$9:$J$29,6,0)</f>
        <v>0</v>
      </c>
      <c r="DG219" s="191"/>
      <c r="DH219" s="191"/>
      <c r="DI219" s="191"/>
      <c r="DJ219" s="205"/>
    </row>
    <row r="220" spans="1:114" s="6" customFormat="1" ht="30" hidden="1" customHeight="1" x14ac:dyDescent="0.25">
      <c r="A220" s="12">
        <f>IF(C220="","",SUBTOTAL(3,$D$24:D220))</f>
        <v>19</v>
      </c>
      <c r="B220" s="12">
        <f>COUNTIF($E$24:E220,E220)</f>
        <v>8</v>
      </c>
      <c r="C220" s="4" t="s">
        <v>258</v>
      </c>
      <c r="D220" s="12" t="str">
        <f>VLOOKUP(C220,'[1]XET CUOI NAM'!$D$9:$E$332,2,0)</f>
        <v>01015006</v>
      </c>
      <c r="E220" s="12" t="s">
        <v>400</v>
      </c>
      <c r="F220" s="12" t="s">
        <v>378</v>
      </c>
      <c r="G220" s="49"/>
      <c r="H220" s="46">
        <f>VLOOKUP($D220,'[2]CSTD CS'!$D$26:$X$346,3,0)</f>
        <v>0</v>
      </c>
      <c r="I220" s="46"/>
      <c r="J220" s="46">
        <f>VLOOKUP($D220,'[2]CSTD CS'!$D$26:$X$346,5,0)</f>
        <v>0</v>
      </c>
      <c r="K220" s="3"/>
      <c r="L220" s="46">
        <f>VLOOKUP($D220,'[2]CSTD CS'!$D$26:$X$346,4,0)</f>
        <v>0</v>
      </c>
      <c r="M220" s="46"/>
      <c r="N220" s="49"/>
      <c r="O220" s="46">
        <f>VLOOKUP($D220,'[2]CSTD CS'!$D$26:$X$346,6,0)</f>
        <v>0</v>
      </c>
      <c r="P220" s="46"/>
      <c r="Q220" s="46">
        <f>VLOOKUP($D220,'[2]CSTD CS'!$D$26:$X$346,8,0)</f>
        <v>0</v>
      </c>
      <c r="R220" s="3"/>
      <c r="S220" s="46">
        <f>VLOOKUP($D220,'[2]CSTD CS'!$D$26:$X$346,7,0)</f>
        <v>0</v>
      </c>
      <c r="T220" s="46"/>
      <c r="U220" s="49"/>
      <c r="V220" s="46">
        <f>VLOOKUP($D220,'[2]CSTD CS'!$D$26:$X$346,9,0)</f>
        <v>0</v>
      </c>
      <c r="W220" s="46"/>
      <c r="X220" s="46">
        <f>VLOOKUP($D220,'[2]CSTD CS'!$D$26:$X$346,11,0)</f>
        <v>0</v>
      </c>
      <c r="Y220" s="3"/>
      <c r="Z220" s="46">
        <f>VLOOKUP($D220,'[2]CSTD CS'!$D$26:$X$346,10,0)</f>
        <v>0</v>
      </c>
      <c r="AA220" s="46"/>
      <c r="AB220" s="49"/>
      <c r="AC220" s="46">
        <f>VLOOKUP($D220,'[2]CSTD CS'!$D$26:$X$346,12,0)</f>
        <v>0</v>
      </c>
      <c r="AD220" s="46"/>
      <c r="AE220" s="46">
        <f>VLOOKUP($D220,'[2]CSTD CS'!$D$26:$X$346,14,0)</f>
        <v>0</v>
      </c>
      <c r="AF220" s="3"/>
      <c r="AG220" s="46">
        <f>VLOOKUP($D220,'[2]CSTD CS'!$D$26:$X$346,13,0)</f>
        <v>0</v>
      </c>
      <c r="AH220" s="46"/>
      <c r="AI220" s="49"/>
      <c r="AJ220" s="46">
        <f>VLOOKUP($D220,'[2]CSTD CS'!$D$26:$X$346,15,0)</f>
        <v>0</v>
      </c>
      <c r="AK220" s="46"/>
      <c r="AL220" s="46">
        <f>VLOOKUP($D220,'[2]CSTD CS'!$D$26:$X$346,17,0)</f>
        <v>0</v>
      </c>
      <c r="AM220" s="3"/>
      <c r="AN220" s="46">
        <f>VLOOKUP($D220,'[2]CSTD CS'!$D$26:$X$346,16,0)</f>
        <v>0</v>
      </c>
      <c r="AO220" s="46"/>
      <c r="AP220" s="41"/>
      <c r="AQ220" s="46" t="str">
        <f>VLOOKUP($D220,'[3]CSTD CS'!$D$25:$AD$344,13,0)</f>
        <v>x</v>
      </c>
      <c r="AR220" s="46" t="s">
        <v>346</v>
      </c>
      <c r="AS220" s="3" t="s">
        <v>694</v>
      </c>
      <c r="AT220" s="3"/>
      <c r="AU220" s="46"/>
      <c r="AV220" s="3"/>
      <c r="AW220" s="56"/>
      <c r="AX220" s="46">
        <f>VLOOKUP($D220,'[3]CSTD CS'!$D$25:$AD$344,15,0)</f>
        <v>0</v>
      </c>
      <c r="AY220" s="46"/>
      <c r="AZ220" s="3">
        <v>0</v>
      </c>
      <c r="BA220" s="3"/>
      <c r="BB220" s="46"/>
      <c r="BC220" s="3"/>
      <c r="BD220" s="33"/>
      <c r="BE220" s="46">
        <f>VLOOKUP($D220,'[3]CSTD CS'!$D$25:$AD$344,17,0)</f>
        <v>0</v>
      </c>
      <c r="BF220" s="46"/>
      <c r="BG220" s="3">
        <v>0</v>
      </c>
      <c r="BH220" s="3"/>
      <c r="BI220" s="46"/>
      <c r="BJ220" s="46"/>
      <c r="BK220" s="46"/>
      <c r="BL220" s="69"/>
      <c r="BM220" s="46">
        <f>VLOOKUP($D220,'[3]CSTD CS'!$D$25:$AD$344,20,0)</f>
        <v>0</v>
      </c>
      <c r="BN220" s="46"/>
      <c r="BO220" s="3" t="s">
        <v>1025</v>
      </c>
      <c r="BP220" s="46"/>
      <c r="BQ220" s="46"/>
      <c r="BR220" s="46"/>
      <c r="BS220" s="46"/>
      <c r="BT220" s="69"/>
      <c r="BU220" s="46" t="str">
        <f>VLOOKUP($D220,'[3]CSTD CS'!$D$25:$AA$344,23,0)</f>
        <v>x</v>
      </c>
      <c r="BV220" s="46" t="str">
        <f>VLOOKUP(C220,'[5]TH chi tiet'!$N$15:$Q$161,4,0)</f>
        <v>X</v>
      </c>
      <c r="BW220" s="3" t="s">
        <v>1167</v>
      </c>
      <c r="BX220" s="3"/>
      <c r="BY220" s="46"/>
      <c r="BZ220" s="46"/>
      <c r="CA220" s="46"/>
      <c r="CB220" s="46"/>
      <c r="CC220" s="46" t="str">
        <f>VLOOKUP($D220,'[3]CSTD CS'!$D$25:$AD$344,25,0)</f>
        <v>HTXS NV</v>
      </c>
      <c r="CD220" s="46" t="str">
        <f>VLOOKUP($C220,[6]LTT!$C$10:$J$342,7,0)</f>
        <v>X</v>
      </c>
      <c r="CE220" s="46" t="s">
        <v>315</v>
      </c>
      <c r="CF220" s="3" t="s">
        <v>1321</v>
      </c>
      <c r="CG220" s="46"/>
      <c r="CH220" s="46" t="str">
        <f>VLOOKUP(D220,[7]LTT!$D$10:$Q$342,10,0)</f>
        <v>X</v>
      </c>
      <c r="CI220" s="3"/>
      <c r="CJ220" s="12" t="str">
        <f>VLOOKUP(D220,'[8]XET CUOI NAM'!$E$9:$BF$332,53,0)</f>
        <v>HTT NV</v>
      </c>
      <c r="CK220" s="12">
        <f>VLOOKUP($D220,'[9]Mau 6'!$D$10:$R$333,7,0)</f>
        <v>0</v>
      </c>
      <c r="CL220" s="12"/>
      <c r="CM220" s="3" t="s">
        <v>1495</v>
      </c>
      <c r="CN220" s="12"/>
      <c r="CO220" s="12">
        <f>VLOOKUP($D220,'[9]Mau 6'!$D$10:$R$333,10,0)</f>
        <v>0</v>
      </c>
      <c r="CP220" s="46"/>
      <c r="CQ220" s="12">
        <f>VLOOKUP($D220,'[9]Mau 6'!$D$10:$R$333,10,0)</f>
        <v>0</v>
      </c>
      <c r="CR220" s="12">
        <f>VLOOKUP($D220,'[9]Mau 6'!$D$10:$R$333,10,0)</f>
        <v>0</v>
      </c>
      <c r="CS220" s="12" t="s">
        <v>371</v>
      </c>
      <c r="CT220" s="12" t="s">
        <v>315</v>
      </c>
      <c r="CU220" s="12" t="str">
        <f>VLOOKUP($D220,'[11]XET CUOI NAM'!$E$9:$BF$336,47,0)</f>
        <v>Tốt</v>
      </c>
      <c r="CV220" s="3" t="s">
        <v>1692</v>
      </c>
      <c r="CW220" s="12"/>
      <c r="CX220" s="12"/>
      <c r="CY220" s="46"/>
      <c r="CZ220" s="46"/>
      <c r="DA220" s="46"/>
      <c r="DB220" s="12" t="s">
        <v>2226</v>
      </c>
      <c r="DC220" s="12" t="s">
        <v>315</v>
      </c>
      <c r="DD220" s="12"/>
      <c r="DE220" s="17" t="s">
        <v>2125</v>
      </c>
      <c r="DF220" s="5">
        <f>VLOOKUP($C220,'[20]ĐĂNG KÝ TĐ KEM SKKN'!$D$9:$J$29,6,0)</f>
        <v>0</v>
      </c>
      <c r="DG220" s="5" t="s">
        <v>315</v>
      </c>
      <c r="DH220" s="191"/>
      <c r="DI220" s="191"/>
      <c r="DJ220" s="205"/>
    </row>
    <row r="221" spans="1:114" s="6" customFormat="1" ht="30" hidden="1" customHeight="1" x14ac:dyDescent="0.25">
      <c r="A221" s="12">
        <f>IF(C221="","",SUBTOTAL(3,$D$24:D221))</f>
        <v>19</v>
      </c>
      <c r="B221" s="12">
        <f>COUNTIF($E$24:E221,E221)</f>
        <v>9</v>
      </c>
      <c r="C221" s="4" t="s">
        <v>259</v>
      </c>
      <c r="D221" s="12" t="str">
        <f>VLOOKUP(C221,'[1]XET CUOI NAM'!$D$9:$E$332,2,0)</f>
        <v>01018001</v>
      </c>
      <c r="E221" s="12" t="s">
        <v>400</v>
      </c>
      <c r="F221" s="12" t="s">
        <v>378</v>
      </c>
      <c r="G221" s="49"/>
      <c r="H221" s="46" t="str">
        <f>VLOOKUP($D221,'[2]CSTD CS'!$D$26:$X$346,3,0)</f>
        <v>x</v>
      </c>
      <c r="I221" s="46"/>
      <c r="J221" s="46" t="str">
        <f>VLOOKUP($D221,'[2]CSTD CS'!$D$26:$X$346,5,0)</f>
        <v>Tối ưu hóa các phần mềm ứng dụng trong trường  CĐKT LTT.</v>
      </c>
      <c r="K221" s="3"/>
      <c r="L221" s="46">
        <f>VLOOKUP($D221,'[2]CSTD CS'!$D$26:$X$346,4,0)</f>
        <v>0</v>
      </c>
      <c r="M221" s="46"/>
      <c r="N221" s="49"/>
      <c r="O221" s="46">
        <f>VLOOKUP($D221,'[2]CSTD CS'!$D$26:$X$346,6,0)</f>
        <v>0</v>
      </c>
      <c r="P221" s="46"/>
      <c r="Q221" s="46">
        <f>VLOOKUP($D221,'[2]CSTD CS'!$D$26:$X$346,8,0)</f>
        <v>0</v>
      </c>
      <c r="R221" s="3"/>
      <c r="S221" s="46">
        <f>VLOOKUP($D221,'[2]CSTD CS'!$D$26:$X$346,7,0)</f>
        <v>0</v>
      </c>
      <c r="T221" s="46"/>
      <c r="U221" s="49"/>
      <c r="V221" s="46" t="str">
        <f>VLOOKUP($D221,'[2]CSTD CS'!$D$26:$X$346,9,0)</f>
        <v>x</v>
      </c>
      <c r="W221" s="46"/>
      <c r="X221" s="46" t="str">
        <f>VLOOKUP($D221,'[2]CSTD CS'!$D$26:$X$346,11,0)</f>
        <v>Một số giải pháp về ứng dụng CNTT trong  trường CĐKT Lý Tự Trọng Tp.HCM</v>
      </c>
      <c r="Y221" s="3"/>
      <c r="Z221" s="46">
        <f>VLOOKUP($D221,'[2]CSTD CS'!$D$26:$X$346,10,0)</f>
        <v>0</v>
      </c>
      <c r="AA221" s="46"/>
      <c r="AB221" s="49"/>
      <c r="AC221" s="46" t="str">
        <f>VLOOKUP($D221,'[2]CSTD CS'!$D$26:$X$346,12,0)</f>
        <v>x</v>
      </c>
      <c r="AD221" s="46"/>
      <c r="AE221" s="46" t="str">
        <f>VLOOKUP($D221,'[2]CSTD CS'!$D$26:$X$346,14,0)</f>
        <v>Cài đặt phần mềm VMIS theo mô hình Client/Server cho hệ thống máy tính tại Trung tâm Truyền thông - Thư viện</v>
      </c>
      <c r="AF221" s="3"/>
      <c r="AG221" s="46" t="str">
        <f>VLOOKUP($D221,'[2]CSTD CS'!$D$26:$X$346,13,0)</f>
        <v>x</v>
      </c>
      <c r="AH221" s="46"/>
      <c r="AI221" s="49"/>
      <c r="AJ221" s="46">
        <f>VLOOKUP($D221,'[2]CSTD CS'!$D$26:$X$346,15,0)</f>
        <v>0</v>
      </c>
      <c r="AK221" s="46"/>
      <c r="AL221" s="46" t="str">
        <f>VLOOKUP($D221,'[2]CSTD CS'!$D$26:$X$346,17,0)</f>
        <v>Một số phương pháp tối ưu hóa đường dẫn để bảo mật trong website của trường</v>
      </c>
      <c r="AM221" s="3"/>
      <c r="AN221" s="46">
        <f>VLOOKUP($D221,'[2]CSTD CS'!$D$26:$X$346,16,0)</f>
        <v>0</v>
      </c>
      <c r="AO221" s="46"/>
      <c r="AP221" s="41"/>
      <c r="AQ221" s="46">
        <f>VLOOKUP($D221,'[3]CSTD CS'!$D$25:$AD$344,13,0)</f>
        <v>0</v>
      </c>
      <c r="AR221" s="46"/>
      <c r="AS221" s="3" t="s">
        <v>695</v>
      </c>
      <c r="AT221" s="3"/>
      <c r="AU221" s="46"/>
      <c r="AV221" s="3"/>
      <c r="AW221" s="56"/>
      <c r="AX221" s="46">
        <f>VLOOKUP($D221,'[3]CSTD CS'!$D$25:$AD$344,15,0)</f>
        <v>0</v>
      </c>
      <c r="AY221" s="46"/>
      <c r="AZ221" s="3" t="s">
        <v>831</v>
      </c>
      <c r="BA221" s="3"/>
      <c r="BB221" s="46"/>
      <c r="BC221" s="3"/>
      <c r="BD221" s="33"/>
      <c r="BE221" s="46" t="str">
        <f>VLOOKUP($D221,'[3]CSTD CS'!$D$25:$AD$344,17,0)</f>
        <v>x</v>
      </c>
      <c r="BF221" s="46" t="s">
        <v>315</v>
      </c>
      <c r="BG221" s="3" t="s">
        <v>917</v>
      </c>
      <c r="BH221" s="3"/>
      <c r="BI221" s="46"/>
      <c r="BJ221" s="46"/>
      <c r="BK221" s="46"/>
      <c r="BL221" s="69"/>
      <c r="BM221" s="46">
        <f>VLOOKUP($D221,'[3]CSTD CS'!$D$25:$AD$344,20,0)</f>
        <v>0</v>
      </c>
      <c r="BN221" s="46">
        <f>VLOOKUP(C221,'[4]TH cham SK'!$P$19:$S$167,4,0)</f>
        <v>0</v>
      </c>
      <c r="BO221" s="3" t="s">
        <v>1026</v>
      </c>
      <c r="BP221" s="46"/>
      <c r="BQ221" s="46"/>
      <c r="BR221" s="46"/>
      <c r="BS221" s="46"/>
      <c r="BT221" s="69"/>
      <c r="BU221" s="46">
        <f>VLOOKUP($D221,'[3]CSTD CS'!$D$25:$AA$344,23,0)</f>
        <v>0</v>
      </c>
      <c r="BV221" s="46" t="str">
        <f>VLOOKUP(C221,'[5]TH chi tiet'!$N$15:$Q$161,4,0)</f>
        <v>X</v>
      </c>
      <c r="BW221" s="3" t="s">
        <v>1168</v>
      </c>
      <c r="BX221" s="3"/>
      <c r="BY221" s="46"/>
      <c r="BZ221" s="46"/>
      <c r="CA221" s="46"/>
      <c r="CB221" s="46"/>
      <c r="CC221" s="46" t="str">
        <f>VLOOKUP($D221,'[3]CSTD CS'!$D$25:$AD$344,25,0)</f>
        <v>HT NV</v>
      </c>
      <c r="CD221" s="46"/>
      <c r="CE221" s="46"/>
      <c r="CF221" s="3" t="s">
        <v>1322</v>
      </c>
      <c r="CG221" s="46"/>
      <c r="CH221" s="46">
        <f>VLOOKUP(D221,[7]LTT!$D$10:$Q$342,10,0)</f>
        <v>0</v>
      </c>
      <c r="CI221" s="3"/>
      <c r="CJ221" s="12" t="str">
        <f>VLOOKUP(D221,'[8]XET CUOI NAM'!$E$9:$BF$332,53,0)</f>
        <v>HTT NV</v>
      </c>
      <c r="CK221" s="12">
        <f>VLOOKUP($D221,'[9]Mau 6'!$D$10:$R$333,7,0)</f>
        <v>0</v>
      </c>
      <c r="CL221" s="12"/>
      <c r="CM221" s="3" t="s">
        <v>1496</v>
      </c>
      <c r="CN221" s="12">
        <f t="shared" ref="CN221:CN226" si="14">SUM(COUNTIF(BU221,"x"),COUNTIF(CD221,"x"),COUNTIF(CK221,"x"))</f>
        <v>0</v>
      </c>
      <c r="CO221" s="12">
        <f>VLOOKUP($D221,'[9]Mau 6'!$D$10:$R$333,10,0)</f>
        <v>0</v>
      </c>
      <c r="CP221" s="46"/>
      <c r="CQ221" s="12">
        <f>VLOOKUP($D221,'[9]Mau 6'!$D$10:$R$333,10,0)</f>
        <v>0</v>
      </c>
      <c r="CR221" s="12">
        <f>VLOOKUP($D221,'[9]Mau 6'!$D$10:$R$333,10,0)</f>
        <v>0</v>
      </c>
      <c r="CS221" s="12" t="s">
        <v>431</v>
      </c>
      <c r="CT221" s="12"/>
      <c r="CU221" s="12"/>
      <c r="CV221" s="3" t="s">
        <v>1693</v>
      </c>
      <c r="CW221" s="12"/>
      <c r="CX221" s="12"/>
      <c r="CY221" s="46"/>
      <c r="CZ221" s="46"/>
      <c r="DA221" s="46"/>
      <c r="DB221" s="12" t="s">
        <v>2227</v>
      </c>
      <c r="DC221" s="12">
        <v>0</v>
      </c>
      <c r="DD221" s="12"/>
      <c r="DE221" s="17" t="s">
        <v>2126</v>
      </c>
      <c r="DF221" s="5">
        <f>VLOOKUP($C221,'[20]ĐĂNG KÝ TĐ KEM SKKN'!$D$9:$J$29,6,0)</f>
        <v>0</v>
      </c>
      <c r="DG221" s="191"/>
      <c r="DH221" s="191"/>
      <c r="DI221" s="191"/>
      <c r="DJ221" s="205"/>
    </row>
    <row r="222" spans="1:114" s="6" customFormat="1" ht="30" hidden="1" customHeight="1" x14ac:dyDescent="0.25">
      <c r="A222" s="12">
        <f>IF(C222="","",SUBTOTAL(3,$D$24:D222))</f>
        <v>19</v>
      </c>
      <c r="B222" s="12">
        <f>COUNTIF($E$24:E222,E222)</f>
        <v>10</v>
      </c>
      <c r="C222" s="4" t="s">
        <v>260</v>
      </c>
      <c r="D222" s="12" t="str">
        <f>VLOOKUP(C222,'[1]XET CUOI NAM'!$D$9:$E$332,2,0)</f>
        <v>01015004</v>
      </c>
      <c r="E222" s="12" t="s">
        <v>400</v>
      </c>
      <c r="F222" s="12" t="s">
        <v>378</v>
      </c>
      <c r="G222" s="49"/>
      <c r="H222" s="46">
        <f>VLOOKUP($D222,'[2]CSTD CS'!$D$26:$X$346,3,0)</f>
        <v>0</v>
      </c>
      <c r="I222" s="46"/>
      <c r="J222" s="46">
        <f>VLOOKUP($D222,'[2]CSTD CS'!$D$26:$X$346,5,0)</f>
        <v>0</v>
      </c>
      <c r="K222" s="3"/>
      <c r="L222" s="46">
        <f>VLOOKUP($D222,'[2]CSTD CS'!$D$26:$X$346,4,0)</f>
        <v>0</v>
      </c>
      <c r="M222" s="46"/>
      <c r="N222" s="49"/>
      <c r="O222" s="46">
        <f>VLOOKUP($D222,'[2]CSTD CS'!$D$26:$X$346,6,0)</f>
        <v>0</v>
      </c>
      <c r="P222" s="46"/>
      <c r="Q222" s="46">
        <f>VLOOKUP($D222,'[2]CSTD CS'!$D$26:$X$346,8,0)</f>
        <v>0</v>
      </c>
      <c r="R222" s="3"/>
      <c r="S222" s="46">
        <f>VLOOKUP($D222,'[2]CSTD CS'!$D$26:$X$346,7,0)</f>
        <v>0</v>
      </c>
      <c r="T222" s="46"/>
      <c r="U222" s="49"/>
      <c r="V222" s="46" t="str">
        <f>VLOOKUP($D222,'[2]CSTD CS'!$D$26:$X$346,9,0)</f>
        <v>x</v>
      </c>
      <c r="W222" s="46"/>
      <c r="X222" s="46" t="str">
        <f>VLOOKUP($D222,'[2]CSTD CS'!$D$26:$X$346,11,0)</f>
        <v>Tối ưu hệ thống máy tính với ghost</v>
      </c>
      <c r="Y222" s="3"/>
      <c r="Z222" s="46">
        <f>VLOOKUP($D222,'[2]CSTD CS'!$D$26:$X$346,10,0)</f>
        <v>0</v>
      </c>
      <c r="AA222" s="46"/>
      <c r="AB222" s="49"/>
      <c r="AC222" s="46">
        <f>VLOOKUP($D222,'[2]CSTD CS'!$D$26:$X$346,12,0)</f>
        <v>0</v>
      </c>
      <c r="AD222" s="46"/>
      <c r="AE222" s="46">
        <f>VLOOKUP($D222,'[2]CSTD CS'!$D$26:$X$346,14,0)</f>
        <v>0</v>
      </c>
      <c r="AF222" s="3"/>
      <c r="AG222" s="46">
        <f>VLOOKUP($D222,'[2]CSTD CS'!$D$26:$X$346,13,0)</f>
        <v>0</v>
      </c>
      <c r="AH222" s="46"/>
      <c r="AI222" s="49"/>
      <c r="AJ222" s="46" t="str">
        <f>VLOOKUP($D222,'[2]CSTD CS'!$D$26:$X$346,15,0)</f>
        <v>x</v>
      </c>
      <c r="AK222" s="46"/>
      <c r="AL222" s="46" t="str">
        <f>VLOOKUP($D222,'[2]CSTD CS'!$D$26:$X$346,17,0)</f>
        <v>Xây dựng tài liệu phim hướng dẫn thực hành môn Mạng nâng cao trên nền tảng Windows Server 2008</v>
      </c>
      <c r="AM222" s="3"/>
      <c r="AN222" s="46">
        <f>VLOOKUP($D222,'[2]CSTD CS'!$D$26:$X$346,16,0)</f>
        <v>0</v>
      </c>
      <c r="AO222" s="46"/>
      <c r="AP222" s="41"/>
      <c r="AQ222" s="46">
        <f>VLOOKUP($D222,'[3]CSTD CS'!$D$25:$AD$344,13,0)</f>
        <v>0</v>
      </c>
      <c r="AR222" s="46"/>
      <c r="AS222" s="3" t="s">
        <v>696</v>
      </c>
      <c r="AT222" s="3"/>
      <c r="AU222" s="46"/>
      <c r="AV222" s="3"/>
      <c r="AW222" s="56"/>
      <c r="AX222" s="46">
        <f>VLOOKUP($D222,'[3]CSTD CS'!$D$25:$AD$344,15,0)</f>
        <v>0</v>
      </c>
      <c r="AY222" s="46"/>
      <c r="AZ222" s="3">
        <v>0</v>
      </c>
      <c r="BA222" s="3"/>
      <c r="BB222" s="46"/>
      <c r="BC222" s="3"/>
      <c r="BD222" s="33"/>
      <c r="BE222" s="46">
        <f>VLOOKUP($D222,'[3]CSTD CS'!$D$25:$AD$344,17,0)</f>
        <v>0</v>
      </c>
      <c r="BF222" s="46"/>
      <c r="BG222" s="3">
        <v>0</v>
      </c>
      <c r="BH222" s="3"/>
      <c r="BI222" s="46"/>
      <c r="BJ222" s="46"/>
      <c r="BK222" s="46"/>
      <c r="BL222" s="69"/>
      <c r="BM222" s="46">
        <f>VLOOKUP($D222,'[3]CSTD CS'!$D$25:$AD$344,20,0)</f>
        <v>0</v>
      </c>
      <c r="BN222" s="46">
        <f>VLOOKUP(C222,'[4]TH cham SK'!$P$19:$S$167,4,0)</f>
        <v>0</v>
      </c>
      <c r="BO222" s="3" t="s">
        <v>1027</v>
      </c>
      <c r="BP222" s="46"/>
      <c r="BQ222" s="46"/>
      <c r="BR222" s="46"/>
      <c r="BS222" s="46"/>
      <c r="BT222" s="69"/>
      <c r="BU222" s="46">
        <f>VLOOKUP($D222,'[3]CSTD CS'!$D$25:$AA$344,23,0)</f>
        <v>0</v>
      </c>
      <c r="BV222" s="46" t="str">
        <f>VLOOKUP(C222,'[5]TH chi tiet'!$N$15:$Q$161,4,0)</f>
        <v>X</v>
      </c>
      <c r="BW222" s="3" t="s">
        <v>1169</v>
      </c>
      <c r="BX222" s="3"/>
      <c r="BY222" s="46"/>
      <c r="BZ222" s="46"/>
      <c r="CA222" s="46"/>
      <c r="CB222" s="46"/>
      <c r="CC222" s="46" t="str">
        <f>VLOOKUP($D222,'[3]CSTD CS'!$D$25:$AD$344,25,0)</f>
        <v>HTT NV</v>
      </c>
      <c r="CD222" s="46"/>
      <c r="CE222" s="46" t="s">
        <v>315</v>
      </c>
      <c r="CF222" s="3" t="s">
        <v>1323</v>
      </c>
      <c r="CG222" s="46"/>
      <c r="CH222" s="46">
        <f>VLOOKUP(D222,[7]LTT!$D$10:$Q$342,10,0)</f>
        <v>0</v>
      </c>
      <c r="CI222" s="3"/>
      <c r="CJ222" s="12" t="str">
        <f>VLOOKUP(D222,'[8]XET CUOI NAM'!$E$9:$BF$332,53,0)</f>
        <v>HTT NV</v>
      </c>
      <c r="CK222" s="12">
        <f>VLOOKUP($D222,'[9]Mau 6'!$D$10:$R$333,7,0)</f>
        <v>0</v>
      </c>
      <c r="CL222" s="12"/>
      <c r="CM222" s="3" t="s">
        <v>1497</v>
      </c>
      <c r="CN222" s="12">
        <f t="shared" si="14"/>
        <v>0</v>
      </c>
      <c r="CO222" s="12">
        <f>VLOOKUP($D222,'[9]Mau 6'!$D$10:$R$333,10,0)</f>
        <v>0</v>
      </c>
      <c r="CP222" s="46"/>
      <c r="CQ222" s="12">
        <f>VLOOKUP($D222,'[9]Mau 6'!$D$10:$R$333,10,0)</f>
        <v>0</v>
      </c>
      <c r="CR222" s="12">
        <f>VLOOKUP($D222,'[9]Mau 6'!$D$10:$R$333,10,0)</f>
        <v>0</v>
      </c>
      <c r="CS222" s="12" t="s">
        <v>431</v>
      </c>
      <c r="CT222" s="12"/>
      <c r="CU222" s="12"/>
      <c r="CV222" s="3" t="s">
        <v>1694</v>
      </c>
      <c r="CW222" s="12"/>
      <c r="CX222" s="12"/>
      <c r="CY222" s="46"/>
      <c r="CZ222" s="46"/>
      <c r="DA222" s="46"/>
      <c r="DB222" s="12" t="s">
        <v>2227</v>
      </c>
      <c r="DC222" s="12">
        <v>0</v>
      </c>
      <c r="DD222" s="12"/>
      <c r="DE222" s="17" t="s">
        <v>2127</v>
      </c>
      <c r="DF222" s="5">
        <f>VLOOKUP($C222,'[20]ĐĂNG KÝ TĐ KEM SKKN'!$D$9:$J$29,6,0)</f>
        <v>0</v>
      </c>
      <c r="DG222" s="191"/>
      <c r="DH222" s="191"/>
      <c r="DI222" s="191"/>
      <c r="DJ222" s="205"/>
    </row>
    <row r="223" spans="1:114" s="6" customFormat="1" ht="30" hidden="1" customHeight="1" x14ac:dyDescent="0.25">
      <c r="A223" s="12">
        <f>ROW()-23</f>
        <v>200</v>
      </c>
      <c r="B223" s="12">
        <f>COUNTIF($E$24:E223,E223)</f>
        <v>11</v>
      </c>
      <c r="C223" s="4" t="s">
        <v>261</v>
      </c>
      <c r="D223" s="12" t="str">
        <f>VLOOKUP(C223,'[1]XET CUOI NAM'!$D$9:$E$332,2,0)</f>
        <v>01015017</v>
      </c>
      <c r="E223" s="12" t="s">
        <v>400</v>
      </c>
      <c r="F223" s="12" t="s">
        <v>378</v>
      </c>
      <c r="G223" s="49"/>
      <c r="H223" s="46">
        <f>VLOOKUP($D223,'[2]CSTD CS'!$D$26:$X$346,3,0)</f>
        <v>0</v>
      </c>
      <c r="I223" s="46"/>
      <c r="J223" s="46">
        <f>VLOOKUP($D223,'[2]CSTD CS'!$D$26:$X$346,5,0)</f>
        <v>0</v>
      </c>
      <c r="K223" s="3"/>
      <c r="L223" s="46">
        <f>VLOOKUP($D223,'[2]CSTD CS'!$D$26:$X$346,4,0)</f>
        <v>0</v>
      </c>
      <c r="M223" s="46"/>
      <c r="N223" s="49"/>
      <c r="O223" s="46">
        <f>VLOOKUP($D223,'[2]CSTD CS'!$D$26:$X$346,6,0)</f>
        <v>0</v>
      </c>
      <c r="P223" s="46"/>
      <c r="Q223" s="46">
        <f>VLOOKUP($D223,'[2]CSTD CS'!$D$26:$X$346,8,0)</f>
        <v>0</v>
      </c>
      <c r="R223" s="3"/>
      <c r="S223" s="46">
        <f>VLOOKUP($D223,'[2]CSTD CS'!$D$26:$X$346,7,0)</f>
        <v>0</v>
      </c>
      <c r="T223" s="46"/>
      <c r="U223" s="49"/>
      <c r="V223" s="46">
        <f>VLOOKUP($D223,'[2]CSTD CS'!$D$26:$X$346,9,0)</f>
        <v>0</v>
      </c>
      <c r="W223" s="46"/>
      <c r="X223" s="46">
        <f>VLOOKUP($D223,'[2]CSTD CS'!$D$26:$X$346,11,0)</f>
        <v>0</v>
      </c>
      <c r="Y223" s="3"/>
      <c r="Z223" s="46">
        <f>VLOOKUP($D223,'[2]CSTD CS'!$D$26:$X$346,10,0)</f>
        <v>0</v>
      </c>
      <c r="AA223" s="46"/>
      <c r="AB223" s="49"/>
      <c r="AC223" s="46">
        <f>VLOOKUP($D223,'[2]CSTD CS'!$D$26:$X$346,12,0)</f>
        <v>0</v>
      </c>
      <c r="AD223" s="46"/>
      <c r="AE223" s="46">
        <f>VLOOKUP($D223,'[2]CSTD CS'!$D$26:$X$346,14,0)</f>
        <v>0</v>
      </c>
      <c r="AF223" s="3"/>
      <c r="AG223" s="46">
        <f>VLOOKUP($D223,'[2]CSTD CS'!$D$26:$X$346,13,0)</f>
        <v>0</v>
      </c>
      <c r="AH223" s="46"/>
      <c r="AI223" s="49"/>
      <c r="AJ223" s="46">
        <f>VLOOKUP($D223,'[2]CSTD CS'!$D$26:$X$346,15,0)</f>
        <v>0</v>
      </c>
      <c r="AK223" s="46"/>
      <c r="AL223" s="46">
        <f>VLOOKUP($D223,'[2]CSTD CS'!$D$26:$X$346,17,0)</f>
        <v>0</v>
      </c>
      <c r="AM223" s="3"/>
      <c r="AN223" s="46">
        <f>VLOOKUP($D223,'[2]CSTD CS'!$D$26:$X$346,16,0)</f>
        <v>0</v>
      </c>
      <c r="AO223" s="46"/>
      <c r="AP223" s="41"/>
      <c r="AQ223" s="46">
        <f>VLOOKUP($D223,'[3]CSTD CS'!$D$25:$AD$344,13,0)</f>
        <v>0</v>
      </c>
      <c r="AR223" s="46"/>
      <c r="AS223" s="3" t="s">
        <v>698</v>
      </c>
      <c r="AT223" s="3"/>
      <c r="AU223" s="46"/>
      <c r="AV223" s="3"/>
      <c r="AW223" s="56"/>
      <c r="AX223" s="46">
        <f>VLOOKUP($D223,'[3]CSTD CS'!$D$25:$AD$344,15,0)</f>
        <v>0</v>
      </c>
      <c r="AY223" s="46"/>
      <c r="AZ223" s="3">
        <v>0</v>
      </c>
      <c r="BA223" s="3"/>
      <c r="BB223" s="46"/>
      <c r="BC223" s="3"/>
      <c r="BD223" s="33"/>
      <c r="BE223" s="46">
        <f>VLOOKUP($D223,'[3]CSTD CS'!$D$25:$AD$344,17,0)</f>
        <v>0</v>
      </c>
      <c r="BF223" s="46"/>
      <c r="BG223" s="3">
        <v>0</v>
      </c>
      <c r="BH223" s="3"/>
      <c r="BI223" s="46"/>
      <c r="BJ223" s="46"/>
      <c r="BK223" s="46"/>
      <c r="BL223" s="69"/>
      <c r="BM223" s="46">
        <f>VLOOKUP($D223,'[3]CSTD CS'!$D$25:$AD$344,20,0)</f>
        <v>0</v>
      </c>
      <c r="BN223" s="46"/>
      <c r="BO223" s="3">
        <v>0</v>
      </c>
      <c r="BP223" s="46"/>
      <c r="BQ223" s="46"/>
      <c r="BR223" s="46"/>
      <c r="BS223" s="46"/>
      <c r="BT223" s="69"/>
      <c r="BU223" s="46">
        <f>VLOOKUP($D223,'[3]CSTD CS'!$D$25:$AA$344,23,0)</f>
        <v>0</v>
      </c>
      <c r="BV223" s="46"/>
      <c r="BW223" s="3">
        <v>0</v>
      </c>
      <c r="BX223" s="3"/>
      <c r="BY223" s="46"/>
      <c r="BZ223" s="46"/>
      <c r="CA223" s="46"/>
      <c r="CB223" s="46"/>
      <c r="CC223" s="46" t="str">
        <f>VLOOKUP($D223,'[3]CSTD CS'!$D$25:$AD$344,25,0)</f>
        <v>HTT NV</v>
      </c>
      <c r="CD223" s="46"/>
      <c r="CE223" s="46"/>
      <c r="CF223" s="3">
        <v>0</v>
      </c>
      <c r="CG223" s="46"/>
      <c r="CH223" s="46">
        <f>VLOOKUP(D223,[7]LTT!$D$10:$Q$342,10,0)</f>
        <v>0</v>
      </c>
      <c r="CI223" s="3"/>
      <c r="CJ223" s="12" t="str">
        <f>VLOOKUP(D223,'[8]XET CUOI NAM'!$E$9:$BF$332,53,0)</f>
        <v>HTT NV</v>
      </c>
      <c r="CK223" s="12">
        <f>VLOOKUP($D223,'[9]Mau 6'!$D$10:$R$333,7,0)</f>
        <v>0</v>
      </c>
      <c r="CL223" s="12"/>
      <c r="CM223" s="3"/>
      <c r="CN223" s="12">
        <f t="shared" si="14"/>
        <v>0</v>
      </c>
      <c r="CO223" s="12">
        <f>VLOOKUP($D223,'[9]Mau 6'!$D$10:$R$333,10,0)</f>
        <v>0</v>
      </c>
      <c r="CP223" s="46"/>
      <c r="CQ223" s="12">
        <f>VLOOKUP($D223,'[9]Mau 6'!$D$10:$R$333,10,0)</f>
        <v>0</v>
      </c>
      <c r="CR223" s="12">
        <f>VLOOKUP($D223,'[9]Mau 6'!$D$10:$R$333,10,0)</f>
        <v>0</v>
      </c>
      <c r="CS223" s="12" t="s">
        <v>431</v>
      </c>
      <c r="CT223" s="12"/>
      <c r="CU223" s="12" t="str">
        <f>VLOOKUP($D223,'[11]XET CUOI NAM'!$E$9:$BF$336,47,0)</f>
        <v>Tốt</v>
      </c>
      <c r="CV223" s="3" t="s">
        <v>1695</v>
      </c>
      <c r="CW223" s="12"/>
      <c r="CX223" s="12"/>
      <c r="CY223" s="46"/>
      <c r="CZ223" s="46"/>
      <c r="DA223" s="46"/>
      <c r="DB223" s="12" t="s">
        <v>2227</v>
      </c>
      <c r="DC223" s="12">
        <v>0</v>
      </c>
      <c r="DD223" s="12">
        <v>0</v>
      </c>
      <c r="DE223" s="5"/>
      <c r="DF223" s="5">
        <f>VLOOKUP($C223,'[20]ĐĂNG KÝ TĐ KEM SKKN'!$D$9:$J$29,6,0)</f>
        <v>0</v>
      </c>
      <c r="DG223" s="191"/>
      <c r="DH223" s="191"/>
      <c r="DI223" s="191"/>
      <c r="DJ223" s="205"/>
    </row>
    <row r="224" spans="1:114" s="6" customFormat="1" ht="30" hidden="1" customHeight="1" x14ac:dyDescent="0.25">
      <c r="A224" s="12">
        <f>ROW()-23</f>
        <v>201</v>
      </c>
      <c r="B224" s="12">
        <f>COUNTIF($E$24:E224,E224)</f>
        <v>12</v>
      </c>
      <c r="C224" s="4" t="s">
        <v>262</v>
      </c>
      <c r="D224" s="12" t="str">
        <f>VLOOKUP(C224,'[1]XET CUOI NAM'!$D$9:$E$332,2,0)</f>
        <v>01015016</v>
      </c>
      <c r="E224" s="12" t="s">
        <v>400</v>
      </c>
      <c r="F224" s="12" t="s">
        <v>378</v>
      </c>
      <c r="G224" s="49"/>
      <c r="H224" s="46">
        <f>VLOOKUP($D224,'[2]CSTD CS'!$D$26:$X$346,3,0)</f>
        <v>0</v>
      </c>
      <c r="I224" s="46"/>
      <c r="J224" s="46">
        <f>VLOOKUP($D224,'[2]CSTD CS'!$D$26:$X$346,5,0)</f>
        <v>0</v>
      </c>
      <c r="K224" s="3"/>
      <c r="L224" s="46">
        <f>VLOOKUP($D224,'[2]CSTD CS'!$D$26:$X$346,4,0)</f>
        <v>0</v>
      </c>
      <c r="M224" s="46"/>
      <c r="N224" s="49"/>
      <c r="O224" s="46">
        <f>VLOOKUP($D224,'[2]CSTD CS'!$D$26:$X$346,6,0)</f>
        <v>0</v>
      </c>
      <c r="P224" s="46"/>
      <c r="Q224" s="46">
        <f>VLOOKUP($D224,'[2]CSTD CS'!$D$26:$X$346,8,0)</f>
        <v>0</v>
      </c>
      <c r="R224" s="3"/>
      <c r="S224" s="46">
        <f>VLOOKUP($D224,'[2]CSTD CS'!$D$26:$X$346,7,0)</f>
        <v>0</v>
      </c>
      <c r="T224" s="46"/>
      <c r="U224" s="49"/>
      <c r="V224" s="46">
        <f>VLOOKUP($D224,'[2]CSTD CS'!$D$26:$X$346,9,0)</f>
        <v>0</v>
      </c>
      <c r="W224" s="46"/>
      <c r="X224" s="46">
        <f>VLOOKUP($D224,'[2]CSTD CS'!$D$26:$X$346,11,0)</f>
        <v>0</v>
      </c>
      <c r="Y224" s="3"/>
      <c r="Z224" s="46">
        <f>VLOOKUP($D224,'[2]CSTD CS'!$D$26:$X$346,10,0)</f>
        <v>0</v>
      </c>
      <c r="AA224" s="46"/>
      <c r="AB224" s="49"/>
      <c r="AC224" s="46">
        <f>VLOOKUP($D224,'[2]CSTD CS'!$D$26:$X$346,12,0)</f>
        <v>0</v>
      </c>
      <c r="AD224" s="46"/>
      <c r="AE224" s="46">
        <f>VLOOKUP($D224,'[2]CSTD CS'!$D$26:$X$346,14,0)</f>
        <v>0</v>
      </c>
      <c r="AF224" s="3"/>
      <c r="AG224" s="46">
        <f>VLOOKUP($D224,'[2]CSTD CS'!$D$26:$X$346,13,0)</f>
        <v>0</v>
      </c>
      <c r="AH224" s="46"/>
      <c r="AI224" s="49"/>
      <c r="AJ224" s="46">
        <f>VLOOKUP($D224,'[2]CSTD CS'!$D$26:$X$346,15,0)</f>
        <v>0</v>
      </c>
      <c r="AK224" s="46"/>
      <c r="AL224" s="46">
        <f>VLOOKUP($D224,'[2]CSTD CS'!$D$26:$X$346,17,0)</f>
        <v>0</v>
      </c>
      <c r="AM224" s="3"/>
      <c r="AN224" s="46">
        <f>VLOOKUP($D224,'[2]CSTD CS'!$D$26:$X$346,16,0)</f>
        <v>0</v>
      </c>
      <c r="AO224" s="46"/>
      <c r="AP224" s="41"/>
      <c r="AQ224" s="46">
        <f>VLOOKUP($D224,'[3]CSTD CS'!$D$25:$AD$344,13,0)</f>
        <v>0</v>
      </c>
      <c r="AR224" s="46"/>
      <c r="AS224" s="3" t="s">
        <v>699</v>
      </c>
      <c r="AT224" s="3"/>
      <c r="AU224" s="46"/>
      <c r="AV224" s="3"/>
      <c r="AW224" s="56"/>
      <c r="AX224" s="46">
        <f>VLOOKUP($D224,'[3]CSTD CS'!$D$25:$AD$344,15,0)</f>
        <v>0</v>
      </c>
      <c r="AY224" s="46"/>
      <c r="AZ224" s="3">
        <v>0</v>
      </c>
      <c r="BA224" s="3"/>
      <c r="BB224" s="46"/>
      <c r="BC224" s="3"/>
      <c r="BD224" s="33"/>
      <c r="BE224" s="46">
        <f>VLOOKUP($D224,'[3]CSTD CS'!$D$25:$AD$344,17,0)</f>
        <v>0</v>
      </c>
      <c r="BF224" s="46"/>
      <c r="BG224" s="3">
        <v>0</v>
      </c>
      <c r="BH224" s="3"/>
      <c r="BI224" s="46"/>
      <c r="BJ224" s="46"/>
      <c r="BK224" s="46"/>
      <c r="BL224" s="69"/>
      <c r="BM224" s="46">
        <f>VLOOKUP($D224,'[3]CSTD CS'!$D$25:$AD$344,20,0)</f>
        <v>0</v>
      </c>
      <c r="BN224" s="46"/>
      <c r="BO224" s="3">
        <v>0</v>
      </c>
      <c r="BP224" s="46"/>
      <c r="BQ224" s="46"/>
      <c r="BR224" s="46"/>
      <c r="BS224" s="46"/>
      <c r="BT224" s="69"/>
      <c r="BU224" s="46">
        <f>VLOOKUP($D224,'[3]CSTD CS'!$D$25:$AA$344,23,0)</f>
        <v>0</v>
      </c>
      <c r="BV224" s="46"/>
      <c r="BW224" s="3">
        <v>0</v>
      </c>
      <c r="BX224" s="3"/>
      <c r="BY224" s="46"/>
      <c r="BZ224" s="46"/>
      <c r="CA224" s="46"/>
      <c r="CB224" s="46"/>
      <c r="CC224" s="46" t="str">
        <f>VLOOKUP($D224,'[3]CSTD CS'!$D$25:$AD$344,25,0)</f>
        <v>HTXS NV</v>
      </c>
      <c r="CD224" s="46"/>
      <c r="CE224" s="46"/>
      <c r="CF224" s="3">
        <v>0</v>
      </c>
      <c r="CG224" s="46"/>
      <c r="CH224" s="46">
        <f>VLOOKUP(D224,[7]LTT!$D$10:$Q$342,10,0)</f>
        <v>0</v>
      </c>
      <c r="CI224" s="3"/>
      <c r="CJ224" s="12" t="str">
        <f>VLOOKUP(D224,'[8]XET CUOI NAM'!$E$9:$BF$332,53,0)</f>
        <v>HTT NV</v>
      </c>
      <c r="CK224" s="12">
        <f>VLOOKUP($D224,'[9]Mau 6'!$D$10:$R$333,7,0)</f>
        <v>0</v>
      </c>
      <c r="CL224" s="12"/>
      <c r="CM224" s="3"/>
      <c r="CN224" s="12">
        <f t="shared" si="14"/>
        <v>0</v>
      </c>
      <c r="CO224" s="12">
        <f>VLOOKUP($D224,'[9]Mau 6'!$D$10:$R$333,10,0)</f>
        <v>0</v>
      </c>
      <c r="CP224" s="46"/>
      <c r="CQ224" s="12">
        <f>VLOOKUP($D224,'[9]Mau 6'!$D$10:$R$333,10,0)</f>
        <v>0</v>
      </c>
      <c r="CR224" s="12">
        <f>VLOOKUP($D224,'[9]Mau 6'!$D$10:$R$333,10,0)</f>
        <v>0</v>
      </c>
      <c r="CS224" s="12" t="s">
        <v>431</v>
      </c>
      <c r="CT224" s="12"/>
      <c r="CU224" s="12"/>
      <c r="CV224" s="3"/>
      <c r="CW224" s="12"/>
      <c r="CX224" s="12"/>
      <c r="CY224" s="46"/>
      <c r="CZ224" s="46"/>
      <c r="DA224" s="46"/>
      <c r="DB224" s="12" t="s">
        <v>2227</v>
      </c>
      <c r="DC224" s="12">
        <v>0</v>
      </c>
      <c r="DD224" s="12">
        <v>0</v>
      </c>
      <c r="DE224" s="5"/>
      <c r="DF224" s="5">
        <f>VLOOKUP($C224,'[20]ĐĂNG KÝ TĐ KEM SKKN'!$D$9:$J$29,6,0)</f>
        <v>0</v>
      </c>
      <c r="DG224" s="191"/>
      <c r="DH224" s="191"/>
      <c r="DI224" s="191"/>
      <c r="DJ224" s="205"/>
    </row>
    <row r="225" spans="1:114" s="6" customFormat="1" ht="30" hidden="1" customHeight="1" x14ac:dyDescent="0.25">
      <c r="A225" s="12">
        <f>IF(C225="","",SUBTOTAL(3,$D$24:D225))</f>
        <v>19</v>
      </c>
      <c r="B225" s="12">
        <f>COUNTIF($E$24:E225,E225)</f>
        <v>13</v>
      </c>
      <c r="C225" s="4" t="s">
        <v>263</v>
      </c>
      <c r="D225" s="12" t="str">
        <f>VLOOKUP(C225,'[1]XET CUOI NAM'!$D$9:$E$332,2,0)</f>
        <v>01015031</v>
      </c>
      <c r="E225" s="12" t="s">
        <v>400</v>
      </c>
      <c r="F225" s="12" t="s">
        <v>378</v>
      </c>
      <c r="G225" s="49"/>
      <c r="H225" s="46">
        <f>VLOOKUP($D225,'[2]CSTD CS'!$D$26:$X$346,3,0)</f>
        <v>0</v>
      </c>
      <c r="I225" s="46"/>
      <c r="J225" s="46">
        <f>VLOOKUP($D225,'[2]CSTD CS'!$D$26:$X$346,5,0)</f>
        <v>0</v>
      </c>
      <c r="K225" s="3"/>
      <c r="L225" s="46">
        <f>VLOOKUP($D225,'[2]CSTD CS'!$D$26:$X$346,4,0)</f>
        <v>0</v>
      </c>
      <c r="M225" s="46"/>
      <c r="N225" s="49"/>
      <c r="O225" s="46">
        <f>VLOOKUP($D225,'[2]CSTD CS'!$D$26:$X$346,6,0)</f>
        <v>0</v>
      </c>
      <c r="P225" s="46"/>
      <c r="Q225" s="46">
        <f>VLOOKUP($D225,'[2]CSTD CS'!$D$26:$X$346,8,0)</f>
        <v>0</v>
      </c>
      <c r="R225" s="3"/>
      <c r="S225" s="46">
        <f>VLOOKUP($D225,'[2]CSTD CS'!$D$26:$X$346,7,0)</f>
        <v>0</v>
      </c>
      <c r="T225" s="46"/>
      <c r="U225" s="49"/>
      <c r="V225" s="46">
        <f>VLOOKUP($D225,'[2]CSTD CS'!$D$26:$X$346,9,0)</f>
        <v>0</v>
      </c>
      <c r="W225" s="46"/>
      <c r="X225" s="46">
        <f>VLOOKUP($D225,'[2]CSTD CS'!$D$26:$X$346,11,0)</f>
        <v>0</v>
      </c>
      <c r="Y225" s="3"/>
      <c r="Z225" s="46">
        <f>VLOOKUP($D225,'[2]CSTD CS'!$D$26:$X$346,10,0)</f>
        <v>0</v>
      </c>
      <c r="AA225" s="46"/>
      <c r="AB225" s="49"/>
      <c r="AC225" s="46">
        <f>VLOOKUP($D225,'[2]CSTD CS'!$D$26:$X$346,12,0)</f>
        <v>0</v>
      </c>
      <c r="AD225" s="46"/>
      <c r="AE225" s="46">
        <f>VLOOKUP($D225,'[2]CSTD CS'!$D$26:$X$346,14,0)</f>
        <v>0</v>
      </c>
      <c r="AF225" s="3"/>
      <c r="AG225" s="46">
        <f>VLOOKUP($D225,'[2]CSTD CS'!$D$26:$X$346,13,0)</f>
        <v>0</v>
      </c>
      <c r="AH225" s="46"/>
      <c r="AI225" s="49"/>
      <c r="AJ225" s="46">
        <f>VLOOKUP($D225,'[2]CSTD CS'!$D$26:$X$346,15,0)</f>
        <v>0</v>
      </c>
      <c r="AK225" s="46"/>
      <c r="AL225" s="46">
        <f>VLOOKUP($D225,'[2]CSTD CS'!$D$26:$X$346,17,0)</f>
        <v>0</v>
      </c>
      <c r="AM225" s="3"/>
      <c r="AN225" s="46">
        <f>VLOOKUP($D225,'[2]CSTD CS'!$D$26:$X$346,16,0)</f>
        <v>0</v>
      </c>
      <c r="AO225" s="46"/>
      <c r="AP225" s="41"/>
      <c r="AQ225" s="46">
        <f>VLOOKUP($D225,'[3]CSTD CS'!$D$25:$AD$344,13,0)</f>
        <v>0</v>
      </c>
      <c r="AR225" s="46"/>
      <c r="AS225" s="3" t="s">
        <v>700</v>
      </c>
      <c r="AT225" s="3"/>
      <c r="AU225" s="46"/>
      <c r="AV225" s="3"/>
      <c r="AW225" s="56"/>
      <c r="AX225" s="46">
        <f>VLOOKUP($D225,'[3]CSTD CS'!$D$25:$AD$344,15,0)</f>
        <v>0</v>
      </c>
      <c r="AY225" s="46"/>
      <c r="AZ225" s="3">
        <v>0</v>
      </c>
      <c r="BA225" s="3"/>
      <c r="BB225" s="46"/>
      <c r="BC225" s="3"/>
      <c r="BD225" s="33"/>
      <c r="BE225" s="46">
        <f>VLOOKUP($D225,'[3]CSTD CS'!$D$25:$AD$344,17,0)</f>
        <v>0</v>
      </c>
      <c r="BF225" s="46"/>
      <c r="BG225" s="3">
        <v>0</v>
      </c>
      <c r="BH225" s="3"/>
      <c r="BI225" s="46"/>
      <c r="BJ225" s="46"/>
      <c r="BK225" s="46"/>
      <c r="BL225" s="69"/>
      <c r="BM225" s="46">
        <f>VLOOKUP($D225,'[3]CSTD CS'!$D$25:$AD$344,20,0)</f>
        <v>0</v>
      </c>
      <c r="BN225" s="46"/>
      <c r="BO225" s="3">
        <v>0</v>
      </c>
      <c r="BP225" s="46"/>
      <c r="BQ225" s="46"/>
      <c r="BR225" s="46"/>
      <c r="BS225" s="46"/>
      <c r="BT225" s="69"/>
      <c r="BU225" s="46">
        <f>VLOOKUP($D225,'[3]CSTD CS'!$D$25:$AA$344,23,0)</f>
        <v>0</v>
      </c>
      <c r="BV225" s="46"/>
      <c r="BW225" s="3">
        <v>0</v>
      </c>
      <c r="BX225" s="3"/>
      <c r="BY225" s="46"/>
      <c r="BZ225" s="46"/>
      <c r="CA225" s="46"/>
      <c r="CB225" s="46"/>
      <c r="CC225" s="46" t="str">
        <f>VLOOKUP($D225,'[3]CSTD CS'!$D$25:$AD$344,25,0)</f>
        <v>HTXS NV</v>
      </c>
      <c r="CD225" s="46"/>
      <c r="CE225" s="46"/>
      <c r="CF225" s="3">
        <v>0</v>
      </c>
      <c r="CG225" s="46"/>
      <c r="CH225" s="46">
        <f>VLOOKUP(D225,[7]LTT!$D$10:$Q$342,10,0)</f>
        <v>0</v>
      </c>
      <c r="CI225" s="3"/>
      <c r="CJ225" s="12" t="str">
        <f>VLOOKUP(D225,'[8]XET CUOI NAM'!$E$9:$BF$332,53,0)</f>
        <v>HTXS NV</v>
      </c>
      <c r="CK225" s="12">
        <f>VLOOKUP($D225,'[9]Mau 6'!$D$10:$R$333,7,0)</f>
        <v>0</v>
      </c>
      <c r="CL225" s="12"/>
      <c r="CM225" s="3" t="s">
        <v>1498</v>
      </c>
      <c r="CN225" s="12">
        <f t="shared" si="14"/>
        <v>0</v>
      </c>
      <c r="CO225" s="12">
        <f>VLOOKUP($D225,'[9]Mau 6'!$D$10:$R$333,10,0)</f>
        <v>0</v>
      </c>
      <c r="CP225" s="46"/>
      <c r="CQ225" s="12">
        <f>VLOOKUP($D225,'[9]Mau 6'!$D$10:$R$333,10,0)</f>
        <v>0</v>
      </c>
      <c r="CR225" s="12">
        <f>VLOOKUP($D225,'[9]Mau 6'!$D$10:$R$333,10,0)</f>
        <v>0</v>
      </c>
      <c r="CS225" s="12" t="s">
        <v>371</v>
      </c>
      <c r="CT225" s="12"/>
      <c r="CU225" s="12"/>
      <c r="CV225" s="3" t="s">
        <v>1696</v>
      </c>
      <c r="CW225" s="12"/>
      <c r="CX225" s="12"/>
      <c r="CY225" s="46"/>
      <c r="CZ225" s="46"/>
      <c r="DA225" s="46"/>
      <c r="DB225" s="12" t="s">
        <v>2227</v>
      </c>
      <c r="DC225" s="12">
        <v>0</v>
      </c>
      <c r="DD225" s="12"/>
      <c r="DE225" s="17" t="s">
        <v>2128</v>
      </c>
      <c r="DF225" s="5">
        <f>VLOOKUP($C225,'[20]ĐĂNG KÝ TĐ KEM SKKN'!$D$9:$J$29,6,0)</f>
        <v>0</v>
      </c>
      <c r="DG225" s="191"/>
      <c r="DH225" s="191"/>
      <c r="DI225" s="191"/>
      <c r="DJ225" s="205"/>
    </row>
    <row r="226" spans="1:114" s="6" customFormat="1" ht="30" hidden="1" customHeight="1" x14ac:dyDescent="0.25">
      <c r="A226" s="12">
        <f>IF(C226="","",SUBTOTAL(3,$D$24:D226))</f>
        <v>19</v>
      </c>
      <c r="B226" s="12">
        <f>COUNTIF($E$24:E226,E226)</f>
        <v>14</v>
      </c>
      <c r="C226" s="21" t="s">
        <v>264</v>
      </c>
      <c r="D226" s="12" t="str">
        <f>VLOOKUP(C226,'[1]XET CUOI NAM'!$D$9:$E$332,2,0)</f>
        <v>01015025</v>
      </c>
      <c r="E226" s="12" t="s">
        <v>400</v>
      </c>
      <c r="F226" s="12" t="s">
        <v>378</v>
      </c>
      <c r="G226" s="49"/>
      <c r="H226" s="46">
        <f>VLOOKUP($D226,'[2]CSTD CS'!$D$26:$X$346,3,0)</f>
        <v>0</v>
      </c>
      <c r="I226" s="46"/>
      <c r="J226" s="46">
        <f>VLOOKUP($D226,'[2]CSTD CS'!$D$26:$X$346,5,0)</f>
        <v>0</v>
      </c>
      <c r="K226" s="3"/>
      <c r="L226" s="46">
        <f>VLOOKUP($D226,'[2]CSTD CS'!$D$26:$X$346,4,0)</f>
        <v>0</v>
      </c>
      <c r="M226" s="46"/>
      <c r="N226" s="49"/>
      <c r="O226" s="46">
        <f>VLOOKUP($D226,'[2]CSTD CS'!$D$26:$X$346,6,0)</f>
        <v>0</v>
      </c>
      <c r="P226" s="46"/>
      <c r="Q226" s="46">
        <f>VLOOKUP($D226,'[2]CSTD CS'!$D$26:$X$346,8,0)</f>
        <v>0</v>
      </c>
      <c r="R226" s="3"/>
      <c r="S226" s="46">
        <f>VLOOKUP($D226,'[2]CSTD CS'!$D$26:$X$346,7,0)</f>
        <v>0</v>
      </c>
      <c r="T226" s="46"/>
      <c r="U226" s="49"/>
      <c r="V226" s="46">
        <f>VLOOKUP($D226,'[2]CSTD CS'!$D$26:$X$346,9,0)</f>
        <v>0</v>
      </c>
      <c r="W226" s="46"/>
      <c r="X226" s="46">
        <f>VLOOKUP($D226,'[2]CSTD CS'!$D$26:$X$346,11,0)</f>
        <v>0</v>
      </c>
      <c r="Y226" s="3"/>
      <c r="Z226" s="46">
        <f>VLOOKUP($D226,'[2]CSTD CS'!$D$26:$X$346,10,0)</f>
        <v>0</v>
      </c>
      <c r="AA226" s="46"/>
      <c r="AB226" s="49"/>
      <c r="AC226" s="46">
        <f>VLOOKUP($D226,'[2]CSTD CS'!$D$26:$X$346,12,0)</f>
        <v>0</v>
      </c>
      <c r="AD226" s="46"/>
      <c r="AE226" s="46">
        <f>VLOOKUP($D226,'[2]CSTD CS'!$D$26:$X$346,14,0)</f>
        <v>0</v>
      </c>
      <c r="AF226" s="3"/>
      <c r="AG226" s="46">
        <f>VLOOKUP($D226,'[2]CSTD CS'!$D$26:$X$346,13,0)</f>
        <v>0</v>
      </c>
      <c r="AH226" s="46"/>
      <c r="AI226" s="49"/>
      <c r="AJ226" s="46">
        <f>VLOOKUP($D226,'[2]CSTD CS'!$D$26:$X$346,15,0)</f>
        <v>0</v>
      </c>
      <c r="AK226" s="46"/>
      <c r="AL226" s="46">
        <f>VLOOKUP($D226,'[2]CSTD CS'!$D$26:$X$346,17,0)</f>
        <v>0</v>
      </c>
      <c r="AM226" s="3"/>
      <c r="AN226" s="46">
        <f>VLOOKUP($D226,'[2]CSTD CS'!$D$26:$X$346,16,0)</f>
        <v>0</v>
      </c>
      <c r="AO226" s="46"/>
      <c r="AP226" s="41"/>
      <c r="AQ226" s="46">
        <f>VLOOKUP($D226,'[3]CSTD CS'!$D$25:$AD$344,13,0)</f>
        <v>0</v>
      </c>
      <c r="AR226" s="46"/>
      <c r="AS226" s="3" t="s">
        <v>701</v>
      </c>
      <c r="AT226" s="3"/>
      <c r="AU226" s="46"/>
      <c r="AV226" s="3"/>
      <c r="AW226" s="56"/>
      <c r="AX226" s="46">
        <f>VLOOKUP($D226,'[3]CSTD CS'!$D$25:$AD$344,15,0)</f>
        <v>0</v>
      </c>
      <c r="AY226" s="46"/>
      <c r="AZ226" s="3">
        <v>0</v>
      </c>
      <c r="BA226" s="3"/>
      <c r="BB226" s="46"/>
      <c r="BC226" s="3"/>
      <c r="BD226" s="33"/>
      <c r="BE226" s="46">
        <f>VLOOKUP($D226,'[3]CSTD CS'!$D$25:$AD$344,17,0)</f>
        <v>0</v>
      </c>
      <c r="BF226" s="46"/>
      <c r="BG226" s="3">
        <v>0</v>
      </c>
      <c r="BH226" s="3"/>
      <c r="BI226" s="46"/>
      <c r="BJ226" s="46"/>
      <c r="BK226" s="46"/>
      <c r="BL226" s="69"/>
      <c r="BM226" s="46">
        <f>VLOOKUP($D226,'[3]CSTD CS'!$D$25:$AD$344,20,0)</f>
        <v>0</v>
      </c>
      <c r="BN226" s="46" t="str">
        <f>VLOOKUP(C226,'[4]TH cham SK'!$P$19:$S$167,4,0)</f>
        <v>X</v>
      </c>
      <c r="BO226" s="3" t="s">
        <v>1028</v>
      </c>
      <c r="BP226" s="46"/>
      <c r="BQ226" s="46"/>
      <c r="BR226" s="46"/>
      <c r="BS226" s="46"/>
      <c r="BT226" s="69"/>
      <c r="BU226" s="46">
        <f>VLOOKUP($D226,'[3]CSTD CS'!$D$25:$AA$344,23,0)</f>
        <v>0</v>
      </c>
      <c r="BV226" s="46" t="str">
        <f>VLOOKUP(C226,'[5]TH chi tiet'!$N$15:$Q$161,4,0)</f>
        <v>X</v>
      </c>
      <c r="BW226" s="3" t="s">
        <v>1170</v>
      </c>
      <c r="BX226" s="3"/>
      <c r="BY226" s="46" t="s">
        <v>315</v>
      </c>
      <c r="BZ226" s="46"/>
      <c r="CA226" s="46"/>
      <c r="CB226" s="46"/>
      <c r="CC226" s="46" t="str">
        <f>VLOOKUP($D226,'[3]CSTD CS'!$D$25:$AD$344,25,0)</f>
        <v>HTXS NV</v>
      </c>
      <c r="CD226" s="46"/>
      <c r="CE226" s="46" t="s">
        <v>315</v>
      </c>
      <c r="CF226" s="3" t="s">
        <v>1324</v>
      </c>
      <c r="CG226" s="46"/>
      <c r="CH226" s="46">
        <f>VLOOKUP(D226,[7]LTT!$D$10:$Q$342,10,0)</f>
        <v>0</v>
      </c>
      <c r="CI226" s="3"/>
      <c r="CJ226" s="12" t="str">
        <f>VLOOKUP(D226,'[8]XET CUOI NAM'!$E$9:$BF$332,53,0)</f>
        <v>HTT NV</v>
      </c>
      <c r="CK226" s="12">
        <f>VLOOKUP($D226,'[9]Mau 6'!$D$10:$R$333,7,0)</f>
        <v>0</v>
      </c>
      <c r="CL226" s="12"/>
      <c r="CM226" s="3" t="s">
        <v>1499</v>
      </c>
      <c r="CN226" s="12">
        <f t="shared" si="14"/>
        <v>0</v>
      </c>
      <c r="CO226" s="12">
        <f>VLOOKUP($D226,'[9]Mau 6'!$D$10:$R$333,10,0)</f>
        <v>0</v>
      </c>
      <c r="CP226" s="46"/>
      <c r="CQ226" s="12">
        <f>VLOOKUP($D226,'[9]Mau 6'!$D$10:$R$333,10,0)</f>
        <v>0</v>
      </c>
      <c r="CR226" s="12">
        <f>VLOOKUP($D226,'[9]Mau 6'!$D$10:$R$333,10,0)</f>
        <v>0</v>
      </c>
      <c r="CS226" s="12" t="s">
        <v>431</v>
      </c>
      <c r="CT226" s="12"/>
      <c r="CU226" s="12"/>
      <c r="CV226" s="3" t="s">
        <v>1697</v>
      </c>
      <c r="CW226" s="12"/>
      <c r="CX226" s="12"/>
      <c r="CY226" s="46"/>
      <c r="CZ226" s="46"/>
      <c r="DA226" s="46"/>
      <c r="DB226" s="12" t="s">
        <v>2227</v>
      </c>
      <c r="DC226" s="12">
        <v>0</v>
      </c>
      <c r="DD226" s="12"/>
      <c r="DE226" s="17" t="s">
        <v>2129</v>
      </c>
      <c r="DF226" s="5">
        <f>VLOOKUP($C226,'[20]ĐĂNG KÝ TĐ KEM SKKN'!$D$9:$J$29,6,0)</f>
        <v>0</v>
      </c>
      <c r="DG226" s="191"/>
      <c r="DH226" s="191"/>
      <c r="DI226" s="191"/>
      <c r="DJ226" s="205"/>
    </row>
    <row r="227" spans="1:114" s="6" customFormat="1" ht="30" hidden="1" customHeight="1" x14ac:dyDescent="0.25">
      <c r="A227" s="12">
        <f>IF(C227="","",SUBTOTAL(3,$D$24:D227))</f>
        <v>19</v>
      </c>
      <c r="B227" s="12">
        <f>COUNTIF($E$24:E227,E227)</f>
        <v>15</v>
      </c>
      <c r="C227" s="4" t="s">
        <v>265</v>
      </c>
      <c r="D227" s="12" t="str">
        <f>VLOOKUP(C227,'[1]XET CUOI NAM'!$D$9:$E$332,2,0)</f>
        <v>01017001</v>
      </c>
      <c r="E227" s="12" t="s">
        <v>400</v>
      </c>
      <c r="F227" s="12" t="s">
        <v>378</v>
      </c>
      <c r="G227" s="49"/>
      <c r="H227" s="46">
        <f>VLOOKUP($D227,'[2]CSTD CS'!$D$26:$X$346,3,0)</f>
        <v>0</v>
      </c>
      <c r="I227" s="46"/>
      <c r="J227" s="46">
        <f>VLOOKUP($D227,'[2]CSTD CS'!$D$26:$X$346,5,0)</f>
        <v>0</v>
      </c>
      <c r="K227" s="3"/>
      <c r="L227" s="46">
        <f>VLOOKUP($D227,'[2]CSTD CS'!$D$26:$X$346,4,0)</f>
        <v>0</v>
      </c>
      <c r="M227" s="46"/>
      <c r="N227" s="49"/>
      <c r="O227" s="46" t="str">
        <f>VLOOKUP($D227,'[2]CSTD CS'!$D$26:$X$346,6,0)</f>
        <v>x</v>
      </c>
      <c r="P227" s="46"/>
      <c r="Q227" s="46" t="str">
        <f>VLOOKUP($D227,'[2]CSTD CS'!$D$26:$X$346,8,0)</f>
        <v>Quy trình sửa chữa bảo trì máy vi tính  và các thiết bị ngoại vi khoa CNTT</v>
      </c>
      <c r="R227" s="3"/>
      <c r="S227" s="46">
        <f>VLOOKUP($D227,'[2]CSTD CS'!$D$26:$X$346,7,0)</f>
        <v>0</v>
      </c>
      <c r="T227" s="46"/>
      <c r="U227" s="49"/>
      <c r="V227" s="46" t="str">
        <f>VLOOKUP($D227,'[2]CSTD CS'!$D$26:$X$346,9,0)</f>
        <v>x</v>
      </c>
      <c r="W227" s="46"/>
      <c r="X227" s="46" t="str">
        <f>VLOOKUP($D227,'[2]CSTD CS'!$D$26:$X$346,11,0)</f>
        <v>Một số giải pháp nâng cao hiệu quả công tác quản lý bảo trì, sửa chữa máy vi tính và các thiết bị ngoại vi trường ở trường CĐKT Lý Tự Trọng Tp.HCM</v>
      </c>
      <c r="Y227" s="3"/>
      <c r="Z227" s="46" t="str">
        <f>VLOOKUP($D227,'[2]CSTD CS'!$D$26:$X$346,10,0)</f>
        <v>x</v>
      </c>
      <c r="AA227" s="46"/>
      <c r="AB227" s="49"/>
      <c r="AC227" s="46" t="str">
        <f>VLOOKUP($D227,'[2]CSTD CS'!$D$26:$X$346,12,0)</f>
        <v>x</v>
      </c>
      <c r="AD227" s="46"/>
      <c r="AE227" s="46" t="str">
        <f>VLOOKUP($D227,'[2]CSTD CS'!$D$26:$X$346,14,0)</f>
        <v>Giải pháp ứng dụng thiết bị lưu trữ trên hệ thống mạng, phục vụ công tác chuyên môn ở Trung tâm Bảo trì - Cơ điện Trường CĐKT Lý Tự Trọng</v>
      </c>
      <c r="AF227" s="3"/>
      <c r="AG227" s="46">
        <f>VLOOKUP($D227,'[2]CSTD CS'!$D$26:$X$346,13,0)</f>
        <v>0</v>
      </c>
      <c r="AH227" s="46"/>
      <c r="AI227" s="49"/>
      <c r="AJ227" s="46" t="str">
        <f>VLOOKUP($D227,'[2]CSTD CS'!$D$26:$X$346,15,0)</f>
        <v>x</v>
      </c>
      <c r="AK227" s="46"/>
      <c r="AL227" s="46" t="str">
        <f>VLOOKUP($D227,'[2]CSTD CS'!$D$26:$X$346,17,0)</f>
        <v>Đổi mới việc ứng dụng công nghệ thông tin trong công tác quản lý ở trường Cao đẳng Kỹ thuật Lý Tự Trọng Tp.HCM</v>
      </c>
      <c r="AM227" s="3"/>
      <c r="AN227" s="46" t="str">
        <f>VLOOKUP($D227,'[2]CSTD CS'!$D$26:$X$346,16,0)</f>
        <v>x</v>
      </c>
      <c r="AO227" s="46"/>
      <c r="AP227" s="41"/>
      <c r="AQ227" s="46" t="str">
        <f>VLOOKUP($D227,'[3]CSTD CS'!$D$25:$AD$344,13,0)</f>
        <v>x</v>
      </c>
      <c r="AR227" s="46" t="s">
        <v>346</v>
      </c>
      <c r="AS227" s="3" t="s">
        <v>702</v>
      </c>
      <c r="AT227" s="3"/>
      <c r="AU227" s="46"/>
      <c r="AV227" s="3"/>
      <c r="AW227" s="56"/>
      <c r="AX227" s="46" t="str">
        <f>VLOOKUP($D227,'[3]CSTD CS'!$D$25:$AD$344,15,0)</f>
        <v>x</v>
      </c>
      <c r="AY227" s="46" t="s">
        <v>346</v>
      </c>
      <c r="AZ227" s="3" t="s">
        <v>832</v>
      </c>
      <c r="BA227" s="3"/>
      <c r="BB227" s="46" t="s">
        <v>346</v>
      </c>
      <c r="BC227" s="3"/>
      <c r="BD227" s="33"/>
      <c r="BE227" s="46" t="str">
        <f>VLOOKUP($D227,'[3]CSTD CS'!$D$25:$AD$344,17,0)</f>
        <v>x</v>
      </c>
      <c r="BF227" s="46" t="s">
        <v>315</v>
      </c>
      <c r="BG227" s="3" t="s">
        <v>918</v>
      </c>
      <c r="BH227" s="3"/>
      <c r="BI227" s="46"/>
      <c r="BJ227" s="46"/>
      <c r="BK227" s="46"/>
      <c r="BL227" s="69"/>
      <c r="BM227" s="307" t="str">
        <f>VLOOKUP($D227,'[3]CSTD CS'!$D$25:$AD$344,20,0)</f>
        <v>x</v>
      </c>
      <c r="BN227" s="46" t="str">
        <f>VLOOKUP(C227,'[4]TH cham SK'!$P$19:$S$167,4,0)</f>
        <v>X</v>
      </c>
      <c r="BO227" s="3" t="s">
        <v>1029</v>
      </c>
      <c r="BP227" s="46"/>
      <c r="BQ227" s="46"/>
      <c r="BR227" s="46"/>
      <c r="BS227" s="46"/>
      <c r="BT227" s="69"/>
      <c r="BU227" s="307" t="str">
        <f>VLOOKUP($D227,'[3]CSTD CS'!$D$25:$AA$344,23,0)</f>
        <v>x</v>
      </c>
      <c r="BV227" s="46" t="str">
        <f>VLOOKUP(C227,'[5]TH chi tiet'!$N$15:$Q$161,4,0)</f>
        <v>X</v>
      </c>
      <c r="BW227" s="3" t="s">
        <v>1171</v>
      </c>
      <c r="BX227" s="3"/>
      <c r="BY227" s="46"/>
      <c r="BZ227" s="46"/>
      <c r="CA227" s="307" t="s">
        <v>315</v>
      </c>
      <c r="CB227" s="46"/>
      <c r="CC227" s="46" t="str">
        <f>VLOOKUP($D227,'[3]CSTD CS'!$D$25:$AD$344,25,0)</f>
        <v>HTXS NV</v>
      </c>
      <c r="CD227" s="46"/>
      <c r="CE227" s="46"/>
      <c r="CF227" s="3" t="s">
        <v>1325</v>
      </c>
      <c r="CG227" s="46"/>
      <c r="CH227" s="46">
        <f>VLOOKUP(D227,[7]LTT!$D$10:$Q$342,10,0)</f>
        <v>0</v>
      </c>
      <c r="CI227" s="3"/>
      <c r="CJ227" s="12" t="str">
        <f>VLOOKUP(D227,'[8]XET CUOI NAM'!$E$9:$BF$332,53,0)</f>
        <v>HTT NV</v>
      </c>
      <c r="CK227" s="12">
        <f>VLOOKUP($D227,'[9]Mau 6'!$D$10:$R$333,7,0)</f>
        <v>0</v>
      </c>
      <c r="CL227" s="12"/>
      <c r="CM227" s="3" t="s">
        <v>1500</v>
      </c>
      <c r="CN227" s="12"/>
      <c r="CO227" s="12">
        <f>VLOOKUP($D227,'[9]Mau 6'!$D$10:$R$333,10,0)</f>
        <v>0</v>
      </c>
      <c r="CP227" s="46"/>
      <c r="CQ227" s="12">
        <f>VLOOKUP($D227,'[9]Mau 6'!$D$10:$R$333,10,0)</f>
        <v>0</v>
      </c>
      <c r="CR227" s="12">
        <f>VLOOKUP($D227,'[9]Mau 6'!$D$10:$R$333,10,0)</f>
        <v>0</v>
      </c>
      <c r="CS227" s="12" t="s">
        <v>431</v>
      </c>
      <c r="CT227" s="12"/>
      <c r="CU227" s="12"/>
      <c r="CV227" s="3" t="s">
        <v>1698</v>
      </c>
      <c r="CW227" s="12"/>
      <c r="CX227" s="12"/>
      <c r="CY227" s="46"/>
      <c r="CZ227" s="46"/>
      <c r="DA227" s="46"/>
      <c r="DB227" s="12" t="s">
        <v>2227</v>
      </c>
      <c r="DC227" s="12">
        <v>0</v>
      </c>
      <c r="DD227" s="12"/>
      <c r="DE227" s="17" t="s">
        <v>2130</v>
      </c>
      <c r="DF227" s="5">
        <f>VLOOKUP($C227,'[20]ĐĂNG KÝ TĐ KEM SKKN'!$D$9:$J$29,6,0)</f>
        <v>0</v>
      </c>
      <c r="DG227" s="191"/>
      <c r="DH227" s="191"/>
      <c r="DI227" s="191"/>
      <c r="DJ227" s="205"/>
    </row>
    <row r="228" spans="1:114" s="6" customFormat="1" ht="30" hidden="1" customHeight="1" x14ac:dyDescent="0.25">
      <c r="A228" s="12">
        <f>IF(C228="","",SUBTOTAL(3,$D$24:D228))</f>
        <v>19</v>
      </c>
      <c r="B228" s="12">
        <f>COUNTIF($E$24:E228,E228)</f>
        <v>16</v>
      </c>
      <c r="C228" s="4" t="s">
        <v>266</v>
      </c>
      <c r="D228" s="12" t="str">
        <f>VLOOKUP(C228,'[1]XET CUOI NAM'!$D$9:$E$332,2,0)</f>
        <v>01015012</v>
      </c>
      <c r="E228" s="12" t="s">
        <v>400</v>
      </c>
      <c r="F228" s="12" t="s">
        <v>378</v>
      </c>
      <c r="G228" s="49"/>
      <c r="H228" s="46">
        <f>VLOOKUP($D228,'[2]CSTD CS'!$D$26:$X$346,3,0)</f>
        <v>0</v>
      </c>
      <c r="I228" s="46"/>
      <c r="J228" s="46" t="str">
        <f>VLOOKUP($D228,'[2]CSTD CS'!$D$26:$X$346,5,0)</f>
        <v>Tối ưu hóa các phần mềm ứng dụng trong trường  CĐKT LTT.</v>
      </c>
      <c r="K228" s="3"/>
      <c r="L228" s="46">
        <f>VLOOKUP($D228,'[2]CSTD CS'!$D$26:$X$346,4,0)</f>
        <v>0</v>
      </c>
      <c r="M228" s="46"/>
      <c r="N228" s="49"/>
      <c r="O228" s="46">
        <f>VLOOKUP($D228,'[2]CSTD CS'!$D$26:$X$346,6,0)</f>
        <v>0</v>
      </c>
      <c r="P228" s="46"/>
      <c r="Q228" s="46">
        <f>VLOOKUP($D228,'[2]CSTD CS'!$D$26:$X$346,8,0)</f>
        <v>0</v>
      </c>
      <c r="R228" s="3"/>
      <c r="S228" s="46">
        <f>VLOOKUP($D228,'[2]CSTD CS'!$D$26:$X$346,7,0)</f>
        <v>0</v>
      </c>
      <c r="T228" s="46"/>
      <c r="U228" s="49"/>
      <c r="V228" s="46" t="str">
        <f>VLOOKUP($D228,'[2]CSTD CS'!$D$26:$X$346,9,0)</f>
        <v>x</v>
      </c>
      <c r="W228" s="46"/>
      <c r="X228" s="46" t="str">
        <f>VLOOKUP($D228,'[2]CSTD CS'!$D$26:$X$346,11,0)</f>
        <v>Ứng dụng công cụ OneNote để biên soạn bài giảng</v>
      </c>
      <c r="Y228" s="3"/>
      <c r="Z228" s="46">
        <f>VLOOKUP($D228,'[2]CSTD CS'!$D$26:$X$346,10,0)</f>
        <v>0</v>
      </c>
      <c r="AA228" s="46"/>
      <c r="AB228" s="49"/>
      <c r="AC228" s="46">
        <f>VLOOKUP($D228,'[2]CSTD CS'!$D$26:$X$346,12,0)</f>
        <v>0</v>
      </c>
      <c r="AD228" s="46"/>
      <c r="AE228" s="46">
        <f>VLOOKUP($D228,'[2]CSTD CS'!$D$26:$X$346,14,0)</f>
        <v>0</v>
      </c>
      <c r="AF228" s="3"/>
      <c r="AG228" s="46">
        <f>VLOOKUP($D228,'[2]CSTD CS'!$D$26:$X$346,13,0)</f>
        <v>0</v>
      </c>
      <c r="AH228" s="46"/>
      <c r="AI228" s="49"/>
      <c r="AJ228" s="46">
        <f>VLOOKUP($D228,'[2]CSTD CS'!$D$26:$X$346,15,0)</f>
        <v>0</v>
      </c>
      <c r="AK228" s="46"/>
      <c r="AL228" s="46">
        <f>VLOOKUP($D228,'[2]CSTD CS'!$D$26:$X$346,17,0)</f>
        <v>0</v>
      </c>
      <c r="AM228" s="3"/>
      <c r="AN228" s="46">
        <f>VLOOKUP($D228,'[2]CSTD CS'!$D$26:$X$346,16,0)</f>
        <v>0</v>
      </c>
      <c r="AO228" s="46"/>
      <c r="AP228" s="41"/>
      <c r="AQ228" s="46">
        <f>VLOOKUP($D228,'[3]CSTD CS'!$D$25:$AD$344,13,0)</f>
        <v>0</v>
      </c>
      <c r="AR228" s="46"/>
      <c r="AS228" s="3" t="s">
        <v>703</v>
      </c>
      <c r="AT228" s="3"/>
      <c r="AU228" s="46"/>
      <c r="AV228" s="3"/>
      <c r="AW228" s="56"/>
      <c r="AX228" s="46">
        <f>VLOOKUP($D228,'[3]CSTD CS'!$D$25:$AD$344,15,0)</f>
        <v>0</v>
      </c>
      <c r="AY228" s="46"/>
      <c r="AZ228" s="3">
        <v>0</v>
      </c>
      <c r="BA228" s="3"/>
      <c r="BB228" s="46"/>
      <c r="BC228" s="3"/>
      <c r="BD228" s="33"/>
      <c r="BE228" s="46">
        <f>VLOOKUP($D228,'[3]CSTD CS'!$D$25:$AD$344,17,0)</f>
        <v>0</v>
      </c>
      <c r="BF228" s="46" t="s">
        <v>315</v>
      </c>
      <c r="BG228" s="3" t="s">
        <v>919</v>
      </c>
      <c r="BH228" s="3"/>
      <c r="BI228" s="46"/>
      <c r="BJ228" s="46"/>
      <c r="BK228" s="46"/>
      <c r="BL228" s="69"/>
      <c r="BM228" s="46">
        <f>VLOOKUP($D228,'[3]CSTD CS'!$D$25:$AD$344,20,0)</f>
        <v>0</v>
      </c>
      <c r="BN228" s="46" t="str">
        <f>VLOOKUP(C228,'[4]TH cham SK'!$P$19:$S$167,4,0)</f>
        <v>X</v>
      </c>
      <c r="BO228" s="3" t="s">
        <v>1030</v>
      </c>
      <c r="BP228" s="46"/>
      <c r="BQ228" s="46"/>
      <c r="BR228" s="46"/>
      <c r="BS228" s="46" t="s">
        <v>315</v>
      </c>
      <c r="BT228" s="69"/>
      <c r="BU228" s="46">
        <f>VLOOKUP($D228,'[3]CSTD CS'!$D$25:$AA$344,23,0)</f>
        <v>0</v>
      </c>
      <c r="BV228" s="46" t="str">
        <f>VLOOKUP(C228,'[5]TH chi tiet'!$N$15:$Q$161,4,0)</f>
        <v>X</v>
      </c>
      <c r="BW228" s="3" t="s">
        <v>1172</v>
      </c>
      <c r="BX228" s="3"/>
      <c r="BY228" s="46" t="s">
        <v>315</v>
      </c>
      <c r="BZ228" s="46"/>
      <c r="CA228" s="46"/>
      <c r="CB228" s="46"/>
      <c r="CC228" s="46" t="str">
        <f>VLOOKUP($D228,'[3]CSTD CS'!$D$25:$AD$344,25,0)</f>
        <v>HTXS NV</v>
      </c>
      <c r="CD228" s="46"/>
      <c r="CE228" s="46"/>
      <c r="CF228" s="3" t="s">
        <v>1326</v>
      </c>
      <c r="CG228" s="46"/>
      <c r="CH228" s="46">
        <f>VLOOKUP(D228,[7]LTT!$D$10:$Q$342,10,0)</f>
        <v>0</v>
      </c>
      <c r="CI228" s="3"/>
      <c r="CJ228" s="12" t="str">
        <f>VLOOKUP(D228,'[8]XET CUOI NAM'!$E$9:$BF$332,53,0)</f>
        <v>HTT NV</v>
      </c>
      <c r="CK228" s="12">
        <f>VLOOKUP($D228,'[9]Mau 6'!$D$10:$R$333,7,0)</f>
        <v>0</v>
      </c>
      <c r="CL228" s="12"/>
      <c r="CM228" s="3" t="s">
        <v>1501</v>
      </c>
      <c r="CN228" s="12">
        <f>SUM(COUNTIF(BU228,"x"),COUNTIF(CD228,"x"),COUNTIF(CK228,"x"))</f>
        <v>0</v>
      </c>
      <c r="CO228" s="12">
        <f>VLOOKUP($D228,'[9]Mau 6'!$D$10:$R$333,10,0)</f>
        <v>0</v>
      </c>
      <c r="CP228" s="46"/>
      <c r="CQ228" s="12">
        <f>VLOOKUP($D228,'[9]Mau 6'!$D$10:$R$333,10,0)</f>
        <v>0</v>
      </c>
      <c r="CR228" s="12">
        <f>VLOOKUP($D228,'[9]Mau 6'!$D$10:$R$333,10,0)</f>
        <v>0</v>
      </c>
      <c r="CS228" s="12" t="s">
        <v>371</v>
      </c>
      <c r="CT228" s="12"/>
      <c r="CU228" s="12"/>
      <c r="CV228" s="3" t="s">
        <v>1699</v>
      </c>
      <c r="CW228" s="12"/>
      <c r="CX228" s="12"/>
      <c r="CY228" s="46"/>
      <c r="CZ228" s="46"/>
      <c r="DA228" s="46"/>
      <c r="DB228" s="12" t="s">
        <v>2226</v>
      </c>
      <c r="DC228" s="12" t="s">
        <v>315</v>
      </c>
      <c r="DD228" s="12"/>
      <c r="DE228" s="17" t="s">
        <v>2131</v>
      </c>
      <c r="DF228" s="5">
        <f>VLOOKUP($C228,'[20]ĐĂNG KÝ TĐ KEM SKKN'!$D$9:$J$29,6,0)</f>
        <v>0</v>
      </c>
      <c r="DG228" s="191"/>
      <c r="DH228" s="191"/>
      <c r="DI228" s="191"/>
      <c r="DJ228" s="205"/>
    </row>
    <row r="229" spans="1:114" s="6" customFormat="1" ht="30" hidden="1" customHeight="1" x14ac:dyDescent="0.25">
      <c r="A229" s="12">
        <f>IF(C229="","",SUBTOTAL(3,$D$24:D229))</f>
        <v>19</v>
      </c>
      <c r="B229" s="12">
        <f>COUNTIF($E$24:E229,E229)</f>
        <v>17</v>
      </c>
      <c r="C229" s="4" t="s">
        <v>267</v>
      </c>
      <c r="D229" s="12" t="str">
        <f>VLOOKUP(C229,'[1]XET CUOI NAM'!$D$9:$E$332,2,0)</f>
        <v>01015008</v>
      </c>
      <c r="E229" s="12" t="s">
        <v>400</v>
      </c>
      <c r="F229" s="12" t="s">
        <v>378</v>
      </c>
      <c r="G229" s="49"/>
      <c r="H229" s="46">
        <f>VLOOKUP($D229,'[2]CSTD CS'!$D$26:$X$346,3,0)</f>
        <v>0</v>
      </c>
      <c r="I229" s="46"/>
      <c r="J229" s="46">
        <f>VLOOKUP($D229,'[2]CSTD CS'!$D$26:$X$346,5,0)</f>
        <v>0</v>
      </c>
      <c r="K229" s="3"/>
      <c r="L229" s="46">
        <f>VLOOKUP($D229,'[2]CSTD CS'!$D$26:$X$346,4,0)</f>
        <v>0</v>
      </c>
      <c r="M229" s="46"/>
      <c r="N229" s="49"/>
      <c r="O229" s="46">
        <f>VLOOKUP($D229,'[2]CSTD CS'!$D$26:$X$346,6,0)</f>
        <v>0</v>
      </c>
      <c r="P229" s="46"/>
      <c r="Q229" s="46">
        <f>VLOOKUP($D229,'[2]CSTD CS'!$D$26:$X$346,8,0)</f>
        <v>0</v>
      </c>
      <c r="R229" s="3"/>
      <c r="S229" s="46">
        <f>VLOOKUP($D229,'[2]CSTD CS'!$D$26:$X$346,7,0)</f>
        <v>0</v>
      </c>
      <c r="T229" s="46"/>
      <c r="U229" s="49"/>
      <c r="V229" s="46">
        <f>VLOOKUP($D229,'[2]CSTD CS'!$D$26:$X$346,9,0)</f>
        <v>0</v>
      </c>
      <c r="W229" s="46"/>
      <c r="X229" s="46">
        <f>VLOOKUP($D229,'[2]CSTD CS'!$D$26:$X$346,11,0)</f>
        <v>0</v>
      </c>
      <c r="Y229" s="3"/>
      <c r="Z229" s="46">
        <f>VLOOKUP($D229,'[2]CSTD CS'!$D$26:$X$346,10,0)</f>
        <v>0</v>
      </c>
      <c r="AA229" s="46"/>
      <c r="AB229" s="49"/>
      <c r="AC229" s="46">
        <f>VLOOKUP($D229,'[2]CSTD CS'!$D$26:$X$346,12,0)</f>
        <v>0</v>
      </c>
      <c r="AD229" s="46"/>
      <c r="AE229" s="46">
        <f>VLOOKUP($D229,'[2]CSTD CS'!$D$26:$X$346,14,0)</f>
        <v>0</v>
      </c>
      <c r="AF229" s="3"/>
      <c r="AG229" s="46">
        <f>VLOOKUP($D229,'[2]CSTD CS'!$D$26:$X$346,13,0)</f>
        <v>0</v>
      </c>
      <c r="AH229" s="46"/>
      <c r="AI229" s="49"/>
      <c r="AJ229" s="46">
        <f>VLOOKUP($D229,'[2]CSTD CS'!$D$26:$X$346,15,0)</f>
        <v>0</v>
      </c>
      <c r="AK229" s="46"/>
      <c r="AL229" s="46" t="str">
        <f>VLOOKUP($D229,'[2]CSTD CS'!$D$26:$X$346,17,0)</f>
        <v>Nghiên cứu và sử dụng Navicat để xây dựng cơ sở dữ liệu MySQL</v>
      </c>
      <c r="AM229" s="3"/>
      <c r="AN229" s="46">
        <f>VLOOKUP($D229,'[2]CSTD CS'!$D$26:$X$346,16,0)</f>
        <v>0</v>
      </c>
      <c r="AO229" s="46"/>
      <c r="AP229" s="41"/>
      <c r="AQ229" s="46">
        <f>VLOOKUP($D229,'[3]CSTD CS'!$D$25:$AD$344,13,0)</f>
        <v>0</v>
      </c>
      <c r="AR229" s="46"/>
      <c r="AS229" s="3" t="s">
        <v>704</v>
      </c>
      <c r="AT229" s="3"/>
      <c r="AU229" s="46"/>
      <c r="AV229" s="3"/>
      <c r="AW229" s="56"/>
      <c r="AX229" s="46">
        <f>VLOOKUP($D229,'[3]CSTD CS'!$D$25:$AD$344,15,0)</f>
        <v>0</v>
      </c>
      <c r="AY229" s="46"/>
      <c r="AZ229" s="3">
        <v>0</v>
      </c>
      <c r="BA229" s="3"/>
      <c r="BB229" s="46"/>
      <c r="BC229" s="3"/>
      <c r="BD229" s="33"/>
      <c r="BE229" s="46">
        <f>VLOOKUP($D229,'[3]CSTD CS'!$D$25:$AD$344,17,0)</f>
        <v>0</v>
      </c>
      <c r="BF229" s="46"/>
      <c r="BG229" s="3">
        <v>0</v>
      </c>
      <c r="BH229" s="3"/>
      <c r="BI229" s="46"/>
      <c r="BJ229" s="46"/>
      <c r="BK229" s="46"/>
      <c r="BL229" s="69"/>
      <c r="BM229" s="46">
        <f>VLOOKUP($D229,'[3]CSTD CS'!$D$25:$AD$344,20,0)</f>
        <v>0</v>
      </c>
      <c r="BN229" s="46" t="str">
        <f>VLOOKUP(C229,'[4]TH cham SK'!$P$19:$S$167,4,0)</f>
        <v>X</v>
      </c>
      <c r="BO229" s="3" t="s">
        <v>1031</v>
      </c>
      <c r="BP229" s="46"/>
      <c r="BQ229" s="46"/>
      <c r="BR229" s="46"/>
      <c r="BS229" s="46"/>
      <c r="BT229" s="69"/>
      <c r="BU229" s="46">
        <f>VLOOKUP($D229,'[3]CSTD CS'!$D$25:$AA$344,23,0)</f>
        <v>0</v>
      </c>
      <c r="BV229" s="46" t="str">
        <f>VLOOKUP(C229,'[5]TH chi tiet'!$N$15:$Q$161,4,0)</f>
        <v>X</v>
      </c>
      <c r="BW229" s="3" t="s">
        <v>1173</v>
      </c>
      <c r="BX229" s="3"/>
      <c r="BY229" s="46" t="s">
        <v>315</v>
      </c>
      <c r="BZ229" s="46"/>
      <c r="CA229" s="46"/>
      <c r="CB229" s="46"/>
      <c r="CC229" s="46" t="str">
        <f>VLOOKUP($D229,'[3]CSTD CS'!$D$25:$AD$344,25,0)</f>
        <v>HTT NV</v>
      </c>
      <c r="CD229" s="46"/>
      <c r="CE229" s="46"/>
      <c r="CF229" s="3" t="s">
        <v>1327</v>
      </c>
      <c r="CG229" s="46"/>
      <c r="CH229" s="46">
        <f>VLOOKUP(D229,[7]LTT!$D$10:$Q$342,10,0)</f>
        <v>0</v>
      </c>
      <c r="CI229" s="3"/>
      <c r="CJ229" s="12" t="str">
        <f>VLOOKUP(D229,'[8]XET CUOI NAM'!$E$9:$BF$332,53,0)</f>
        <v>HTT NV</v>
      </c>
      <c r="CK229" s="12">
        <f>VLOOKUP($D229,'[9]Mau 6'!$D$10:$R$333,7,0)</f>
        <v>0</v>
      </c>
      <c r="CL229" s="12"/>
      <c r="CM229" s="3" t="s">
        <v>1502</v>
      </c>
      <c r="CN229" s="12">
        <f>SUM(COUNTIF(BU229,"x"),COUNTIF(CD229,"x"),COUNTIF(CK229,"x"))</f>
        <v>0</v>
      </c>
      <c r="CO229" s="12">
        <f>VLOOKUP($D229,'[9]Mau 6'!$D$10:$R$333,10,0)</f>
        <v>0</v>
      </c>
      <c r="CP229" s="46"/>
      <c r="CQ229" s="12">
        <f>VLOOKUP($D229,'[9]Mau 6'!$D$10:$R$333,10,0)</f>
        <v>0</v>
      </c>
      <c r="CR229" s="12">
        <f>VLOOKUP($D229,'[9]Mau 6'!$D$10:$R$333,10,0)</f>
        <v>0</v>
      </c>
      <c r="CS229" s="12" t="s">
        <v>431</v>
      </c>
      <c r="CT229" s="12"/>
      <c r="CU229" s="12"/>
      <c r="CV229" s="3" t="s">
        <v>1700</v>
      </c>
      <c r="CW229" s="12"/>
      <c r="CX229" s="12"/>
      <c r="CY229" s="46"/>
      <c r="CZ229" s="46"/>
      <c r="DA229" s="46"/>
      <c r="DB229" s="12" t="s">
        <v>2227</v>
      </c>
      <c r="DC229" s="12">
        <v>0</v>
      </c>
      <c r="DD229" s="12"/>
      <c r="DE229" s="17" t="s">
        <v>2132</v>
      </c>
      <c r="DF229" s="5">
        <f>VLOOKUP($C229,'[20]ĐĂNG KÝ TĐ KEM SKKN'!$D$9:$J$29,6,0)</f>
        <v>0</v>
      </c>
      <c r="DG229" s="191"/>
      <c r="DH229" s="191"/>
      <c r="DI229" s="191"/>
      <c r="DJ229" s="205"/>
    </row>
    <row r="230" spans="1:114" s="16" customFormat="1" ht="30" hidden="1" customHeight="1" x14ac:dyDescent="0.25">
      <c r="A230" s="12">
        <f>ROW()-23</f>
        <v>207</v>
      </c>
      <c r="B230" s="12">
        <f>COUNTIF($E$24:E230,E230)</f>
        <v>18</v>
      </c>
      <c r="C230" s="21" t="s">
        <v>268</v>
      </c>
      <c r="D230" s="12" t="str">
        <f>VLOOKUP(C230,'[1]XET CUOI NAM'!$D$9:$E$332,2,0)</f>
        <v>01015021</v>
      </c>
      <c r="E230" s="12" t="s">
        <v>400</v>
      </c>
      <c r="F230" s="12" t="s">
        <v>378</v>
      </c>
      <c r="G230" s="49"/>
      <c r="H230" s="46">
        <f>VLOOKUP($D230,'[2]CSTD CS'!$D$26:$X$346,3,0)</f>
        <v>0</v>
      </c>
      <c r="I230" s="46"/>
      <c r="J230" s="46">
        <f>VLOOKUP($D230,'[2]CSTD CS'!$D$26:$X$346,5,0)</f>
        <v>0</v>
      </c>
      <c r="K230" s="3"/>
      <c r="L230" s="46">
        <f>VLOOKUP($D230,'[2]CSTD CS'!$D$26:$X$346,4,0)</f>
        <v>0</v>
      </c>
      <c r="M230" s="46"/>
      <c r="N230" s="49"/>
      <c r="O230" s="46">
        <f>VLOOKUP($D230,'[2]CSTD CS'!$D$26:$X$346,6,0)</f>
        <v>0</v>
      </c>
      <c r="P230" s="46"/>
      <c r="Q230" s="46">
        <f>VLOOKUP($D230,'[2]CSTD CS'!$D$26:$X$346,8,0)</f>
        <v>0</v>
      </c>
      <c r="R230" s="3"/>
      <c r="S230" s="46">
        <f>VLOOKUP($D230,'[2]CSTD CS'!$D$26:$X$346,7,0)</f>
        <v>0</v>
      </c>
      <c r="T230" s="46"/>
      <c r="U230" s="49"/>
      <c r="V230" s="46">
        <f>VLOOKUP($D230,'[2]CSTD CS'!$D$26:$X$346,9,0)</f>
        <v>0</v>
      </c>
      <c r="W230" s="46"/>
      <c r="X230" s="46">
        <f>VLOOKUP($D230,'[2]CSTD CS'!$D$26:$X$346,11,0)</f>
        <v>0</v>
      </c>
      <c r="Y230" s="3"/>
      <c r="Z230" s="46">
        <f>VLOOKUP($D230,'[2]CSTD CS'!$D$26:$X$346,10,0)</f>
        <v>0</v>
      </c>
      <c r="AA230" s="46"/>
      <c r="AB230" s="49"/>
      <c r="AC230" s="46">
        <f>VLOOKUP($D230,'[2]CSTD CS'!$D$26:$X$346,12,0)</f>
        <v>0</v>
      </c>
      <c r="AD230" s="46"/>
      <c r="AE230" s="46">
        <f>VLOOKUP($D230,'[2]CSTD CS'!$D$26:$X$346,14,0)</f>
        <v>0</v>
      </c>
      <c r="AF230" s="3"/>
      <c r="AG230" s="46">
        <f>VLOOKUP($D230,'[2]CSTD CS'!$D$26:$X$346,13,0)</f>
        <v>0</v>
      </c>
      <c r="AH230" s="46"/>
      <c r="AI230" s="49"/>
      <c r="AJ230" s="46">
        <f>VLOOKUP($D230,'[2]CSTD CS'!$D$26:$X$346,15,0)</f>
        <v>0</v>
      </c>
      <c r="AK230" s="46"/>
      <c r="AL230" s="46" t="str">
        <f>VLOOKUP($D230,'[2]CSTD CS'!$D$26:$X$346,17,0)</f>
        <v>Xây dựng bộ bài tập thực hành môn Thiết kế web</v>
      </c>
      <c r="AM230" s="3"/>
      <c r="AN230" s="46">
        <f>VLOOKUP($D230,'[2]CSTD CS'!$D$26:$X$346,16,0)</f>
        <v>0</v>
      </c>
      <c r="AO230" s="46"/>
      <c r="AP230" s="41"/>
      <c r="AQ230" s="46">
        <f>VLOOKUP($D230,'[3]CSTD CS'!$D$25:$AD$344,13,0)</f>
        <v>0</v>
      </c>
      <c r="AR230" s="46"/>
      <c r="AS230" s="3" t="s">
        <v>705</v>
      </c>
      <c r="AT230" s="3"/>
      <c r="AU230" s="46"/>
      <c r="AV230" s="3"/>
      <c r="AW230" s="56"/>
      <c r="AX230" s="46">
        <f>VLOOKUP($D230,'[3]CSTD CS'!$D$25:$AD$344,15,0)</f>
        <v>0</v>
      </c>
      <c r="AY230" s="46"/>
      <c r="AZ230" s="3">
        <v>0</v>
      </c>
      <c r="BA230" s="3"/>
      <c r="BB230" s="46"/>
      <c r="BC230" s="3"/>
      <c r="BD230" s="33"/>
      <c r="BE230" s="46">
        <f>VLOOKUP($D230,'[3]CSTD CS'!$D$25:$AD$344,17,0)</f>
        <v>0</v>
      </c>
      <c r="BF230" s="46"/>
      <c r="BG230" s="3">
        <v>0</v>
      </c>
      <c r="BH230" s="3"/>
      <c r="BI230" s="46"/>
      <c r="BJ230" s="46"/>
      <c r="BK230" s="46"/>
      <c r="BL230" s="69"/>
      <c r="BM230" s="46">
        <f>VLOOKUP($D230,'[3]CSTD CS'!$D$25:$AD$344,20,0)</f>
        <v>0</v>
      </c>
      <c r="BN230" s="46"/>
      <c r="BO230" s="3">
        <v>0</v>
      </c>
      <c r="BP230" s="46"/>
      <c r="BQ230" s="46"/>
      <c r="BR230" s="46"/>
      <c r="BS230" s="46"/>
      <c r="BT230" s="69"/>
      <c r="BU230" s="46">
        <f>VLOOKUP($D230,'[3]CSTD CS'!$D$25:$AA$344,23,0)</f>
        <v>0</v>
      </c>
      <c r="BV230" s="46"/>
      <c r="BW230" s="3">
        <v>0</v>
      </c>
      <c r="BX230" s="3"/>
      <c r="BY230" s="46"/>
      <c r="BZ230" s="46"/>
      <c r="CA230" s="46"/>
      <c r="CB230" s="46"/>
      <c r="CC230" s="46" t="str">
        <f>VLOOKUP($D230,'[3]CSTD CS'!$D$25:$AD$344,25,0)</f>
        <v>HTXS NV</v>
      </c>
      <c r="CD230" s="46"/>
      <c r="CE230" s="46"/>
      <c r="CF230" s="3">
        <v>0</v>
      </c>
      <c r="CG230" s="46"/>
      <c r="CH230" s="46">
        <f>VLOOKUP(D230,[7]LTT!$D$10:$Q$342,10,0)</f>
        <v>0</v>
      </c>
      <c r="CI230" s="3"/>
      <c r="CJ230" s="12" t="str">
        <f>VLOOKUP(D230,'[8]XET CUOI NAM'!$E$9:$BF$332,53,0)</f>
        <v>HTT NV</v>
      </c>
      <c r="CK230" s="12">
        <f>VLOOKUP($D230,'[9]Mau 6'!$D$10:$R$333,7,0)</f>
        <v>0</v>
      </c>
      <c r="CL230" s="12"/>
      <c r="CM230" s="3"/>
      <c r="CN230" s="12">
        <f>SUM(COUNTIF(BU230,"x"),COUNTIF(CD230,"x"),COUNTIF(CK230,"x"))</f>
        <v>0</v>
      </c>
      <c r="CO230" s="12">
        <f>VLOOKUP($D230,'[9]Mau 6'!$D$10:$R$333,10,0)</f>
        <v>0</v>
      </c>
      <c r="CP230" s="46"/>
      <c r="CQ230" s="12">
        <f>VLOOKUP($D230,'[9]Mau 6'!$D$10:$R$333,10,0)</f>
        <v>0</v>
      </c>
      <c r="CR230" s="12">
        <f>VLOOKUP($D230,'[9]Mau 6'!$D$10:$R$333,10,0)</f>
        <v>0</v>
      </c>
      <c r="CS230" s="12" t="s">
        <v>431</v>
      </c>
      <c r="CT230" s="12"/>
      <c r="CU230" s="12"/>
      <c r="CV230" s="3"/>
      <c r="CW230" s="12"/>
      <c r="CX230" s="12"/>
      <c r="CY230" s="46"/>
      <c r="CZ230" s="46"/>
      <c r="DA230" s="46"/>
      <c r="DB230" s="12" t="s">
        <v>2227</v>
      </c>
      <c r="DC230" s="12">
        <v>0</v>
      </c>
      <c r="DD230" s="12">
        <v>0</v>
      </c>
      <c r="DE230" s="5"/>
      <c r="DF230" s="5">
        <f>VLOOKUP($C230,'[20]ĐĂNG KÝ TĐ KEM SKKN'!$D$9:$J$29,6,0)</f>
        <v>0</v>
      </c>
      <c r="DG230" s="194"/>
      <c r="DH230" s="194"/>
      <c r="DI230" s="194"/>
      <c r="DJ230" s="194"/>
    </row>
    <row r="231" spans="1:114" s="16" customFormat="1" ht="30" hidden="1" customHeight="1" x14ac:dyDescent="0.25">
      <c r="A231" s="12">
        <f>IF(C231="","",SUBTOTAL(3,$D$24:D231))</f>
        <v>19</v>
      </c>
      <c r="B231" s="12">
        <f>COUNTIF($E$24:E231,E231)</f>
        <v>19</v>
      </c>
      <c r="C231" s="190" t="s">
        <v>1781</v>
      </c>
      <c r="D231" s="33" t="s">
        <v>1782</v>
      </c>
      <c r="E231" s="12" t="s">
        <v>400</v>
      </c>
      <c r="F231" s="12" t="s">
        <v>378</v>
      </c>
      <c r="G231" s="49"/>
      <c r="H231" s="46" t="e">
        <f>VLOOKUP($D231,'[2]CSTD CS'!$D$26:$X$346,3,0)</f>
        <v>#N/A</v>
      </c>
      <c r="I231" s="46"/>
      <c r="J231" s="46" t="e">
        <f>VLOOKUP($D231,'[2]CSTD CS'!$D$26:$X$346,5,0)</f>
        <v>#N/A</v>
      </c>
      <c r="K231" s="3"/>
      <c r="L231" s="46" t="e">
        <f>VLOOKUP($D231,'[2]CSTD CS'!$D$26:$X$346,4,0)</f>
        <v>#N/A</v>
      </c>
      <c r="M231" s="46"/>
      <c r="N231" s="49"/>
      <c r="O231" s="46" t="e">
        <f>VLOOKUP($D231,'[2]CSTD CS'!$D$26:$X$346,6,0)</f>
        <v>#N/A</v>
      </c>
      <c r="P231" s="46"/>
      <c r="Q231" s="46" t="e">
        <f>VLOOKUP($D231,'[2]CSTD CS'!$D$26:$X$346,8,0)</f>
        <v>#N/A</v>
      </c>
      <c r="R231" s="3"/>
      <c r="S231" s="46" t="e">
        <f>VLOOKUP($D231,'[2]CSTD CS'!$D$26:$X$346,7,0)</f>
        <v>#N/A</v>
      </c>
      <c r="T231" s="46"/>
      <c r="U231" s="49"/>
      <c r="V231" s="46" t="e">
        <f>VLOOKUP($D231,'[2]CSTD CS'!$D$26:$X$346,9,0)</f>
        <v>#N/A</v>
      </c>
      <c r="W231" s="46"/>
      <c r="X231" s="46" t="e">
        <f>VLOOKUP($D231,'[2]CSTD CS'!$D$26:$X$346,11,0)</f>
        <v>#N/A</v>
      </c>
      <c r="Y231" s="3"/>
      <c r="Z231" s="46" t="e">
        <f>VLOOKUP($D231,'[2]CSTD CS'!$D$26:$X$346,10,0)</f>
        <v>#N/A</v>
      </c>
      <c r="AA231" s="46"/>
      <c r="AB231" s="49"/>
      <c r="AC231" s="46" t="e">
        <f>VLOOKUP($D231,'[2]CSTD CS'!$D$26:$X$346,12,0)</f>
        <v>#N/A</v>
      </c>
      <c r="AD231" s="46"/>
      <c r="AE231" s="46" t="e">
        <f>VLOOKUP($D231,'[2]CSTD CS'!$D$26:$X$346,14,0)</f>
        <v>#N/A</v>
      </c>
      <c r="AF231" s="3"/>
      <c r="AG231" s="46" t="e">
        <f>VLOOKUP($D231,'[2]CSTD CS'!$D$26:$X$346,13,0)</f>
        <v>#N/A</v>
      </c>
      <c r="AH231" s="46"/>
      <c r="AI231" s="49"/>
      <c r="AJ231" s="46" t="e">
        <f>VLOOKUP($D231,'[2]CSTD CS'!$D$26:$X$346,15,0)</f>
        <v>#N/A</v>
      </c>
      <c r="AK231" s="46"/>
      <c r="AL231" s="46" t="e">
        <f>VLOOKUP($D231,'[2]CSTD CS'!$D$26:$X$346,17,0)</f>
        <v>#N/A</v>
      </c>
      <c r="AM231" s="3"/>
      <c r="AN231" s="46" t="e">
        <f>VLOOKUP($D231,'[2]CSTD CS'!$D$26:$X$346,16,0)</f>
        <v>#N/A</v>
      </c>
      <c r="AO231" s="46"/>
      <c r="AP231" s="41"/>
      <c r="AQ231" s="46"/>
      <c r="AR231" s="46"/>
      <c r="AS231" s="3"/>
      <c r="AT231" s="3"/>
      <c r="AU231" s="46"/>
      <c r="AV231" s="3"/>
      <c r="AW231" s="56"/>
      <c r="AX231" s="46"/>
      <c r="AY231" s="46"/>
      <c r="AZ231" s="3"/>
      <c r="BA231" s="3"/>
      <c r="BB231" s="46"/>
      <c r="BC231" s="3"/>
      <c r="BD231" s="33"/>
      <c r="BE231" s="46"/>
      <c r="BF231" s="46"/>
      <c r="BG231" s="3"/>
      <c r="BH231" s="3"/>
      <c r="BI231" s="46"/>
      <c r="BJ231" s="46"/>
      <c r="BK231" s="46"/>
      <c r="BL231" s="69"/>
      <c r="BM231" s="46"/>
      <c r="BN231" s="46"/>
      <c r="BO231" s="3"/>
      <c r="BP231" s="46"/>
      <c r="BQ231" s="46"/>
      <c r="BR231" s="46"/>
      <c r="BS231" s="46"/>
      <c r="BT231" s="69"/>
      <c r="BU231" s="46"/>
      <c r="BV231" s="46"/>
      <c r="BW231" s="3"/>
      <c r="BX231" s="3"/>
      <c r="BY231" s="46"/>
      <c r="BZ231" s="46"/>
      <c r="CA231" s="46"/>
      <c r="CB231" s="46"/>
      <c r="CC231" s="46"/>
      <c r="CD231" s="46"/>
      <c r="CE231" s="46"/>
      <c r="CF231" s="3"/>
      <c r="CG231" s="46"/>
      <c r="CH231" s="46"/>
      <c r="CI231" s="3"/>
      <c r="CJ231" s="12"/>
      <c r="CK231" s="12"/>
      <c r="CL231" s="12"/>
      <c r="CM231" s="3"/>
      <c r="CN231" s="12"/>
      <c r="CO231" s="12"/>
      <c r="CP231" s="46"/>
      <c r="CQ231" s="12"/>
      <c r="CR231" s="12"/>
      <c r="CS231" s="12" t="s">
        <v>1790</v>
      </c>
      <c r="CT231" s="12"/>
      <c r="CU231" s="12"/>
      <c r="CV231" s="3"/>
      <c r="CW231" s="12"/>
      <c r="CX231" s="12"/>
      <c r="CY231" s="46"/>
      <c r="CZ231" s="46"/>
      <c r="DA231" s="46"/>
      <c r="DB231" s="12" t="s">
        <v>2227</v>
      </c>
      <c r="DC231" s="12">
        <v>0</v>
      </c>
      <c r="DD231" s="12"/>
      <c r="DE231" s="17" t="s">
        <v>2133</v>
      </c>
      <c r="DF231" s="5">
        <f>VLOOKUP($C231,'[20]ĐĂNG KÝ TĐ KEM SKKN'!$D$9:$J$29,6,0)</f>
        <v>0</v>
      </c>
      <c r="DG231" s="194"/>
      <c r="DH231" s="194"/>
      <c r="DI231" s="194"/>
      <c r="DJ231" s="194"/>
    </row>
    <row r="232" spans="1:114" s="16" customFormat="1" ht="30" hidden="1" customHeight="1" x14ac:dyDescent="0.25">
      <c r="A232" s="12">
        <f>IF(C232="","",SUBTOTAL(3,$D$24:D232))</f>
        <v>19</v>
      </c>
      <c r="B232" s="12">
        <f>COUNTIF($E$24:E232,E232)</f>
        <v>20</v>
      </c>
      <c r="C232" s="190" t="s">
        <v>1800</v>
      </c>
      <c r="D232" s="33" t="s">
        <v>1801</v>
      </c>
      <c r="E232" s="12" t="s">
        <v>400</v>
      </c>
      <c r="F232" s="12" t="s">
        <v>378</v>
      </c>
      <c r="G232" s="49"/>
      <c r="H232" s="46">
        <f>VLOOKUP($D232,'[2]CSTD CS'!$D$26:$X$346,3,0)</f>
        <v>0</v>
      </c>
      <c r="I232" s="46"/>
      <c r="J232" s="46">
        <f>VLOOKUP($D232,'[2]CSTD CS'!$D$26:$X$346,5,0)</f>
        <v>0</v>
      </c>
      <c r="K232" s="3"/>
      <c r="L232" s="46">
        <f>VLOOKUP($D232,'[2]CSTD CS'!$D$26:$X$346,4,0)</f>
        <v>0</v>
      </c>
      <c r="M232" s="46"/>
      <c r="N232" s="49"/>
      <c r="O232" s="46">
        <f>VLOOKUP($D232,'[2]CSTD CS'!$D$26:$X$346,6,0)</f>
        <v>0</v>
      </c>
      <c r="P232" s="46"/>
      <c r="Q232" s="46">
        <f>VLOOKUP($D232,'[2]CSTD CS'!$D$26:$X$346,8,0)</f>
        <v>0</v>
      </c>
      <c r="R232" s="3"/>
      <c r="S232" s="46">
        <f>VLOOKUP($D232,'[2]CSTD CS'!$D$26:$X$346,7,0)</f>
        <v>0</v>
      </c>
      <c r="T232" s="46"/>
      <c r="U232" s="49"/>
      <c r="V232" s="46">
        <f>VLOOKUP($D232,'[2]CSTD CS'!$D$26:$X$346,9,0)</f>
        <v>0</v>
      </c>
      <c r="W232" s="46"/>
      <c r="X232" s="46">
        <f>VLOOKUP($D232,'[2]CSTD CS'!$D$26:$X$346,11,0)</f>
        <v>0</v>
      </c>
      <c r="Y232" s="3"/>
      <c r="Z232" s="46">
        <f>VLOOKUP($D232,'[2]CSTD CS'!$D$26:$X$346,10,0)</f>
        <v>0</v>
      </c>
      <c r="AA232" s="46"/>
      <c r="AB232" s="49"/>
      <c r="AC232" s="46">
        <f>VLOOKUP($D232,'[2]CSTD CS'!$D$26:$X$346,12,0)</f>
        <v>0</v>
      </c>
      <c r="AD232" s="46"/>
      <c r="AE232" s="46">
        <f>VLOOKUP($D232,'[2]CSTD CS'!$D$26:$X$346,14,0)</f>
        <v>0</v>
      </c>
      <c r="AF232" s="3"/>
      <c r="AG232" s="46">
        <f>VLOOKUP($D232,'[2]CSTD CS'!$D$26:$X$346,13,0)</f>
        <v>0</v>
      </c>
      <c r="AH232" s="46"/>
      <c r="AI232" s="49"/>
      <c r="AJ232" s="46">
        <f>VLOOKUP($D232,'[2]CSTD CS'!$D$26:$X$346,15,0)</f>
        <v>0</v>
      </c>
      <c r="AK232" s="46"/>
      <c r="AL232" s="46">
        <f>VLOOKUP($D232,'[2]CSTD CS'!$D$26:$X$346,17,0)</f>
        <v>0</v>
      </c>
      <c r="AM232" s="3"/>
      <c r="AN232" s="46">
        <f>VLOOKUP($D232,'[2]CSTD CS'!$D$26:$X$346,16,0)</f>
        <v>0</v>
      </c>
      <c r="AO232" s="46"/>
      <c r="AP232" s="41"/>
      <c r="AQ232" s="46"/>
      <c r="AR232" s="46"/>
      <c r="AS232" s="3"/>
      <c r="AT232" s="3"/>
      <c r="AU232" s="46"/>
      <c r="AV232" s="3"/>
      <c r="AW232" s="56"/>
      <c r="AX232" s="46"/>
      <c r="AY232" s="46"/>
      <c r="AZ232" s="3"/>
      <c r="BA232" s="3"/>
      <c r="BB232" s="46"/>
      <c r="BC232" s="3"/>
      <c r="BD232" s="33"/>
      <c r="BE232" s="46"/>
      <c r="BF232" s="46"/>
      <c r="BG232" s="3"/>
      <c r="BH232" s="3"/>
      <c r="BI232" s="46"/>
      <c r="BJ232" s="46"/>
      <c r="BK232" s="46"/>
      <c r="BL232" s="69"/>
      <c r="BM232" s="46"/>
      <c r="BN232" s="46"/>
      <c r="BO232" s="3"/>
      <c r="BP232" s="46"/>
      <c r="BQ232" s="46"/>
      <c r="BR232" s="46"/>
      <c r="BS232" s="46"/>
      <c r="BT232" s="69"/>
      <c r="BU232" s="46"/>
      <c r="BV232" s="46"/>
      <c r="BW232" s="3"/>
      <c r="BX232" s="3"/>
      <c r="BY232" s="46"/>
      <c r="BZ232" s="46"/>
      <c r="CA232" s="46"/>
      <c r="CB232" s="46"/>
      <c r="CC232" s="46"/>
      <c r="CD232" s="46"/>
      <c r="CE232" s="46"/>
      <c r="CF232" s="3"/>
      <c r="CG232" s="46"/>
      <c r="CH232" s="46"/>
      <c r="CI232" s="3"/>
      <c r="CJ232" s="12"/>
      <c r="CK232" s="12"/>
      <c r="CL232" s="12"/>
      <c r="CM232" s="3"/>
      <c r="CN232" s="12"/>
      <c r="CO232" s="12"/>
      <c r="CP232" s="46"/>
      <c r="CQ232" s="12"/>
      <c r="CR232" s="12"/>
      <c r="CS232" s="12" t="s">
        <v>1790</v>
      </c>
      <c r="CT232" s="12"/>
      <c r="CU232" s="12"/>
      <c r="CV232" s="3"/>
      <c r="CW232" s="12"/>
      <c r="CX232" s="12"/>
      <c r="CY232" s="46"/>
      <c r="CZ232" s="46"/>
      <c r="DA232" s="46"/>
      <c r="DB232" s="12" t="s">
        <v>2227</v>
      </c>
      <c r="DC232" s="12" t="s">
        <v>315</v>
      </c>
      <c r="DD232" s="12" t="s">
        <v>2227</v>
      </c>
      <c r="DE232" s="17" t="s">
        <v>2224</v>
      </c>
      <c r="DF232" s="5">
        <f>VLOOKUP($C232,'[20]ĐĂNG KÝ TĐ KEM SKKN'!$D$9:$J$29,6,0)</f>
        <v>0</v>
      </c>
      <c r="DG232" s="194"/>
      <c r="DH232" s="194"/>
      <c r="DI232" s="194"/>
      <c r="DJ232" s="194"/>
    </row>
    <row r="233" spans="1:114" s="6" customFormat="1" ht="30" customHeight="1" x14ac:dyDescent="0.25">
      <c r="A233" s="337">
        <f>IF(C233="","",SUBTOTAL(3,$D$24:D233))</f>
        <v>20</v>
      </c>
      <c r="B233" s="337">
        <f>COUNTIF($E$24:E233,E233)</f>
        <v>1</v>
      </c>
      <c r="C233" s="340" t="s">
        <v>131</v>
      </c>
      <c r="D233" s="12" t="str">
        <f>VLOOKUP(C233,'[1]XET CUOI NAM'!$D$9:$E$332,2,0)</f>
        <v>01013003</v>
      </c>
      <c r="E233" s="12" t="s">
        <v>401</v>
      </c>
      <c r="F233" s="12" t="s">
        <v>378</v>
      </c>
      <c r="G233" s="49"/>
      <c r="H233" s="46" t="str">
        <f>VLOOKUP($D233,'[2]CSTD CS'!$D$26:$X$346,3,0)</f>
        <v>x</v>
      </c>
      <c r="I233" s="46"/>
      <c r="J233" s="46" t="str">
        <f>VLOOKUP($D233,'[2]CSTD CS'!$D$26:$X$346,5,0)</f>
        <v>Thi công mô hình động cơ GDI  trên xe Lexus</v>
      </c>
      <c r="K233" s="3"/>
      <c r="L233" s="46">
        <f>VLOOKUP($D233,'[2]CSTD CS'!$D$26:$X$346,4,0)</f>
        <v>0</v>
      </c>
      <c r="M233" s="46"/>
      <c r="N233" s="49"/>
      <c r="O233" s="46" t="str">
        <f>VLOOKUP($D233,'[2]CSTD CS'!$D$26:$X$346,6,0)</f>
        <v>x</v>
      </c>
      <c r="P233" s="46"/>
      <c r="Q233" s="46" t="str">
        <f>VLOOKUP($D233,'[2]CSTD CS'!$D$26:$X$346,8,0)</f>
        <v>Thi công mô hình động cơ phun dầu điều khiển bằng điện tử (Common rail) trên xe Renault K9K</v>
      </c>
      <c r="R233" s="3"/>
      <c r="S233" s="46">
        <f>VLOOKUP($D233,'[2]CSTD CS'!$D$26:$X$346,7,0)</f>
        <v>0</v>
      </c>
      <c r="T233" s="46"/>
      <c r="U233" s="49"/>
      <c r="V233" s="46" t="str">
        <f>VLOOKUP($D233,'[2]CSTD CS'!$D$26:$X$346,9,0)</f>
        <v>x</v>
      </c>
      <c r="W233" s="46"/>
      <c r="X233" s="46" t="str">
        <f>VLOOKUP($D233,'[2]CSTD CS'!$D$26:$X$346,11,0)</f>
        <v>Thiết kế và thi công mô hình động cơ Toyota Yaris kết nối với máy tính bằng phần mềm Labview</v>
      </c>
      <c r="Y233" s="3"/>
      <c r="Z233" s="325" t="str">
        <f>VLOOKUP($D233,'[2]CSTD CS'!$D$26:$X$346,10,0)</f>
        <v>x</v>
      </c>
      <c r="AA233" s="46"/>
      <c r="AB233" s="49"/>
      <c r="AC233" s="325" t="str">
        <f>VLOOKUP($D233,'[2]CSTD CS'!$D$26:$X$346,12,0)</f>
        <v>x</v>
      </c>
      <c r="AD233" s="46"/>
      <c r="AE233" s="46" t="str">
        <f>VLOOKUP($D233,'[2]CSTD CS'!$D$26:$X$346,14,0)</f>
        <v>Thiết kế và lắp đặt thiết bị kiểm tra máy phát điện xoay chiều của xưởng thực tập điện ô tô</v>
      </c>
      <c r="AF233" s="3"/>
      <c r="AG233" s="46">
        <f>VLOOKUP($D233,'[2]CSTD CS'!$D$26:$X$346,13,0)</f>
        <v>0</v>
      </c>
      <c r="AH233" s="46"/>
      <c r="AI233" s="49"/>
      <c r="AJ233" s="46">
        <f>VLOOKUP($D233,'[2]CSTD CS'!$D$26:$X$346,15,0)</f>
        <v>0</v>
      </c>
      <c r="AK233" s="46"/>
      <c r="AL233" s="46" t="str">
        <f>VLOOKUP($D233,'[2]CSTD CS'!$D$26:$X$346,17,0)</f>
        <v>Biên soạn tài liệu ứng dụng phần mềm Techstream trong chẩn đoán mã lỗi ô tô</v>
      </c>
      <c r="AM233" s="3"/>
      <c r="AN233" s="46">
        <f>VLOOKUP($D233,'[2]CSTD CS'!$D$26:$X$346,16,0)</f>
        <v>0</v>
      </c>
      <c r="AO233" s="46"/>
      <c r="AP233" s="41"/>
      <c r="AQ233" s="46">
        <f>VLOOKUP($D233,'[3]CSTD CS'!$D$25:$AD$344,13,0)</f>
        <v>0</v>
      </c>
      <c r="AR233" s="46"/>
      <c r="AS233" s="3" t="s">
        <v>706</v>
      </c>
      <c r="AT233" s="3"/>
      <c r="AU233" s="46"/>
      <c r="AV233" s="3"/>
      <c r="AW233" s="62"/>
      <c r="AX233" s="46">
        <f>VLOOKUP($D233,'[3]CSTD CS'!$D$25:$AD$344,15,0)</f>
        <v>0</v>
      </c>
      <c r="AY233" s="46"/>
      <c r="AZ233" s="3" t="s">
        <v>833</v>
      </c>
      <c r="BA233" s="3"/>
      <c r="BB233" s="46"/>
      <c r="BC233" s="3"/>
      <c r="BD233" s="33"/>
      <c r="BE233" s="325" t="str">
        <f>VLOOKUP($D233,'[3]CSTD CS'!$D$25:$AD$344,17,0)</f>
        <v>x</v>
      </c>
      <c r="BF233" s="46" t="s">
        <v>315</v>
      </c>
      <c r="BG233" s="3" t="s">
        <v>920</v>
      </c>
      <c r="BH233" s="3"/>
      <c r="BI233" s="46"/>
      <c r="BJ233" s="46"/>
      <c r="BK233" s="46"/>
      <c r="BL233" s="60"/>
      <c r="BM233" s="46">
        <f>VLOOKUP($D233,'[3]CSTD CS'!$D$25:$AD$344,20,0)</f>
        <v>0</v>
      </c>
      <c r="BN233" s="46">
        <f>VLOOKUP(C233,'[4]TH cham SK'!$P$19:$S$167,4,0)</f>
        <v>0</v>
      </c>
      <c r="BO233" s="3" t="s">
        <v>1032</v>
      </c>
      <c r="BP233" s="46"/>
      <c r="BQ233" s="46"/>
      <c r="BR233" s="46"/>
      <c r="BS233" s="46"/>
      <c r="BT233" s="60"/>
      <c r="BU233" s="345" t="str">
        <f>VLOOKUP($D233,'[3]CSTD CS'!$D$25:$AA$344,23,0)</f>
        <v>x</v>
      </c>
      <c r="BV233" s="46" t="str">
        <f>VLOOKUP(C233,'[5]TH chi tiet'!$N$15:$Q$161,4,0)</f>
        <v>X</v>
      </c>
      <c r="BW233" s="3" t="s">
        <v>1174</v>
      </c>
      <c r="BX233" s="3"/>
      <c r="BY233" s="46"/>
      <c r="BZ233" s="46"/>
      <c r="CA233" s="46"/>
      <c r="CB233" s="46"/>
      <c r="CC233" s="46" t="str">
        <f>VLOOKUP($D233,'[3]CSTD CS'!$D$25:$AD$344,25,0)</f>
        <v>HTXS NV</v>
      </c>
      <c r="CD233" s="345" t="str">
        <f>VLOOKUP($C233,[6]LTT!$C$10:$J$342,7,0)</f>
        <v>X</v>
      </c>
      <c r="CE233" s="46" t="s">
        <v>315</v>
      </c>
      <c r="CF233" s="3" t="s">
        <v>1328</v>
      </c>
      <c r="CG233" s="46"/>
      <c r="CH233" s="307" t="str">
        <f>VLOOKUP(D233,[7]LTT!$D$10:$Q$342,10,0)</f>
        <v>X</v>
      </c>
      <c r="CI233" s="3"/>
      <c r="CJ233" s="12" t="str">
        <f>VLOOKUP(D233,'[8]XET CUOI NAM'!$E$9:$BF$332,53,0)</f>
        <v>HTXS NV</v>
      </c>
      <c r="CK233" s="337" t="str">
        <f>VLOOKUP($D233,'[9]Mau 6'!$D$10:$R$333,7,0)</f>
        <v>X</v>
      </c>
      <c r="CL233" s="12" t="str">
        <f>VLOOKUP(D233,[10]PL7!$F$17:$G$117,2,0)</f>
        <v>X</v>
      </c>
      <c r="CM233" s="3" t="s">
        <v>1503</v>
      </c>
      <c r="CN233" s="12"/>
      <c r="CO233" s="12">
        <f>VLOOKUP($D233,'[9]Mau 6'!$D$10:$R$333,10,0)</f>
        <v>0</v>
      </c>
      <c r="CP233" s="46"/>
      <c r="CQ233" s="12">
        <f>VLOOKUP($D233,'[9]Mau 6'!$D$10:$R$333,10,0)</f>
        <v>0</v>
      </c>
      <c r="CR233" s="12">
        <f>VLOOKUP($D233,'[9]Mau 6'!$D$10:$R$333,10,0)</f>
        <v>0</v>
      </c>
      <c r="CS233" s="12" t="s">
        <v>371</v>
      </c>
      <c r="CT233" s="337" t="s">
        <v>315</v>
      </c>
      <c r="CU233" s="12" t="str">
        <f>VLOOKUP($D233,'[11]XET CUOI NAM'!$E$9:$BF$336,47,0)</f>
        <v>Xuất sắc</v>
      </c>
      <c r="CV233" s="3" t="s">
        <v>1701</v>
      </c>
      <c r="CW233" s="12"/>
      <c r="CX233" s="203" t="s">
        <v>315</v>
      </c>
      <c r="CY233" s="46"/>
      <c r="CZ233" s="46"/>
      <c r="DA233" s="46"/>
      <c r="DB233" s="12" t="s">
        <v>2227</v>
      </c>
      <c r="DC233" s="337" t="s">
        <v>315</v>
      </c>
      <c r="DD233" s="12" t="s">
        <v>2227</v>
      </c>
      <c r="DE233" s="17" t="s">
        <v>2134</v>
      </c>
      <c r="DF233" s="5" t="s">
        <v>315</v>
      </c>
      <c r="DG233" s="191"/>
      <c r="DH233" s="191"/>
      <c r="DI233" s="191"/>
      <c r="DJ233" s="205"/>
    </row>
    <row r="234" spans="1:114" s="9" customFormat="1" ht="30" customHeight="1" x14ac:dyDescent="0.25">
      <c r="A234" s="337">
        <f>IF(C234="","",SUBTOTAL(3,$D$24:D234))</f>
        <v>21</v>
      </c>
      <c r="B234" s="337">
        <f>COUNTIF($E$24:E234,E234)</f>
        <v>2</v>
      </c>
      <c r="C234" s="340" t="s">
        <v>132</v>
      </c>
      <c r="D234" s="12" t="str">
        <f>VLOOKUP(C234,'[1]XET CUOI NAM'!$D$9:$E$332,2,0)</f>
        <v>01013002</v>
      </c>
      <c r="E234" s="12" t="s">
        <v>401</v>
      </c>
      <c r="F234" s="12" t="s">
        <v>378</v>
      </c>
      <c r="G234" s="49"/>
      <c r="H234" s="46" t="str">
        <f>VLOOKUP($D234,'[2]CSTD CS'!$D$26:$X$346,3,0)</f>
        <v>x</v>
      </c>
      <c r="I234" s="46"/>
      <c r="J234" s="46" t="str">
        <f>VLOOKUP($D234,'[2]CSTD CS'!$D$26:$X$346,5,0)</f>
        <v>Biên soạn giáo trình Động cơ đốt trong và Thực tập Động cơ cơ bản của hệ Cao đẳng</v>
      </c>
      <c r="K234" s="3"/>
      <c r="L234" s="46" t="str">
        <f>VLOOKUP($D234,'[2]CSTD CS'!$D$26:$X$346,4,0)</f>
        <v>x</v>
      </c>
      <c r="M234" s="46"/>
      <c r="N234" s="49"/>
      <c r="O234" s="46" t="str">
        <f>VLOOKUP($D234,'[2]CSTD CS'!$D$26:$X$346,6,0)</f>
        <v>x</v>
      </c>
      <c r="P234" s="46"/>
      <c r="Q234" s="46" t="str">
        <f>VLOOKUP($D234,'[2]CSTD CS'!$D$26:$X$346,8,0)</f>
        <v>Thi công mô hình cắt bổ động cơ phun dầu điện tử trên động cơ 4 xy lanh</v>
      </c>
      <c r="R234" s="3"/>
      <c r="S234" s="46">
        <f>VLOOKUP($D234,'[2]CSTD CS'!$D$26:$X$346,7,0)</f>
        <v>0</v>
      </c>
      <c r="T234" s="46"/>
      <c r="U234" s="49"/>
      <c r="V234" s="46" t="str">
        <f>VLOOKUP($D234,'[2]CSTD CS'!$D$26:$X$346,9,0)</f>
        <v>x</v>
      </c>
      <c r="W234" s="46"/>
      <c r="X234" s="46" t="str">
        <f>VLOOKUP($D234,'[2]CSTD CS'!$D$26:$X$346,11,0)</f>
        <v>Giáo án điện tử đối với bài giảng Động cơ đốt trong</v>
      </c>
      <c r="Y234" s="3"/>
      <c r="Z234" s="325" t="str">
        <f>VLOOKUP($D234,'[2]CSTD CS'!$D$26:$X$346,10,0)</f>
        <v>x</v>
      </c>
      <c r="AA234" s="46"/>
      <c r="AB234" s="49"/>
      <c r="AC234" s="325" t="str">
        <f>VLOOKUP($D234,'[2]CSTD CS'!$D$26:$X$346,12,0)</f>
        <v>x</v>
      </c>
      <c r="AD234" s="46"/>
      <c r="AE234" s="46" t="str">
        <f>VLOOKUP($D234,'[2]CSTD CS'!$D$26:$X$346,14,0)</f>
        <v>Biên dịch tài liệu tham khảo học phần động cơ đốt trong về nguyên lý làm việc của hệ thống làm mát trên phần mềm powerpoint</v>
      </c>
      <c r="AF234" s="3"/>
      <c r="AG234" s="46">
        <f>VLOOKUP($D234,'[2]CSTD CS'!$D$26:$X$346,13,0)</f>
        <v>0</v>
      </c>
      <c r="AH234" s="46"/>
      <c r="AI234" s="49"/>
      <c r="AJ234" s="46">
        <f>VLOOKUP($D234,'[2]CSTD CS'!$D$26:$X$346,15,0)</f>
        <v>0</v>
      </c>
      <c r="AK234" s="46"/>
      <c r="AL234" s="46" t="str">
        <f>VLOOKUP($D234,'[2]CSTD CS'!$D$26:$X$346,17,0)</f>
        <v>Biên dịch tài liệu tham khảo bằng Powerpoint  về nguyên lý làm việc của hệ thống đánh lửa điện tử học phần Động cơ đốt trong</v>
      </c>
      <c r="AM234" s="3"/>
      <c r="AN234" s="46">
        <f>VLOOKUP($D234,'[2]CSTD CS'!$D$26:$X$346,16,0)</f>
        <v>0</v>
      </c>
      <c r="AO234" s="46"/>
      <c r="AP234" s="41"/>
      <c r="AQ234" s="46">
        <f>VLOOKUP($D234,'[3]CSTD CS'!$D$25:$AD$344,13,0)</f>
        <v>0</v>
      </c>
      <c r="AR234" s="46"/>
      <c r="AS234" s="3" t="s">
        <v>707</v>
      </c>
      <c r="AT234" s="3"/>
      <c r="AU234" s="46"/>
      <c r="AV234" s="3"/>
      <c r="AW234" s="62"/>
      <c r="AX234" s="46">
        <f>VLOOKUP($D234,'[3]CSTD CS'!$D$25:$AD$344,15,0)</f>
        <v>0</v>
      </c>
      <c r="AY234" s="46"/>
      <c r="AZ234" s="3" t="s">
        <v>834</v>
      </c>
      <c r="BA234" s="3"/>
      <c r="BB234" s="46"/>
      <c r="BC234" s="3"/>
      <c r="BD234" s="33"/>
      <c r="BE234" s="46">
        <f>VLOOKUP($D234,'[3]CSTD CS'!$D$25:$AD$344,17,0)</f>
        <v>0</v>
      </c>
      <c r="BF234" s="46"/>
      <c r="BG234" s="3">
        <v>0</v>
      </c>
      <c r="BH234" s="3"/>
      <c r="BI234" s="46"/>
      <c r="BJ234" s="46"/>
      <c r="BK234" s="46"/>
      <c r="BL234" s="73"/>
      <c r="BM234" s="46">
        <f>VLOOKUP($D234,'[3]CSTD CS'!$D$25:$AD$344,20,0)</f>
        <v>0</v>
      </c>
      <c r="BN234" s="46">
        <f>VLOOKUP(C234,'[4]TH cham SK'!$P$19:$S$167,4,0)</f>
        <v>0</v>
      </c>
      <c r="BO234" s="3" t="s">
        <v>1033</v>
      </c>
      <c r="BP234" s="46"/>
      <c r="BQ234" s="46"/>
      <c r="BR234" s="46"/>
      <c r="BS234" s="46"/>
      <c r="BT234" s="73"/>
      <c r="BU234" s="46">
        <f>VLOOKUP($D234,'[3]CSTD CS'!$D$25:$AA$344,23,0)</f>
        <v>0</v>
      </c>
      <c r="BV234" s="46">
        <f>VLOOKUP(C234,'[5]TH chi tiet'!$N$15:$Q$161,4,0)</f>
        <v>0</v>
      </c>
      <c r="BW234" s="3" t="s">
        <v>1175</v>
      </c>
      <c r="BX234" s="3"/>
      <c r="BY234" s="46"/>
      <c r="BZ234" s="46"/>
      <c r="CA234" s="46"/>
      <c r="CB234" s="46"/>
      <c r="CC234" s="46" t="str">
        <f>VLOOKUP($D234,'[3]CSTD CS'!$D$25:$AD$344,25,0)</f>
        <v>HTXS NV</v>
      </c>
      <c r="CD234" s="46"/>
      <c r="CE234" s="46"/>
      <c r="CF234" s="3" t="s">
        <v>1329</v>
      </c>
      <c r="CG234" s="46"/>
      <c r="CH234" s="46">
        <f>VLOOKUP(D234,[7]LTT!$D$10:$Q$342,10,0)</f>
        <v>0</v>
      </c>
      <c r="CI234" s="3"/>
      <c r="CJ234" s="12" t="str">
        <f>VLOOKUP(D234,'[8]XET CUOI NAM'!$E$9:$BF$332,53,0)</f>
        <v>HTXS NV</v>
      </c>
      <c r="CK234" s="12">
        <f>VLOOKUP($D234,'[9]Mau 6'!$D$10:$R$333,7,0)</f>
        <v>0</v>
      </c>
      <c r="CL234" s="12"/>
      <c r="CM234" s="3" t="s">
        <v>1504</v>
      </c>
      <c r="CN234" s="12">
        <f>SUM(COUNTIF(BU234,"x"),COUNTIF(CD234,"x"),COUNTIF(CK234,"x"))</f>
        <v>0</v>
      </c>
      <c r="CO234" s="12">
        <f>VLOOKUP($D234,'[9]Mau 6'!$D$10:$R$333,10,0)</f>
        <v>0</v>
      </c>
      <c r="CP234" s="46"/>
      <c r="CQ234" s="12">
        <f>VLOOKUP($D234,'[9]Mau 6'!$D$10:$R$333,10,0)</f>
        <v>0</v>
      </c>
      <c r="CR234" s="12">
        <f>VLOOKUP($D234,'[9]Mau 6'!$D$10:$R$333,10,0)</f>
        <v>0</v>
      </c>
      <c r="CS234" s="12" t="s">
        <v>371</v>
      </c>
      <c r="CT234" s="337" t="s">
        <v>315</v>
      </c>
      <c r="CU234" s="12" t="str">
        <f>VLOOKUP($D234,'[11]XET CUOI NAM'!$E$9:$BF$336,47,0)</f>
        <v>Tốt</v>
      </c>
      <c r="CV234" s="3" t="s">
        <v>1702</v>
      </c>
      <c r="CW234" s="12"/>
      <c r="CX234" s="12"/>
      <c r="CY234" s="46"/>
      <c r="CZ234" s="46"/>
      <c r="DA234" s="46"/>
      <c r="DB234" s="12" t="s">
        <v>2227</v>
      </c>
      <c r="DC234" s="337" t="s">
        <v>315</v>
      </c>
      <c r="DD234" s="12" t="s">
        <v>2227</v>
      </c>
      <c r="DE234" s="17" t="s">
        <v>2135</v>
      </c>
      <c r="DF234" s="5"/>
      <c r="DG234" s="5" t="s">
        <v>315</v>
      </c>
      <c r="DH234" s="5"/>
      <c r="DI234" s="5"/>
      <c r="DJ234" s="5"/>
    </row>
    <row r="235" spans="1:114" s="9" customFormat="1" ht="30" hidden="1" customHeight="1" x14ac:dyDescent="0.25">
      <c r="A235" s="12">
        <f>IF(C235="","",SUBTOTAL(3,$D$24:D235))</f>
        <v>21</v>
      </c>
      <c r="B235" s="12">
        <f>COUNTIF($E$24:E235,E235)</f>
        <v>3</v>
      </c>
      <c r="C235" s="187" t="s">
        <v>133</v>
      </c>
      <c r="D235" s="12" t="str">
        <f>VLOOKUP(C235,'[1]XET CUOI NAM'!$D$9:$E$332,2,0)</f>
        <v>01013004</v>
      </c>
      <c r="E235" s="12" t="s">
        <v>401</v>
      </c>
      <c r="F235" s="12" t="s">
        <v>378</v>
      </c>
      <c r="G235" s="49"/>
      <c r="H235" s="46">
        <f>VLOOKUP($D235,'[2]CSTD CS'!$D$26:$X$346,3,0)</f>
        <v>0</v>
      </c>
      <c r="I235" s="46"/>
      <c r="J235" s="46">
        <f>VLOOKUP($D235,'[2]CSTD CS'!$D$26:$X$346,5,0)</f>
        <v>0</v>
      </c>
      <c r="K235" s="3"/>
      <c r="L235" s="46">
        <f>VLOOKUP($D235,'[2]CSTD CS'!$D$26:$X$346,4,0)</f>
        <v>0</v>
      </c>
      <c r="M235" s="46"/>
      <c r="N235" s="49"/>
      <c r="O235" s="46">
        <f>VLOOKUP($D235,'[2]CSTD CS'!$D$26:$X$346,6,0)</f>
        <v>0</v>
      </c>
      <c r="P235" s="46"/>
      <c r="Q235" s="46">
        <f>VLOOKUP($D235,'[2]CSTD CS'!$D$26:$X$346,8,0)</f>
        <v>0</v>
      </c>
      <c r="R235" s="3"/>
      <c r="S235" s="46">
        <f>VLOOKUP($D235,'[2]CSTD CS'!$D$26:$X$346,7,0)</f>
        <v>0</v>
      </c>
      <c r="T235" s="46"/>
      <c r="U235" s="49"/>
      <c r="V235" s="46">
        <f>VLOOKUP($D235,'[2]CSTD CS'!$D$26:$X$346,9,0)</f>
        <v>0</v>
      </c>
      <c r="W235" s="46"/>
      <c r="X235" s="46" t="str">
        <f>VLOOKUP($D235,'[2]CSTD CS'!$D$26:$X$346,11,0)</f>
        <v>Chế tạo cảo bơm hộp số tự động</v>
      </c>
      <c r="Y235" s="3"/>
      <c r="Z235" s="46">
        <f>VLOOKUP($D235,'[2]CSTD CS'!$D$26:$X$346,10,0)</f>
        <v>0</v>
      </c>
      <c r="AA235" s="46"/>
      <c r="AB235" s="49"/>
      <c r="AC235" s="46" t="str">
        <f>VLOOKUP($D235,'[2]CSTD CS'!$D$26:$X$346,12,0)</f>
        <v>x</v>
      </c>
      <c r="AD235" s="46"/>
      <c r="AE235" s="46" t="str">
        <f>VLOOKUP($D235,'[2]CSTD CS'!$D$26:$X$346,14,0)</f>
        <v>Mô hình hóa góc đặt bánh xe trên hệ thống lái trợ lực điện tử của ô tô của xưởng thực tập gầm ô tô</v>
      </c>
      <c r="AF235" s="3"/>
      <c r="AG235" s="46">
        <f>VLOOKUP($D235,'[2]CSTD CS'!$D$26:$X$346,13,0)</f>
        <v>0</v>
      </c>
      <c r="AH235" s="46"/>
      <c r="AI235" s="49"/>
      <c r="AJ235" s="46">
        <f>VLOOKUP($D235,'[2]CSTD CS'!$D$26:$X$346,15,0)</f>
        <v>0</v>
      </c>
      <c r="AK235" s="46"/>
      <c r="AL235" s="46" t="str">
        <f>VLOOKUP($D235,'[2]CSTD CS'!$D$26:$X$346,17,0)</f>
        <v xml:space="preserve">Biên dịch tài liệu tham khảo bằng Powerpoint của học phần Thực tập ô tô 2 về Hộp số U340E </v>
      </c>
      <c r="AM235" s="3"/>
      <c r="AN235" s="46">
        <f>VLOOKUP($D235,'[2]CSTD CS'!$D$26:$X$346,16,0)</f>
        <v>0</v>
      </c>
      <c r="AO235" s="46"/>
      <c r="AP235" s="41"/>
      <c r="AQ235" s="46">
        <f>VLOOKUP($D235,'[3]CSTD CS'!$D$25:$AD$344,13,0)</f>
        <v>0</v>
      </c>
      <c r="AR235" s="46"/>
      <c r="AS235" s="3" t="s">
        <v>708</v>
      </c>
      <c r="AT235" s="3"/>
      <c r="AU235" s="46"/>
      <c r="AV235" s="3"/>
      <c r="AW235" s="62"/>
      <c r="AX235" s="46">
        <f>VLOOKUP($D235,'[3]CSTD CS'!$D$25:$AD$344,15,0)</f>
        <v>0</v>
      </c>
      <c r="AY235" s="46"/>
      <c r="AZ235" s="3">
        <v>0</v>
      </c>
      <c r="BA235" s="3"/>
      <c r="BB235" s="46"/>
      <c r="BC235" s="3"/>
      <c r="BD235" s="33"/>
      <c r="BE235" s="46">
        <f>VLOOKUP($D235,'[3]CSTD CS'!$D$25:$AD$344,17,0)</f>
        <v>0</v>
      </c>
      <c r="BF235" s="46"/>
      <c r="BG235" s="3" t="s">
        <v>921</v>
      </c>
      <c r="BH235" s="3"/>
      <c r="BI235" s="46"/>
      <c r="BJ235" s="46"/>
      <c r="BK235" s="46"/>
      <c r="BL235" s="60"/>
      <c r="BM235" s="46" t="str">
        <f>VLOOKUP($D235,'[3]CSTD CS'!$D$25:$AD$344,20,0)</f>
        <v>x</v>
      </c>
      <c r="BN235" s="46" t="str">
        <f>VLOOKUP(C235,'[4]TH cham SK'!$P$19:$S$167,4,0)</f>
        <v>X</v>
      </c>
      <c r="BO235" s="3" t="s">
        <v>1034</v>
      </c>
      <c r="BP235" s="46"/>
      <c r="BQ235" s="46"/>
      <c r="BR235" s="46"/>
      <c r="BS235" s="46"/>
      <c r="BT235" s="60"/>
      <c r="BU235" s="46">
        <f>VLOOKUP($D235,'[3]CSTD CS'!$D$25:$AA$344,23,0)</f>
        <v>0</v>
      </c>
      <c r="BV235" s="46">
        <f>VLOOKUP(C235,'[5]TH chi tiet'!$N$15:$Q$161,4,0)</f>
        <v>0</v>
      </c>
      <c r="BW235" s="3" t="s">
        <v>1176</v>
      </c>
      <c r="BX235" s="3"/>
      <c r="BY235" s="46"/>
      <c r="BZ235" s="46"/>
      <c r="CA235" s="46"/>
      <c r="CB235" s="46"/>
      <c r="CC235" s="46" t="str">
        <f>VLOOKUP($D235,'[3]CSTD CS'!$D$25:$AD$344,25,0)</f>
        <v>HTXS NV</v>
      </c>
      <c r="CD235" s="46" t="str">
        <f>VLOOKUP($C235,[6]LTT!$C$10:$J$342,7,0)</f>
        <v>X</v>
      </c>
      <c r="CE235" s="46" t="s">
        <v>315</v>
      </c>
      <c r="CF235" s="3" t="s">
        <v>1330</v>
      </c>
      <c r="CG235" s="46"/>
      <c r="CH235" s="46">
        <f>VLOOKUP(D235,[7]LTT!$D$10:$Q$342,10,0)</f>
        <v>0</v>
      </c>
      <c r="CI235" s="3"/>
      <c r="CJ235" s="12" t="str">
        <f>VLOOKUP(D235,'[8]XET CUOI NAM'!$E$9:$BF$332,53,0)</f>
        <v>HTXS NV</v>
      </c>
      <c r="CK235" s="12" t="str">
        <f>VLOOKUP($D235,'[9]Mau 6'!$D$10:$R$333,7,0)</f>
        <v>X</v>
      </c>
      <c r="CL235" s="12" t="str">
        <f>VLOOKUP(D235,[10]PL7!$F$17:$G$117,2,0)</f>
        <v>X</v>
      </c>
      <c r="CM235" s="3" t="s">
        <v>1505</v>
      </c>
      <c r="CN235" s="12"/>
      <c r="CO235" s="12" t="s">
        <v>346</v>
      </c>
      <c r="CP235" s="46"/>
      <c r="CQ235" s="12"/>
      <c r="CR235" s="12"/>
      <c r="CS235" s="12" t="s">
        <v>431</v>
      </c>
      <c r="CT235" s="12"/>
      <c r="CU235" s="12" t="str">
        <f>VLOOKUP($D235,'[11]XET CUOI NAM'!$E$9:$BF$336,47,0)</f>
        <v>Tốt</v>
      </c>
      <c r="CV235" s="3" t="s">
        <v>1703</v>
      </c>
      <c r="CW235" s="12"/>
      <c r="CX235" s="12"/>
      <c r="CY235" s="46"/>
      <c r="CZ235" s="46"/>
      <c r="DA235" s="46"/>
      <c r="DB235" s="12" t="s">
        <v>2227</v>
      </c>
      <c r="DC235" s="12" t="s">
        <v>315</v>
      </c>
      <c r="DD235" s="12" t="s">
        <v>2226</v>
      </c>
      <c r="DE235" s="17" t="s">
        <v>2136</v>
      </c>
      <c r="DF235" s="5">
        <f>VLOOKUP($C235,'[21]Mau 2'!$C$9:$J$35,6,0)</f>
        <v>0</v>
      </c>
      <c r="DG235" s="5"/>
      <c r="DH235" s="5"/>
      <c r="DI235" s="5"/>
      <c r="DJ235" s="5"/>
    </row>
    <row r="236" spans="1:114" s="6" customFormat="1" ht="30" hidden="1" customHeight="1" x14ac:dyDescent="0.25">
      <c r="A236" s="12">
        <f>IF(C236="","",SUBTOTAL(3,$D$24:D236))</f>
        <v>21</v>
      </c>
      <c r="B236" s="12">
        <f>COUNTIF($E$24:E236,E236)</f>
        <v>4</v>
      </c>
      <c r="C236" s="187" t="s">
        <v>134</v>
      </c>
      <c r="D236" s="12" t="str">
        <f>VLOOKUP(C236,'[1]XET CUOI NAM'!$D$9:$E$332,2,0)</f>
        <v>01013021</v>
      </c>
      <c r="E236" s="12" t="s">
        <v>401</v>
      </c>
      <c r="F236" s="12" t="s">
        <v>378</v>
      </c>
      <c r="G236" s="49"/>
      <c r="H236" s="46">
        <f>VLOOKUP($D236,'[2]CSTD CS'!$D$26:$X$346,3,0)</f>
        <v>0</v>
      </c>
      <c r="I236" s="46"/>
      <c r="J236" s="46">
        <f>VLOOKUP($D236,'[2]CSTD CS'!$D$26:$X$346,5,0)</f>
        <v>0</v>
      </c>
      <c r="K236" s="3"/>
      <c r="L236" s="46">
        <f>VLOOKUP($D236,'[2]CSTD CS'!$D$26:$X$346,4,0)</f>
        <v>0</v>
      </c>
      <c r="M236" s="46"/>
      <c r="N236" s="49"/>
      <c r="O236" s="46">
        <f>VLOOKUP($D236,'[2]CSTD CS'!$D$26:$X$346,6,0)</f>
        <v>0</v>
      </c>
      <c r="P236" s="46"/>
      <c r="Q236" s="46">
        <f>VLOOKUP($D236,'[2]CSTD CS'!$D$26:$X$346,8,0)</f>
        <v>0</v>
      </c>
      <c r="R236" s="3"/>
      <c r="S236" s="46">
        <f>VLOOKUP($D236,'[2]CSTD CS'!$D$26:$X$346,7,0)</f>
        <v>0</v>
      </c>
      <c r="T236" s="46"/>
      <c r="U236" s="49"/>
      <c r="V236" s="46">
        <f>VLOOKUP($D236,'[2]CSTD CS'!$D$26:$X$346,9,0)</f>
        <v>0</v>
      </c>
      <c r="W236" s="46"/>
      <c r="X236" s="46">
        <f>VLOOKUP($D236,'[2]CSTD CS'!$D$26:$X$346,11,0)</f>
        <v>0</v>
      </c>
      <c r="Y236" s="3"/>
      <c r="Z236" s="46">
        <f>VLOOKUP($D236,'[2]CSTD CS'!$D$26:$X$346,10,0)</f>
        <v>0</v>
      </c>
      <c r="AA236" s="46"/>
      <c r="AB236" s="49"/>
      <c r="AC236" s="46" t="str">
        <f>VLOOKUP($D236,'[2]CSTD CS'!$D$26:$X$346,12,0)</f>
        <v>x</v>
      </c>
      <c r="AD236" s="46"/>
      <c r="AE236" s="46" t="str">
        <f>VLOOKUP($D236,'[2]CSTD CS'!$D$26:$X$346,14,0)</f>
        <v>Biên dịch tài liệu tham khảo học phần thực tập điện ô tô 2 hệ thống âm thanh và các thiết bị điện trên phần mềm powerpoint</v>
      </c>
      <c r="AF236" s="3"/>
      <c r="AG236" s="46">
        <f>VLOOKUP($D236,'[2]CSTD CS'!$D$26:$X$346,13,0)</f>
        <v>0</v>
      </c>
      <c r="AH236" s="46"/>
      <c r="AI236" s="49"/>
      <c r="AJ236" s="46">
        <f>VLOOKUP($D236,'[2]CSTD CS'!$D$26:$X$346,15,0)</f>
        <v>0</v>
      </c>
      <c r="AK236" s="46"/>
      <c r="AL236" s="46" t="str">
        <f>VLOOKUP($D236,'[2]CSTD CS'!$D$26:$X$346,17,0)</f>
        <v>Chế tạo dụng cụ lấy chổi than máy khởi động của động cơ ô tô</v>
      </c>
      <c r="AM236" s="3"/>
      <c r="AN236" s="46">
        <f>VLOOKUP($D236,'[2]CSTD CS'!$D$26:$X$346,16,0)</f>
        <v>0</v>
      </c>
      <c r="AO236" s="46"/>
      <c r="AP236" s="41"/>
      <c r="AQ236" s="46">
        <f>VLOOKUP($D236,'[3]CSTD CS'!$D$25:$AD$344,13,0)</f>
        <v>0</v>
      </c>
      <c r="AR236" s="46"/>
      <c r="AS236" s="3" t="s">
        <v>709</v>
      </c>
      <c r="AT236" s="3"/>
      <c r="AU236" s="46"/>
      <c r="AV236" s="3"/>
      <c r="AW236" s="62"/>
      <c r="AX236" s="46">
        <f>VLOOKUP($D236,'[3]CSTD CS'!$D$25:$AD$344,15,0)</f>
        <v>0</v>
      </c>
      <c r="AY236" s="46"/>
      <c r="AZ236" s="3" t="s">
        <v>835</v>
      </c>
      <c r="BA236" s="3"/>
      <c r="BB236" s="46"/>
      <c r="BC236" s="3"/>
      <c r="BD236" s="33"/>
      <c r="BE236" s="46">
        <f>VLOOKUP($D236,'[3]CSTD CS'!$D$25:$AD$344,17,0)</f>
        <v>0</v>
      </c>
      <c r="BF236" s="46"/>
      <c r="BG236" s="3" t="s">
        <v>922</v>
      </c>
      <c r="BH236" s="3"/>
      <c r="BI236" s="46"/>
      <c r="BJ236" s="46"/>
      <c r="BK236" s="46"/>
      <c r="BL236" s="60"/>
      <c r="BM236" s="46" t="str">
        <f>VLOOKUP($D236,'[3]CSTD CS'!$D$25:$AD$344,20,0)</f>
        <v>x</v>
      </c>
      <c r="BN236" s="46" t="str">
        <f>VLOOKUP(C236,'[4]TH cham SK'!$P$19:$S$167,4,0)</f>
        <v>X</v>
      </c>
      <c r="BO236" s="3" t="s">
        <v>1035</v>
      </c>
      <c r="BP236" s="46"/>
      <c r="BQ236" s="46"/>
      <c r="BR236" s="46"/>
      <c r="BS236" s="46"/>
      <c r="BT236" s="60"/>
      <c r="BU236" s="46">
        <f>VLOOKUP($D236,'[3]CSTD CS'!$D$25:$AA$344,23,0)</f>
        <v>0</v>
      </c>
      <c r="BV236" s="46">
        <f>VLOOKUP(C236,'[5]TH chi tiet'!$N$15:$Q$161,4,0)</f>
        <v>0</v>
      </c>
      <c r="BW236" s="3" t="s">
        <v>1177</v>
      </c>
      <c r="BX236" s="3"/>
      <c r="BY236" s="46"/>
      <c r="BZ236" s="46"/>
      <c r="CA236" s="46"/>
      <c r="CB236" s="46"/>
      <c r="CC236" s="46" t="str">
        <f>VLOOKUP($D236,'[3]CSTD CS'!$D$25:$AD$344,25,0)</f>
        <v>HTXS NV</v>
      </c>
      <c r="CD236" s="46"/>
      <c r="CE236" s="46"/>
      <c r="CF236" s="3" t="s">
        <v>1331</v>
      </c>
      <c r="CG236" s="46"/>
      <c r="CH236" s="46">
        <f>VLOOKUP(D236,[7]LTT!$D$10:$Q$342,10,0)</f>
        <v>0</v>
      </c>
      <c r="CI236" s="3"/>
      <c r="CJ236" s="12" t="str">
        <f>VLOOKUP(D236,'[8]XET CUOI NAM'!$E$9:$BF$332,53,0)</f>
        <v>HTXS NV</v>
      </c>
      <c r="CK236" s="12">
        <f>VLOOKUP($D236,'[9]Mau 6'!$D$10:$R$333,7,0)</f>
        <v>0</v>
      </c>
      <c r="CL236" s="12"/>
      <c r="CM236" s="3" t="s">
        <v>1506</v>
      </c>
      <c r="CN236" s="12">
        <f>SUM(COUNTIF(BU236,"x"),COUNTIF(CD236,"x"),COUNTIF(CK236,"x"))</f>
        <v>0</v>
      </c>
      <c r="CO236" s="12">
        <f>VLOOKUP($D236,'[9]Mau 6'!$D$10:$R$333,10,0)</f>
        <v>0</v>
      </c>
      <c r="CP236" s="46"/>
      <c r="CQ236" s="12">
        <f>VLOOKUP($D236,'[9]Mau 6'!$D$10:$R$333,10,0)</f>
        <v>0</v>
      </c>
      <c r="CR236" s="12">
        <f>VLOOKUP($D236,'[9]Mau 6'!$D$10:$R$333,10,0)</f>
        <v>0</v>
      </c>
      <c r="CS236" s="12" t="s">
        <v>431</v>
      </c>
      <c r="CT236" s="12"/>
      <c r="CU236" s="12"/>
      <c r="CV236" s="3" t="s">
        <v>1704</v>
      </c>
      <c r="CW236" s="12"/>
      <c r="CX236" s="12"/>
      <c r="CY236" s="46"/>
      <c r="CZ236" s="46"/>
      <c r="DA236" s="46"/>
      <c r="DB236" s="12" t="s">
        <v>2226</v>
      </c>
      <c r="DC236" s="12" t="s">
        <v>315</v>
      </c>
      <c r="DD236" s="12" t="s">
        <v>2227</v>
      </c>
      <c r="DE236" s="17" t="s">
        <v>2137</v>
      </c>
      <c r="DF236" s="5">
        <f>VLOOKUP($C236,'[21]Mau 2'!$C$9:$J$35,6,0)</f>
        <v>0</v>
      </c>
      <c r="DG236" s="191"/>
      <c r="DH236" s="191"/>
      <c r="DI236" s="191"/>
      <c r="DJ236" s="205"/>
    </row>
    <row r="237" spans="1:114" s="6" customFormat="1" ht="30" hidden="1" customHeight="1" x14ac:dyDescent="0.25">
      <c r="A237" s="12">
        <f>IF(C237="","",SUBTOTAL(3,$D$24:D237))</f>
        <v>21</v>
      </c>
      <c r="B237" s="12">
        <f>COUNTIF($E$24:E237,E237)</f>
        <v>5</v>
      </c>
      <c r="C237" s="187" t="s">
        <v>135</v>
      </c>
      <c r="D237" s="12" t="str">
        <f>VLOOKUP(C237,'[1]XET CUOI NAM'!$D$9:$E$332,2,0)</f>
        <v>01013006</v>
      </c>
      <c r="E237" s="12" t="s">
        <v>401</v>
      </c>
      <c r="F237" s="12" t="s">
        <v>378</v>
      </c>
      <c r="G237" s="49"/>
      <c r="H237" s="46" t="str">
        <f>VLOOKUP($D237,'[2]CSTD CS'!$D$26:$X$346,3,0)</f>
        <v>x</v>
      </c>
      <c r="I237" s="46"/>
      <c r="J237" s="46" t="str">
        <f>VLOOKUP($D237,'[2]CSTD CS'!$D$26:$X$346,5,0)</f>
        <v>Biên soạn giáo trình lý thuyết Động cơ hệ Trung cấp và Biên soạn giáo trình Thực tập Động cơ Xăng hệ Liên thông</v>
      </c>
      <c r="K237" s="3"/>
      <c r="L237" s="46" t="str">
        <f>VLOOKUP($D237,'[2]CSTD CS'!$D$26:$X$346,4,0)</f>
        <v>x</v>
      </c>
      <c r="M237" s="46"/>
      <c r="N237" s="49"/>
      <c r="O237" s="46">
        <f>VLOOKUP($D237,'[2]CSTD CS'!$D$26:$X$346,6,0)</f>
        <v>0</v>
      </c>
      <c r="P237" s="46"/>
      <c r="Q237" s="46" t="str">
        <f>VLOOKUP($D237,'[2]CSTD CS'!$D$26:$X$346,8,0)</f>
        <v>Thi công mô hình dàn trải hệ thống hệ thống phun dầu điện tử trên động cơ 4 xylanh</v>
      </c>
      <c r="R237" s="3"/>
      <c r="S237" s="46">
        <f>VLOOKUP($D237,'[2]CSTD CS'!$D$26:$X$346,7,0)</f>
        <v>0</v>
      </c>
      <c r="T237" s="46"/>
      <c r="U237" s="49"/>
      <c r="V237" s="46">
        <f>VLOOKUP($D237,'[2]CSTD CS'!$D$26:$X$346,9,0)</f>
        <v>0</v>
      </c>
      <c r="W237" s="46"/>
      <c r="X237" s="46">
        <f>VLOOKUP($D237,'[2]CSTD CS'!$D$26:$X$346,11,0)</f>
        <v>0</v>
      </c>
      <c r="Y237" s="3"/>
      <c r="Z237" s="46">
        <f>VLOOKUP($D237,'[2]CSTD CS'!$D$26:$X$346,10,0)</f>
        <v>0</v>
      </c>
      <c r="AA237" s="46"/>
      <c r="AB237" s="49"/>
      <c r="AC237" s="46">
        <f>VLOOKUP($D237,'[2]CSTD CS'!$D$26:$X$346,12,0)</f>
        <v>0</v>
      </c>
      <c r="AD237" s="46"/>
      <c r="AE237" s="46" t="str">
        <f>VLOOKUP($D237,'[2]CSTD CS'!$D$26:$X$346,14,0)</f>
        <v xml:space="preserve">Chế tạo cảo puly cốt máy </v>
      </c>
      <c r="AF237" s="3"/>
      <c r="AG237" s="46">
        <f>VLOOKUP($D237,'[2]CSTD CS'!$D$26:$X$346,13,0)</f>
        <v>0</v>
      </c>
      <c r="AH237" s="46"/>
      <c r="AI237" s="49"/>
      <c r="AJ237" s="46">
        <f>VLOOKUP($D237,'[2]CSTD CS'!$D$26:$X$346,15,0)</f>
        <v>0</v>
      </c>
      <c r="AK237" s="46"/>
      <c r="AL237" s="46" t="str">
        <f>VLOOKUP($D237,'[2]CSTD CS'!$D$26:$X$346,17,0)</f>
        <v>Chế tạo dụng cụ giữ  puly trục khuỷu động cơ ô tô</v>
      </c>
      <c r="AM237" s="3"/>
      <c r="AN237" s="46">
        <f>VLOOKUP($D237,'[2]CSTD CS'!$D$26:$X$346,16,0)</f>
        <v>0</v>
      </c>
      <c r="AO237" s="46"/>
      <c r="AP237" s="41"/>
      <c r="AQ237" s="46">
        <f>VLOOKUP($D237,'[3]CSTD CS'!$D$25:$AD$344,13,0)</f>
        <v>0</v>
      </c>
      <c r="AR237" s="46"/>
      <c r="AS237" s="3">
        <v>0</v>
      </c>
      <c r="AT237" s="3"/>
      <c r="AU237" s="46"/>
      <c r="AV237" s="3"/>
      <c r="AW237" s="62"/>
      <c r="AX237" s="46">
        <f>VLOOKUP($D237,'[3]CSTD CS'!$D$25:$AD$344,15,0)</f>
        <v>0</v>
      </c>
      <c r="AY237" s="46"/>
      <c r="AZ237" s="3" t="s">
        <v>836</v>
      </c>
      <c r="BA237" s="3"/>
      <c r="BB237" s="46"/>
      <c r="BC237" s="3"/>
      <c r="BD237" s="33"/>
      <c r="BE237" s="46">
        <f>VLOOKUP($D237,'[3]CSTD CS'!$D$25:$AD$344,17,0)</f>
        <v>0</v>
      </c>
      <c r="BF237" s="46"/>
      <c r="BG237" s="3">
        <v>0</v>
      </c>
      <c r="BH237" s="3"/>
      <c r="BI237" s="46"/>
      <c r="BJ237" s="46"/>
      <c r="BK237" s="46"/>
      <c r="BL237" s="15"/>
      <c r="BM237" s="46">
        <f>VLOOKUP($D237,'[3]CSTD CS'!$D$25:$AD$344,20,0)</f>
        <v>0</v>
      </c>
      <c r="BN237" s="46">
        <f>VLOOKUP(C237,'[4]TH cham SK'!$P$19:$S$167,4,0)</f>
        <v>0</v>
      </c>
      <c r="BO237" s="3" t="s">
        <v>1036</v>
      </c>
      <c r="BP237" s="46"/>
      <c r="BQ237" s="46"/>
      <c r="BR237" s="46"/>
      <c r="BS237" s="46"/>
      <c r="BT237" s="15"/>
      <c r="BU237" s="46">
        <f>VLOOKUP($D237,'[3]CSTD CS'!$D$25:$AA$344,23,0)</f>
        <v>0</v>
      </c>
      <c r="BV237" s="46">
        <f>VLOOKUP(C237,'[5]TH chi tiet'!$N$15:$Q$161,4,0)</f>
        <v>0</v>
      </c>
      <c r="BW237" s="3" t="s">
        <v>1178</v>
      </c>
      <c r="BX237" s="3"/>
      <c r="BY237" s="46"/>
      <c r="BZ237" s="46"/>
      <c r="CA237" s="46"/>
      <c r="CB237" s="46"/>
      <c r="CC237" s="46" t="str">
        <f>VLOOKUP($D237,'[3]CSTD CS'!$D$25:$AD$344,25,0)</f>
        <v>HTXS NV</v>
      </c>
      <c r="CD237" s="46"/>
      <c r="CE237" s="46"/>
      <c r="CF237" s="3" t="s">
        <v>1332</v>
      </c>
      <c r="CG237" s="46"/>
      <c r="CH237" s="46">
        <f>VLOOKUP(D237,[7]LTT!$D$10:$Q$342,10,0)</f>
        <v>0</v>
      </c>
      <c r="CI237" s="3"/>
      <c r="CJ237" s="12" t="str">
        <f>VLOOKUP(D237,'[8]XET CUOI NAM'!$E$9:$BF$332,53,0)</f>
        <v>HTXS NV</v>
      </c>
      <c r="CK237" s="12" t="str">
        <f>VLOOKUP($D237,'[9]Mau 6'!$D$10:$R$333,7,0)</f>
        <v>X</v>
      </c>
      <c r="CL237" s="12" t="str">
        <f>VLOOKUP(D237,[10]PL7!$F$17:$G$117,2,0)</f>
        <v>X</v>
      </c>
      <c r="CM237" s="3" t="s">
        <v>1507</v>
      </c>
      <c r="CN237" s="12"/>
      <c r="CO237" s="12">
        <f>VLOOKUP($D237,'[9]Mau 6'!$D$10:$R$333,10,0)</f>
        <v>0</v>
      </c>
      <c r="CP237" s="46"/>
      <c r="CQ237" s="12">
        <f>VLOOKUP($D237,'[9]Mau 6'!$D$10:$R$333,10,0)</f>
        <v>0</v>
      </c>
      <c r="CR237" s="12">
        <f>VLOOKUP($D237,'[9]Mau 6'!$D$10:$R$333,10,0)</f>
        <v>0</v>
      </c>
      <c r="CS237" s="12" t="s">
        <v>431</v>
      </c>
      <c r="CT237" s="12"/>
      <c r="CU237" s="12"/>
      <c r="CV237" s="3" t="s">
        <v>1705</v>
      </c>
      <c r="CW237" s="12"/>
      <c r="CX237" s="12"/>
      <c r="CY237" s="46"/>
      <c r="CZ237" s="46"/>
      <c r="DA237" s="46"/>
      <c r="DB237" s="12" t="s">
        <v>2226</v>
      </c>
      <c r="DC237" s="12" t="s">
        <v>315</v>
      </c>
      <c r="DD237" s="12" t="s">
        <v>2227</v>
      </c>
      <c r="DE237" s="17" t="s">
        <v>2138</v>
      </c>
      <c r="DF237" s="5">
        <f>VLOOKUP($C237,'[21]Mau 2'!$C$9:$J$35,6,0)</f>
        <v>0</v>
      </c>
      <c r="DG237" s="191"/>
      <c r="DH237" s="191"/>
      <c r="DI237" s="191"/>
      <c r="DJ237" s="205"/>
    </row>
    <row r="238" spans="1:114" s="6" customFormat="1" ht="30" hidden="1" customHeight="1" x14ac:dyDescent="0.25">
      <c r="A238" s="12">
        <f>IF(C238="","",SUBTOTAL(3,$D$24:D238))</f>
        <v>21</v>
      </c>
      <c r="B238" s="12">
        <f>COUNTIF($E$24:E238,E238)</f>
        <v>6</v>
      </c>
      <c r="C238" s="187" t="s">
        <v>136</v>
      </c>
      <c r="D238" s="12" t="str">
        <f>VLOOKUP(C238,'[1]XET CUOI NAM'!$D$9:$E$332,2,0)</f>
        <v>01013018</v>
      </c>
      <c r="E238" s="12" t="s">
        <v>401</v>
      </c>
      <c r="F238" s="12" t="s">
        <v>378</v>
      </c>
      <c r="G238" s="49"/>
      <c r="H238" s="46">
        <f>VLOOKUP($D238,'[2]CSTD CS'!$D$26:$X$346,3,0)</f>
        <v>0</v>
      </c>
      <c r="I238" s="46"/>
      <c r="J238" s="46">
        <f>VLOOKUP($D238,'[2]CSTD CS'!$D$26:$X$346,5,0)</f>
        <v>0</v>
      </c>
      <c r="K238" s="3"/>
      <c r="L238" s="46">
        <f>VLOOKUP($D238,'[2]CSTD CS'!$D$26:$X$346,4,0)</f>
        <v>0</v>
      </c>
      <c r="M238" s="46"/>
      <c r="N238" s="49"/>
      <c r="O238" s="46">
        <f>VLOOKUP($D238,'[2]CSTD CS'!$D$26:$X$346,6,0)</f>
        <v>0</v>
      </c>
      <c r="P238" s="46"/>
      <c r="Q238" s="46">
        <f>VLOOKUP($D238,'[2]CSTD CS'!$D$26:$X$346,8,0)</f>
        <v>0</v>
      </c>
      <c r="R238" s="3"/>
      <c r="S238" s="46">
        <f>VLOOKUP($D238,'[2]CSTD CS'!$D$26:$X$346,7,0)</f>
        <v>0</v>
      </c>
      <c r="T238" s="46"/>
      <c r="U238" s="49"/>
      <c r="V238" s="46">
        <f>VLOOKUP($D238,'[2]CSTD CS'!$D$26:$X$346,9,0)</f>
        <v>0</v>
      </c>
      <c r="W238" s="46"/>
      <c r="X238" s="46">
        <f>VLOOKUP($D238,'[2]CSTD CS'!$D$26:$X$346,11,0)</f>
        <v>0</v>
      </c>
      <c r="Y238" s="3"/>
      <c r="Z238" s="46">
        <f>VLOOKUP($D238,'[2]CSTD CS'!$D$26:$X$346,10,0)</f>
        <v>0</v>
      </c>
      <c r="AA238" s="46"/>
      <c r="AB238" s="49"/>
      <c r="AC238" s="46" t="str">
        <f>VLOOKUP($D238,'[2]CSTD CS'!$D$26:$X$346,12,0)</f>
        <v>x</v>
      </c>
      <c r="AD238" s="46"/>
      <c r="AE238" s="46" t="str">
        <f>VLOOKUP($D238,'[2]CSTD CS'!$D$26:$X$346,14,0)</f>
        <v>Chế tạo cảo puly trục cam</v>
      </c>
      <c r="AF238" s="3"/>
      <c r="AG238" s="46">
        <f>VLOOKUP($D238,'[2]CSTD CS'!$D$26:$X$346,13,0)</f>
        <v>0</v>
      </c>
      <c r="AH238" s="46"/>
      <c r="AI238" s="49"/>
      <c r="AJ238" s="46">
        <f>VLOOKUP($D238,'[2]CSTD CS'!$D$26:$X$346,15,0)</f>
        <v>0</v>
      </c>
      <c r="AK238" s="46"/>
      <c r="AL238" s="46" t="str">
        <f>VLOOKUP($D238,'[2]CSTD CS'!$D$26:$X$346,17,0)</f>
        <v>Thi công mô hình dàn trải máy khởi động động cơ ô tô</v>
      </c>
      <c r="AM238" s="3"/>
      <c r="AN238" s="46">
        <f>VLOOKUP($D238,'[2]CSTD CS'!$D$26:$X$346,16,0)</f>
        <v>0</v>
      </c>
      <c r="AO238" s="46"/>
      <c r="AP238" s="41"/>
      <c r="AQ238" s="46">
        <f>VLOOKUP($D238,'[3]CSTD CS'!$D$25:$AD$344,13,0)</f>
        <v>0</v>
      </c>
      <c r="AR238" s="46"/>
      <c r="AS238" s="3" t="s">
        <v>710</v>
      </c>
      <c r="AT238" s="3"/>
      <c r="AU238" s="46"/>
      <c r="AV238" s="3"/>
      <c r="AW238" s="62"/>
      <c r="AX238" s="46">
        <f>VLOOKUP($D238,'[3]CSTD CS'!$D$25:$AD$344,15,0)</f>
        <v>0</v>
      </c>
      <c r="AY238" s="46"/>
      <c r="AZ238" s="3" t="s">
        <v>837</v>
      </c>
      <c r="BA238" s="3"/>
      <c r="BB238" s="46"/>
      <c r="BC238" s="3"/>
      <c r="BD238" s="33"/>
      <c r="BE238" s="46">
        <f>VLOOKUP($D238,'[3]CSTD CS'!$D$25:$AD$344,17,0)</f>
        <v>0</v>
      </c>
      <c r="BF238" s="46"/>
      <c r="BG238" s="3">
        <v>0</v>
      </c>
      <c r="BH238" s="3"/>
      <c r="BI238" s="46"/>
      <c r="BJ238" s="46"/>
      <c r="BK238" s="46"/>
      <c r="BL238" s="59"/>
      <c r="BM238" s="46">
        <f>VLOOKUP($D238,'[3]CSTD CS'!$D$25:$AD$344,20,0)</f>
        <v>0</v>
      </c>
      <c r="BN238" s="46">
        <f>VLOOKUP(C238,'[4]TH cham SK'!$P$19:$S$167,4,0)</f>
        <v>0</v>
      </c>
      <c r="BO238" s="3" t="s">
        <v>1037</v>
      </c>
      <c r="BP238" s="46"/>
      <c r="BQ238" s="46"/>
      <c r="BR238" s="46"/>
      <c r="BS238" s="46"/>
      <c r="BT238" s="59"/>
      <c r="BU238" s="46">
        <f>VLOOKUP($D238,'[3]CSTD CS'!$D$25:$AA$344,23,0)</f>
        <v>0</v>
      </c>
      <c r="BV238" s="46">
        <f>VLOOKUP(C238,'[5]TH chi tiet'!$N$15:$Q$161,4,0)</f>
        <v>0</v>
      </c>
      <c r="BW238" s="3" t="s">
        <v>1179</v>
      </c>
      <c r="BX238" s="3"/>
      <c r="BY238" s="46"/>
      <c r="BZ238" s="46"/>
      <c r="CA238" s="46"/>
      <c r="CB238" s="46"/>
      <c r="CC238" s="46" t="str">
        <f>VLOOKUP($D238,'[3]CSTD CS'!$D$25:$AD$344,25,0)</f>
        <v>HTT NV</v>
      </c>
      <c r="CD238" s="46"/>
      <c r="CE238" s="46"/>
      <c r="CF238" s="3" t="s">
        <v>1333</v>
      </c>
      <c r="CG238" s="46"/>
      <c r="CH238" s="46">
        <f>VLOOKUP(D238,[7]LTT!$D$10:$Q$342,10,0)</f>
        <v>0</v>
      </c>
      <c r="CI238" s="3"/>
      <c r="CJ238" s="12" t="str">
        <f>VLOOKUP(D238,'[8]XET CUOI NAM'!$E$9:$BF$332,53,0)</f>
        <v>HTT NV</v>
      </c>
      <c r="CK238" s="12">
        <f>VLOOKUP($D238,'[9]Mau 6'!$D$10:$R$333,7,0)</f>
        <v>0</v>
      </c>
      <c r="CL238" s="12"/>
      <c r="CM238" s="3" t="s">
        <v>1508</v>
      </c>
      <c r="CN238" s="12">
        <f t="shared" ref="CN238:CN243" si="15">SUM(COUNTIF(BU238,"x"),COUNTIF(CD238,"x"),COUNTIF(CK238,"x"))</f>
        <v>0</v>
      </c>
      <c r="CO238" s="12">
        <f>VLOOKUP($D238,'[9]Mau 6'!$D$10:$R$333,10,0)</f>
        <v>0</v>
      </c>
      <c r="CP238" s="46"/>
      <c r="CQ238" s="12">
        <f>VLOOKUP($D238,'[9]Mau 6'!$D$10:$R$333,10,0)</f>
        <v>0</v>
      </c>
      <c r="CR238" s="12">
        <f>VLOOKUP($D238,'[9]Mau 6'!$D$10:$R$333,10,0)</f>
        <v>0</v>
      </c>
      <c r="CS238" s="12" t="s">
        <v>431</v>
      </c>
      <c r="CT238" s="12"/>
      <c r="CU238" s="12"/>
      <c r="CV238" s="3" t="s">
        <v>1706</v>
      </c>
      <c r="CW238" s="12"/>
      <c r="CX238" s="12"/>
      <c r="CY238" s="46"/>
      <c r="CZ238" s="46"/>
      <c r="DA238" s="46"/>
      <c r="DB238" s="12" t="s">
        <v>2227</v>
      </c>
      <c r="DC238" s="12">
        <v>0</v>
      </c>
      <c r="DD238" s="12"/>
      <c r="DE238" s="17" t="s">
        <v>2139</v>
      </c>
      <c r="DF238" s="5">
        <f>VLOOKUP($C238,'[21]Mau 2'!$C$9:$J$35,6,0)</f>
        <v>0</v>
      </c>
      <c r="DG238" s="191"/>
      <c r="DH238" s="191"/>
      <c r="DI238" s="191"/>
      <c r="DJ238" s="205"/>
    </row>
    <row r="239" spans="1:114" s="6" customFormat="1" ht="30" hidden="1" customHeight="1" x14ac:dyDescent="0.25">
      <c r="A239" s="12">
        <f>IF(C239="","",SUBTOTAL(3,$D$24:D239))</f>
        <v>21</v>
      </c>
      <c r="B239" s="12">
        <f>COUNTIF($E$24:E239,E239)</f>
        <v>7</v>
      </c>
      <c r="C239" s="187" t="s">
        <v>137</v>
      </c>
      <c r="D239" s="12" t="str">
        <f>VLOOKUP(C239,'[1]XET CUOI NAM'!$D$9:$E$332,2,0)</f>
        <v>01013019</v>
      </c>
      <c r="E239" s="12" t="s">
        <v>401</v>
      </c>
      <c r="F239" s="12" t="s">
        <v>378</v>
      </c>
      <c r="G239" s="49"/>
      <c r="H239" s="46">
        <f>VLOOKUP($D239,'[2]CSTD CS'!$D$26:$X$346,3,0)</f>
        <v>0</v>
      </c>
      <c r="I239" s="46"/>
      <c r="J239" s="46">
        <f>VLOOKUP($D239,'[2]CSTD CS'!$D$26:$X$346,5,0)</f>
        <v>0</v>
      </c>
      <c r="K239" s="3"/>
      <c r="L239" s="46">
        <f>VLOOKUP($D239,'[2]CSTD CS'!$D$26:$X$346,4,0)</f>
        <v>0</v>
      </c>
      <c r="M239" s="46"/>
      <c r="N239" s="49"/>
      <c r="O239" s="46">
        <f>VLOOKUP($D239,'[2]CSTD CS'!$D$26:$X$346,6,0)</f>
        <v>0</v>
      </c>
      <c r="P239" s="46"/>
      <c r="Q239" s="46">
        <f>VLOOKUP($D239,'[2]CSTD CS'!$D$26:$X$346,8,0)</f>
        <v>0</v>
      </c>
      <c r="R239" s="3"/>
      <c r="S239" s="46">
        <f>VLOOKUP($D239,'[2]CSTD CS'!$D$26:$X$346,7,0)</f>
        <v>0</v>
      </c>
      <c r="T239" s="46"/>
      <c r="U239" s="49"/>
      <c r="V239" s="46" t="str">
        <f>VLOOKUP($D239,'[2]CSTD CS'!$D$26:$X$346,9,0)</f>
        <v>x</v>
      </c>
      <c r="W239" s="46"/>
      <c r="X239" s="46" t="str">
        <f>VLOOKUP($D239,'[2]CSTD CS'!$D$26:$X$346,11,0)</f>
        <v>Thiết kế thi công đồ gá bơm cao áp VE</v>
      </c>
      <c r="Y239" s="3"/>
      <c r="Z239" s="46">
        <f>VLOOKUP($D239,'[2]CSTD CS'!$D$26:$X$346,10,0)</f>
        <v>0</v>
      </c>
      <c r="AA239" s="46"/>
      <c r="AB239" s="49"/>
      <c r="AC239" s="46" t="str">
        <f>VLOOKUP($D239,'[2]CSTD CS'!$D$26:$X$346,12,0)</f>
        <v>x</v>
      </c>
      <c r="AD239" s="46"/>
      <c r="AE239" s="46" t="str">
        <f>VLOOKUP($D239,'[2]CSTD CS'!$D$26:$X$346,14,0)</f>
        <v>Thiết kế thi công dụng cụ chuyên dùng kiểm tra thời điểm khởi phun của bơm cao áp VE trên động cơ Diesel</v>
      </c>
      <c r="AF239" s="3"/>
      <c r="AG239" s="46" t="str">
        <f>VLOOKUP($D239,'[2]CSTD CS'!$D$26:$X$346,13,0)</f>
        <v>x</v>
      </c>
      <c r="AH239" s="46"/>
      <c r="AI239" s="49"/>
      <c r="AJ239" s="46" t="str">
        <f>VLOOKUP($D239,'[2]CSTD CS'!$D$26:$X$346,15,0)</f>
        <v>x</v>
      </c>
      <c r="AK239" s="46"/>
      <c r="AL239" s="46" t="str">
        <f>VLOOKUP($D239,'[2]CSTD CS'!$D$26:$X$346,17,0)</f>
        <v>Thi công mô hình hệ thống sấy nóng không khí trên đường ống nạp của động cơ Diesel</v>
      </c>
      <c r="AM239" s="3"/>
      <c r="AN239" s="46">
        <f>VLOOKUP($D239,'[2]CSTD CS'!$D$26:$X$346,16,0)</f>
        <v>0</v>
      </c>
      <c r="AO239" s="46"/>
      <c r="AP239" s="41"/>
      <c r="AQ239" s="46">
        <f>VLOOKUP($D239,'[3]CSTD CS'!$D$25:$AD$344,13,0)</f>
        <v>0</v>
      </c>
      <c r="AR239" s="46"/>
      <c r="AS239" s="3" t="s">
        <v>711</v>
      </c>
      <c r="AT239" s="3"/>
      <c r="AU239" s="46"/>
      <c r="AV239" s="3"/>
      <c r="AW239" s="62"/>
      <c r="AX239" s="46">
        <f>VLOOKUP($D239,'[3]CSTD CS'!$D$25:$AD$344,15,0)</f>
        <v>0</v>
      </c>
      <c r="AY239" s="46"/>
      <c r="AZ239" s="3">
        <v>0</v>
      </c>
      <c r="BA239" s="3"/>
      <c r="BB239" s="46"/>
      <c r="BC239" s="3"/>
      <c r="BD239" s="33"/>
      <c r="BE239" s="46">
        <f>VLOOKUP($D239,'[3]CSTD CS'!$D$25:$AD$344,17,0)</f>
        <v>0</v>
      </c>
      <c r="BF239" s="46"/>
      <c r="BG239" s="3">
        <v>0</v>
      </c>
      <c r="BH239" s="3"/>
      <c r="BI239" s="46"/>
      <c r="BJ239" s="46"/>
      <c r="BK239" s="46"/>
      <c r="BL239" s="55"/>
      <c r="BM239" s="46">
        <f>VLOOKUP($D239,'[3]CSTD CS'!$D$25:$AD$344,20,0)</f>
        <v>0</v>
      </c>
      <c r="BN239" s="46">
        <f>VLOOKUP(C239,'[4]TH cham SK'!$P$19:$S$167,4,0)</f>
        <v>0</v>
      </c>
      <c r="BO239" s="3" t="s">
        <v>1038</v>
      </c>
      <c r="BP239" s="46"/>
      <c r="BQ239" s="46"/>
      <c r="BR239" s="46"/>
      <c r="BS239" s="46"/>
      <c r="BT239" s="55"/>
      <c r="BU239" s="46">
        <f>VLOOKUP($D239,'[3]CSTD CS'!$D$25:$AA$344,23,0)</f>
        <v>0</v>
      </c>
      <c r="BV239" s="46">
        <f>VLOOKUP(C239,'[5]TH chi tiet'!$N$15:$Q$161,4,0)</f>
        <v>0</v>
      </c>
      <c r="BW239" s="3" t="s">
        <v>1180</v>
      </c>
      <c r="BX239" s="3"/>
      <c r="BY239" s="46"/>
      <c r="BZ239" s="307" t="s">
        <v>315</v>
      </c>
      <c r="CA239" s="46"/>
      <c r="CB239" s="46"/>
      <c r="CC239" s="46" t="str">
        <f>VLOOKUP($D239,'[3]CSTD CS'!$D$25:$AD$344,25,0)</f>
        <v>HTXS NV</v>
      </c>
      <c r="CD239" s="46"/>
      <c r="CE239" s="46"/>
      <c r="CF239" s="3" t="s">
        <v>1334</v>
      </c>
      <c r="CG239" s="46"/>
      <c r="CH239" s="46">
        <f>VLOOKUP(D239,[7]LTT!$D$10:$Q$342,10,0)</f>
        <v>0</v>
      </c>
      <c r="CI239" s="3"/>
      <c r="CJ239" s="12" t="str">
        <f>VLOOKUP(D239,'[8]XET CUOI NAM'!$E$9:$BF$332,53,0)</f>
        <v>HTT NV</v>
      </c>
      <c r="CK239" s="12">
        <f>VLOOKUP($D239,'[9]Mau 6'!$D$10:$R$333,7,0)</f>
        <v>0</v>
      </c>
      <c r="CL239" s="12" t="str">
        <f>VLOOKUP(D239,[10]PL7!$F$17:$G$117,2,0)</f>
        <v>X</v>
      </c>
      <c r="CM239" s="3" t="s">
        <v>1509</v>
      </c>
      <c r="CN239" s="12">
        <f t="shared" si="15"/>
        <v>0</v>
      </c>
      <c r="CO239" s="12">
        <f>VLOOKUP($D239,'[9]Mau 6'!$D$10:$R$333,10,0)</f>
        <v>0</v>
      </c>
      <c r="CP239" s="46"/>
      <c r="CQ239" s="12">
        <f>VLOOKUP($D239,'[9]Mau 6'!$D$10:$R$333,10,0)</f>
        <v>0</v>
      </c>
      <c r="CR239" s="12">
        <f>VLOOKUP($D239,'[9]Mau 6'!$D$10:$R$333,10,0)</f>
        <v>0</v>
      </c>
      <c r="CS239" s="12" t="s">
        <v>431</v>
      </c>
      <c r="CT239" s="12"/>
      <c r="CU239" s="12"/>
      <c r="CV239" s="3" t="s">
        <v>1707</v>
      </c>
      <c r="CW239" s="12"/>
      <c r="CX239" s="12"/>
      <c r="CY239" s="46"/>
      <c r="CZ239" s="46"/>
      <c r="DA239" s="46"/>
      <c r="DB239" s="12" t="s">
        <v>2227</v>
      </c>
      <c r="DC239" s="12" t="s">
        <v>315</v>
      </c>
      <c r="DD239" s="12" t="s">
        <v>2227</v>
      </c>
      <c r="DE239" s="17" t="s">
        <v>2140</v>
      </c>
      <c r="DF239" s="5">
        <f>VLOOKUP($C239,'[21]Mau 2'!$C$9:$J$35,6,0)</f>
        <v>0</v>
      </c>
      <c r="DG239" s="191"/>
      <c r="DH239" s="191"/>
      <c r="DI239" s="191"/>
      <c r="DJ239" s="205"/>
    </row>
    <row r="240" spans="1:114" s="6" customFormat="1" ht="30" hidden="1" customHeight="1" x14ac:dyDescent="0.25">
      <c r="A240" s="12">
        <f>IF(C240="","",SUBTOTAL(3,$D$24:D240))</f>
        <v>21</v>
      </c>
      <c r="B240" s="12">
        <f>COUNTIF($E$24:E240,E240)</f>
        <v>8</v>
      </c>
      <c r="C240" s="187" t="s">
        <v>138</v>
      </c>
      <c r="D240" s="12" t="str">
        <f>VLOOKUP(C240,'[1]XET CUOI NAM'!$D$9:$E$332,2,0)</f>
        <v>01013016</v>
      </c>
      <c r="E240" s="12" t="s">
        <v>401</v>
      </c>
      <c r="F240" s="12" t="s">
        <v>378</v>
      </c>
      <c r="G240" s="49"/>
      <c r="H240" s="46">
        <f>VLOOKUP($D240,'[2]CSTD CS'!$D$26:$X$346,3,0)</f>
        <v>0</v>
      </c>
      <c r="I240" s="46"/>
      <c r="J240" s="46">
        <f>VLOOKUP($D240,'[2]CSTD CS'!$D$26:$X$346,5,0)</f>
        <v>0</v>
      </c>
      <c r="K240" s="3"/>
      <c r="L240" s="46">
        <f>VLOOKUP($D240,'[2]CSTD CS'!$D$26:$X$346,4,0)</f>
        <v>0</v>
      </c>
      <c r="M240" s="46"/>
      <c r="N240" s="49"/>
      <c r="O240" s="46" t="str">
        <f>VLOOKUP($D240,'[2]CSTD CS'!$D$26:$X$346,6,0)</f>
        <v>x</v>
      </c>
      <c r="P240" s="46"/>
      <c r="Q240" s="46" t="str">
        <f>VLOOKUP($D240,'[2]CSTD CS'!$D$26:$X$346,8,0)</f>
        <v>Thi công mô hình động cơ phun dầu điều khiển bằng điện tử (Common rail) trên xe Renault K9K</v>
      </c>
      <c r="R240" s="3"/>
      <c r="S240" s="46">
        <f>VLOOKUP($D240,'[2]CSTD CS'!$D$26:$X$346,7,0)</f>
        <v>0</v>
      </c>
      <c r="T240" s="46"/>
      <c r="U240" s="49"/>
      <c r="V240" s="46" t="str">
        <f>VLOOKUP($D240,'[2]CSTD CS'!$D$26:$X$346,9,0)</f>
        <v>x</v>
      </c>
      <c r="W240" s="46"/>
      <c r="X240" s="46" t="str">
        <f>VLOOKUP($D240,'[2]CSTD CS'!$D$26:$X$346,11,0)</f>
        <v>Biên soạn giáo trình thực tập điện ô tô 2 cho bậc đào tạo cao đẳng ngành công nghệ kỹ thuật ô tô</v>
      </c>
      <c r="Y240" s="3"/>
      <c r="Z240" s="46" t="str">
        <f>VLOOKUP($D240,'[2]CSTD CS'!$D$26:$X$346,10,0)</f>
        <v>x</v>
      </c>
      <c r="AA240" s="46"/>
      <c r="AB240" s="49"/>
      <c r="AC240" s="46" t="str">
        <f>VLOOKUP($D240,'[2]CSTD CS'!$D$26:$X$346,12,0)</f>
        <v>x</v>
      </c>
      <c r="AD240" s="46"/>
      <c r="AE240" s="46" t="str">
        <f>VLOOKUP($D240,'[2]CSTD CS'!$D$26:$X$346,14,0)</f>
        <v>Chế tạo, thi công bộ dụng cụ đo thông mạch và xác định nguồn ra các hệ thống điện cơ bản trên ô tô tại xưởng Thực tập Điện ô tô</v>
      </c>
      <c r="AF240" s="3"/>
      <c r="AG240" s="46">
        <f>VLOOKUP($D240,'[2]CSTD CS'!$D$26:$X$346,13,0)</f>
        <v>0</v>
      </c>
      <c r="AH240" s="46"/>
      <c r="AI240" s="49"/>
      <c r="AJ240" s="46">
        <f>VLOOKUP($D240,'[2]CSTD CS'!$D$26:$X$346,15,0)</f>
        <v>0</v>
      </c>
      <c r="AK240" s="46"/>
      <c r="AL240" s="46" t="str">
        <f>VLOOKUP($D240,'[2]CSTD CS'!$D$26:$X$346,17,0)</f>
        <v>Thi công bộ dụng cụ xác định chân ra IC điều khiển hệ thống gạt nước ô tô</v>
      </c>
      <c r="AM240" s="3"/>
      <c r="AN240" s="46">
        <f>VLOOKUP($D240,'[2]CSTD CS'!$D$26:$X$346,16,0)</f>
        <v>0</v>
      </c>
      <c r="AO240" s="46"/>
      <c r="AP240" s="41"/>
      <c r="AQ240" s="46">
        <f>VLOOKUP($D240,'[3]CSTD CS'!$D$25:$AD$344,13,0)</f>
        <v>0</v>
      </c>
      <c r="AR240" s="46"/>
      <c r="AS240" s="3" t="s">
        <v>712</v>
      </c>
      <c r="AT240" s="3"/>
      <c r="AU240" s="46"/>
      <c r="AV240" s="3"/>
      <c r="AW240" s="62"/>
      <c r="AX240" s="325" t="str">
        <f>VLOOKUP($D240,'[3]CSTD CS'!$D$25:$AD$344,15,0)</f>
        <v>x</v>
      </c>
      <c r="AY240" s="46" t="s">
        <v>346</v>
      </c>
      <c r="AZ240" s="3" t="s">
        <v>838</v>
      </c>
      <c r="BA240" s="3"/>
      <c r="BB240" s="46"/>
      <c r="BC240" s="3"/>
      <c r="BD240" s="33"/>
      <c r="BE240" s="46">
        <f>VLOOKUP($D240,'[3]CSTD CS'!$D$25:$AD$344,17,0)</f>
        <v>0</v>
      </c>
      <c r="BF240" s="46"/>
      <c r="BG240" s="3">
        <v>0</v>
      </c>
      <c r="BH240" s="3"/>
      <c r="BI240" s="46"/>
      <c r="BJ240" s="46"/>
      <c r="BK240" s="46"/>
      <c r="BL240" s="55"/>
      <c r="BM240" s="46">
        <f>VLOOKUP($D240,'[3]CSTD CS'!$D$25:$AD$344,20,0)</f>
        <v>0</v>
      </c>
      <c r="BN240" s="46">
        <f>VLOOKUP(C240,'[4]TH cham SK'!$P$19:$S$167,4,0)</f>
        <v>0</v>
      </c>
      <c r="BO240" s="3" t="s">
        <v>1039</v>
      </c>
      <c r="BP240" s="46"/>
      <c r="BQ240" s="46"/>
      <c r="BR240" s="46"/>
      <c r="BS240" s="46"/>
      <c r="BT240" s="55"/>
      <c r="BU240" s="46">
        <f>VLOOKUP($D240,'[3]CSTD CS'!$D$25:$AA$344,23,0)</f>
        <v>0</v>
      </c>
      <c r="BV240" s="46">
        <f>VLOOKUP(C240,'[5]TH chi tiet'!$N$15:$Q$161,4,0)</f>
        <v>0</v>
      </c>
      <c r="BW240" s="3" t="s">
        <v>1181</v>
      </c>
      <c r="BX240" s="3"/>
      <c r="BY240" s="46"/>
      <c r="BZ240" s="46" t="s">
        <v>315</v>
      </c>
      <c r="CA240" s="46"/>
      <c r="CB240" s="46"/>
      <c r="CC240" s="46" t="str">
        <f>VLOOKUP($D240,'[3]CSTD CS'!$D$25:$AD$344,25,0)</f>
        <v>HTXS NV</v>
      </c>
      <c r="CD240" s="46"/>
      <c r="CE240" s="46"/>
      <c r="CF240" s="3" t="s">
        <v>1335</v>
      </c>
      <c r="CG240" s="46"/>
      <c r="CH240" s="46">
        <f>VLOOKUP(D240,[7]LTT!$D$10:$Q$342,10,0)</f>
        <v>0</v>
      </c>
      <c r="CI240" s="3"/>
      <c r="CJ240" s="12" t="str">
        <f>VLOOKUP(D240,'[8]XET CUOI NAM'!$E$9:$BF$332,53,0)</f>
        <v>HTT NV</v>
      </c>
      <c r="CK240" s="12">
        <f>VLOOKUP($D240,'[9]Mau 6'!$D$10:$R$333,7,0)</f>
        <v>0</v>
      </c>
      <c r="CL240" s="12"/>
      <c r="CM240" s="3" t="s">
        <v>1510</v>
      </c>
      <c r="CN240" s="12">
        <f t="shared" si="15"/>
        <v>0</v>
      </c>
      <c r="CO240" s="12">
        <f>VLOOKUP($D240,'[9]Mau 6'!$D$10:$R$333,10,0)</f>
        <v>0</v>
      </c>
      <c r="CP240" s="46"/>
      <c r="CQ240" s="12">
        <f>VLOOKUP($D240,'[9]Mau 6'!$D$10:$R$333,10,0)</f>
        <v>0</v>
      </c>
      <c r="CR240" s="12">
        <f>VLOOKUP($D240,'[9]Mau 6'!$D$10:$R$333,10,0)</f>
        <v>0</v>
      </c>
      <c r="CS240" s="12" t="s">
        <v>431</v>
      </c>
      <c r="CT240" s="12"/>
      <c r="CU240" s="12"/>
      <c r="CV240" s="3" t="s">
        <v>1708</v>
      </c>
      <c r="CW240" s="12"/>
      <c r="CX240" s="12"/>
      <c r="CY240" s="46"/>
      <c r="CZ240" s="46"/>
      <c r="DA240" s="46"/>
      <c r="DB240" s="12" t="s">
        <v>2227</v>
      </c>
      <c r="DC240" s="12">
        <v>0</v>
      </c>
      <c r="DD240" s="12"/>
      <c r="DE240" s="17" t="s">
        <v>2141</v>
      </c>
      <c r="DF240" s="5">
        <f>VLOOKUP($C240,'[21]Mau 2'!$C$9:$J$35,6,0)</f>
        <v>0</v>
      </c>
      <c r="DG240" s="191"/>
      <c r="DH240" s="191"/>
      <c r="DI240" s="191"/>
      <c r="DJ240" s="205"/>
    </row>
    <row r="241" spans="1:114" s="6" customFormat="1" ht="30" hidden="1" customHeight="1" x14ac:dyDescent="0.25">
      <c r="A241" s="12">
        <f>IF(C241="","",SUBTOTAL(3,$D$24:D241))</f>
        <v>21</v>
      </c>
      <c r="B241" s="12">
        <f>COUNTIF($E$24:E241,E241)</f>
        <v>9</v>
      </c>
      <c r="C241" s="187" t="s">
        <v>139</v>
      </c>
      <c r="D241" s="12" t="str">
        <f>VLOOKUP(C241,'[1]XET CUOI NAM'!$D$9:$E$332,2,0)</f>
        <v>01013017</v>
      </c>
      <c r="E241" s="12" t="s">
        <v>401</v>
      </c>
      <c r="F241" s="12" t="s">
        <v>378</v>
      </c>
      <c r="G241" s="49"/>
      <c r="H241" s="46">
        <f>VLOOKUP($D241,'[2]CSTD CS'!$D$26:$X$346,3,0)</f>
        <v>0</v>
      </c>
      <c r="I241" s="46"/>
      <c r="J241" s="46">
        <f>VLOOKUP($D241,'[2]CSTD CS'!$D$26:$X$346,5,0)</f>
        <v>0</v>
      </c>
      <c r="K241" s="3"/>
      <c r="L241" s="46">
        <f>VLOOKUP($D241,'[2]CSTD CS'!$D$26:$X$346,4,0)</f>
        <v>0</v>
      </c>
      <c r="M241" s="46"/>
      <c r="N241" s="49"/>
      <c r="O241" s="46">
        <f>VLOOKUP($D241,'[2]CSTD CS'!$D$26:$X$346,6,0)</f>
        <v>0</v>
      </c>
      <c r="P241" s="46"/>
      <c r="Q241" s="46">
        <f>VLOOKUP($D241,'[2]CSTD CS'!$D$26:$X$346,8,0)</f>
        <v>0</v>
      </c>
      <c r="R241" s="3"/>
      <c r="S241" s="46">
        <f>VLOOKUP($D241,'[2]CSTD CS'!$D$26:$X$346,7,0)</f>
        <v>0</v>
      </c>
      <c r="T241" s="46"/>
      <c r="U241" s="49"/>
      <c r="V241" s="46">
        <f>VLOOKUP($D241,'[2]CSTD CS'!$D$26:$X$346,9,0)</f>
        <v>0</v>
      </c>
      <c r="W241" s="46"/>
      <c r="X241" s="46" t="str">
        <f>VLOOKUP($D241,'[2]CSTD CS'!$D$26:$X$346,11,0)</f>
        <v>Chế tạo cảo bơm hộp số tự động</v>
      </c>
      <c r="Y241" s="3"/>
      <c r="Z241" s="46">
        <f>VLOOKUP($D241,'[2]CSTD CS'!$D$26:$X$346,10,0)</f>
        <v>0</v>
      </c>
      <c r="AA241" s="46"/>
      <c r="AB241" s="49"/>
      <c r="AC241" s="46" t="str">
        <f>VLOOKUP($D241,'[2]CSTD CS'!$D$26:$X$346,12,0)</f>
        <v>x</v>
      </c>
      <c r="AD241" s="46"/>
      <c r="AE241" s="46" t="str">
        <f>VLOOKUP($D241,'[2]CSTD CS'!$D$26:$X$346,14,0)</f>
        <v>Biên dịch tài liệu tham khảo học phần Ô tô 2 về việc kiểm soát chống bó cứng phanh ABS, TRC và tính ổn định của ô tô trên phầm mềm power point</v>
      </c>
      <c r="AF241" s="3"/>
      <c r="AG241" s="46">
        <f>VLOOKUP($D241,'[2]CSTD CS'!$D$26:$X$346,13,0)</f>
        <v>0</v>
      </c>
      <c r="AH241" s="46"/>
      <c r="AI241" s="49"/>
      <c r="AJ241" s="46">
        <f>VLOOKUP($D241,'[2]CSTD CS'!$D$26:$X$346,15,0)</f>
        <v>0</v>
      </c>
      <c r="AK241" s="46"/>
      <c r="AL241" s="46" t="str">
        <f>VLOOKUP($D241,'[2]CSTD CS'!$D$26:$X$346,17,0)</f>
        <v xml:space="preserve">Biên dịch tài liệu tham khảo trên powerpoint học phần Thực tập ô tô 2 về Hộp số A140E </v>
      </c>
      <c r="AM241" s="3"/>
      <c r="AN241" s="46">
        <f>VLOOKUP($D241,'[2]CSTD CS'!$D$26:$X$346,16,0)</f>
        <v>0</v>
      </c>
      <c r="AO241" s="46"/>
      <c r="AP241" s="41"/>
      <c r="AQ241" s="46">
        <f>VLOOKUP($D241,'[3]CSTD CS'!$D$25:$AD$344,13,0)</f>
        <v>0</v>
      </c>
      <c r="AR241" s="46"/>
      <c r="AS241" s="3" t="s">
        <v>713</v>
      </c>
      <c r="AT241" s="3"/>
      <c r="AU241" s="46"/>
      <c r="AV241" s="3"/>
      <c r="AW241" s="62"/>
      <c r="AX241" s="46">
        <f>VLOOKUP($D241,'[3]CSTD CS'!$D$25:$AD$344,15,0)</f>
        <v>0</v>
      </c>
      <c r="AY241" s="46"/>
      <c r="AZ241" s="3" t="s">
        <v>839</v>
      </c>
      <c r="BA241" s="3"/>
      <c r="BB241" s="46"/>
      <c r="BC241" s="3"/>
      <c r="BD241" s="33"/>
      <c r="BE241" s="46">
        <f>VLOOKUP($D241,'[3]CSTD CS'!$D$25:$AD$344,17,0)</f>
        <v>0</v>
      </c>
      <c r="BF241" s="46"/>
      <c r="BG241" s="3">
        <v>0</v>
      </c>
      <c r="BH241" s="3"/>
      <c r="BI241" s="46"/>
      <c r="BJ241" s="46"/>
      <c r="BK241" s="46"/>
      <c r="BL241" s="60"/>
      <c r="BM241" s="46">
        <f>VLOOKUP($D241,'[3]CSTD CS'!$D$25:$AD$344,20,0)</f>
        <v>0</v>
      </c>
      <c r="BN241" s="46">
        <f>VLOOKUP(C241,'[4]TH cham SK'!$P$19:$S$167,4,0)</f>
        <v>0</v>
      </c>
      <c r="BO241" s="3" t="s">
        <v>1040</v>
      </c>
      <c r="BP241" s="46"/>
      <c r="BQ241" s="46"/>
      <c r="BR241" s="46"/>
      <c r="BS241" s="46"/>
      <c r="BT241" s="60"/>
      <c r="BU241" s="46">
        <f>VLOOKUP($D241,'[3]CSTD CS'!$D$25:$AA$344,23,0)</f>
        <v>0</v>
      </c>
      <c r="BV241" s="46">
        <f>VLOOKUP(C241,'[5]TH chi tiet'!$N$15:$Q$161,4,0)</f>
        <v>0</v>
      </c>
      <c r="BW241" s="3" t="s">
        <v>1182</v>
      </c>
      <c r="BX241" s="3"/>
      <c r="BY241" s="46"/>
      <c r="BZ241" s="46"/>
      <c r="CA241" s="46"/>
      <c r="CB241" s="46"/>
      <c r="CC241" s="46" t="str">
        <f>VLOOKUP($D241,'[3]CSTD CS'!$D$25:$AD$344,25,0)</f>
        <v>HTXS NV</v>
      </c>
      <c r="CD241" s="46"/>
      <c r="CE241" s="46"/>
      <c r="CF241" s="3" t="s">
        <v>1336</v>
      </c>
      <c r="CG241" s="46"/>
      <c r="CH241" s="46">
        <f>VLOOKUP(D241,[7]LTT!$D$10:$Q$342,10,0)</f>
        <v>0</v>
      </c>
      <c r="CI241" s="3"/>
      <c r="CJ241" s="12" t="str">
        <f>VLOOKUP(D241,'[8]XET CUOI NAM'!$E$9:$BF$332,53,0)</f>
        <v>HTT NV</v>
      </c>
      <c r="CK241" s="12">
        <f>VLOOKUP($D241,'[9]Mau 6'!$D$10:$R$333,7,0)</f>
        <v>0</v>
      </c>
      <c r="CL241" s="12"/>
      <c r="CM241" s="3" t="s">
        <v>1511</v>
      </c>
      <c r="CN241" s="12">
        <f t="shared" si="15"/>
        <v>0</v>
      </c>
      <c r="CO241" s="12">
        <f>VLOOKUP($D241,'[9]Mau 6'!$D$10:$R$333,10,0)</f>
        <v>0</v>
      </c>
      <c r="CP241" s="46"/>
      <c r="CQ241" s="12">
        <f>VLOOKUP($D241,'[9]Mau 6'!$D$10:$R$333,10,0)</f>
        <v>0</v>
      </c>
      <c r="CR241" s="12">
        <f>VLOOKUP($D241,'[9]Mau 6'!$D$10:$R$333,10,0)</f>
        <v>0</v>
      </c>
      <c r="CS241" s="12" t="s">
        <v>431</v>
      </c>
      <c r="CT241" s="12"/>
      <c r="CU241" s="12"/>
      <c r="CV241" s="3" t="s">
        <v>1709</v>
      </c>
      <c r="CW241" s="12"/>
      <c r="CX241" s="12"/>
      <c r="CY241" s="46"/>
      <c r="CZ241" s="46"/>
      <c r="DA241" s="46"/>
      <c r="DB241" s="12" t="s">
        <v>2227</v>
      </c>
      <c r="DC241" s="12">
        <v>0</v>
      </c>
      <c r="DD241" s="12"/>
      <c r="DE241" s="17" t="s">
        <v>2142</v>
      </c>
      <c r="DF241" s="5">
        <f>VLOOKUP($C241,'[21]Mau 2'!$C$9:$J$35,6,0)</f>
        <v>0</v>
      </c>
      <c r="DG241" s="191"/>
      <c r="DH241" s="191"/>
      <c r="DI241" s="191"/>
      <c r="DJ241" s="205"/>
    </row>
    <row r="242" spans="1:114" s="6" customFormat="1" ht="30" hidden="1" customHeight="1" x14ac:dyDescent="0.25">
      <c r="A242" s="12">
        <f>IF(C242="","",SUBTOTAL(3,$D$24:D242))</f>
        <v>21</v>
      </c>
      <c r="B242" s="12">
        <f>COUNTIF($E$24:E242,E242)</f>
        <v>10</v>
      </c>
      <c r="C242" s="187" t="s">
        <v>140</v>
      </c>
      <c r="D242" s="12" t="str">
        <f>VLOOKUP(C242,'[1]XET CUOI NAM'!$D$9:$E$332,2,0)</f>
        <v>01013027</v>
      </c>
      <c r="E242" s="12" t="s">
        <v>401</v>
      </c>
      <c r="F242" s="12" t="s">
        <v>378</v>
      </c>
      <c r="G242" s="49"/>
      <c r="H242" s="46">
        <f>VLOOKUP($D242,'[2]CSTD CS'!$D$26:$X$346,3,0)</f>
        <v>0</v>
      </c>
      <c r="I242" s="46"/>
      <c r="J242" s="46">
        <f>VLOOKUP($D242,'[2]CSTD CS'!$D$26:$X$346,5,0)</f>
        <v>0</v>
      </c>
      <c r="K242" s="3"/>
      <c r="L242" s="46">
        <f>VLOOKUP($D242,'[2]CSTD CS'!$D$26:$X$346,4,0)</f>
        <v>0</v>
      </c>
      <c r="M242" s="46"/>
      <c r="N242" s="49"/>
      <c r="O242" s="46">
        <f>VLOOKUP($D242,'[2]CSTD CS'!$D$26:$X$346,6,0)</f>
        <v>0</v>
      </c>
      <c r="P242" s="46"/>
      <c r="Q242" s="46">
        <f>VLOOKUP($D242,'[2]CSTD CS'!$D$26:$X$346,8,0)</f>
        <v>0</v>
      </c>
      <c r="R242" s="3"/>
      <c r="S242" s="46">
        <f>VLOOKUP($D242,'[2]CSTD CS'!$D$26:$X$346,7,0)</f>
        <v>0</v>
      </c>
      <c r="T242" s="46"/>
      <c r="U242" s="49"/>
      <c r="V242" s="46">
        <f>VLOOKUP($D242,'[2]CSTD CS'!$D$26:$X$346,9,0)</f>
        <v>0</v>
      </c>
      <c r="W242" s="46"/>
      <c r="X242" s="46">
        <f>VLOOKUP($D242,'[2]CSTD CS'!$D$26:$X$346,11,0)</f>
        <v>0</v>
      </c>
      <c r="Y242" s="3"/>
      <c r="Z242" s="46">
        <f>VLOOKUP($D242,'[2]CSTD CS'!$D$26:$X$346,10,0)</f>
        <v>0</v>
      </c>
      <c r="AA242" s="46"/>
      <c r="AB242" s="49"/>
      <c r="AC242" s="46">
        <f>VLOOKUP($D242,'[2]CSTD CS'!$D$26:$X$346,12,0)</f>
        <v>0</v>
      </c>
      <c r="AD242" s="46"/>
      <c r="AE242" s="46" t="str">
        <f>VLOOKUP($D242,'[2]CSTD CS'!$D$26:$X$346,14,0)</f>
        <v>Thiết kế và lắp đặt thiết bị kiểm tra máy khởi động</v>
      </c>
      <c r="AF242" s="3"/>
      <c r="AG242" s="46">
        <f>VLOOKUP($D242,'[2]CSTD CS'!$D$26:$X$346,13,0)</f>
        <v>0</v>
      </c>
      <c r="AH242" s="46"/>
      <c r="AI242" s="49"/>
      <c r="AJ242" s="46">
        <f>VLOOKUP($D242,'[2]CSTD CS'!$D$26:$X$346,15,0)</f>
        <v>0</v>
      </c>
      <c r="AK242" s="46"/>
      <c r="AL242" s="46" t="str">
        <f>VLOOKUP($D242,'[2]CSTD CS'!$D$26:$X$346,17,0)</f>
        <v>Chế tạo dụng cụ kiểm tra mã lỗi Toyota Camry 1995</v>
      </c>
      <c r="AM242" s="3"/>
      <c r="AN242" s="46">
        <f>VLOOKUP($D242,'[2]CSTD CS'!$D$26:$X$346,16,0)</f>
        <v>0</v>
      </c>
      <c r="AO242" s="46"/>
      <c r="AP242" s="41"/>
      <c r="AQ242" s="46">
        <f>VLOOKUP($D242,'[3]CSTD CS'!$D$25:$AD$344,13,0)</f>
        <v>0</v>
      </c>
      <c r="AR242" s="46"/>
      <c r="AS242" s="3" t="s">
        <v>714</v>
      </c>
      <c r="AT242" s="3"/>
      <c r="AU242" s="46"/>
      <c r="AV242" s="3"/>
      <c r="AW242" s="62"/>
      <c r="AX242" s="46">
        <f>VLOOKUP($D242,'[3]CSTD CS'!$D$25:$AD$344,15,0)</f>
        <v>0</v>
      </c>
      <c r="AY242" s="46"/>
      <c r="AZ242" s="3">
        <v>0</v>
      </c>
      <c r="BA242" s="3"/>
      <c r="BB242" s="46"/>
      <c r="BC242" s="3"/>
      <c r="BD242" s="33"/>
      <c r="BE242" s="46">
        <f>VLOOKUP($D242,'[3]CSTD CS'!$D$25:$AD$344,17,0)</f>
        <v>0</v>
      </c>
      <c r="BF242" s="46"/>
      <c r="BG242" s="3" t="s">
        <v>923</v>
      </c>
      <c r="BH242" s="3"/>
      <c r="BI242" s="46"/>
      <c r="BJ242" s="46"/>
      <c r="BK242" s="46"/>
      <c r="BL242" s="55"/>
      <c r="BM242" s="46">
        <f>VLOOKUP($D242,'[3]CSTD CS'!$D$25:$AD$344,20,0)</f>
        <v>0</v>
      </c>
      <c r="BN242" s="46">
        <f>VLOOKUP(C242,'[4]TH cham SK'!$P$19:$S$167,4,0)</f>
        <v>0</v>
      </c>
      <c r="BO242" s="3" t="s">
        <v>1041</v>
      </c>
      <c r="BP242" s="46"/>
      <c r="BQ242" s="46"/>
      <c r="BR242" s="46"/>
      <c r="BS242" s="46"/>
      <c r="BT242" s="55"/>
      <c r="BU242" s="46">
        <f>VLOOKUP($D242,'[3]CSTD CS'!$D$25:$AA$344,23,0)</f>
        <v>0</v>
      </c>
      <c r="BV242" s="46">
        <f>VLOOKUP(C242,'[5]TH chi tiet'!$N$15:$Q$161,4,0)</f>
        <v>0</v>
      </c>
      <c r="BW242" s="3" t="s">
        <v>1183</v>
      </c>
      <c r="BX242" s="3"/>
      <c r="BY242" s="46"/>
      <c r="BZ242" s="46"/>
      <c r="CA242" s="46"/>
      <c r="CB242" s="46"/>
      <c r="CC242" s="46" t="str">
        <f>VLOOKUP($D242,'[3]CSTD CS'!$D$25:$AD$344,25,0)</f>
        <v>HTT NV</v>
      </c>
      <c r="CD242" s="46"/>
      <c r="CE242" s="46"/>
      <c r="CF242" s="3" t="s">
        <v>1337</v>
      </c>
      <c r="CG242" s="46"/>
      <c r="CH242" s="46">
        <f>VLOOKUP(D242,[7]LTT!$D$10:$Q$342,10,0)</f>
        <v>0</v>
      </c>
      <c r="CI242" s="3"/>
      <c r="CJ242" s="12" t="str">
        <f>VLOOKUP(D242,'[8]XET CUOI NAM'!$E$9:$BF$332,53,0)</f>
        <v>HTT NV</v>
      </c>
      <c r="CK242" s="12">
        <f>VLOOKUP($D242,'[9]Mau 6'!$D$10:$R$333,7,0)</f>
        <v>0</v>
      </c>
      <c r="CL242" s="12" t="str">
        <f>VLOOKUP(D242,[10]PL7!$F$17:$G$117,2,0)</f>
        <v>X</v>
      </c>
      <c r="CM242" s="3" t="s">
        <v>1512</v>
      </c>
      <c r="CN242" s="12">
        <f t="shared" si="15"/>
        <v>0</v>
      </c>
      <c r="CO242" s="12">
        <f>VLOOKUP($D242,'[9]Mau 6'!$D$10:$R$333,10,0)</f>
        <v>0</v>
      </c>
      <c r="CP242" s="46"/>
      <c r="CQ242" s="12">
        <f>VLOOKUP($D242,'[9]Mau 6'!$D$10:$R$333,10,0)</f>
        <v>0</v>
      </c>
      <c r="CR242" s="12">
        <f>VLOOKUP($D242,'[9]Mau 6'!$D$10:$R$333,10,0)</f>
        <v>0</v>
      </c>
      <c r="CS242" s="12" t="s">
        <v>431</v>
      </c>
      <c r="CT242" s="12"/>
      <c r="CU242" s="12"/>
      <c r="CV242" s="3" t="s">
        <v>1710</v>
      </c>
      <c r="CW242" s="12"/>
      <c r="CX242" s="12"/>
      <c r="CY242" s="46"/>
      <c r="CZ242" s="46"/>
      <c r="DA242" s="46"/>
      <c r="DB242" s="12" t="s">
        <v>2227</v>
      </c>
      <c r="DC242" s="12">
        <v>0</v>
      </c>
      <c r="DD242" s="12"/>
      <c r="DE242" s="17" t="s">
        <v>2143</v>
      </c>
      <c r="DF242" s="5">
        <f>VLOOKUP($C242,'[21]Mau 2'!$C$9:$J$35,6,0)</f>
        <v>0</v>
      </c>
      <c r="DG242" s="191"/>
      <c r="DH242" s="191"/>
      <c r="DI242" s="191"/>
      <c r="DJ242" s="205"/>
    </row>
    <row r="243" spans="1:114" s="6" customFormat="1" ht="30" hidden="1" customHeight="1" x14ac:dyDescent="0.25">
      <c r="A243" s="12">
        <f>IF(C243="","",SUBTOTAL(3,$D$24:D243))</f>
        <v>21</v>
      </c>
      <c r="B243" s="12">
        <f>COUNTIF($E$24:E243,E243)</f>
        <v>11</v>
      </c>
      <c r="C243" s="187" t="s">
        <v>141</v>
      </c>
      <c r="D243" s="12" t="str">
        <f>VLOOKUP(C243,'[1]XET CUOI NAM'!$D$9:$E$332,2,0)</f>
        <v>01013026</v>
      </c>
      <c r="E243" s="12" t="s">
        <v>401</v>
      </c>
      <c r="F243" s="12" t="s">
        <v>378</v>
      </c>
      <c r="G243" s="49"/>
      <c r="H243" s="46">
        <f>VLOOKUP($D243,'[2]CSTD CS'!$D$26:$X$346,3,0)</f>
        <v>0</v>
      </c>
      <c r="I243" s="46"/>
      <c r="J243" s="46">
        <f>VLOOKUP($D243,'[2]CSTD CS'!$D$26:$X$346,5,0)</f>
        <v>0</v>
      </c>
      <c r="K243" s="3"/>
      <c r="L243" s="46">
        <f>VLOOKUP($D243,'[2]CSTD CS'!$D$26:$X$346,4,0)</f>
        <v>0</v>
      </c>
      <c r="M243" s="46"/>
      <c r="N243" s="49"/>
      <c r="O243" s="46">
        <f>VLOOKUP($D243,'[2]CSTD CS'!$D$26:$X$346,6,0)</f>
        <v>0</v>
      </c>
      <c r="P243" s="46"/>
      <c r="Q243" s="46">
        <f>VLOOKUP($D243,'[2]CSTD CS'!$D$26:$X$346,8,0)</f>
        <v>0</v>
      </c>
      <c r="R243" s="3"/>
      <c r="S243" s="46">
        <f>VLOOKUP($D243,'[2]CSTD CS'!$D$26:$X$346,7,0)</f>
        <v>0</v>
      </c>
      <c r="T243" s="46"/>
      <c r="U243" s="49"/>
      <c r="V243" s="46">
        <f>VLOOKUP($D243,'[2]CSTD CS'!$D$26:$X$346,9,0)</f>
        <v>0</v>
      </c>
      <c r="W243" s="46"/>
      <c r="X243" s="46">
        <f>VLOOKUP($D243,'[2]CSTD CS'!$D$26:$X$346,11,0)</f>
        <v>0</v>
      </c>
      <c r="Y243" s="3"/>
      <c r="Z243" s="46">
        <f>VLOOKUP($D243,'[2]CSTD CS'!$D$26:$X$346,10,0)</f>
        <v>0</v>
      </c>
      <c r="AA243" s="46"/>
      <c r="AB243" s="49"/>
      <c r="AC243" s="46" t="str">
        <f>VLOOKUP($D243,'[2]CSTD CS'!$D$26:$X$346,12,0)</f>
        <v>x</v>
      </c>
      <c r="AD243" s="46"/>
      <c r="AE243" s="46" t="str">
        <f>VLOOKUP($D243,'[2]CSTD CS'!$D$26:$X$346,14,0)</f>
        <v xml:space="preserve">Biên dịch tài liệu tham khảo học phần Thực tập động cơ cơ bản về hệ thống bôi trơn trên phần mềm powerpoint </v>
      </c>
      <c r="AF243" s="3"/>
      <c r="AG243" s="46">
        <f>VLOOKUP($D243,'[2]CSTD CS'!$D$26:$X$346,13,0)</f>
        <v>0</v>
      </c>
      <c r="AH243" s="46"/>
      <c r="AI243" s="49"/>
      <c r="AJ243" s="46">
        <f>VLOOKUP($D243,'[2]CSTD CS'!$D$26:$X$346,15,0)</f>
        <v>0</v>
      </c>
      <c r="AK243" s="46"/>
      <c r="AL243" s="46" t="str">
        <f>VLOOKUP($D243,'[2]CSTD CS'!$D$26:$X$346,17,0)</f>
        <v>Thi công mô hình mạch điện báo có nước trong hệ thống cung cấp nhiên liệu động cơ Diesel</v>
      </c>
      <c r="AM243" s="3"/>
      <c r="AN243" s="46">
        <f>VLOOKUP($D243,'[2]CSTD CS'!$D$26:$X$346,16,0)</f>
        <v>0</v>
      </c>
      <c r="AO243" s="46"/>
      <c r="AP243" s="41"/>
      <c r="AQ243" s="46">
        <f>VLOOKUP($D243,'[3]CSTD CS'!$D$25:$AD$344,13,0)</f>
        <v>0</v>
      </c>
      <c r="AR243" s="46"/>
      <c r="AS243" s="3" t="s">
        <v>715</v>
      </c>
      <c r="AT243" s="3"/>
      <c r="AU243" s="46"/>
      <c r="AV243" s="3"/>
      <c r="AW243" s="62"/>
      <c r="AX243" s="46">
        <f>VLOOKUP($D243,'[3]CSTD CS'!$D$25:$AD$344,15,0)</f>
        <v>0</v>
      </c>
      <c r="AY243" s="46"/>
      <c r="AZ243" s="3" t="s">
        <v>840</v>
      </c>
      <c r="BA243" s="3"/>
      <c r="BB243" s="46"/>
      <c r="BC243" s="3"/>
      <c r="BD243" s="33"/>
      <c r="BE243" s="46">
        <f>VLOOKUP($D243,'[3]CSTD CS'!$D$25:$AD$344,17,0)</f>
        <v>0</v>
      </c>
      <c r="BF243" s="46"/>
      <c r="BG243" s="3">
        <v>0</v>
      </c>
      <c r="BH243" s="3"/>
      <c r="BI243" s="46"/>
      <c r="BJ243" s="46"/>
      <c r="BK243" s="46"/>
      <c r="BL243" s="60"/>
      <c r="BM243" s="46">
        <f>VLOOKUP($D243,'[3]CSTD CS'!$D$25:$AD$344,20,0)</f>
        <v>0</v>
      </c>
      <c r="BN243" s="46"/>
      <c r="BO243" s="3" t="s">
        <v>1042</v>
      </c>
      <c r="BP243" s="46"/>
      <c r="BQ243" s="46"/>
      <c r="BR243" s="46"/>
      <c r="BS243" s="46"/>
      <c r="BT243" s="60"/>
      <c r="BU243" s="46">
        <f>VLOOKUP($D243,'[3]CSTD CS'!$D$25:$AA$344,23,0)</f>
        <v>0</v>
      </c>
      <c r="BV243" s="46">
        <f>VLOOKUP(C243,'[5]TH chi tiet'!$N$15:$Q$161,4,0)</f>
        <v>0</v>
      </c>
      <c r="BW243" s="3" t="s">
        <v>1184</v>
      </c>
      <c r="BX243" s="3"/>
      <c r="BY243" s="46"/>
      <c r="BZ243" s="46"/>
      <c r="CA243" s="46"/>
      <c r="CB243" s="46"/>
      <c r="CC243" s="46" t="str">
        <f>VLOOKUP($D243,'[3]CSTD CS'!$D$25:$AD$344,25,0)</f>
        <v>HTXS NV</v>
      </c>
      <c r="CD243" s="46"/>
      <c r="CE243" s="46" t="s">
        <v>315</v>
      </c>
      <c r="CF243" s="3" t="s">
        <v>1338</v>
      </c>
      <c r="CG243" s="46"/>
      <c r="CH243" s="46">
        <f>VLOOKUP(D243,[7]LTT!$D$10:$Q$342,10,0)</f>
        <v>0</v>
      </c>
      <c r="CI243" s="3"/>
      <c r="CJ243" s="12" t="str">
        <f>VLOOKUP(D243,'[8]XET CUOI NAM'!$E$9:$BF$332,53,0)</f>
        <v>HTT NV</v>
      </c>
      <c r="CK243" s="12">
        <f>VLOOKUP($D243,'[9]Mau 6'!$D$10:$R$333,7,0)</f>
        <v>0</v>
      </c>
      <c r="CL243" s="12"/>
      <c r="CM243" s="3" t="s">
        <v>1513</v>
      </c>
      <c r="CN243" s="12">
        <f t="shared" si="15"/>
        <v>0</v>
      </c>
      <c r="CO243" s="12">
        <f>VLOOKUP($D243,'[9]Mau 6'!$D$10:$R$333,10,0)</f>
        <v>0</v>
      </c>
      <c r="CP243" s="46"/>
      <c r="CQ243" s="12">
        <f>VLOOKUP($D243,'[9]Mau 6'!$D$10:$R$333,10,0)</f>
        <v>0</v>
      </c>
      <c r="CR243" s="12">
        <f>VLOOKUP($D243,'[9]Mau 6'!$D$10:$R$333,10,0)</f>
        <v>0</v>
      </c>
      <c r="CS243" s="12" t="s">
        <v>431</v>
      </c>
      <c r="CT243" s="12"/>
      <c r="CU243" s="12"/>
      <c r="CV243" s="3" t="s">
        <v>1711</v>
      </c>
      <c r="CW243" s="12"/>
      <c r="CX243" s="12"/>
      <c r="CY243" s="46"/>
      <c r="CZ243" s="46"/>
      <c r="DA243" s="46"/>
      <c r="DB243" s="12" t="s">
        <v>2227</v>
      </c>
      <c r="DC243" s="12" t="s">
        <v>315</v>
      </c>
      <c r="DD243" s="12" t="s">
        <v>2227</v>
      </c>
      <c r="DE243" s="17" t="s">
        <v>2144</v>
      </c>
      <c r="DF243" s="5">
        <f>VLOOKUP($C243,'[21]Mau 2'!$C$9:$J$35,6,0)</f>
        <v>0</v>
      </c>
      <c r="DG243" s="191"/>
      <c r="DH243" s="191"/>
      <c r="DI243" s="191"/>
      <c r="DJ243" s="205"/>
    </row>
    <row r="244" spans="1:114" s="6" customFormat="1" ht="30" hidden="1" customHeight="1" x14ac:dyDescent="0.25">
      <c r="A244" s="12">
        <f>IF(C244="","",SUBTOTAL(3,$D$24:D244))</f>
        <v>21</v>
      </c>
      <c r="B244" s="12">
        <f>COUNTIF($E$24:E244,E244)</f>
        <v>12</v>
      </c>
      <c r="C244" s="187" t="s">
        <v>142</v>
      </c>
      <c r="D244" s="12" t="str">
        <f>VLOOKUP(C244,'[1]XET CUOI NAM'!$D$9:$E$332,2,0)</f>
        <v>01013029</v>
      </c>
      <c r="E244" s="12" t="s">
        <v>401</v>
      </c>
      <c r="F244" s="12" t="s">
        <v>378</v>
      </c>
      <c r="G244" s="49"/>
      <c r="H244" s="46">
        <f>VLOOKUP($D244,'[2]CSTD CS'!$D$26:$X$346,3,0)</f>
        <v>0</v>
      </c>
      <c r="I244" s="46"/>
      <c r="J244" s="46">
        <f>VLOOKUP($D244,'[2]CSTD CS'!$D$26:$X$346,5,0)</f>
        <v>0</v>
      </c>
      <c r="K244" s="3"/>
      <c r="L244" s="46">
        <f>VLOOKUP($D244,'[2]CSTD CS'!$D$26:$X$346,4,0)</f>
        <v>0</v>
      </c>
      <c r="M244" s="46"/>
      <c r="N244" s="49"/>
      <c r="O244" s="46">
        <f>VLOOKUP($D244,'[2]CSTD CS'!$D$26:$X$346,6,0)</f>
        <v>0</v>
      </c>
      <c r="P244" s="46"/>
      <c r="Q244" s="46">
        <f>VLOOKUP($D244,'[2]CSTD CS'!$D$26:$X$346,8,0)</f>
        <v>0</v>
      </c>
      <c r="R244" s="3"/>
      <c r="S244" s="46">
        <f>VLOOKUP($D244,'[2]CSTD CS'!$D$26:$X$346,7,0)</f>
        <v>0</v>
      </c>
      <c r="T244" s="46"/>
      <c r="U244" s="49"/>
      <c r="V244" s="46">
        <f>VLOOKUP($D244,'[2]CSTD CS'!$D$26:$X$346,9,0)</f>
        <v>0</v>
      </c>
      <c r="W244" s="46"/>
      <c r="X244" s="46">
        <f>VLOOKUP($D244,'[2]CSTD CS'!$D$26:$X$346,11,0)</f>
        <v>0</v>
      </c>
      <c r="Y244" s="3"/>
      <c r="Z244" s="46">
        <f>VLOOKUP($D244,'[2]CSTD CS'!$D$26:$X$346,10,0)</f>
        <v>0</v>
      </c>
      <c r="AA244" s="46"/>
      <c r="AB244" s="49"/>
      <c r="AC244" s="46" t="str">
        <f>VLOOKUP($D244,'[2]CSTD CS'!$D$26:$X$346,12,0)</f>
        <v>x</v>
      </c>
      <c r="AD244" s="46"/>
      <c r="AE244" s="46" t="str">
        <f>VLOOKUP($D244,'[2]CSTD CS'!$D$26:$X$346,14,0)</f>
        <v>Biên dịch tài liệu tham khảo học phần thực tập điện ô tô 2 về nguyên lý hoạt động cơ bản của hệ thống sưởi ấm và điều hòa không khí trên phần mềm powerpoint</v>
      </c>
      <c r="AF244" s="3"/>
      <c r="AG244" s="46">
        <f>VLOOKUP($D244,'[2]CSTD CS'!$D$26:$X$346,13,0)</f>
        <v>0</v>
      </c>
      <c r="AH244" s="46"/>
      <c r="AI244" s="49"/>
      <c r="AJ244" s="46">
        <f>VLOOKUP($D244,'[2]CSTD CS'!$D$26:$X$346,15,0)</f>
        <v>0</v>
      </c>
      <c r="AK244" s="46"/>
      <c r="AL244" s="46" t="str">
        <f>VLOOKUP($D244,'[2]CSTD CS'!$D$26:$X$346,17,0)</f>
        <v>Chế tạo dụng cụ cảo xú-páp của động cơ ô tô</v>
      </c>
      <c r="AM244" s="3"/>
      <c r="AN244" s="46">
        <f>VLOOKUP($D244,'[2]CSTD CS'!$D$26:$X$346,16,0)</f>
        <v>0</v>
      </c>
      <c r="AO244" s="46"/>
      <c r="AP244" s="41"/>
      <c r="AQ244" s="46">
        <f>VLOOKUP($D244,'[3]CSTD CS'!$D$25:$AD$344,13,0)</f>
        <v>0</v>
      </c>
      <c r="AR244" s="46"/>
      <c r="AS244" s="3" t="s">
        <v>716</v>
      </c>
      <c r="AT244" s="3"/>
      <c r="AU244" s="46"/>
      <c r="AV244" s="3"/>
      <c r="AW244" s="62"/>
      <c r="AX244" s="46">
        <f>VLOOKUP($D244,'[3]CSTD CS'!$D$25:$AD$344,15,0)</f>
        <v>0</v>
      </c>
      <c r="AY244" s="46"/>
      <c r="AZ244" s="3">
        <v>0</v>
      </c>
      <c r="BA244" s="3"/>
      <c r="BB244" s="46"/>
      <c r="BC244" s="3"/>
      <c r="BD244" s="33"/>
      <c r="BE244" s="46">
        <f>VLOOKUP($D244,'[3]CSTD CS'!$D$25:$AD$344,17,0)</f>
        <v>0</v>
      </c>
      <c r="BF244" s="46"/>
      <c r="BG244" s="3">
        <v>0</v>
      </c>
      <c r="BH244" s="3"/>
      <c r="BI244" s="46"/>
      <c r="BJ244" s="46"/>
      <c r="BK244" s="46"/>
      <c r="BL244" s="60"/>
      <c r="BM244" s="46">
        <f>VLOOKUP($D244,'[3]CSTD CS'!$D$25:$AD$344,20,0)</f>
        <v>0</v>
      </c>
      <c r="BN244" s="46"/>
      <c r="BO244" s="3" t="s">
        <v>1043</v>
      </c>
      <c r="BP244" s="46"/>
      <c r="BQ244" s="46"/>
      <c r="BR244" s="46"/>
      <c r="BS244" s="46"/>
      <c r="BT244" s="60"/>
      <c r="BU244" s="46">
        <f>VLOOKUP($D244,'[3]CSTD CS'!$D$25:$AA$344,23,0)</f>
        <v>0</v>
      </c>
      <c r="BV244" s="46">
        <f>VLOOKUP(C244,'[5]TH chi tiet'!$N$15:$Q$161,4,0)</f>
        <v>0</v>
      </c>
      <c r="BW244" s="3" t="s">
        <v>1185</v>
      </c>
      <c r="BX244" s="3"/>
      <c r="BY244" s="46"/>
      <c r="BZ244" s="46"/>
      <c r="CA244" s="46"/>
      <c r="CB244" s="46"/>
      <c r="CC244" s="46" t="str">
        <f>VLOOKUP($D244,'[3]CSTD CS'!$D$25:$AD$344,25,0)</f>
        <v>HTXS NV</v>
      </c>
      <c r="CD244" s="307" t="str">
        <f>VLOOKUP($C244,[6]LTT!$C$10:$J$342,7,0)</f>
        <v>X</v>
      </c>
      <c r="CE244" s="46" t="s">
        <v>315</v>
      </c>
      <c r="CF244" s="3" t="s">
        <v>1339</v>
      </c>
      <c r="CG244" s="46"/>
      <c r="CH244" s="46">
        <f>VLOOKUP(D244,[7]LTT!$D$10:$Q$342,10,0)</f>
        <v>0</v>
      </c>
      <c r="CI244" s="3"/>
      <c r="CJ244" s="12" t="str">
        <f>VLOOKUP(D244,'[8]XET CUOI NAM'!$E$9:$BF$332,53,0)</f>
        <v>HTT NV</v>
      </c>
      <c r="CK244" s="12">
        <f>VLOOKUP($D244,'[9]Mau 6'!$D$10:$R$333,7,0)</f>
        <v>0</v>
      </c>
      <c r="CL244" s="12"/>
      <c r="CM244" s="3" t="s">
        <v>1514</v>
      </c>
      <c r="CN244" s="12"/>
      <c r="CO244" s="12">
        <f>VLOOKUP($D244,'[9]Mau 6'!$D$10:$R$333,10,0)</f>
        <v>0</v>
      </c>
      <c r="CP244" s="46"/>
      <c r="CQ244" s="12">
        <f>VLOOKUP($D244,'[9]Mau 6'!$D$10:$R$333,10,0)</f>
        <v>0</v>
      </c>
      <c r="CR244" s="12">
        <f>VLOOKUP($D244,'[9]Mau 6'!$D$10:$R$333,10,0)</f>
        <v>0</v>
      </c>
      <c r="CS244" s="12" t="s">
        <v>431</v>
      </c>
      <c r="CT244" s="12"/>
      <c r="CU244" s="12"/>
      <c r="CV244" s="3" t="s">
        <v>1712</v>
      </c>
      <c r="CW244" s="12"/>
      <c r="CX244" s="12"/>
      <c r="CY244" s="46"/>
      <c r="CZ244" s="46"/>
      <c r="DA244" s="46"/>
      <c r="DB244" s="12" t="s">
        <v>2227</v>
      </c>
      <c r="DC244" s="12">
        <v>0</v>
      </c>
      <c r="DD244" s="12"/>
      <c r="DE244" s="17" t="s">
        <v>2145</v>
      </c>
      <c r="DF244" s="5">
        <f>VLOOKUP($C244,'[21]Mau 2'!$C$9:$J$35,6,0)</f>
        <v>0</v>
      </c>
      <c r="DG244" s="191"/>
      <c r="DH244" s="191"/>
      <c r="DI244" s="191"/>
      <c r="DJ244" s="205"/>
    </row>
    <row r="245" spans="1:114" s="6" customFormat="1" ht="30" hidden="1" customHeight="1" x14ac:dyDescent="0.25">
      <c r="A245" s="12">
        <f>IF(C245="","",SUBTOTAL(3,$D$24:D245))</f>
        <v>21</v>
      </c>
      <c r="B245" s="12">
        <f>COUNTIF($E$24:E245,E245)</f>
        <v>13</v>
      </c>
      <c r="C245" s="187" t="s">
        <v>143</v>
      </c>
      <c r="D245" s="12" t="str">
        <f>VLOOKUP(C245,'[1]XET CUOI NAM'!$D$9:$E$332,2,0)</f>
        <v>01013028</v>
      </c>
      <c r="E245" s="12" t="s">
        <v>401</v>
      </c>
      <c r="F245" s="12" t="s">
        <v>378</v>
      </c>
      <c r="G245" s="49"/>
      <c r="H245" s="46">
        <f>VLOOKUP($D245,'[2]CSTD CS'!$D$26:$X$346,3,0)</f>
        <v>0</v>
      </c>
      <c r="I245" s="46"/>
      <c r="J245" s="46">
        <f>VLOOKUP($D245,'[2]CSTD CS'!$D$26:$X$346,5,0)</f>
        <v>0</v>
      </c>
      <c r="K245" s="3"/>
      <c r="L245" s="46">
        <f>VLOOKUP($D245,'[2]CSTD CS'!$D$26:$X$346,4,0)</f>
        <v>0</v>
      </c>
      <c r="M245" s="46"/>
      <c r="N245" s="49"/>
      <c r="O245" s="46">
        <f>VLOOKUP($D245,'[2]CSTD CS'!$D$26:$X$346,6,0)</f>
        <v>0</v>
      </c>
      <c r="P245" s="46"/>
      <c r="Q245" s="46">
        <f>VLOOKUP($D245,'[2]CSTD CS'!$D$26:$X$346,8,0)</f>
        <v>0</v>
      </c>
      <c r="R245" s="3"/>
      <c r="S245" s="46">
        <f>VLOOKUP($D245,'[2]CSTD CS'!$D$26:$X$346,7,0)</f>
        <v>0</v>
      </c>
      <c r="T245" s="46"/>
      <c r="U245" s="49"/>
      <c r="V245" s="46">
        <f>VLOOKUP($D245,'[2]CSTD CS'!$D$26:$X$346,9,0)</f>
        <v>0</v>
      </c>
      <c r="W245" s="46"/>
      <c r="X245" s="46">
        <f>VLOOKUP($D245,'[2]CSTD CS'!$D$26:$X$346,11,0)</f>
        <v>0</v>
      </c>
      <c r="Y245" s="3"/>
      <c r="Z245" s="46">
        <f>VLOOKUP($D245,'[2]CSTD CS'!$D$26:$X$346,10,0)</f>
        <v>0</v>
      </c>
      <c r="AA245" s="46"/>
      <c r="AB245" s="49"/>
      <c r="AC245" s="46" t="str">
        <f>VLOOKUP($D245,'[2]CSTD CS'!$D$26:$X$346,12,0)</f>
        <v>x</v>
      </c>
      <c r="AD245" s="46"/>
      <c r="AE245" s="46" t="str">
        <f>VLOOKUP($D245,'[2]CSTD CS'!$D$26:$X$346,14,0)</f>
        <v>Biên dịch tài liệu tham khảo học phần thực tập ô tô 1 về phần góc đặt bánh xe trên phần mềm power point</v>
      </c>
      <c r="AF245" s="3"/>
      <c r="AG245" s="46">
        <f>VLOOKUP($D245,'[2]CSTD CS'!$D$26:$X$346,13,0)</f>
        <v>0</v>
      </c>
      <c r="AH245" s="46"/>
      <c r="AI245" s="49"/>
      <c r="AJ245" s="46" t="str">
        <f>VLOOKUP($D245,'[2]CSTD CS'!$D$26:$X$346,15,0)</f>
        <v>x</v>
      </c>
      <c r="AK245" s="46"/>
      <c r="AL245" s="46" t="str">
        <f>VLOOKUP($D245,'[2]CSTD CS'!$D$26:$X$346,17,0)</f>
        <v>Thi công mô hình dàn trải bộ biến mô thủy lực của hệ thống tự động xe ô tô</v>
      </c>
      <c r="AM245" s="3"/>
      <c r="AN245" s="46" t="str">
        <f>VLOOKUP($D245,'[2]CSTD CS'!$D$26:$X$346,16,0)</f>
        <v>x</v>
      </c>
      <c r="AO245" s="46"/>
      <c r="AP245" s="41"/>
      <c r="AQ245" s="46" t="str">
        <f>VLOOKUP($D245,'[3]CSTD CS'!$D$25:$AD$344,13,0)</f>
        <v>x</v>
      </c>
      <c r="AR245" s="46" t="s">
        <v>346</v>
      </c>
      <c r="AS245" s="3" t="s">
        <v>717</v>
      </c>
      <c r="AT245" s="3"/>
      <c r="AU245" s="46"/>
      <c r="AV245" s="3"/>
      <c r="AW245" s="62"/>
      <c r="AX245" s="46">
        <f>VLOOKUP($D245,'[3]CSTD CS'!$D$25:$AD$344,15,0)</f>
        <v>0</v>
      </c>
      <c r="AY245" s="46"/>
      <c r="AZ245" s="3">
        <v>0</v>
      </c>
      <c r="BA245" s="3"/>
      <c r="BB245" s="46"/>
      <c r="BC245" s="3"/>
      <c r="BD245" s="33"/>
      <c r="BE245" s="46">
        <f>VLOOKUP($D245,'[3]CSTD CS'!$D$25:$AD$344,17,0)</f>
        <v>0</v>
      </c>
      <c r="BF245" s="46"/>
      <c r="BG245" s="3">
        <v>0</v>
      </c>
      <c r="BH245" s="3"/>
      <c r="BI245" s="46"/>
      <c r="BJ245" s="46"/>
      <c r="BK245" s="46"/>
      <c r="BL245" s="60"/>
      <c r="BM245" s="46">
        <f>VLOOKUP($D245,'[3]CSTD CS'!$D$25:$AD$344,20,0)</f>
        <v>0</v>
      </c>
      <c r="BN245" s="46">
        <f>VLOOKUP(C245,'[4]TH cham SK'!$P$19:$S$167,4,0)</f>
        <v>0</v>
      </c>
      <c r="BO245" s="3" t="s">
        <v>1044</v>
      </c>
      <c r="BP245" s="46"/>
      <c r="BQ245" s="46"/>
      <c r="BR245" s="46"/>
      <c r="BS245" s="46"/>
      <c r="BT245" s="60"/>
      <c r="BU245" s="46">
        <f>VLOOKUP($D245,'[3]CSTD CS'!$D$25:$AA$344,23,0)</f>
        <v>0</v>
      </c>
      <c r="BV245" s="46">
        <f>VLOOKUP(C245,'[5]TH chi tiet'!$N$15:$Q$161,4,0)</f>
        <v>0</v>
      </c>
      <c r="BW245" s="3" t="s">
        <v>1186</v>
      </c>
      <c r="BX245" s="3"/>
      <c r="BY245" s="46"/>
      <c r="BZ245" s="46"/>
      <c r="CA245" s="46"/>
      <c r="CB245" s="46"/>
      <c r="CC245" s="46" t="str">
        <f>VLOOKUP($D245,'[3]CSTD CS'!$D$25:$AD$344,25,0)</f>
        <v>HTXS NV</v>
      </c>
      <c r="CD245" s="46"/>
      <c r="CE245" s="46"/>
      <c r="CF245" s="3" t="s">
        <v>1340</v>
      </c>
      <c r="CG245" s="46"/>
      <c r="CH245" s="46">
        <f>VLOOKUP(D245,[7]LTT!$D$10:$Q$342,10,0)</f>
        <v>0</v>
      </c>
      <c r="CI245" s="3"/>
      <c r="CJ245" s="12" t="str">
        <f>VLOOKUP(D245,'[8]XET CUOI NAM'!$E$9:$BF$332,53,0)</f>
        <v>HTT NV</v>
      </c>
      <c r="CK245" s="12">
        <f>VLOOKUP($D245,'[9]Mau 6'!$D$10:$R$333,7,0)</f>
        <v>0</v>
      </c>
      <c r="CL245" s="12"/>
      <c r="CM245" s="3" t="s">
        <v>1515</v>
      </c>
      <c r="CN245" s="12">
        <f t="shared" ref="CN245:CN255" si="16">SUM(COUNTIF(BU245,"x"),COUNTIF(CD245,"x"),COUNTIF(CK245,"x"))</f>
        <v>0</v>
      </c>
      <c r="CO245" s="12">
        <f>VLOOKUP($D245,'[9]Mau 6'!$D$10:$R$333,10,0)</f>
        <v>0</v>
      </c>
      <c r="CP245" s="46"/>
      <c r="CQ245" s="12">
        <f>VLOOKUP($D245,'[9]Mau 6'!$D$10:$R$333,10,0)</f>
        <v>0</v>
      </c>
      <c r="CR245" s="12">
        <f>VLOOKUP($D245,'[9]Mau 6'!$D$10:$R$333,10,0)</f>
        <v>0</v>
      </c>
      <c r="CS245" s="12" t="s">
        <v>431</v>
      </c>
      <c r="CT245" s="12"/>
      <c r="CU245" s="12" t="str">
        <f>VLOOKUP($D245,'[11]XET CUOI NAM'!$E$9:$BF$336,47,0)</f>
        <v>Tốt</v>
      </c>
      <c r="CV245" s="3" t="s">
        <v>1713</v>
      </c>
      <c r="CW245" s="12"/>
      <c r="CX245" s="12"/>
      <c r="CY245" s="46"/>
      <c r="CZ245" s="46"/>
      <c r="DA245" s="46"/>
      <c r="DB245" s="12" t="s">
        <v>2227</v>
      </c>
      <c r="DC245" s="12">
        <v>0</v>
      </c>
      <c r="DD245" s="12"/>
      <c r="DE245" s="17" t="s">
        <v>2146</v>
      </c>
      <c r="DF245" s="5">
        <f>VLOOKUP($C245,'[21]Mau 2'!$C$9:$J$35,6,0)</f>
        <v>0</v>
      </c>
      <c r="DG245" s="191"/>
      <c r="DH245" s="191"/>
      <c r="DI245" s="191"/>
      <c r="DJ245" s="205"/>
    </row>
    <row r="246" spans="1:114" s="6" customFormat="1" ht="30" customHeight="1" x14ac:dyDescent="0.25">
      <c r="A246" s="337">
        <f>IF(C246="","",SUBTOTAL(3,$D$24:D246))</f>
        <v>22</v>
      </c>
      <c r="B246" s="337">
        <f>COUNTIF($E$24:E246,E246)</f>
        <v>14</v>
      </c>
      <c r="C246" s="340" t="s">
        <v>144</v>
      </c>
      <c r="D246" s="337" t="str">
        <f>VLOOKUP(C246,'[1]XET CUOI NAM'!$D$9:$E$332,2,0)</f>
        <v>01013005</v>
      </c>
      <c r="E246" s="12" t="s">
        <v>401</v>
      </c>
      <c r="F246" s="12" t="s">
        <v>378</v>
      </c>
      <c r="G246" s="49"/>
      <c r="H246" s="46">
        <f>VLOOKUP($D246,'[2]CSTD CS'!$D$26:$X$346,3,0)</f>
        <v>0</v>
      </c>
      <c r="I246" s="46"/>
      <c r="J246" s="46">
        <f>VLOOKUP($D246,'[2]CSTD CS'!$D$26:$X$346,5,0)</f>
        <v>0</v>
      </c>
      <c r="K246" s="3"/>
      <c r="L246" s="46">
        <f>VLOOKUP($D246,'[2]CSTD CS'!$D$26:$X$346,4,0)</f>
        <v>0</v>
      </c>
      <c r="M246" s="46"/>
      <c r="N246" s="49"/>
      <c r="O246" s="46" t="str">
        <f>VLOOKUP($D246,'[2]CSTD CS'!$D$26:$X$346,6,0)</f>
        <v>x</v>
      </c>
      <c r="P246" s="46"/>
      <c r="Q246" s="46" t="str">
        <f>VLOOKUP($D246,'[2]CSTD CS'!$D$26:$X$346,8,0)</f>
        <v>Thi công mô hình động cơ 5 xy lanh trênxe MERCEDES-BENZ MB 140D</v>
      </c>
      <c r="R246" s="3"/>
      <c r="S246" s="46">
        <f>VLOOKUP($D246,'[2]CSTD CS'!$D$26:$X$346,7,0)</f>
        <v>0</v>
      </c>
      <c r="T246" s="46"/>
      <c r="U246" s="49"/>
      <c r="V246" s="46" t="str">
        <f>VLOOKUP($D246,'[2]CSTD CS'!$D$26:$X$346,9,0)</f>
        <v>x</v>
      </c>
      <c r="W246" s="46"/>
      <c r="X246" s="46" t="str">
        <f>VLOOKUP($D246,'[2]CSTD CS'!$D$26:$X$346,11,0)</f>
        <v xml:space="preserve">Chế tạo cảo bệ van thoát cao áp </v>
      </c>
      <c r="Y246" s="3"/>
      <c r="Z246" s="46" t="str">
        <f>VLOOKUP($D246,'[2]CSTD CS'!$D$26:$X$346,10,0)</f>
        <v>x</v>
      </c>
      <c r="AA246" s="46"/>
      <c r="AB246" s="49"/>
      <c r="AC246" s="46" t="str">
        <f>VLOOKUP($D246,'[2]CSTD CS'!$D$26:$X$346,12,0)</f>
        <v>x</v>
      </c>
      <c r="AD246" s="46"/>
      <c r="AE246" s="46" t="str">
        <f>VLOOKUP($D246,'[2]CSTD CS'!$D$26:$X$346,14,0)</f>
        <v>Thi công mô hình dàn trải bơm cao áp trong hệ thống phun dầu điện tử của động cơ diesel cho xưởng thực tập động cơ dầu hệ thống phun dầu điện tử</v>
      </c>
      <c r="AF246" s="3"/>
      <c r="AG246" s="46">
        <f>VLOOKUP($D246,'[2]CSTD CS'!$D$26:$X$346,13,0)</f>
        <v>0</v>
      </c>
      <c r="AH246" s="46"/>
      <c r="AI246" s="49"/>
      <c r="AJ246" s="46" t="str">
        <f>VLOOKUP($D246,'[2]CSTD CS'!$D$26:$X$346,15,0)</f>
        <v>x</v>
      </c>
      <c r="AK246" s="46"/>
      <c r="AL246" s="46" t="str">
        <f>VLOOKUP($D246,'[2]CSTD CS'!$D$26:$X$346,17,0)</f>
        <v>Thi công dụng cụ kiểm tra kim phun dầu điện tử của động cơ Diesel</v>
      </c>
      <c r="AM246" s="3"/>
      <c r="AN246" s="325" t="str">
        <f>VLOOKUP($D246,'[2]CSTD CS'!$D$26:$X$346,16,0)</f>
        <v>x</v>
      </c>
      <c r="AO246" s="46"/>
      <c r="AP246" s="41"/>
      <c r="AQ246" s="325" t="str">
        <f>VLOOKUP($D246,'[3]CSTD CS'!$D$25:$AD$344,13,0)</f>
        <v>x</v>
      </c>
      <c r="AR246" s="46" t="s">
        <v>346</v>
      </c>
      <c r="AS246" s="3" t="s">
        <v>718</v>
      </c>
      <c r="AT246" s="3"/>
      <c r="AU246" s="46"/>
      <c r="AV246" s="3"/>
      <c r="AW246" s="62"/>
      <c r="AX246" s="325" t="str">
        <f>VLOOKUP($D246,'[3]CSTD CS'!$D$25:$AD$344,15,0)</f>
        <v>x</v>
      </c>
      <c r="AY246" s="46" t="s">
        <v>346</v>
      </c>
      <c r="AZ246" s="3" t="s">
        <v>841</v>
      </c>
      <c r="BA246" s="3"/>
      <c r="BB246" s="46" t="s">
        <v>346</v>
      </c>
      <c r="BC246" s="46" t="s">
        <v>346</v>
      </c>
      <c r="BD246" s="33"/>
      <c r="BE246" s="46">
        <f>VLOOKUP($D246,'[3]CSTD CS'!$D$25:$AD$344,17,0)</f>
        <v>0</v>
      </c>
      <c r="BF246" s="46"/>
      <c r="BG246" s="3" t="s">
        <v>924</v>
      </c>
      <c r="BH246" s="3"/>
      <c r="BI246" s="46"/>
      <c r="BJ246" s="46"/>
      <c r="BK246" s="46"/>
      <c r="BL246" s="60"/>
      <c r="BM246" s="46">
        <f>VLOOKUP($D246,'[3]CSTD CS'!$D$25:$AD$344,20,0)</f>
        <v>0</v>
      </c>
      <c r="BN246" s="46">
        <f>VLOOKUP(C246,'[4]TH cham SK'!$P$19:$S$167,4,0)</f>
        <v>0</v>
      </c>
      <c r="BO246" s="3" t="s">
        <v>1045</v>
      </c>
      <c r="BP246" s="46"/>
      <c r="BQ246" s="46"/>
      <c r="BR246" s="46"/>
      <c r="BS246" s="46"/>
      <c r="BT246" s="60"/>
      <c r="BU246" s="46">
        <f>VLOOKUP($D246,'[3]CSTD CS'!$D$25:$AA$344,23,0)</f>
        <v>0</v>
      </c>
      <c r="BV246" s="46">
        <f>VLOOKUP(C246,'[5]TH chi tiet'!$N$15:$Q$161,4,0)</f>
        <v>0</v>
      </c>
      <c r="BW246" s="3" t="s">
        <v>1187</v>
      </c>
      <c r="BX246" s="3"/>
      <c r="BY246" s="46"/>
      <c r="BZ246" s="46"/>
      <c r="CA246" s="46"/>
      <c r="CB246" s="46"/>
      <c r="CC246" s="46" t="str">
        <f>VLOOKUP($D246,'[3]CSTD CS'!$D$25:$AD$344,25,0)</f>
        <v>HTXS NV</v>
      </c>
      <c r="CD246" s="46"/>
      <c r="CE246" s="46"/>
      <c r="CF246" s="3" t="s">
        <v>1341</v>
      </c>
      <c r="CG246" s="46"/>
      <c r="CH246" s="46">
        <f>VLOOKUP(D246,[7]LTT!$D$10:$Q$342,10,0)</f>
        <v>0</v>
      </c>
      <c r="CI246" s="3"/>
      <c r="CJ246" s="12" t="str">
        <f>VLOOKUP(D246,'[8]XET CUOI NAM'!$E$9:$BF$332,53,0)</f>
        <v>HTT NV</v>
      </c>
      <c r="CK246" s="12">
        <f>VLOOKUP($D246,'[9]Mau 6'!$D$10:$R$333,7,0)</f>
        <v>0</v>
      </c>
      <c r="CL246" s="12" t="str">
        <f>VLOOKUP(D246,[10]PL7!$F$17:$G$117,2,0)</f>
        <v>X</v>
      </c>
      <c r="CM246" s="3" t="s">
        <v>1516</v>
      </c>
      <c r="CN246" s="12">
        <f t="shared" si="16"/>
        <v>0</v>
      </c>
      <c r="CO246" s="12">
        <f>VLOOKUP($D246,'[9]Mau 6'!$D$10:$R$333,10,0)</f>
        <v>0</v>
      </c>
      <c r="CP246" s="46"/>
      <c r="CQ246" s="12">
        <f>VLOOKUP($D246,'[9]Mau 6'!$D$10:$R$333,10,0)</f>
        <v>0</v>
      </c>
      <c r="CR246" s="12">
        <f>VLOOKUP($D246,'[9]Mau 6'!$D$10:$R$333,10,0)</f>
        <v>0</v>
      </c>
      <c r="CS246" s="12" t="s">
        <v>431</v>
      </c>
      <c r="CT246" s="12"/>
      <c r="CU246" s="12" t="str">
        <f>VLOOKUP($D246,'[11]XET CUOI NAM'!$E$9:$BF$336,47,0)</f>
        <v>Tốt</v>
      </c>
      <c r="CV246" s="3" t="s">
        <v>1714</v>
      </c>
      <c r="CW246" s="12"/>
      <c r="CX246" s="12"/>
      <c r="CY246" s="46"/>
      <c r="CZ246" s="46"/>
      <c r="DA246" s="46"/>
      <c r="DB246" s="12" t="s">
        <v>2227</v>
      </c>
      <c r="DC246" s="337" t="s">
        <v>315</v>
      </c>
      <c r="DD246" s="12" t="s">
        <v>2227</v>
      </c>
      <c r="DE246" s="17" t="s">
        <v>2147</v>
      </c>
      <c r="DF246" s="5">
        <f>VLOOKUP($C246,'[21]Mau 2'!$C$9:$J$35,6,0)</f>
        <v>0</v>
      </c>
      <c r="DG246" s="191"/>
      <c r="DH246" s="191"/>
      <c r="DI246" s="191"/>
      <c r="DJ246" s="205"/>
    </row>
    <row r="247" spans="1:114" s="6" customFormat="1" ht="30" hidden="1" customHeight="1" x14ac:dyDescent="0.25">
      <c r="A247" s="12">
        <f>IF(C247="","",SUBTOTAL(3,$D$24:D247))</f>
        <v>22</v>
      </c>
      <c r="B247" s="12">
        <f>COUNTIF($E$24:E247,E247)</f>
        <v>15</v>
      </c>
      <c r="C247" s="187" t="s">
        <v>145</v>
      </c>
      <c r="D247" s="12" t="str">
        <f>VLOOKUP(C247,'[1]XET CUOI NAM'!$D$9:$E$332,2,0)</f>
        <v>01013022</v>
      </c>
      <c r="E247" s="12" t="s">
        <v>401</v>
      </c>
      <c r="F247" s="12" t="s">
        <v>378</v>
      </c>
      <c r="G247" s="49"/>
      <c r="H247" s="46">
        <f>VLOOKUP($D247,'[2]CSTD CS'!$D$26:$X$346,3,0)</f>
        <v>0</v>
      </c>
      <c r="I247" s="46"/>
      <c r="J247" s="46">
        <f>VLOOKUP($D247,'[2]CSTD CS'!$D$26:$X$346,5,0)</f>
        <v>0</v>
      </c>
      <c r="K247" s="3"/>
      <c r="L247" s="46">
        <f>VLOOKUP($D247,'[2]CSTD CS'!$D$26:$X$346,4,0)</f>
        <v>0</v>
      </c>
      <c r="M247" s="46"/>
      <c r="N247" s="49"/>
      <c r="O247" s="46">
        <f>VLOOKUP($D247,'[2]CSTD CS'!$D$26:$X$346,6,0)</f>
        <v>0</v>
      </c>
      <c r="P247" s="46"/>
      <c r="Q247" s="46">
        <f>VLOOKUP($D247,'[2]CSTD CS'!$D$26:$X$346,8,0)</f>
        <v>0</v>
      </c>
      <c r="R247" s="3"/>
      <c r="S247" s="46">
        <f>VLOOKUP($D247,'[2]CSTD CS'!$D$26:$X$346,7,0)</f>
        <v>0</v>
      </c>
      <c r="T247" s="46"/>
      <c r="U247" s="49"/>
      <c r="V247" s="46">
        <f>VLOOKUP($D247,'[2]CSTD CS'!$D$26:$X$346,9,0)</f>
        <v>0</v>
      </c>
      <c r="W247" s="46"/>
      <c r="X247" s="46">
        <f>VLOOKUP($D247,'[2]CSTD CS'!$D$26:$X$346,11,0)</f>
        <v>0</v>
      </c>
      <c r="Y247" s="3"/>
      <c r="Z247" s="46">
        <f>VLOOKUP($D247,'[2]CSTD CS'!$D$26:$X$346,10,0)</f>
        <v>0</v>
      </c>
      <c r="AA247" s="46"/>
      <c r="AB247" s="49"/>
      <c r="AC247" s="46" t="str">
        <f>VLOOKUP($D247,'[2]CSTD CS'!$D$26:$X$346,12,0)</f>
        <v>x</v>
      </c>
      <c r="AD247" s="46"/>
      <c r="AE247" s="46" t="str">
        <f>VLOOKUP($D247,'[2]CSTD CS'!$D$26:$X$346,14,0)</f>
        <v>Biên dịch tài liệu tham khảo học phần Thực tập động cơ Xăng về khí xả, và các vấn đề liên quan trên phần mềm powerpoint</v>
      </c>
      <c r="AF247" s="3"/>
      <c r="AG247" s="46">
        <f>VLOOKUP($D247,'[2]CSTD CS'!$D$26:$X$346,13,0)</f>
        <v>0</v>
      </c>
      <c r="AH247" s="46"/>
      <c r="AI247" s="49"/>
      <c r="AJ247" s="46">
        <f>VLOOKUP($D247,'[2]CSTD CS'!$D$26:$X$346,15,0)</f>
        <v>0</v>
      </c>
      <c r="AK247" s="46"/>
      <c r="AL247" s="46">
        <f>VLOOKUP($D247,'[2]CSTD CS'!$D$26:$X$346,17,0)</f>
        <v>0</v>
      </c>
      <c r="AM247" s="3"/>
      <c r="AN247" s="46">
        <f>VLOOKUP($D247,'[2]CSTD CS'!$D$26:$X$346,16,0)</f>
        <v>0</v>
      </c>
      <c r="AO247" s="46"/>
      <c r="AP247" s="41"/>
      <c r="AQ247" s="46">
        <f>VLOOKUP($D247,'[3]CSTD CS'!$D$25:$AD$344,13,0)</f>
        <v>0</v>
      </c>
      <c r="AR247" s="46"/>
      <c r="AS247" s="3" t="s">
        <v>719</v>
      </c>
      <c r="AT247" s="3"/>
      <c r="AU247" s="46"/>
      <c r="AV247" s="3"/>
      <c r="AW247" s="62"/>
      <c r="AX247" s="46">
        <f>VLOOKUP($D247,'[3]CSTD CS'!$D$25:$AD$344,15,0)</f>
        <v>0</v>
      </c>
      <c r="AY247" s="46"/>
      <c r="AZ247" s="3">
        <v>0</v>
      </c>
      <c r="BA247" s="3"/>
      <c r="BB247" s="46"/>
      <c r="BC247" s="3"/>
      <c r="BD247" s="33"/>
      <c r="BE247" s="46">
        <f>VLOOKUP($D247,'[3]CSTD CS'!$D$25:$AD$344,17,0)</f>
        <v>0</v>
      </c>
      <c r="BF247" s="46"/>
      <c r="BG247" s="3">
        <v>0</v>
      </c>
      <c r="BH247" s="3"/>
      <c r="BI247" s="46"/>
      <c r="BJ247" s="46"/>
      <c r="BK247" s="46"/>
      <c r="BL247" s="60"/>
      <c r="BM247" s="46">
        <f>VLOOKUP($D247,'[3]CSTD CS'!$D$25:$AD$344,20,0)</f>
        <v>0</v>
      </c>
      <c r="BN247" s="46"/>
      <c r="BO247" s="3" t="s">
        <v>1046</v>
      </c>
      <c r="BP247" s="46"/>
      <c r="BQ247" s="46"/>
      <c r="BR247" s="46"/>
      <c r="BS247" s="46"/>
      <c r="BT247" s="60"/>
      <c r="BU247" s="46">
        <f>VLOOKUP($D247,'[3]CSTD CS'!$D$25:$AA$344,23,0)</f>
        <v>0</v>
      </c>
      <c r="BV247" s="46">
        <f>VLOOKUP(C247,'[5]TH chi tiet'!$N$15:$Q$161,4,0)</f>
        <v>0</v>
      </c>
      <c r="BW247" s="3" t="s">
        <v>1188</v>
      </c>
      <c r="BX247" s="3"/>
      <c r="BY247" s="46"/>
      <c r="BZ247" s="46"/>
      <c r="CA247" s="46"/>
      <c r="CB247" s="46"/>
      <c r="CC247" s="46" t="str">
        <f>VLOOKUP($D247,'[3]CSTD CS'!$D$25:$AD$344,25,0)</f>
        <v>HTXS NV</v>
      </c>
      <c r="CD247" s="46"/>
      <c r="CE247" s="46"/>
      <c r="CF247" s="3" t="s">
        <v>1342</v>
      </c>
      <c r="CG247" s="46"/>
      <c r="CH247" s="46">
        <f>VLOOKUP(D247,[7]LTT!$D$10:$Q$342,10,0)</f>
        <v>0</v>
      </c>
      <c r="CI247" s="3"/>
      <c r="CJ247" s="12" t="str">
        <f>VLOOKUP(D247,'[8]XET CUOI NAM'!$E$9:$BF$332,53,0)</f>
        <v>HTT NV</v>
      </c>
      <c r="CK247" s="12">
        <f>VLOOKUP($D247,'[9]Mau 6'!$D$10:$R$333,7,0)</f>
        <v>0</v>
      </c>
      <c r="CL247" s="12"/>
      <c r="CM247" s="3" t="s">
        <v>1517</v>
      </c>
      <c r="CN247" s="12">
        <f t="shared" si="16"/>
        <v>0</v>
      </c>
      <c r="CO247" s="12">
        <f>VLOOKUP($D247,'[9]Mau 6'!$D$10:$R$333,10,0)</f>
        <v>0</v>
      </c>
      <c r="CP247" s="46"/>
      <c r="CQ247" s="12">
        <f>VLOOKUP($D247,'[9]Mau 6'!$D$10:$R$333,10,0)</f>
        <v>0</v>
      </c>
      <c r="CR247" s="12">
        <f>VLOOKUP($D247,'[9]Mau 6'!$D$10:$R$333,10,0)</f>
        <v>0</v>
      </c>
      <c r="CS247" s="12" t="s">
        <v>431</v>
      </c>
      <c r="CT247" s="12"/>
      <c r="CU247" s="12"/>
      <c r="CV247" s="3" t="s">
        <v>1715</v>
      </c>
      <c r="CW247" s="12"/>
      <c r="CX247" s="12"/>
      <c r="CY247" s="46"/>
      <c r="CZ247" s="46"/>
      <c r="DA247" s="46"/>
      <c r="DB247" s="12" t="s">
        <v>2227</v>
      </c>
      <c r="DC247" s="12">
        <v>0</v>
      </c>
      <c r="DD247" s="12"/>
      <c r="DE247" s="17" t="s">
        <v>2148</v>
      </c>
      <c r="DF247" s="5">
        <f>VLOOKUP($C247,'[21]Mau 2'!$C$9:$J$35,6,0)</f>
        <v>0</v>
      </c>
      <c r="DG247" s="191"/>
      <c r="DH247" s="191"/>
      <c r="DI247" s="191"/>
      <c r="DJ247" s="205"/>
    </row>
    <row r="248" spans="1:114" s="16" customFormat="1" ht="30" hidden="1" customHeight="1" x14ac:dyDescent="0.25">
      <c r="A248" s="12">
        <f>IF(C248="","",SUBTOTAL(3,$D$24:D248))</f>
        <v>22</v>
      </c>
      <c r="B248" s="12">
        <f>COUNTIF($E$24:E248,E248)</f>
        <v>16</v>
      </c>
      <c r="C248" s="187" t="s">
        <v>146</v>
      </c>
      <c r="D248" s="12" t="str">
        <f>VLOOKUP(C248,'[1]XET CUOI NAM'!$D$9:$E$332,2,0)</f>
        <v>01013047</v>
      </c>
      <c r="E248" s="12" t="s">
        <v>401</v>
      </c>
      <c r="F248" s="12" t="s">
        <v>378</v>
      </c>
      <c r="G248" s="49"/>
      <c r="H248" s="46">
        <f>VLOOKUP($D248,'[2]CSTD CS'!$D$26:$X$346,3,0)</f>
        <v>0</v>
      </c>
      <c r="I248" s="46"/>
      <c r="J248" s="46">
        <f>VLOOKUP($D248,'[2]CSTD CS'!$D$26:$X$346,5,0)</f>
        <v>0</v>
      </c>
      <c r="K248" s="3"/>
      <c r="L248" s="46">
        <f>VLOOKUP($D248,'[2]CSTD CS'!$D$26:$X$346,4,0)</f>
        <v>0</v>
      </c>
      <c r="M248" s="46"/>
      <c r="N248" s="49"/>
      <c r="O248" s="46">
        <f>VLOOKUP($D248,'[2]CSTD CS'!$D$26:$X$346,6,0)</f>
        <v>0</v>
      </c>
      <c r="P248" s="46"/>
      <c r="Q248" s="46">
        <f>VLOOKUP($D248,'[2]CSTD CS'!$D$26:$X$346,8,0)</f>
        <v>0</v>
      </c>
      <c r="R248" s="3"/>
      <c r="S248" s="46">
        <f>VLOOKUP($D248,'[2]CSTD CS'!$D$26:$X$346,7,0)</f>
        <v>0</v>
      </c>
      <c r="T248" s="46"/>
      <c r="U248" s="49"/>
      <c r="V248" s="46">
        <f>VLOOKUP($D248,'[2]CSTD CS'!$D$26:$X$346,9,0)</f>
        <v>0</v>
      </c>
      <c r="W248" s="46"/>
      <c r="X248" s="46">
        <f>VLOOKUP($D248,'[2]CSTD CS'!$D$26:$X$346,11,0)</f>
        <v>0</v>
      </c>
      <c r="Y248" s="3"/>
      <c r="Z248" s="46">
        <f>VLOOKUP($D248,'[2]CSTD CS'!$D$26:$X$346,10,0)</f>
        <v>0</v>
      </c>
      <c r="AA248" s="46"/>
      <c r="AB248" s="49"/>
      <c r="AC248" s="46">
        <f>VLOOKUP($D248,'[2]CSTD CS'!$D$26:$X$346,12,0)</f>
        <v>0</v>
      </c>
      <c r="AD248" s="46"/>
      <c r="AE248" s="46">
        <f>VLOOKUP($D248,'[2]CSTD CS'!$D$26:$X$346,14,0)</f>
        <v>0</v>
      </c>
      <c r="AF248" s="3"/>
      <c r="AG248" s="46">
        <f>VLOOKUP($D248,'[2]CSTD CS'!$D$26:$X$346,13,0)</f>
        <v>0</v>
      </c>
      <c r="AH248" s="46"/>
      <c r="AI248" s="49"/>
      <c r="AJ248" s="46">
        <f>VLOOKUP($D248,'[2]CSTD CS'!$D$26:$X$346,15,0)</f>
        <v>0</v>
      </c>
      <c r="AK248" s="46"/>
      <c r="AL248" s="46">
        <f>VLOOKUP($D248,'[2]CSTD CS'!$D$26:$X$346,17,0)</f>
        <v>0</v>
      </c>
      <c r="AM248" s="3"/>
      <c r="AN248" s="46">
        <f>VLOOKUP($D248,'[2]CSTD CS'!$D$26:$X$346,16,0)</f>
        <v>0</v>
      </c>
      <c r="AO248" s="46"/>
      <c r="AP248" s="51"/>
      <c r="AQ248" s="46">
        <f>VLOOKUP($D248,'[3]CSTD CS'!$D$25:$AD$344,13,0)</f>
        <v>0</v>
      </c>
      <c r="AR248" s="46"/>
      <c r="AS248" s="3">
        <v>0</v>
      </c>
      <c r="AT248" s="3"/>
      <c r="AU248" s="46"/>
      <c r="AV248" s="3"/>
      <c r="AW248" s="62"/>
      <c r="AX248" s="46">
        <f>VLOOKUP($D248,'[3]CSTD CS'!$D$25:$AD$344,15,0)</f>
        <v>0</v>
      </c>
      <c r="AY248" s="46"/>
      <c r="AZ248" s="3">
        <v>0</v>
      </c>
      <c r="BA248" s="3"/>
      <c r="BB248" s="46"/>
      <c r="BC248" s="3"/>
      <c r="BD248" s="33"/>
      <c r="BE248" s="46">
        <f>VLOOKUP($D248,'[3]CSTD CS'!$D$25:$AD$344,17,0)</f>
        <v>0</v>
      </c>
      <c r="BF248" s="46"/>
      <c r="BG248" s="3">
        <v>0</v>
      </c>
      <c r="BH248" s="3"/>
      <c r="BI248" s="46"/>
      <c r="BJ248" s="46"/>
      <c r="BK248" s="46"/>
      <c r="BL248" s="60"/>
      <c r="BM248" s="46">
        <f>VLOOKUP($D248,'[3]CSTD CS'!$D$25:$AD$344,20,0)</f>
        <v>0</v>
      </c>
      <c r="BN248" s="46">
        <f>VLOOKUP(C248,'[4]TH cham SK'!$P$19:$S$167,4,0)</f>
        <v>0</v>
      </c>
      <c r="BO248" s="3" t="s">
        <v>1047</v>
      </c>
      <c r="BP248" s="46"/>
      <c r="BQ248" s="46"/>
      <c r="BR248" s="46"/>
      <c r="BS248" s="46"/>
      <c r="BT248" s="60"/>
      <c r="BU248" s="46">
        <f>VLOOKUP($D248,'[3]CSTD CS'!$D$25:$AA$344,23,0)</f>
        <v>0</v>
      </c>
      <c r="BV248" s="46">
        <f>VLOOKUP(C248,'[5]TH chi tiet'!$N$15:$Q$161,4,0)</f>
        <v>0</v>
      </c>
      <c r="BW248" s="3" t="s">
        <v>1189</v>
      </c>
      <c r="BX248" s="3"/>
      <c r="BY248" s="46"/>
      <c r="BZ248" s="46"/>
      <c r="CA248" s="46"/>
      <c r="CB248" s="46"/>
      <c r="CC248" s="46" t="str">
        <f>VLOOKUP($D248,'[3]CSTD CS'!$D$25:$AD$344,25,0)</f>
        <v>HTXS NV</v>
      </c>
      <c r="CD248" s="46"/>
      <c r="CE248" s="46"/>
      <c r="CF248" s="3" t="s">
        <v>1343</v>
      </c>
      <c r="CG248" s="46"/>
      <c r="CH248" s="46">
        <f>VLOOKUP(D248,[7]LTT!$D$10:$Q$342,10,0)</f>
        <v>0</v>
      </c>
      <c r="CI248" s="3"/>
      <c r="CJ248" s="12" t="str">
        <f>VLOOKUP(D248,'[8]XET CUOI NAM'!$E$9:$BF$332,53,0)</f>
        <v>HTT NV</v>
      </c>
      <c r="CK248" s="12">
        <f>VLOOKUP($D248,'[9]Mau 6'!$D$10:$R$333,7,0)</f>
        <v>0</v>
      </c>
      <c r="CL248" s="12" t="str">
        <f>VLOOKUP(D248,[10]PL7!$F$17:$G$117,2,0)</f>
        <v>X</v>
      </c>
      <c r="CM248" s="3" t="s">
        <v>1518</v>
      </c>
      <c r="CN248" s="12">
        <f t="shared" si="16"/>
        <v>0</v>
      </c>
      <c r="CO248" s="12">
        <f>VLOOKUP($D248,'[9]Mau 6'!$D$10:$R$333,10,0)</f>
        <v>0</v>
      </c>
      <c r="CP248" s="46"/>
      <c r="CQ248" s="12">
        <f>VLOOKUP($D248,'[9]Mau 6'!$D$10:$R$333,10,0)</f>
        <v>0</v>
      </c>
      <c r="CR248" s="12" t="s">
        <v>315</v>
      </c>
      <c r="CS248" s="12" t="s">
        <v>431</v>
      </c>
      <c r="CT248" s="12"/>
      <c r="CU248" s="12"/>
      <c r="CV248" s="3" t="s">
        <v>1716</v>
      </c>
      <c r="CW248" s="12"/>
      <c r="CX248" s="12"/>
      <c r="CY248" s="46"/>
      <c r="CZ248" s="46"/>
      <c r="DA248" s="46"/>
      <c r="DB248" s="12" t="s">
        <v>2227</v>
      </c>
      <c r="DC248" s="12" t="s">
        <v>315</v>
      </c>
      <c r="DD248" s="12" t="s">
        <v>2227</v>
      </c>
      <c r="DE248" s="17" t="s">
        <v>2149</v>
      </c>
      <c r="DF248" s="5">
        <f>VLOOKUP($C248,'[21]Mau 2'!$C$9:$J$35,6,0)</f>
        <v>0</v>
      </c>
      <c r="DG248" s="194"/>
      <c r="DH248" s="194"/>
      <c r="DI248" s="194"/>
      <c r="DJ248" s="194"/>
    </row>
    <row r="249" spans="1:114" s="16" customFormat="1" ht="30" hidden="1" customHeight="1" x14ac:dyDescent="0.25">
      <c r="A249" s="12">
        <f>IF(C249="","",SUBTOTAL(3,$D$24:D249))</f>
        <v>22</v>
      </c>
      <c r="B249" s="12">
        <f>COUNTIF($E$24:E249,E249)</f>
        <v>17</v>
      </c>
      <c r="C249" s="187" t="s">
        <v>147</v>
      </c>
      <c r="D249" s="12" t="str">
        <f>VLOOKUP(C249,'[1]XET CUOI NAM'!$D$9:$E$332,2,0)</f>
        <v>01013070</v>
      </c>
      <c r="E249" s="12" t="s">
        <v>401</v>
      </c>
      <c r="F249" s="12" t="s">
        <v>378</v>
      </c>
      <c r="G249" s="49"/>
      <c r="H249" s="46">
        <f>VLOOKUP($D249,'[2]CSTD CS'!$D$26:$X$346,3,0)</f>
        <v>0</v>
      </c>
      <c r="I249" s="46"/>
      <c r="J249" s="46">
        <f>VLOOKUP($D249,'[2]CSTD CS'!$D$26:$X$346,5,0)</f>
        <v>0</v>
      </c>
      <c r="K249" s="3"/>
      <c r="L249" s="46">
        <f>VLOOKUP($D249,'[2]CSTD CS'!$D$26:$X$346,4,0)</f>
        <v>0</v>
      </c>
      <c r="M249" s="46"/>
      <c r="N249" s="49"/>
      <c r="O249" s="46">
        <f>VLOOKUP($D249,'[2]CSTD CS'!$D$26:$X$346,6,0)</f>
        <v>0</v>
      </c>
      <c r="P249" s="46"/>
      <c r="Q249" s="46">
        <f>VLOOKUP($D249,'[2]CSTD CS'!$D$26:$X$346,8,0)</f>
        <v>0</v>
      </c>
      <c r="R249" s="3"/>
      <c r="S249" s="46">
        <f>VLOOKUP($D249,'[2]CSTD CS'!$D$26:$X$346,7,0)</f>
        <v>0</v>
      </c>
      <c r="T249" s="46"/>
      <c r="U249" s="49"/>
      <c r="V249" s="46">
        <f>VLOOKUP($D249,'[2]CSTD CS'!$D$26:$X$346,9,0)</f>
        <v>0</v>
      </c>
      <c r="W249" s="46"/>
      <c r="X249" s="46">
        <f>VLOOKUP($D249,'[2]CSTD CS'!$D$26:$X$346,11,0)</f>
        <v>0</v>
      </c>
      <c r="Y249" s="3"/>
      <c r="Z249" s="46">
        <f>VLOOKUP($D249,'[2]CSTD CS'!$D$26:$X$346,10,0)</f>
        <v>0</v>
      </c>
      <c r="AA249" s="46"/>
      <c r="AB249" s="49"/>
      <c r="AC249" s="46">
        <f>VLOOKUP($D249,'[2]CSTD CS'!$D$26:$X$346,12,0)</f>
        <v>0</v>
      </c>
      <c r="AD249" s="46"/>
      <c r="AE249" s="46">
        <f>VLOOKUP($D249,'[2]CSTD CS'!$D$26:$X$346,14,0)</f>
        <v>0</v>
      </c>
      <c r="AF249" s="3"/>
      <c r="AG249" s="46">
        <f>VLOOKUP($D249,'[2]CSTD CS'!$D$26:$X$346,13,0)</f>
        <v>0</v>
      </c>
      <c r="AH249" s="46"/>
      <c r="AI249" s="49"/>
      <c r="AJ249" s="46">
        <f>VLOOKUP($D249,'[2]CSTD CS'!$D$26:$X$346,15,0)</f>
        <v>0</v>
      </c>
      <c r="AK249" s="46"/>
      <c r="AL249" s="46">
        <f>VLOOKUP($D249,'[2]CSTD CS'!$D$26:$X$346,17,0)</f>
        <v>0</v>
      </c>
      <c r="AM249" s="3"/>
      <c r="AN249" s="46">
        <f>VLOOKUP($D249,'[2]CSTD CS'!$D$26:$X$346,16,0)</f>
        <v>0</v>
      </c>
      <c r="AO249" s="46"/>
      <c r="AP249" s="51"/>
      <c r="AQ249" s="46">
        <f>VLOOKUP($D249,'[3]CSTD CS'!$D$25:$AD$344,13,0)</f>
        <v>0</v>
      </c>
      <c r="AR249" s="46"/>
      <c r="AS249" s="3">
        <v>0</v>
      </c>
      <c r="AT249" s="3"/>
      <c r="AU249" s="46"/>
      <c r="AV249" s="3"/>
      <c r="AW249" s="62"/>
      <c r="AX249" s="46">
        <f>VLOOKUP($D249,'[3]CSTD CS'!$D$25:$AD$344,15,0)</f>
        <v>0</v>
      </c>
      <c r="AY249" s="46"/>
      <c r="AZ249" s="3">
        <v>0</v>
      </c>
      <c r="BA249" s="3"/>
      <c r="BB249" s="46"/>
      <c r="BC249" s="3"/>
      <c r="BD249" s="33"/>
      <c r="BE249" s="46">
        <f>VLOOKUP($D249,'[3]CSTD CS'!$D$25:$AD$344,17,0)</f>
        <v>0</v>
      </c>
      <c r="BF249" s="46"/>
      <c r="BG249" s="3">
        <v>0</v>
      </c>
      <c r="BH249" s="3"/>
      <c r="BI249" s="46"/>
      <c r="BJ249" s="46"/>
      <c r="BK249" s="46"/>
      <c r="BL249" s="66"/>
      <c r="BM249" s="46">
        <f>VLOOKUP($D249,'[3]CSTD CS'!$D$25:$AD$344,20,0)</f>
        <v>0</v>
      </c>
      <c r="BN249" s="46">
        <f>VLOOKUP(C249,'[4]TH cham SK'!$P$19:$S$167,4,0)</f>
        <v>0</v>
      </c>
      <c r="BO249" s="3" t="s">
        <v>1048</v>
      </c>
      <c r="BP249" s="46"/>
      <c r="BQ249" s="46"/>
      <c r="BR249" s="46"/>
      <c r="BS249" s="46"/>
      <c r="BT249" s="66"/>
      <c r="BU249" s="46">
        <f>VLOOKUP($D249,'[3]CSTD CS'!$D$25:$AA$344,23,0)</f>
        <v>0</v>
      </c>
      <c r="BV249" s="46">
        <f>VLOOKUP(C249,'[5]TH chi tiet'!$N$15:$Q$161,4,0)</f>
        <v>0</v>
      </c>
      <c r="BW249" s="3" t="s">
        <v>1190</v>
      </c>
      <c r="BX249" s="3"/>
      <c r="BY249" s="46"/>
      <c r="BZ249" s="46"/>
      <c r="CA249" s="46"/>
      <c r="CB249" s="46"/>
      <c r="CC249" s="46" t="str">
        <f>VLOOKUP($D249,'[3]CSTD CS'!$D$25:$AD$344,25,0)</f>
        <v>HTXS NV</v>
      </c>
      <c r="CD249" s="46"/>
      <c r="CE249" s="46"/>
      <c r="CF249" s="3" t="s">
        <v>1344</v>
      </c>
      <c r="CG249" s="46"/>
      <c r="CH249" s="46">
        <f>VLOOKUP(D249,[7]LTT!$D$10:$Q$342,10,0)</f>
        <v>0</v>
      </c>
      <c r="CI249" s="3"/>
      <c r="CJ249" s="12" t="str">
        <f>VLOOKUP(D249,'[8]XET CUOI NAM'!$E$9:$BF$332,53,0)</f>
        <v>HTT NV</v>
      </c>
      <c r="CK249" s="12">
        <f>VLOOKUP($D249,'[9]Mau 6'!$D$10:$R$333,7,0)</f>
        <v>0</v>
      </c>
      <c r="CL249" s="12"/>
      <c r="CM249" s="3" t="s">
        <v>1519</v>
      </c>
      <c r="CN249" s="12">
        <f t="shared" si="16"/>
        <v>0</v>
      </c>
      <c r="CO249" s="12">
        <f>VLOOKUP($D249,'[9]Mau 6'!$D$10:$R$333,10,0)</f>
        <v>0</v>
      </c>
      <c r="CP249" s="46"/>
      <c r="CQ249" s="12">
        <f>VLOOKUP($D249,'[9]Mau 6'!$D$10:$R$333,10,0)</f>
        <v>0</v>
      </c>
      <c r="CR249" s="12">
        <f>VLOOKUP($D249,'[9]Mau 6'!$D$10:$R$333,10,0)</f>
        <v>0</v>
      </c>
      <c r="CS249" s="12" t="s">
        <v>431</v>
      </c>
      <c r="CT249" s="12"/>
      <c r="CU249" s="12"/>
      <c r="CV249" s="3" t="s">
        <v>1717</v>
      </c>
      <c r="CW249" s="12"/>
      <c r="CX249" s="12"/>
      <c r="CY249" s="46"/>
      <c r="CZ249" s="46"/>
      <c r="DA249" s="46"/>
      <c r="DB249" s="12" t="s">
        <v>2227</v>
      </c>
      <c r="DC249" s="12" t="s">
        <v>315</v>
      </c>
      <c r="DD249" s="12" t="s">
        <v>2227</v>
      </c>
      <c r="DE249" s="17" t="s">
        <v>2150</v>
      </c>
      <c r="DF249" s="5">
        <f>VLOOKUP($C249,'[21]Mau 2'!$C$9:$J$35,6,0)</f>
        <v>0</v>
      </c>
      <c r="DG249" s="194"/>
      <c r="DH249" s="194"/>
      <c r="DI249" s="194"/>
      <c r="DJ249" s="194"/>
    </row>
    <row r="250" spans="1:114" s="16" customFormat="1" ht="30" hidden="1" customHeight="1" x14ac:dyDescent="0.25">
      <c r="A250" s="12">
        <f>IF(C250="","",SUBTOTAL(3,$D$24:D250))</f>
        <v>22</v>
      </c>
      <c r="B250" s="12">
        <f>COUNTIF($E$24:E250,E250)</f>
        <v>18</v>
      </c>
      <c r="C250" s="188" t="s">
        <v>148</v>
      </c>
      <c r="D250" s="12" t="str">
        <f>VLOOKUP(C250,'[1]XET CUOI NAM'!$D$9:$E$332,2,0)</f>
        <v>01014047</v>
      </c>
      <c r="E250" s="12" t="s">
        <v>401</v>
      </c>
      <c r="F250" s="12" t="s">
        <v>378</v>
      </c>
      <c r="G250" s="49"/>
      <c r="H250" s="46">
        <f>VLOOKUP($D250,'[2]CSTD CS'!$D$26:$X$346,3,0)</f>
        <v>0</v>
      </c>
      <c r="I250" s="46"/>
      <c r="J250" s="46">
        <f>VLOOKUP($D250,'[2]CSTD CS'!$D$26:$X$346,5,0)</f>
        <v>0</v>
      </c>
      <c r="K250" s="3"/>
      <c r="L250" s="46">
        <f>VLOOKUP($D250,'[2]CSTD CS'!$D$26:$X$346,4,0)</f>
        <v>0</v>
      </c>
      <c r="M250" s="46"/>
      <c r="N250" s="49"/>
      <c r="O250" s="46">
        <f>VLOOKUP($D250,'[2]CSTD CS'!$D$26:$X$346,6,0)</f>
        <v>0</v>
      </c>
      <c r="P250" s="46"/>
      <c r="Q250" s="46">
        <f>VLOOKUP($D250,'[2]CSTD CS'!$D$26:$X$346,8,0)</f>
        <v>0</v>
      </c>
      <c r="R250" s="3"/>
      <c r="S250" s="46">
        <f>VLOOKUP($D250,'[2]CSTD CS'!$D$26:$X$346,7,0)</f>
        <v>0</v>
      </c>
      <c r="T250" s="46"/>
      <c r="U250" s="49"/>
      <c r="V250" s="46">
        <f>VLOOKUP($D250,'[2]CSTD CS'!$D$26:$X$346,9,0)</f>
        <v>0</v>
      </c>
      <c r="W250" s="46"/>
      <c r="X250" s="46">
        <f>VLOOKUP($D250,'[2]CSTD CS'!$D$26:$X$346,11,0)</f>
        <v>0</v>
      </c>
      <c r="Y250" s="3"/>
      <c r="Z250" s="46">
        <f>VLOOKUP($D250,'[2]CSTD CS'!$D$26:$X$346,10,0)</f>
        <v>0</v>
      </c>
      <c r="AA250" s="46"/>
      <c r="AB250" s="49"/>
      <c r="AC250" s="46">
        <f>VLOOKUP($D250,'[2]CSTD CS'!$D$26:$X$346,12,0)</f>
        <v>0</v>
      </c>
      <c r="AD250" s="46"/>
      <c r="AE250" s="46">
        <f>VLOOKUP($D250,'[2]CSTD CS'!$D$26:$X$346,14,0)</f>
        <v>0</v>
      </c>
      <c r="AF250" s="3"/>
      <c r="AG250" s="46">
        <f>VLOOKUP($D250,'[2]CSTD CS'!$D$26:$X$346,13,0)</f>
        <v>0</v>
      </c>
      <c r="AH250" s="46"/>
      <c r="AI250" s="49"/>
      <c r="AJ250" s="46">
        <f>VLOOKUP($D250,'[2]CSTD CS'!$D$26:$X$346,15,0)</f>
        <v>0</v>
      </c>
      <c r="AK250" s="46"/>
      <c r="AL250" s="46">
        <f>VLOOKUP($D250,'[2]CSTD CS'!$D$26:$X$346,17,0)</f>
        <v>0</v>
      </c>
      <c r="AM250" s="3"/>
      <c r="AN250" s="46">
        <f>VLOOKUP($D250,'[2]CSTD CS'!$D$26:$X$346,16,0)</f>
        <v>0</v>
      </c>
      <c r="AO250" s="46"/>
      <c r="AP250" s="51"/>
      <c r="AQ250" s="46">
        <f>VLOOKUP($D250,'[3]CSTD CS'!$D$25:$AD$344,13,0)</f>
        <v>0</v>
      </c>
      <c r="AR250" s="46"/>
      <c r="AS250" s="3">
        <v>0</v>
      </c>
      <c r="AT250" s="3"/>
      <c r="AU250" s="46"/>
      <c r="AV250" s="3"/>
      <c r="AW250" s="62"/>
      <c r="AX250" s="46">
        <f>VLOOKUP($D250,'[3]CSTD CS'!$D$25:$AD$344,15,0)</f>
        <v>0</v>
      </c>
      <c r="AY250" s="46"/>
      <c r="AZ250" s="3">
        <v>0</v>
      </c>
      <c r="BA250" s="3"/>
      <c r="BB250" s="46"/>
      <c r="BC250" s="3"/>
      <c r="BD250" s="33"/>
      <c r="BE250" s="46">
        <f>VLOOKUP($D250,'[3]CSTD CS'!$D$25:$AD$344,17,0)</f>
        <v>0</v>
      </c>
      <c r="BF250" s="46"/>
      <c r="BG250" s="3">
        <v>0</v>
      </c>
      <c r="BH250" s="3"/>
      <c r="BI250" s="46"/>
      <c r="BJ250" s="46"/>
      <c r="BK250" s="46"/>
      <c r="BL250" s="60"/>
      <c r="BM250" s="46">
        <f>VLOOKUP($D250,'[3]CSTD CS'!$D$25:$AD$344,20,0)</f>
        <v>0</v>
      </c>
      <c r="BN250" s="46"/>
      <c r="BO250" s="3">
        <v>0</v>
      </c>
      <c r="BP250" s="46"/>
      <c r="BQ250" s="46"/>
      <c r="BR250" s="46"/>
      <c r="BS250" s="46"/>
      <c r="BT250" s="60"/>
      <c r="BU250" s="46">
        <f>VLOOKUP($D250,'[3]CSTD CS'!$D$25:$AA$344,23,0)</f>
        <v>0</v>
      </c>
      <c r="BV250" s="46">
        <f>VLOOKUP(C250,'[5]TH chi tiet'!$N$15:$Q$161,4,0)</f>
        <v>0</v>
      </c>
      <c r="BW250" s="3" t="s">
        <v>1191</v>
      </c>
      <c r="BX250" s="3"/>
      <c r="BY250" s="46"/>
      <c r="BZ250" s="46"/>
      <c r="CA250" s="46"/>
      <c r="CB250" s="46"/>
      <c r="CC250" s="46" t="str">
        <f>VLOOKUP($D250,'[3]CSTD CS'!$D$25:$AD$344,25,0)</f>
        <v>HTXS NV</v>
      </c>
      <c r="CD250" s="46"/>
      <c r="CE250" s="46"/>
      <c r="CF250" s="3" t="s">
        <v>1345</v>
      </c>
      <c r="CG250" s="46"/>
      <c r="CH250" s="46">
        <f>VLOOKUP(D250,[7]LTT!$D$10:$Q$342,10,0)</f>
        <v>0</v>
      </c>
      <c r="CI250" s="3"/>
      <c r="CJ250" s="12" t="str">
        <f>VLOOKUP(D250,'[8]XET CUOI NAM'!$E$9:$BF$332,53,0)</f>
        <v>HTT NV</v>
      </c>
      <c r="CK250" s="12">
        <f>VLOOKUP($D250,'[9]Mau 6'!$D$10:$R$333,7,0)</f>
        <v>0</v>
      </c>
      <c r="CL250" s="12" t="str">
        <f>VLOOKUP(D250,[10]PL7!$F$17:$G$117,2,0)</f>
        <v>X</v>
      </c>
      <c r="CM250" s="3" t="s">
        <v>1520</v>
      </c>
      <c r="CN250" s="12">
        <f t="shared" si="16"/>
        <v>0</v>
      </c>
      <c r="CO250" s="12">
        <f>VLOOKUP($D250,'[9]Mau 6'!$D$10:$R$333,10,0)</f>
        <v>0</v>
      </c>
      <c r="CP250" s="46"/>
      <c r="CQ250" s="12">
        <f>VLOOKUP($D250,'[9]Mau 6'!$D$10:$R$333,10,0)</f>
        <v>0</v>
      </c>
      <c r="CR250" s="12">
        <f>VLOOKUP($D250,'[9]Mau 6'!$D$10:$R$333,10,0)</f>
        <v>0</v>
      </c>
      <c r="CS250" s="12" t="s">
        <v>371</v>
      </c>
      <c r="CT250" s="12"/>
      <c r="CU250" s="12"/>
      <c r="CV250" s="3" t="s">
        <v>1718</v>
      </c>
      <c r="CW250" s="12"/>
      <c r="CX250" s="12"/>
      <c r="CY250" s="46"/>
      <c r="CZ250" s="46"/>
      <c r="DA250" s="46"/>
      <c r="DB250" s="12" t="s">
        <v>2226</v>
      </c>
      <c r="DC250" s="12" t="s">
        <v>315</v>
      </c>
      <c r="DD250" s="12" t="s">
        <v>2227</v>
      </c>
      <c r="DE250" s="17" t="s">
        <v>2151</v>
      </c>
      <c r="DF250" s="5">
        <f>VLOOKUP($C250,'[21]Mau 2'!$C$9:$J$35,6,0)</f>
        <v>0</v>
      </c>
      <c r="DG250" s="194"/>
      <c r="DH250" s="194"/>
      <c r="DI250" s="194"/>
      <c r="DJ250" s="194"/>
    </row>
    <row r="251" spans="1:114" s="16" customFormat="1" ht="30" hidden="1" customHeight="1" x14ac:dyDescent="0.25">
      <c r="A251" s="12">
        <f>IF(C251="","",SUBTOTAL(3,$D$24:D251))</f>
        <v>22</v>
      </c>
      <c r="B251" s="12">
        <f>COUNTIF($E$24:E251,E251)</f>
        <v>19</v>
      </c>
      <c r="C251" s="188" t="s">
        <v>149</v>
      </c>
      <c r="D251" s="12" t="str">
        <f>VLOOKUP(C251,'[1]XET CUOI NAM'!$D$9:$E$332,2,0)</f>
        <v>01013079</v>
      </c>
      <c r="E251" s="12" t="s">
        <v>401</v>
      </c>
      <c r="F251" s="12" t="s">
        <v>378</v>
      </c>
      <c r="G251" s="49"/>
      <c r="H251" s="46">
        <f>VLOOKUP($D251,'[2]CSTD CS'!$D$26:$X$346,3,0)</f>
        <v>0</v>
      </c>
      <c r="I251" s="46"/>
      <c r="J251" s="46">
        <f>VLOOKUP($D251,'[2]CSTD CS'!$D$26:$X$346,5,0)</f>
        <v>0</v>
      </c>
      <c r="K251" s="3"/>
      <c r="L251" s="46">
        <f>VLOOKUP($D251,'[2]CSTD CS'!$D$26:$X$346,4,0)</f>
        <v>0</v>
      </c>
      <c r="M251" s="46"/>
      <c r="N251" s="49"/>
      <c r="O251" s="46">
        <f>VLOOKUP($D251,'[2]CSTD CS'!$D$26:$X$346,6,0)</f>
        <v>0</v>
      </c>
      <c r="P251" s="46"/>
      <c r="Q251" s="46">
        <f>VLOOKUP($D251,'[2]CSTD CS'!$D$26:$X$346,8,0)</f>
        <v>0</v>
      </c>
      <c r="R251" s="3"/>
      <c r="S251" s="46">
        <f>VLOOKUP($D251,'[2]CSTD CS'!$D$26:$X$346,7,0)</f>
        <v>0</v>
      </c>
      <c r="T251" s="46"/>
      <c r="U251" s="49"/>
      <c r="V251" s="46">
        <f>VLOOKUP($D251,'[2]CSTD CS'!$D$26:$X$346,9,0)</f>
        <v>0</v>
      </c>
      <c r="W251" s="46"/>
      <c r="X251" s="46">
        <f>VLOOKUP($D251,'[2]CSTD CS'!$D$26:$X$346,11,0)</f>
        <v>0</v>
      </c>
      <c r="Y251" s="3"/>
      <c r="Z251" s="46">
        <f>VLOOKUP($D251,'[2]CSTD CS'!$D$26:$X$346,10,0)</f>
        <v>0</v>
      </c>
      <c r="AA251" s="46"/>
      <c r="AB251" s="49"/>
      <c r="AC251" s="46">
        <f>VLOOKUP($D251,'[2]CSTD CS'!$D$26:$X$346,12,0)</f>
        <v>0</v>
      </c>
      <c r="AD251" s="46"/>
      <c r="AE251" s="46">
        <f>VLOOKUP($D251,'[2]CSTD CS'!$D$26:$X$346,14,0)</f>
        <v>0</v>
      </c>
      <c r="AF251" s="3"/>
      <c r="AG251" s="46">
        <f>VLOOKUP($D251,'[2]CSTD CS'!$D$26:$X$346,13,0)</f>
        <v>0</v>
      </c>
      <c r="AH251" s="46"/>
      <c r="AI251" s="49"/>
      <c r="AJ251" s="46">
        <f>VLOOKUP($D251,'[2]CSTD CS'!$D$26:$X$346,15,0)</f>
        <v>0</v>
      </c>
      <c r="AK251" s="46"/>
      <c r="AL251" s="46">
        <f>VLOOKUP($D251,'[2]CSTD CS'!$D$26:$X$346,17,0)</f>
        <v>0</v>
      </c>
      <c r="AM251" s="3"/>
      <c r="AN251" s="46">
        <f>VLOOKUP($D251,'[2]CSTD CS'!$D$26:$X$346,16,0)</f>
        <v>0</v>
      </c>
      <c r="AO251" s="46"/>
      <c r="AP251" s="51"/>
      <c r="AQ251" s="46">
        <f>VLOOKUP($D251,'[3]CSTD CS'!$D$25:$AD$344,13,0)</f>
        <v>0</v>
      </c>
      <c r="AR251" s="46"/>
      <c r="AS251" s="3">
        <v>0</v>
      </c>
      <c r="AT251" s="3"/>
      <c r="AU251" s="46"/>
      <c r="AV251" s="3"/>
      <c r="AW251" s="62"/>
      <c r="AX251" s="46">
        <f>VLOOKUP($D251,'[3]CSTD CS'!$D$25:$AD$344,15,0)</f>
        <v>0</v>
      </c>
      <c r="AY251" s="46"/>
      <c r="AZ251" s="3">
        <v>0</v>
      </c>
      <c r="BA251" s="3"/>
      <c r="BB251" s="46"/>
      <c r="BC251" s="3"/>
      <c r="BD251" s="33"/>
      <c r="BE251" s="46">
        <f>VLOOKUP($D251,'[3]CSTD CS'!$D$25:$AD$344,17,0)</f>
        <v>0</v>
      </c>
      <c r="BF251" s="46"/>
      <c r="BG251" s="3">
        <v>0</v>
      </c>
      <c r="BH251" s="3"/>
      <c r="BI251" s="46"/>
      <c r="BJ251" s="46"/>
      <c r="BK251" s="46"/>
      <c r="BL251" s="60"/>
      <c r="BM251" s="46">
        <f>VLOOKUP($D251,'[3]CSTD CS'!$D$25:$AD$344,20,0)</f>
        <v>0</v>
      </c>
      <c r="BN251" s="46"/>
      <c r="BO251" s="3">
        <v>0</v>
      </c>
      <c r="BP251" s="46"/>
      <c r="BQ251" s="46"/>
      <c r="BR251" s="46"/>
      <c r="BS251" s="46"/>
      <c r="BT251" s="60"/>
      <c r="BU251" s="46">
        <f>VLOOKUP($D251,'[3]CSTD CS'!$D$25:$AA$344,23,0)</f>
        <v>0</v>
      </c>
      <c r="BV251" s="46"/>
      <c r="BW251" s="3">
        <v>0</v>
      </c>
      <c r="BX251" s="3"/>
      <c r="BY251" s="46"/>
      <c r="BZ251" s="46"/>
      <c r="CA251" s="46"/>
      <c r="CB251" s="46"/>
      <c r="CC251" s="46" t="str">
        <f>VLOOKUP($D251,'[3]CSTD CS'!$D$25:$AD$344,25,0)</f>
        <v>HTXS NV</v>
      </c>
      <c r="CD251" s="46"/>
      <c r="CE251" s="46"/>
      <c r="CF251" s="3" t="s">
        <v>1346</v>
      </c>
      <c r="CG251" s="46"/>
      <c r="CH251" s="46">
        <f>VLOOKUP(D251,[7]LTT!$D$10:$Q$342,10,0)</f>
        <v>0</v>
      </c>
      <c r="CI251" s="3"/>
      <c r="CJ251" s="12" t="str">
        <f>VLOOKUP(D251,'[8]XET CUOI NAM'!$E$9:$BF$332,53,0)</f>
        <v>HTT NV</v>
      </c>
      <c r="CK251" s="12">
        <f>VLOOKUP($D251,'[9]Mau 6'!$D$10:$R$333,7,0)</f>
        <v>0</v>
      </c>
      <c r="CL251" s="12"/>
      <c r="CM251" s="3" t="s">
        <v>1521</v>
      </c>
      <c r="CN251" s="12">
        <f t="shared" si="16"/>
        <v>0</v>
      </c>
      <c r="CO251" s="12">
        <f>VLOOKUP($D251,'[9]Mau 6'!$D$10:$R$333,10,0)</f>
        <v>0</v>
      </c>
      <c r="CP251" s="46"/>
      <c r="CQ251" s="12">
        <f>VLOOKUP($D251,'[9]Mau 6'!$D$10:$R$333,10,0)</f>
        <v>0</v>
      </c>
      <c r="CR251" s="12">
        <f>VLOOKUP($D251,'[9]Mau 6'!$D$10:$R$333,10,0)</f>
        <v>0</v>
      </c>
      <c r="CS251" s="12" t="s">
        <v>431</v>
      </c>
      <c r="CT251" s="12"/>
      <c r="CU251" s="12"/>
      <c r="CV251" s="3" t="s">
        <v>1719</v>
      </c>
      <c r="CW251" s="12"/>
      <c r="CX251" s="12"/>
      <c r="CY251" s="46"/>
      <c r="CZ251" s="46"/>
      <c r="DA251" s="46"/>
      <c r="DB251" s="12" t="s">
        <v>2226</v>
      </c>
      <c r="DC251" s="12" t="s">
        <v>315</v>
      </c>
      <c r="DD251" s="12"/>
      <c r="DE251" s="17" t="s">
        <v>2152</v>
      </c>
      <c r="DF251" s="5">
        <f>VLOOKUP($C251,'[21]Mau 2'!$C$9:$J$35,6,0)</f>
        <v>0</v>
      </c>
      <c r="DG251" s="194"/>
      <c r="DH251" s="194"/>
      <c r="DI251" s="194"/>
      <c r="DJ251" s="194"/>
    </row>
    <row r="252" spans="1:114" s="16" customFormat="1" ht="30" hidden="1" customHeight="1" x14ac:dyDescent="0.25">
      <c r="A252" s="12">
        <f>IF(C252="","",SUBTOTAL(3,$D$24:D252))</f>
        <v>22</v>
      </c>
      <c r="B252" s="12">
        <f>COUNTIF($E$24:E252,E252)</f>
        <v>20</v>
      </c>
      <c r="C252" s="188" t="s">
        <v>150</v>
      </c>
      <c r="D252" s="12" t="str">
        <f>VLOOKUP(C252,'[1]XET CUOI NAM'!$D$9:$E$332,2,0)</f>
        <v>01013087</v>
      </c>
      <c r="E252" s="12" t="s">
        <v>401</v>
      </c>
      <c r="F252" s="12" t="s">
        <v>378</v>
      </c>
      <c r="G252" s="49"/>
      <c r="H252" s="46">
        <f>VLOOKUP($D252,'[2]CSTD CS'!$D$26:$X$346,3,0)</f>
        <v>0</v>
      </c>
      <c r="I252" s="46"/>
      <c r="J252" s="46">
        <f>VLOOKUP($D252,'[2]CSTD CS'!$D$26:$X$346,5,0)</f>
        <v>0</v>
      </c>
      <c r="K252" s="3"/>
      <c r="L252" s="46">
        <f>VLOOKUP($D252,'[2]CSTD CS'!$D$26:$X$346,4,0)</f>
        <v>0</v>
      </c>
      <c r="M252" s="46"/>
      <c r="N252" s="49"/>
      <c r="O252" s="46">
        <f>VLOOKUP($D252,'[2]CSTD CS'!$D$26:$X$346,6,0)</f>
        <v>0</v>
      </c>
      <c r="P252" s="46"/>
      <c r="Q252" s="46">
        <f>VLOOKUP($D252,'[2]CSTD CS'!$D$26:$X$346,8,0)</f>
        <v>0</v>
      </c>
      <c r="R252" s="3"/>
      <c r="S252" s="46">
        <f>VLOOKUP($D252,'[2]CSTD CS'!$D$26:$X$346,7,0)</f>
        <v>0</v>
      </c>
      <c r="T252" s="46"/>
      <c r="U252" s="49"/>
      <c r="V252" s="46">
        <f>VLOOKUP($D252,'[2]CSTD CS'!$D$26:$X$346,9,0)</f>
        <v>0</v>
      </c>
      <c r="W252" s="46"/>
      <c r="X252" s="46">
        <f>VLOOKUP($D252,'[2]CSTD CS'!$D$26:$X$346,11,0)</f>
        <v>0</v>
      </c>
      <c r="Y252" s="3"/>
      <c r="Z252" s="46">
        <f>VLOOKUP($D252,'[2]CSTD CS'!$D$26:$X$346,10,0)</f>
        <v>0</v>
      </c>
      <c r="AA252" s="46"/>
      <c r="AB252" s="49"/>
      <c r="AC252" s="46">
        <f>VLOOKUP($D252,'[2]CSTD CS'!$D$26:$X$346,12,0)</f>
        <v>0</v>
      </c>
      <c r="AD252" s="46"/>
      <c r="AE252" s="46">
        <f>VLOOKUP($D252,'[2]CSTD CS'!$D$26:$X$346,14,0)</f>
        <v>0</v>
      </c>
      <c r="AF252" s="3"/>
      <c r="AG252" s="46">
        <f>VLOOKUP($D252,'[2]CSTD CS'!$D$26:$X$346,13,0)</f>
        <v>0</v>
      </c>
      <c r="AH252" s="46"/>
      <c r="AI252" s="49"/>
      <c r="AJ252" s="46">
        <f>VLOOKUP($D252,'[2]CSTD CS'!$D$26:$X$346,15,0)</f>
        <v>0</v>
      </c>
      <c r="AK252" s="46"/>
      <c r="AL252" s="46">
        <f>VLOOKUP($D252,'[2]CSTD CS'!$D$26:$X$346,17,0)</f>
        <v>0</v>
      </c>
      <c r="AM252" s="3"/>
      <c r="AN252" s="46">
        <f>VLOOKUP($D252,'[2]CSTD CS'!$D$26:$X$346,16,0)</f>
        <v>0</v>
      </c>
      <c r="AO252" s="46"/>
      <c r="AP252" s="51"/>
      <c r="AQ252" s="46">
        <f>VLOOKUP($D252,'[3]CSTD CS'!$D$25:$AD$344,13,0)</f>
        <v>0</v>
      </c>
      <c r="AR252" s="46"/>
      <c r="AS252" s="3">
        <v>0</v>
      </c>
      <c r="AT252" s="3"/>
      <c r="AU252" s="46"/>
      <c r="AV252" s="3"/>
      <c r="AW252" s="62"/>
      <c r="AX252" s="46">
        <f>VLOOKUP($D252,'[3]CSTD CS'!$D$25:$AD$344,15,0)</f>
        <v>0</v>
      </c>
      <c r="AY252" s="46"/>
      <c r="AZ252" s="3">
        <v>0</v>
      </c>
      <c r="BA252" s="3"/>
      <c r="BB252" s="46"/>
      <c r="BC252" s="3"/>
      <c r="BD252" s="33"/>
      <c r="BE252" s="46">
        <f>VLOOKUP($D252,'[3]CSTD CS'!$D$25:$AD$344,17,0)</f>
        <v>0</v>
      </c>
      <c r="BF252" s="46"/>
      <c r="BG252" s="3">
        <v>0</v>
      </c>
      <c r="BH252" s="3"/>
      <c r="BI252" s="46"/>
      <c r="BJ252" s="46"/>
      <c r="BK252" s="46"/>
      <c r="BL252" s="66"/>
      <c r="BM252" s="46">
        <f>VLOOKUP($D252,'[3]CSTD CS'!$D$25:$AD$344,20,0)</f>
        <v>0</v>
      </c>
      <c r="BN252" s="46"/>
      <c r="BO252" s="3">
        <v>0</v>
      </c>
      <c r="BP252" s="46"/>
      <c r="BQ252" s="46"/>
      <c r="BR252" s="46"/>
      <c r="BS252" s="46"/>
      <c r="BT252" s="66"/>
      <c r="BU252" s="46">
        <f>VLOOKUP($D252,'[3]CSTD CS'!$D$25:$AA$344,23,0)</f>
        <v>0</v>
      </c>
      <c r="BV252" s="46"/>
      <c r="BW252" s="3">
        <v>0</v>
      </c>
      <c r="BX252" s="3"/>
      <c r="BY252" s="46"/>
      <c r="BZ252" s="46"/>
      <c r="CA252" s="46"/>
      <c r="CB252" s="46"/>
      <c r="CC252" s="46" t="str">
        <f>VLOOKUP($D252,'[3]CSTD CS'!$D$25:$AD$344,25,0)</f>
        <v>HTXS NV</v>
      </c>
      <c r="CD252" s="46"/>
      <c r="CE252" s="46"/>
      <c r="CF252" s="3" t="s">
        <v>1347</v>
      </c>
      <c r="CG252" s="46"/>
      <c r="CH252" s="46">
        <f>VLOOKUP(D252,[7]LTT!$D$10:$Q$342,10,0)</f>
        <v>0</v>
      </c>
      <c r="CI252" s="3"/>
      <c r="CJ252" s="12" t="str">
        <f>VLOOKUP(D252,'[8]XET CUOI NAM'!$E$9:$BF$332,53,0)</f>
        <v>HTT NV</v>
      </c>
      <c r="CK252" s="12">
        <f>VLOOKUP($D252,'[9]Mau 6'!$D$10:$R$333,7,0)</f>
        <v>0</v>
      </c>
      <c r="CL252" s="12" t="str">
        <f>VLOOKUP(D252,[10]PL7!$F$17:$G$117,2,0)</f>
        <v>X</v>
      </c>
      <c r="CM252" s="3" t="s">
        <v>1522</v>
      </c>
      <c r="CN252" s="12">
        <f t="shared" si="16"/>
        <v>0</v>
      </c>
      <c r="CO252" s="12">
        <f>VLOOKUP($D252,'[9]Mau 6'!$D$10:$R$333,10,0)</f>
        <v>0</v>
      </c>
      <c r="CP252" s="46"/>
      <c r="CQ252" s="12">
        <f>VLOOKUP($D252,'[9]Mau 6'!$D$10:$R$333,10,0)</f>
        <v>0</v>
      </c>
      <c r="CR252" s="12">
        <f>VLOOKUP($D252,'[9]Mau 6'!$D$10:$R$333,10,0)</f>
        <v>0</v>
      </c>
      <c r="CS252" s="12" t="s">
        <v>371</v>
      </c>
      <c r="CT252" s="12"/>
      <c r="CU252" s="12"/>
      <c r="CV252" s="3" t="s">
        <v>1720</v>
      </c>
      <c r="CW252" s="12"/>
      <c r="CX252" s="12"/>
      <c r="CY252" s="46"/>
      <c r="CZ252" s="46"/>
      <c r="DA252" s="46"/>
      <c r="DB252" s="12" t="s">
        <v>2227</v>
      </c>
      <c r="DC252" s="12" t="s">
        <v>315</v>
      </c>
      <c r="DD252" s="12" t="s">
        <v>2227</v>
      </c>
      <c r="DE252" s="17" t="s">
        <v>2153</v>
      </c>
      <c r="DF252" s="5">
        <f>VLOOKUP($C252,'[21]Mau 2'!$C$9:$J$35,6,0)</f>
        <v>0</v>
      </c>
      <c r="DG252" s="194"/>
      <c r="DH252" s="194"/>
      <c r="DI252" s="194"/>
      <c r="DJ252" s="194"/>
    </row>
    <row r="253" spans="1:114" s="16" customFormat="1" ht="30" hidden="1" customHeight="1" x14ac:dyDescent="0.25">
      <c r="A253" s="12">
        <f>IF(C253="","",SUBTOTAL(3,$D$24:D253))</f>
        <v>22</v>
      </c>
      <c r="B253" s="12">
        <f>COUNTIF($E$24:E253,E253)</f>
        <v>21</v>
      </c>
      <c r="C253" s="87" t="s">
        <v>327</v>
      </c>
      <c r="D253" s="12" t="str">
        <f>VLOOKUP(C253,'[1]XET CUOI NAM'!$D$9:$E$332,2,0)</f>
        <v>01013094</v>
      </c>
      <c r="E253" s="12" t="s">
        <v>401</v>
      </c>
      <c r="F253" s="12" t="s">
        <v>378</v>
      </c>
      <c r="G253" s="49"/>
      <c r="H253" s="46" t="e">
        <f>VLOOKUP($D253,'[2]CSTD CS'!$D$26:$X$346,3,0)</f>
        <v>#N/A</v>
      </c>
      <c r="I253" s="46"/>
      <c r="J253" s="46" t="e">
        <f>VLOOKUP($D253,'[2]CSTD CS'!$D$26:$X$346,5,0)</f>
        <v>#N/A</v>
      </c>
      <c r="K253" s="3"/>
      <c r="L253" s="46" t="e">
        <f>VLOOKUP($D253,'[2]CSTD CS'!$D$26:$X$346,4,0)</f>
        <v>#N/A</v>
      </c>
      <c r="M253" s="46"/>
      <c r="N253" s="49"/>
      <c r="O253" s="46" t="e">
        <f>VLOOKUP($D253,'[2]CSTD CS'!$D$26:$X$346,6,0)</f>
        <v>#N/A</v>
      </c>
      <c r="P253" s="46"/>
      <c r="Q253" s="46" t="e">
        <f>VLOOKUP($D253,'[2]CSTD CS'!$D$26:$X$346,8,0)</f>
        <v>#N/A</v>
      </c>
      <c r="R253" s="3"/>
      <c r="S253" s="46" t="e">
        <f>VLOOKUP($D253,'[2]CSTD CS'!$D$26:$X$346,7,0)</f>
        <v>#N/A</v>
      </c>
      <c r="T253" s="46"/>
      <c r="U253" s="49"/>
      <c r="V253" s="46" t="e">
        <f>VLOOKUP($D253,'[2]CSTD CS'!$D$26:$X$346,9,0)</f>
        <v>#N/A</v>
      </c>
      <c r="W253" s="46"/>
      <c r="X253" s="46" t="e">
        <f>VLOOKUP($D253,'[2]CSTD CS'!$D$26:$X$346,11,0)</f>
        <v>#N/A</v>
      </c>
      <c r="Y253" s="3"/>
      <c r="Z253" s="46" t="e">
        <f>VLOOKUP($D253,'[2]CSTD CS'!$D$26:$X$346,10,0)</f>
        <v>#N/A</v>
      </c>
      <c r="AA253" s="46"/>
      <c r="AB253" s="49"/>
      <c r="AC253" s="46" t="e">
        <f>VLOOKUP($D253,'[2]CSTD CS'!$D$26:$X$346,12,0)</f>
        <v>#N/A</v>
      </c>
      <c r="AD253" s="46"/>
      <c r="AE253" s="46" t="e">
        <f>VLOOKUP($D253,'[2]CSTD CS'!$D$26:$X$346,14,0)</f>
        <v>#N/A</v>
      </c>
      <c r="AF253" s="3"/>
      <c r="AG253" s="46" t="e">
        <f>VLOOKUP($D253,'[2]CSTD CS'!$D$26:$X$346,13,0)</f>
        <v>#N/A</v>
      </c>
      <c r="AH253" s="46"/>
      <c r="AI253" s="49"/>
      <c r="AJ253" s="46" t="e">
        <f>VLOOKUP($D253,'[2]CSTD CS'!$D$26:$X$346,15,0)</f>
        <v>#N/A</v>
      </c>
      <c r="AK253" s="46"/>
      <c r="AL253" s="46" t="e">
        <f>VLOOKUP($D253,'[2]CSTD CS'!$D$26:$X$346,17,0)</f>
        <v>#N/A</v>
      </c>
      <c r="AM253" s="3"/>
      <c r="AN253" s="46" t="e">
        <f>VLOOKUP($D253,'[2]CSTD CS'!$D$26:$X$346,16,0)</f>
        <v>#N/A</v>
      </c>
      <c r="AO253" s="46"/>
      <c r="AP253" s="51"/>
      <c r="AQ253" s="46"/>
      <c r="AR253" s="46"/>
      <c r="AS253" s="3"/>
      <c r="AT253" s="3"/>
      <c r="AU253" s="46"/>
      <c r="AV253" s="3"/>
      <c r="AW253" s="62"/>
      <c r="AX253" s="46"/>
      <c r="AY253" s="46"/>
      <c r="AZ253" s="3"/>
      <c r="BA253" s="3"/>
      <c r="BB253" s="46"/>
      <c r="BC253" s="3"/>
      <c r="BD253" s="33"/>
      <c r="BE253" s="46"/>
      <c r="BF253" s="46"/>
      <c r="BG253" s="3"/>
      <c r="BH253" s="3"/>
      <c r="BI253" s="46"/>
      <c r="BJ253" s="46"/>
      <c r="BK253" s="46"/>
      <c r="BL253" s="55"/>
      <c r="BM253" s="46"/>
      <c r="BN253" s="46"/>
      <c r="BO253" s="3"/>
      <c r="BP253" s="46"/>
      <c r="BQ253" s="46"/>
      <c r="BR253" s="46"/>
      <c r="BS253" s="46"/>
      <c r="BT253" s="55"/>
      <c r="BU253" s="46"/>
      <c r="BV253" s="46"/>
      <c r="BW253" s="3"/>
      <c r="BX253" s="3"/>
      <c r="BY253" s="46"/>
      <c r="BZ253" s="46"/>
      <c r="CA253" s="46"/>
      <c r="CB253" s="46"/>
      <c r="CC253" s="46"/>
      <c r="CD253" s="46"/>
      <c r="CE253" s="46"/>
      <c r="CF253" s="3"/>
      <c r="CG253" s="46"/>
      <c r="CH253" s="46">
        <f>VLOOKUP(D253,[7]LTT!$D$10:$Q$342,10,0)</f>
        <v>0</v>
      </c>
      <c r="CI253" s="3"/>
      <c r="CJ253" s="12" t="str">
        <f>VLOOKUP(D253,'[8]XET CUOI NAM'!$E$9:$BF$332,53,0)</f>
        <v>HTT NV</v>
      </c>
      <c r="CK253" s="12">
        <f>VLOOKUP($D253,'[9]Mau 6'!$D$10:$R$333,7,0)</f>
        <v>0</v>
      </c>
      <c r="CL253" s="12" t="str">
        <f>VLOOKUP(D253,[10]PL7!$F$17:$G$117,2,0)</f>
        <v>X</v>
      </c>
      <c r="CM253" s="3" t="s">
        <v>1524</v>
      </c>
      <c r="CN253" s="12">
        <f t="shared" si="16"/>
        <v>0</v>
      </c>
      <c r="CO253" s="12">
        <f>VLOOKUP($D253,'[9]Mau 6'!$D$10:$R$333,10,0)</f>
        <v>0</v>
      </c>
      <c r="CP253" s="46"/>
      <c r="CQ253" s="12">
        <f>VLOOKUP($D253,'[9]Mau 6'!$D$10:$R$333,10,0)</f>
        <v>0</v>
      </c>
      <c r="CR253" s="12">
        <f>VLOOKUP($D253,'[9]Mau 6'!$D$10:$R$333,10,0)</f>
        <v>0</v>
      </c>
      <c r="CS253" s="12" t="s">
        <v>431</v>
      </c>
      <c r="CT253" s="12"/>
      <c r="CU253" s="12"/>
      <c r="CV253" s="3" t="s">
        <v>1722</v>
      </c>
      <c r="CW253" s="12"/>
      <c r="CX253" s="12"/>
      <c r="CY253" s="46"/>
      <c r="CZ253" s="46"/>
      <c r="DA253" s="46"/>
      <c r="DB253" s="12" t="s">
        <v>2227</v>
      </c>
      <c r="DC253" s="12" t="s">
        <v>315</v>
      </c>
      <c r="DD253" s="12" t="s">
        <v>2227</v>
      </c>
      <c r="DE253" s="17" t="s">
        <v>2154</v>
      </c>
      <c r="DF253" s="5">
        <f>VLOOKUP($C253,'[21]Mau 2'!$C$9:$J$35,6,0)</f>
        <v>0</v>
      </c>
      <c r="DG253" s="194"/>
      <c r="DH253" s="194"/>
      <c r="DI253" s="194"/>
      <c r="DJ253" s="194"/>
    </row>
    <row r="254" spans="1:114" s="16" customFormat="1" ht="30" hidden="1" customHeight="1" x14ac:dyDescent="0.25">
      <c r="A254" s="12">
        <f>ROW()-23</f>
        <v>231</v>
      </c>
      <c r="B254" s="12">
        <f>COUNTIF($E$24:E254,E254)</f>
        <v>22</v>
      </c>
      <c r="C254" s="17" t="s">
        <v>337</v>
      </c>
      <c r="D254" s="12" t="str">
        <f>VLOOKUP(C254,'[1]XET CUOI NAM'!$D$9:$E$332,2,0)</f>
        <v>01013120</v>
      </c>
      <c r="E254" s="12" t="s">
        <v>401</v>
      </c>
      <c r="F254" s="12" t="s">
        <v>378</v>
      </c>
      <c r="G254" s="49"/>
      <c r="H254" s="46" t="e">
        <f>VLOOKUP($D254,'[2]CSTD CS'!$D$26:$X$346,3,0)</f>
        <v>#N/A</v>
      </c>
      <c r="I254" s="46"/>
      <c r="J254" s="46" t="e">
        <f>VLOOKUP($D254,'[2]CSTD CS'!$D$26:$X$346,5,0)</f>
        <v>#N/A</v>
      </c>
      <c r="K254" s="3"/>
      <c r="L254" s="46" t="e">
        <f>VLOOKUP($D254,'[2]CSTD CS'!$D$26:$X$346,4,0)</f>
        <v>#N/A</v>
      </c>
      <c r="M254" s="46"/>
      <c r="N254" s="49"/>
      <c r="O254" s="46" t="e">
        <f>VLOOKUP($D254,'[2]CSTD CS'!$D$26:$X$346,6,0)</f>
        <v>#N/A</v>
      </c>
      <c r="P254" s="46"/>
      <c r="Q254" s="46" t="e">
        <f>VLOOKUP($D254,'[2]CSTD CS'!$D$26:$X$346,8,0)</f>
        <v>#N/A</v>
      </c>
      <c r="R254" s="3"/>
      <c r="S254" s="46" t="e">
        <f>VLOOKUP($D254,'[2]CSTD CS'!$D$26:$X$346,7,0)</f>
        <v>#N/A</v>
      </c>
      <c r="T254" s="46"/>
      <c r="U254" s="49"/>
      <c r="V254" s="46" t="e">
        <f>VLOOKUP($D254,'[2]CSTD CS'!$D$26:$X$346,9,0)</f>
        <v>#N/A</v>
      </c>
      <c r="W254" s="46"/>
      <c r="X254" s="46" t="e">
        <f>VLOOKUP($D254,'[2]CSTD CS'!$D$26:$X$346,11,0)</f>
        <v>#N/A</v>
      </c>
      <c r="Y254" s="3"/>
      <c r="Z254" s="46" t="e">
        <f>VLOOKUP($D254,'[2]CSTD CS'!$D$26:$X$346,10,0)</f>
        <v>#N/A</v>
      </c>
      <c r="AA254" s="46"/>
      <c r="AB254" s="49"/>
      <c r="AC254" s="46" t="e">
        <f>VLOOKUP($D254,'[2]CSTD CS'!$D$26:$X$346,12,0)</f>
        <v>#N/A</v>
      </c>
      <c r="AD254" s="46"/>
      <c r="AE254" s="46" t="e">
        <f>VLOOKUP($D254,'[2]CSTD CS'!$D$26:$X$346,14,0)</f>
        <v>#N/A</v>
      </c>
      <c r="AF254" s="3"/>
      <c r="AG254" s="46" t="e">
        <f>VLOOKUP($D254,'[2]CSTD CS'!$D$26:$X$346,13,0)</f>
        <v>#N/A</v>
      </c>
      <c r="AH254" s="46"/>
      <c r="AI254" s="49"/>
      <c r="AJ254" s="46" t="e">
        <f>VLOOKUP($D254,'[2]CSTD CS'!$D$26:$X$346,15,0)</f>
        <v>#N/A</v>
      </c>
      <c r="AK254" s="46"/>
      <c r="AL254" s="46" t="e">
        <f>VLOOKUP($D254,'[2]CSTD CS'!$D$26:$X$346,17,0)</f>
        <v>#N/A</v>
      </c>
      <c r="AM254" s="3"/>
      <c r="AN254" s="46" t="e">
        <f>VLOOKUP($D254,'[2]CSTD CS'!$D$26:$X$346,16,0)</f>
        <v>#N/A</v>
      </c>
      <c r="AO254" s="46"/>
      <c r="AP254" s="51"/>
      <c r="AQ254" s="46"/>
      <c r="AR254" s="46"/>
      <c r="AS254" s="3"/>
      <c r="AT254" s="3"/>
      <c r="AU254" s="46"/>
      <c r="AV254" s="3"/>
      <c r="AW254" s="62"/>
      <c r="AX254" s="46"/>
      <c r="AY254" s="46"/>
      <c r="AZ254" s="3"/>
      <c r="BA254" s="3"/>
      <c r="BB254" s="46"/>
      <c r="BC254" s="3"/>
      <c r="BD254" s="33"/>
      <c r="BE254" s="46"/>
      <c r="BF254" s="46"/>
      <c r="BG254" s="3"/>
      <c r="BH254" s="3"/>
      <c r="BI254" s="46"/>
      <c r="BJ254" s="46"/>
      <c r="BK254" s="46"/>
      <c r="BL254" s="66"/>
      <c r="BM254" s="46"/>
      <c r="BN254" s="46"/>
      <c r="BO254" s="3"/>
      <c r="BP254" s="46"/>
      <c r="BQ254" s="46"/>
      <c r="BR254" s="46"/>
      <c r="BS254" s="46"/>
      <c r="BT254" s="66"/>
      <c r="BU254" s="46"/>
      <c r="BV254" s="46"/>
      <c r="BW254" s="3"/>
      <c r="BX254" s="3"/>
      <c r="BY254" s="46"/>
      <c r="BZ254" s="46"/>
      <c r="CA254" s="46"/>
      <c r="CB254" s="46"/>
      <c r="CC254" s="46"/>
      <c r="CD254" s="46"/>
      <c r="CE254" s="46"/>
      <c r="CF254" s="3"/>
      <c r="CG254" s="46"/>
      <c r="CH254" s="46">
        <f>VLOOKUP(D254,[7]LTT!$D$10:$Q$342,10,0)</f>
        <v>0</v>
      </c>
      <c r="CI254" s="3"/>
      <c r="CJ254" s="12" t="str">
        <f>VLOOKUP(D254,'[8]XET CUOI NAM'!$E$9:$BF$332,53,0)</f>
        <v>HTT NV</v>
      </c>
      <c r="CK254" s="12">
        <f>VLOOKUP($D254,'[9]Mau 6'!$D$10:$R$333,7,0)</f>
        <v>0</v>
      </c>
      <c r="CL254" s="12"/>
      <c r="CM254" s="3" t="s">
        <v>1525</v>
      </c>
      <c r="CN254" s="12">
        <f t="shared" si="16"/>
        <v>0</v>
      </c>
      <c r="CO254" s="12">
        <f>VLOOKUP($D254,'[9]Mau 6'!$D$10:$R$333,10,0)</f>
        <v>0</v>
      </c>
      <c r="CP254" s="46"/>
      <c r="CQ254" s="12">
        <f>VLOOKUP($D254,'[9]Mau 6'!$D$10:$R$333,10,0)</f>
        <v>0</v>
      </c>
      <c r="CR254" s="12">
        <f>VLOOKUP($D254,'[9]Mau 6'!$D$10:$R$333,10,0)</f>
        <v>0</v>
      </c>
      <c r="CS254" s="12" t="s">
        <v>431</v>
      </c>
      <c r="CT254" s="12"/>
      <c r="CU254" s="12" t="str">
        <f>VLOOKUP($D254,'[11]XET CUOI NAM'!$E$9:$BF$336,47,0)</f>
        <v>Tốt</v>
      </c>
      <c r="CV254" s="3" t="s">
        <v>1723</v>
      </c>
      <c r="CW254" s="12"/>
      <c r="CX254" s="12"/>
      <c r="CY254" s="46"/>
      <c r="CZ254" s="46"/>
      <c r="DA254" s="46"/>
      <c r="DB254" s="12" t="s">
        <v>2227</v>
      </c>
      <c r="DC254" s="12">
        <v>0</v>
      </c>
      <c r="DD254" s="12">
        <v>0</v>
      </c>
      <c r="DE254" s="5"/>
      <c r="DF254" s="5">
        <f>VLOOKUP($C254,'[21]Mau 2'!$C$9:$J$35,6,0)</f>
        <v>0</v>
      </c>
      <c r="DG254" s="194"/>
      <c r="DH254" s="194"/>
      <c r="DI254" s="194"/>
      <c r="DJ254" s="194"/>
    </row>
    <row r="255" spans="1:114" s="16" customFormat="1" ht="30" hidden="1" customHeight="1" x14ac:dyDescent="0.25">
      <c r="A255" s="12">
        <f>IF(C255="","",SUBTOTAL(3,$D$24:D255))</f>
        <v>22</v>
      </c>
      <c r="B255" s="12">
        <f>COUNTIF($E$24:E255,E255)</f>
        <v>23</v>
      </c>
      <c r="C255" s="87" t="s">
        <v>339</v>
      </c>
      <c r="D255" s="12" t="str">
        <f>VLOOKUP(C255,'[1]XET CUOI NAM'!$D$9:$E$332,2,0)</f>
        <v>01013117</v>
      </c>
      <c r="E255" s="12" t="s">
        <v>401</v>
      </c>
      <c r="F255" s="12" t="s">
        <v>378</v>
      </c>
      <c r="G255" s="49"/>
      <c r="H255" s="46" t="e">
        <f>VLOOKUP($D255,'[2]CSTD CS'!$D$26:$X$346,3,0)</f>
        <v>#N/A</v>
      </c>
      <c r="I255" s="46"/>
      <c r="J255" s="46" t="e">
        <f>VLOOKUP($D255,'[2]CSTD CS'!$D$26:$X$346,5,0)</f>
        <v>#N/A</v>
      </c>
      <c r="K255" s="3"/>
      <c r="L255" s="46" t="e">
        <f>VLOOKUP($D255,'[2]CSTD CS'!$D$26:$X$346,4,0)</f>
        <v>#N/A</v>
      </c>
      <c r="M255" s="46"/>
      <c r="N255" s="49"/>
      <c r="O255" s="46" t="e">
        <f>VLOOKUP($D255,'[2]CSTD CS'!$D$26:$X$346,6,0)</f>
        <v>#N/A</v>
      </c>
      <c r="P255" s="46"/>
      <c r="Q255" s="46" t="e">
        <f>VLOOKUP($D255,'[2]CSTD CS'!$D$26:$X$346,8,0)</f>
        <v>#N/A</v>
      </c>
      <c r="R255" s="3"/>
      <c r="S255" s="46" t="e">
        <f>VLOOKUP($D255,'[2]CSTD CS'!$D$26:$X$346,7,0)</f>
        <v>#N/A</v>
      </c>
      <c r="T255" s="46"/>
      <c r="U255" s="49"/>
      <c r="V255" s="46" t="e">
        <f>VLOOKUP($D255,'[2]CSTD CS'!$D$26:$X$346,9,0)</f>
        <v>#N/A</v>
      </c>
      <c r="W255" s="46"/>
      <c r="X255" s="46" t="e">
        <f>VLOOKUP($D255,'[2]CSTD CS'!$D$26:$X$346,11,0)</f>
        <v>#N/A</v>
      </c>
      <c r="Y255" s="3"/>
      <c r="Z255" s="46" t="e">
        <f>VLOOKUP($D255,'[2]CSTD CS'!$D$26:$X$346,10,0)</f>
        <v>#N/A</v>
      </c>
      <c r="AA255" s="46"/>
      <c r="AB255" s="49"/>
      <c r="AC255" s="46" t="e">
        <f>VLOOKUP($D255,'[2]CSTD CS'!$D$26:$X$346,12,0)</f>
        <v>#N/A</v>
      </c>
      <c r="AD255" s="46"/>
      <c r="AE255" s="46" t="e">
        <f>VLOOKUP($D255,'[2]CSTD CS'!$D$26:$X$346,14,0)</f>
        <v>#N/A</v>
      </c>
      <c r="AF255" s="3"/>
      <c r="AG255" s="46" t="e">
        <f>VLOOKUP($D255,'[2]CSTD CS'!$D$26:$X$346,13,0)</f>
        <v>#N/A</v>
      </c>
      <c r="AH255" s="46"/>
      <c r="AI255" s="49"/>
      <c r="AJ255" s="46" t="e">
        <f>VLOOKUP($D255,'[2]CSTD CS'!$D$26:$X$346,15,0)</f>
        <v>#N/A</v>
      </c>
      <c r="AK255" s="46"/>
      <c r="AL255" s="46" t="e">
        <f>VLOOKUP($D255,'[2]CSTD CS'!$D$26:$X$346,17,0)</f>
        <v>#N/A</v>
      </c>
      <c r="AM255" s="3"/>
      <c r="AN255" s="46" t="e">
        <f>VLOOKUP($D255,'[2]CSTD CS'!$D$26:$X$346,16,0)</f>
        <v>#N/A</v>
      </c>
      <c r="AO255" s="46"/>
      <c r="AP255" s="51"/>
      <c r="AQ255" s="46"/>
      <c r="AR255" s="46"/>
      <c r="AS255" s="3"/>
      <c r="AT255" s="3"/>
      <c r="AU255" s="46"/>
      <c r="AV255" s="3"/>
      <c r="AW255" s="62"/>
      <c r="AX255" s="46"/>
      <c r="AY255" s="46"/>
      <c r="AZ255" s="3"/>
      <c r="BA255" s="3"/>
      <c r="BB255" s="46"/>
      <c r="BC255" s="3"/>
      <c r="BD255" s="33"/>
      <c r="BE255" s="46"/>
      <c r="BF255" s="46"/>
      <c r="BG255" s="3"/>
      <c r="BH255" s="3"/>
      <c r="BI255" s="46"/>
      <c r="BJ255" s="46"/>
      <c r="BK255" s="46"/>
      <c r="BL255" s="55"/>
      <c r="BM255" s="46"/>
      <c r="BN255" s="46"/>
      <c r="BO255" s="3"/>
      <c r="BP255" s="46"/>
      <c r="BQ255" s="46"/>
      <c r="BR255" s="46"/>
      <c r="BS255" s="46"/>
      <c r="BT255" s="55"/>
      <c r="BU255" s="46"/>
      <c r="BV255" s="46"/>
      <c r="BW255" s="3"/>
      <c r="BX255" s="3"/>
      <c r="BY255" s="46"/>
      <c r="BZ255" s="46"/>
      <c r="CA255" s="46"/>
      <c r="CB255" s="46"/>
      <c r="CC255" s="46"/>
      <c r="CD255" s="46"/>
      <c r="CE255" s="46"/>
      <c r="CF255" s="3"/>
      <c r="CG255" s="46"/>
      <c r="CH255" s="46">
        <f>VLOOKUP(D255,[7]LTT!$D$10:$Q$342,10,0)</f>
        <v>0</v>
      </c>
      <c r="CI255" s="3"/>
      <c r="CJ255" s="12" t="str">
        <f>VLOOKUP(D255,'[8]XET CUOI NAM'!$E$9:$BF$332,53,0)</f>
        <v>HTT NV</v>
      </c>
      <c r="CK255" s="12">
        <f>VLOOKUP($D255,'[9]Mau 6'!$D$10:$R$333,7,0)</f>
        <v>0</v>
      </c>
      <c r="CL255" s="12"/>
      <c r="CM255" s="3" t="s">
        <v>1526</v>
      </c>
      <c r="CN255" s="12">
        <f t="shared" si="16"/>
        <v>0</v>
      </c>
      <c r="CO255" s="12">
        <f>VLOOKUP($D255,'[9]Mau 6'!$D$10:$R$333,10,0)</f>
        <v>0</v>
      </c>
      <c r="CP255" s="46"/>
      <c r="CQ255" s="12">
        <f>VLOOKUP($D255,'[9]Mau 6'!$D$10:$R$333,10,0)</f>
        <v>0</v>
      </c>
      <c r="CR255" s="12">
        <f>VLOOKUP($D255,'[9]Mau 6'!$D$10:$R$333,10,0)</f>
        <v>0</v>
      </c>
      <c r="CS255" s="12" t="s">
        <v>431</v>
      </c>
      <c r="CT255" s="12"/>
      <c r="CU255" s="12"/>
      <c r="CV255" s="3" t="s">
        <v>1724</v>
      </c>
      <c r="CW255" s="12"/>
      <c r="CX255" s="12"/>
      <c r="CY255" s="46"/>
      <c r="CZ255" s="46"/>
      <c r="DA255" s="46"/>
      <c r="DB255" s="12" t="s">
        <v>2227</v>
      </c>
      <c r="DC255" s="12" t="s">
        <v>315</v>
      </c>
      <c r="DD255" s="12" t="s">
        <v>2227</v>
      </c>
      <c r="DE255" s="17" t="s">
        <v>2155</v>
      </c>
      <c r="DF255" s="5">
        <f>VLOOKUP($C255,'[21]Mau 2'!$C$9:$J$35,6,0)</f>
        <v>0</v>
      </c>
      <c r="DG255" s="194"/>
      <c r="DH255" s="194"/>
      <c r="DI255" s="194"/>
      <c r="DJ255" s="194"/>
    </row>
    <row r="256" spans="1:114" s="16" customFormat="1" ht="30" hidden="1" customHeight="1" x14ac:dyDescent="0.25">
      <c r="A256" s="12">
        <f>IF(C256="","",SUBTOTAL(3,$D$24:D256))</f>
        <v>22</v>
      </c>
      <c r="B256" s="12">
        <f>COUNTIF($E$24:E256,E256)</f>
        <v>24</v>
      </c>
      <c r="C256" s="87" t="s">
        <v>402</v>
      </c>
      <c r="D256" s="33" t="s">
        <v>403</v>
      </c>
      <c r="E256" s="12" t="s">
        <v>401</v>
      </c>
      <c r="F256" s="12" t="s">
        <v>378</v>
      </c>
      <c r="G256" s="49"/>
      <c r="H256" s="46" t="e">
        <f>VLOOKUP($D256,'[2]CSTD CS'!$D$26:$X$346,3,0)</f>
        <v>#N/A</v>
      </c>
      <c r="I256" s="46"/>
      <c r="J256" s="46" t="e">
        <f>VLOOKUP($D256,'[2]CSTD CS'!$D$26:$X$346,5,0)</f>
        <v>#N/A</v>
      </c>
      <c r="K256" s="3"/>
      <c r="L256" s="46" t="e">
        <f>VLOOKUP($D256,'[2]CSTD CS'!$D$26:$X$346,4,0)</f>
        <v>#N/A</v>
      </c>
      <c r="M256" s="46"/>
      <c r="N256" s="49"/>
      <c r="O256" s="46" t="e">
        <f>VLOOKUP($D256,'[2]CSTD CS'!$D$26:$X$346,6,0)</f>
        <v>#N/A</v>
      </c>
      <c r="P256" s="46"/>
      <c r="Q256" s="46" t="e">
        <f>VLOOKUP($D256,'[2]CSTD CS'!$D$26:$X$346,8,0)</f>
        <v>#N/A</v>
      </c>
      <c r="R256" s="3"/>
      <c r="S256" s="46" t="e">
        <f>VLOOKUP($D256,'[2]CSTD CS'!$D$26:$X$346,7,0)</f>
        <v>#N/A</v>
      </c>
      <c r="T256" s="46"/>
      <c r="U256" s="49"/>
      <c r="V256" s="46" t="e">
        <f>VLOOKUP($D256,'[2]CSTD CS'!$D$26:$X$346,9,0)</f>
        <v>#N/A</v>
      </c>
      <c r="W256" s="46"/>
      <c r="X256" s="46" t="e">
        <f>VLOOKUP($D256,'[2]CSTD CS'!$D$26:$X$346,11,0)</f>
        <v>#N/A</v>
      </c>
      <c r="Y256" s="3"/>
      <c r="Z256" s="46" t="e">
        <f>VLOOKUP($D256,'[2]CSTD CS'!$D$26:$X$346,10,0)</f>
        <v>#N/A</v>
      </c>
      <c r="AA256" s="46"/>
      <c r="AB256" s="49"/>
      <c r="AC256" s="46" t="e">
        <f>VLOOKUP($D256,'[2]CSTD CS'!$D$26:$X$346,12,0)</f>
        <v>#N/A</v>
      </c>
      <c r="AD256" s="46"/>
      <c r="AE256" s="46" t="e">
        <f>VLOOKUP($D256,'[2]CSTD CS'!$D$26:$X$346,14,0)</f>
        <v>#N/A</v>
      </c>
      <c r="AF256" s="3"/>
      <c r="AG256" s="46" t="e">
        <f>VLOOKUP($D256,'[2]CSTD CS'!$D$26:$X$346,13,0)</f>
        <v>#N/A</v>
      </c>
      <c r="AH256" s="46"/>
      <c r="AI256" s="49"/>
      <c r="AJ256" s="46" t="e">
        <f>VLOOKUP($D256,'[2]CSTD CS'!$D$26:$X$346,15,0)</f>
        <v>#N/A</v>
      </c>
      <c r="AK256" s="46"/>
      <c r="AL256" s="46" t="e">
        <f>VLOOKUP($D256,'[2]CSTD CS'!$D$26:$X$346,17,0)</f>
        <v>#N/A</v>
      </c>
      <c r="AM256" s="3"/>
      <c r="AN256" s="46" t="e">
        <f>VLOOKUP($D256,'[2]CSTD CS'!$D$26:$X$346,16,0)</f>
        <v>#N/A</v>
      </c>
      <c r="AO256" s="46"/>
      <c r="AP256" s="51"/>
      <c r="AQ256" s="46"/>
      <c r="AR256" s="46"/>
      <c r="AS256" s="3"/>
      <c r="AT256" s="3"/>
      <c r="AU256" s="46"/>
      <c r="AV256" s="3"/>
      <c r="AW256" s="62"/>
      <c r="AX256" s="46"/>
      <c r="AY256" s="46"/>
      <c r="AZ256" s="3"/>
      <c r="BA256" s="3"/>
      <c r="BB256" s="46"/>
      <c r="BC256" s="3"/>
      <c r="BD256" s="33"/>
      <c r="BE256" s="46"/>
      <c r="BF256" s="46"/>
      <c r="BG256" s="3"/>
      <c r="BH256" s="3"/>
      <c r="BI256" s="46"/>
      <c r="BJ256" s="46"/>
      <c r="BK256" s="46"/>
      <c r="BL256" s="55"/>
      <c r="BM256" s="46"/>
      <c r="BN256" s="46"/>
      <c r="BO256" s="3"/>
      <c r="BP256" s="46"/>
      <c r="BQ256" s="46"/>
      <c r="BR256" s="46"/>
      <c r="BS256" s="46"/>
      <c r="BT256" s="55"/>
      <c r="BU256" s="46"/>
      <c r="BV256" s="46"/>
      <c r="BW256" s="3"/>
      <c r="BX256" s="3"/>
      <c r="BY256" s="46"/>
      <c r="BZ256" s="46"/>
      <c r="CA256" s="46"/>
      <c r="CB256" s="46"/>
      <c r="CC256" s="46"/>
      <c r="CD256" s="46"/>
      <c r="CE256" s="46"/>
      <c r="CF256" s="3"/>
      <c r="CG256" s="46"/>
      <c r="CH256" s="46"/>
      <c r="CI256" s="3"/>
      <c r="CJ256" s="12"/>
      <c r="CK256" s="12"/>
      <c r="CL256" s="12"/>
      <c r="CM256" s="3"/>
      <c r="CN256" s="12"/>
      <c r="CO256" s="12"/>
      <c r="CP256" s="46"/>
      <c r="CQ256" s="12"/>
      <c r="CR256" s="12"/>
      <c r="CS256" s="12" t="s">
        <v>431</v>
      </c>
      <c r="CT256" s="12"/>
      <c r="CU256" s="12"/>
      <c r="CV256" s="3" t="s">
        <v>1725</v>
      </c>
      <c r="CW256" s="12"/>
      <c r="CX256" s="12"/>
      <c r="CY256" s="46"/>
      <c r="CZ256" s="46"/>
      <c r="DA256" s="46"/>
      <c r="DB256" s="12" t="s">
        <v>2227</v>
      </c>
      <c r="DC256" s="12">
        <v>0</v>
      </c>
      <c r="DD256" s="12"/>
      <c r="DE256" s="17" t="s">
        <v>2156</v>
      </c>
      <c r="DF256" s="5">
        <f>VLOOKUP($C256,'[21]Mau 2'!$C$9:$J$35,6,0)</f>
        <v>0</v>
      </c>
      <c r="DG256" s="194"/>
      <c r="DH256" s="194"/>
      <c r="DI256" s="194"/>
      <c r="DJ256" s="194"/>
    </row>
    <row r="257" spans="1:117" s="16" customFormat="1" ht="30" hidden="1" customHeight="1" x14ac:dyDescent="0.25">
      <c r="A257" s="12">
        <f>IF(C257="","",SUBTOTAL(3,$D$24:D257))</f>
        <v>22</v>
      </c>
      <c r="B257" s="12">
        <f>COUNTIF($E$24:E257,E257)</f>
        <v>25</v>
      </c>
      <c r="C257" s="197" t="s">
        <v>1783</v>
      </c>
      <c r="D257" s="33" t="s">
        <v>1784</v>
      </c>
      <c r="E257" s="12" t="s">
        <v>401</v>
      </c>
      <c r="F257" s="12" t="s">
        <v>378</v>
      </c>
      <c r="G257" s="49"/>
      <c r="H257" s="46" t="e">
        <f>VLOOKUP($D257,'[2]CSTD CS'!$D$26:$X$346,3,0)</f>
        <v>#N/A</v>
      </c>
      <c r="I257" s="46"/>
      <c r="J257" s="46" t="e">
        <f>VLOOKUP($D257,'[2]CSTD CS'!$D$26:$X$346,5,0)</f>
        <v>#N/A</v>
      </c>
      <c r="K257" s="3"/>
      <c r="L257" s="46" t="e">
        <f>VLOOKUP($D257,'[2]CSTD CS'!$D$26:$X$346,4,0)</f>
        <v>#N/A</v>
      </c>
      <c r="M257" s="46"/>
      <c r="N257" s="49"/>
      <c r="O257" s="46" t="e">
        <f>VLOOKUP($D257,'[2]CSTD CS'!$D$26:$X$346,6,0)</f>
        <v>#N/A</v>
      </c>
      <c r="P257" s="46"/>
      <c r="Q257" s="46" t="e">
        <f>VLOOKUP($D257,'[2]CSTD CS'!$D$26:$X$346,8,0)</f>
        <v>#N/A</v>
      </c>
      <c r="R257" s="3"/>
      <c r="S257" s="46" t="e">
        <f>VLOOKUP($D257,'[2]CSTD CS'!$D$26:$X$346,7,0)</f>
        <v>#N/A</v>
      </c>
      <c r="T257" s="46"/>
      <c r="U257" s="49"/>
      <c r="V257" s="46" t="e">
        <f>VLOOKUP($D257,'[2]CSTD CS'!$D$26:$X$346,9,0)</f>
        <v>#N/A</v>
      </c>
      <c r="W257" s="46"/>
      <c r="X257" s="46" t="e">
        <f>VLOOKUP($D257,'[2]CSTD CS'!$D$26:$X$346,11,0)</f>
        <v>#N/A</v>
      </c>
      <c r="Y257" s="3"/>
      <c r="Z257" s="46" t="e">
        <f>VLOOKUP($D257,'[2]CSTD CS'!$D$26:$X$346,10,0)</f>
        <v>#N/A</v>
      </c>
      <c r="AA257" s="46"/>
      <c r="AB257" s="49"/>
      <c r="AC257" s="46" t="e">
        <f>VLOOKUP($D257,'[2]CSTD CS'!$D$26:$X$346,12,0)</f>
        <v>#N/A</v>
      </c>
      <c r="AD257" s="46"/>
      <c r="AE257" s="46" t="e">
        <f>VLOOKUP($D257,'[2]CSTD CS'!$D$26:$X$346,14,0)</f>
        <v>#N/A</v>
      </c>
      <c r="AF257" s="3"/>
      <c r="AG257" s="46" t="e">
        <f>VLOOKUP($D257,'[2]CSTD CS'!$D$26:$X$346,13,0)</f>
        <v>#N/A</v>
      </c>
      <c r="AH257" s="46"/>
      <c r="AI257" s="49"/>
      <c r="AJ257" s="46" t="e">
        <f>VLOOKUP($D257,'[2]CSTD CS'!$D$26:$X$346,15,0)</f>
        <v>#N/A</v>
      </c>
      <c r="AK257" s="46"/>
      <c r="AL257" s="46" t="e">
        <f>VLOOKUP($D257,'[2]CSTD CS'!$D$26:$X$346,17,0)</f>
        <v>#N/A</v>
      </c>
      <c r="AM257" s="3"/>
      <c r="AN257" s="46" t="e">
        <f>VLOOKUP($D257,'[2]CSTD CS'!$D$26:$X$346,16,0)</f>
        <v>#N/A</v>
      </c>
      <c r="AO257" s="46"/>
      <c r="AP257" s="51"/>
      <c r="AQ257" s="46"/>
      <c r="AR257" s="46"/>
      <c r="AS257" s="3"/>
      <c r="AT257" s="3"/>
      <c r="AU257" s="46"/>
      <c r="AV257" s="3"/>
      <c r="AW257" s="62"/>
      <c r="AX257" s="46"/>
      <c r="AY257" s="46"/>
      <c r="AZ257" s="3"/>
      <c r="BA257" s="3"/>
      <c r="BB257" s="46"/>
      <c r="BC257" s="3"/>
      <c r="BD257" s="33"/>
      <c r="BE257" s="46"/>
      <c r="BF257" s="46"/>
      <c r="BG257" s="3"/>
      <c r="BH257" s="3"/>
      <c r="BI257" s="46"/>
      <c r="BJ257" s="46"/>
      <c r="BK257" s="46"/>
      <c r="BL257" s="55"/>
      <c r="BM257" s="46"/>
      <c r="BN257" s="46"/>
      <c r="BO257" s="3"/>
      <c r="BP257" s="46"/>
      <c r="BQ257" s="46"/>
      <c r="BR257" s="46"/>
      <c r="BS257" s="46"/>
      <c r="BT257" s="55"/>
      <c r="BU257" s="46"/>
      <c r="BV257" s="46"/>
      <c r="BW257" s="3"/>
      <c r="BX257" s="3"/>
      <c r="BY257" s="46"/>
      <c r="BZ257" s="46"/>
      <c r="CA257" s="46"/>
      <c r="CB257" s="46"/>
      <c r="CC257" s="46"/>
      <c r="CD257" s="46"/>
      <c r="CE257" s="46"/>
      <c r="CF257" s="3"/>
      <c r="CG257" s="46"/>
      <c r="CH257" s="46"/>
      <c r="CI257" s="3"/>
      <c r="CJ257" s="12"/>
      <c r="CK257" s="12"/>
      <c r="CL257" s="12"/>
      <c r="CM257" s="3"/>
      <c r="CN257" s="12"/>
      <c r="CO257" s="12"/>
      <c r="CP257" s="46"/>
      <c r="CQ257" s="12"/>
      <c r="CR257" s="12"/>
      <c r="CS257" s="12" t="s">
        <v>1790</v>
      </c>
      <c r="CT257" s="12"/>
      <c r="CU257" s="12"/>
      <c r="CV257" s="3"/>
      <c r="CW257" s="12"/>
      <c r="CX257" s="12"/>
      <c r="CY257" s="46"/>
      <c r="CZ257" s="46"/>
      <c r="DA257" s="46"/>
      <c r="DB257" s="12" t="s">
        <v>2227</v>
      </c>
      <c r="DC257" s="12">
        <v>0</v>
      </c>
      <c r="DD257" s="12"/>
      <c r="DE257" s="17" t="s">
        <v>2157</v>
      </c>
      <c r="DF257" s="5">
        <f>VLOOKUP($C257,'[21]Mau 2'!$C$9:$J$35,6,0)</f>
        <v>0</v>
      </c>
      <c r="DG257" s="194"/>
      <c r="DH257" s="194"/>
      <c r="DI257" s="194"/>
      <c r="DJ257" s="194"/>
    </row>
    <row r="258" spans="1:117" s="6" customFormat="1" ht="30" hidden="1" customHeight="1" x14ac:dyDescent="0.25">
      <c r="A258" s="12">
        <f>IF(C258="","",SUBTOTAL(3,$D$24:D258))</f>
        <v>22</v>
      </c>
      <c r="B258" s="12">
        <f>COUNTIF($E$24:E258,E258)</f>
        <v>26</v>
      </c>
      <c r="C258" s="188" t="s">
        <v>194</v>
      </c>
      <c r="D258" s="12" t="str">
        <f>VLOOKUP(C258,'[1]XET CUOI NAM'!$D$9:$E$332,2,0)</f>
        <v>01013096</v>
      </c>
      <c r="E258" s="12" t="s">
        <v>401</v>
      </c>
      <c r="F258" s="12" t="s">
        <v>380</v>
      </c>
      <c r="G258" s="49"/>
      <c r="H258" s="46">
        <f>VLOOKUP($D258,'[2]CSTD CS'!$D$26:$X$346,3,0)</f>
        <v>0</v>
      </c>
      <c r="I258" s="46"/>
      <c r="J258" s="46">
        <f>VLOOKUP($D258,'[2]CSTD CS'!$D$26:$X$346,5,0)</f>
        <v>0</v>
      </c>
      <c r="K258" s="3"/>
      <c r="L258" s="46">
        <f>VLOOKUP($D258,'[2]CSTD CS'!$D$26:$X$346,4,0)</f>
        <v>0</v>
      </c>
      <c r="M258" s="46"/>
      <c r="N258" s="49"/>
      <c r="O258" s="46">
        <f>VLOOKUP($D258,'[2]CSTD CS'!$D$26:$X$346,6,0)</f>
        <v>0</v>
      </c>
      <c r="P258" s="46"/>
      <c r="Q258" s="46">
        <f>VLOOKUP($D258,'[2]CSTD CS'!$D$26:$X$346,8,0)</f>
        <v>0</v>
      </c>
      <c r="R258" s="3"/>
      <c r="S258" s="46">
        <f>VLOOKUP($D258,'[2]CSTD CS'!$D$26:$X$346,7,0)</f>
        <v>0</v>
      </c>
      <c r="T258" s="46"/>
      <c r="U258" s="49"/>
      <c r="V258" s="46">
        <f>VLOOKUP($D258,'[2]CSTD CS'!$D$26:$X$346,9,0)</f>
        <v>0</v>
      </c>
      <c r="W258" s="46"/>
      <c r="X258" s="46">
        <f>VLOOKUP($D258,'[2]CSTD CS'!$D$26:$X$346,11,0)</f>
        <v>0</v>
      </c>
      <c r="Y258" s="3"/>
      <c r="Z258" s="46">
        <f>VLOOKUP($D258,'[2]CSTD CS'!$D$26:$X$346,10,0)</f>
        <v>0</v>
      </c>
      <c r="AA258" s="46"/>
      <c r="AB258" s="49"/>
      <c r="AC258" s="46">
        <f>VLOOKUP($D258,'[2]CSTD CS'!$D$26:$X$346,12,0)</f>
        <v>0</v>
      </c>
      <c r="AD258" s="46"/>
      <c r="AE258" s="46">
        <f>VLOOKUP($D258,'[2]CSTD CS'!$D$26:$X$346,14,0)</f>
        <v>0</v>
      </c>
      <c r="AF258" s="3"/>
      <c r="AG258" s="46">
        <f>VLOOKUP($D258,'[2]CSTD CS'!$D$26:$X$346,13,0)</f>
        <v>0</v>
      </c>
      <c r="AH258" s="46"/>
      <c r="AI258" s="49"/>
      <c r="AJ258" s="46">
        <f>VLOOKUP($D258,'[2]CSTD CS'!$D$26:$X$346,15,0)</f>
        <v>0</v>
      </c>
      <c r="AK258" s="46"/>
      <c r="AL258" s="46">
        <f>VLOOKUP($D258,'[2]CSTD CS'!$D$26:$X$346,17,0)</f>
        <v>0</v>
      </c>
      <c r="AM258" s="3"/>
      <c r="AN258" s="46">
        <f>VLOOKUP($D258,'[2]CSTD CS'!$D$26:$X$346,16,0)</f>
        <v>0</v>
      </c>
      <c r="AO258" s="46"/>
      <c r="AP258" s="41"/>
      <c r="AQ258" s="46">
        <f>VLOOKUP($D258,'[3]CSTD CS'!$D$25:$AD$344,13,0)</f>
        <v>0</v>
      </c>
      <c r="AR258" s="46"/>
      <c r="AS258" s="3">
        <v>0</v>
      </c>
      <c r="AT258" s="3"/>
      <c r="AU258" s="46"/>
      <c r="AV258" s="3"/>
      <c r="AW258" s="28"/>
      <c r="AX258" s="46">
        <f>VLOOKUP($D258,'[3]CSTD CS'!$D$25:$AD$344,15,0)</f>
        <v>0</v>
      </c>
      <c r="AY258" s="46"/>
      <c r="AZ258" s="3">
        <v>0</v>
      </c>
      <c r="BA258" s="3"/>
      <c r="BB258" s="46"/>
      <c r="BC258" s="3"/>
      <c r="BD258" s="28"/>
      <c r="BE258" s="46">
        <f>VLOOKUP($D258,'[3]CSTD CS'!$D$25:$AD$344,17,0)</f>
        <v>0</v>
      </c>
      <c r="BF258" s="46"/>
      <c r="BG258" s="3">
        <v>0</v>
      </c>
      <c r="BH258" s="3"/>
      <c r="BI258" s="46"/>
      <c r="BJ258" s="46"/>
      <c r="BK258" s="46"/>
      <c r="BL258" s="3"/>
      <c r="BM258" s="46">
        <f>VLOOKUP($D258,'[3]CSTD CS'!$D$25:$AD$344,20,0)</f>
        <v>0</v>
      </c>
      <c r="BN258" s="46"/>
      <c r="BO258" s="3">
        <v>0</v>
      </c>
      <c r="BP258" s="46"/>
      <c r="BQ258" s="46"/>
      <c r="BR258" s="46"/>
      <c r="BS258" s="46"/>
      <c r="BT258" s="3"/>
      <c r="BU258" s="46">
        <f>VLOOKUP($D258,'[3]CSTD CS'!$D$25:$AA$344,23,0)</f>
        <v>0</v>
      </c>
      <c r="BV258" s="46"/>
      <c r="BW258" s="3">
        <v>0</v>
      </c>
      <c r="BX258" s="3"/>
      <c r="BY258" s="46"/>
      <c r="BZ258" s="46"/>
      <c r="CA258" s="46"/>
      <c r="CB258" s="46"/>
      <c r="CC258" s="46" t="str">
        <f>VLOOKUP($D258,'[3]CSTD CS'!$D$25:$AD$344,25,0)</f>
        <v>HTXS NV</v>
      </c>
      <c r="CD258" s="46"/>
      <c r="CE258" s="46"/>
      <c r="CF258" s="3" t="s">
        <v>1349</v>
      </c>
      <c r="CG258" s="46"/>
      <c r="CH258" s="46">
        <f>VLOOKUP(D258,[7]LTT!$D$10:$Q$342,10,0)</f>
        <v>0</v>
      </c>
      <c r="CI258" s="3"/>
      <c r="CJ258" s="12" t="str">
        <f>VLOOKUP(D258,'[8]XET CUOI NAM'!$E$9:$BF$332,53,0)</f>
        <v>HTXS NV</v>
      </c>
      <c r="CK258" s="12" t="str">
        <f>VLOOKUP($D258,'[9]Mau 6'!$D$10:$R$333,7,0)</f>
        <v>X</v>
      </c>
      <c r="CL258" s="12" t="str">
        <f>VLOOKUP(D258,[10]PL7!$F$17:$G$117,2,0)</f>
        <v>X</v>
      </c>
      <c r="CM258" s="3" t="s">
        <v>1527</v>
      </c>
      <c r="CN258" s="12"/>
      <c r="CO258" s="12">
        <f>VLOOKUP($D258,'[9]Mau 6'!$D$10:$R$333,10,0)</f>
        <v>0</v>
      </c>
      <c r="CP258" s="46"/>
      <c r="CQ258" s="12">
        <f>VLOOKUP($D258,'[9]Mau 6'!$D$10:$R$333,10,0)</f>
        <v>0</v>
      </c>
      <c r="CR258" s="12">
        <f>VLOOKUP($D258,'[9]Mau 6'!$D$10:$R$333,10,0)</f>
        <v>0</v>
      </c>
      <c r="CS258" s="12" t="s">
        <v>371</v>
      </c>
      <c r="CT258" s="12" t="s">
        <v>315</v>
      </c>
      <c r="CU258" s="12" t="str">
        <f>VLOOKUP($D258,'[11]XET CUOI NAM'!$E$9:$BF$336,47,0)</f>
        <v>Xuất sắc</v>
      </c>
      <c r="CV258" s="3" t="s">
        <v>1726</v>
      </c>
      <c r="CW258" s="12"/>
      <c r="CX258" s="203" t="s">
        <v>315</v>
      </c>
      <c r="CY258" s="46"/>
      <c r="CZ258" s="46"/>
      <c r="DA258" s="46"/>
      <c r="DB258" s="12" t="s">
        <v>2226</v>
      </c>
      <c r="DC258" s="12" t="s">
        <v>315</v>
      </c>
      <c r="DD258" s="12" t="s">
        <v>2227</v>
      </c>
      <c r="DE258" s="17" t="s">
        <v>2158</v>
      </c>
      <c r="DF258" s="5" t="s">
        <v>315</v>
      </c>
      <c r="DG258" s="191"/>
      <c r="DH258" s="191"/>
      <c r="DI258" s="191"/>
      <c r="DJ258" s="205"/>
      <c r="DL258" s="133" t="s">
        <v>2232</v>
      </c>
    </row>
    <row r="259" spans="1:117" s="6" customFormat="1" ht="30" hidden="1" customHeight="1" x14ac:dyDescent="0.25">
      <c r="A259" s="12">
        <f>IF(C259="","",SUBTOTAL(3,$D$24:D259))</f>
        <v>22</v>
      </c>
      <c r="B259" s="12">
        <f>COUNTIF($E$24:E259,E259)</f>
        <v>1</v>
      </c>
      <c r="C259" s="322" t="s">
        <v>269</v>
      </c>
      <c r="D259" s="12" t="str">
        <f>VLOOKUP(C259,'[1]XET CUOI NAM'!$D$9:$E$332,2,0)</f>
        <v>01014002</v>
      </c>
      <c r="E259" s="12" t="s">
        <v>404</v>
      </c>
      <c r="F259" s="12" t="s">
        <v>378</v>
      </c>
      <c r="G259" s="49"/>
      <c r="H259" s="46" t="str">
        <f>VLOOKUP($D259,'[2]CSTD CS'!$D$26:$X$346,3,0)</f>
        <v>x</v>
      </c>
      <c r="I259" s="46"/>
      <c r="J259" s="46" t="str">
        <f>VLOOKUP($D259,'[2]CSTD CS'!$D$26:$X$346,5,0)</f>
        <v>Biên soạn giáo trình Điện Tử Cơ Bản cho hệ Cao Đẳng</v>
      </c>
      <c r="K259" s="3"/>
      <c r="L259" s="46" t="str">
        <f>VLOOKUP($D259,'[2]CSTD CS'!$D$26:$X$346,4,0)</f>
        <v>x</v>
      </c>
      <c r="M259" s="46"/>
      <c r="N259" s="49"/>
      <c r="O259" s="46" t="str">
        <f>VLOOKUP($D259,'[2]CSTD CS'!$D$26:$X$346,6,0)</f>
        <v>x</v>
      </c>
      <c r="P259" s="46"/>
      <c r="Q259" s="46" t="str">
        <f>VLOOKUP($D259,'[2]CSTD CS'!$D$26:$X$346,8,0)</f>
        <v>Biên soạn giáo trình Vi mạch số cho hệ cao đẳng</v>
      </c>
      <c r="R259" s="3"/>
      <c r="S259" s="46">
        <f>VLOOKUP($D259,'[2]CSTD CS'!$D$26:$X$346,7,0)</f>
        <v>0</v>
      </c>
      <c r="T259" s="46"/>
      <c r="U259" s="49"/>
      <c r="V259" s="46" t="str">
        <f>VLOOKUP($D259,'[2]CSTD CS'!$D$26:$X$346,9,0)</f>
        <v>x</v>
      </c>
      <c r="W259" s="46"/>
      <c r="X259" s="46" t="str">
        <f>VLOOKUP($D259,'[2]CSTD CS'!$D$26:$X$346,11,0)</f>
        <v>Biên soạn tài liệu hướng dẫn sử dụng máy tiện CNC EDU VR1</v>
      </c>
      <c r="Y259" s="3"/>
      <c r="Z259" s="46" t="str">
        <f>VLOOKUP($D259,'[2]CSTD CS'!$D$26:$X$346,10,0)</f>
        <v>x</v>
      </c>
      <c r="AA259" s="46"/>
      <c r="AB259" s="49"/>
      <c r="AC259" s="46" t="str">
        <f>VLOOKUP($D259,'[2]CSTD CS'!$D$26:$X$346,12,0)</f>
        <v>x</v>
      </c>
      <c r="AD259" s="46"/>
      <c r="AE259" s="46" t="str">
        <f>VLOOKUP($D259,'[2]CSTD CS'!$D$26:$X$346,14,0)</f>
        <v>Thi công mô hình tủ điều khiển máy phát điện</v>
      </c>
      <c r="AF259" s="3"/>
      <c r="AG259" s="46">
        <f>VLOOKUP($D259,'[2]CSTD CS'!$D$26:$X$346,13,0)</f>
        <v>0</v>
      </c>
      <c r="AH259" s="46"/>
      <c r="AI259" s="49"/>
      <c r="AJ259" s="46" t="str">
        <f>VLOOKUP($D259,'[2]CSTD CS'!$D$26:$X$346,15,0)</f>
        <v>x</v>
      </c>
      <c r="AK259" s="46"/>
      <c r="AL259" s="46" t="str">
        <f>VLOOKUP($D259,'[2]CSTD CS'!$D$26:$X$346,17,0)</f>
        <v>Thi công mô hình tự động chuyển đổi nguồn điện 3 pha sử dụng bộ điều khiển DATCS-101</v>
      </c>
      <c r="AM259" s="3"/>
      <c r="AN259" s="46" t="str">
        <f>VLOOKUP($D259,'[2]CSTD CS'!$D$26:$X$346,16,0)</f>
        <v>x</v>
      </c>
      <c r="AO259" s="46"/>
      <c r="AP259" s="41"/>
      <c r="AQ259" s="46" t="str">
        <f>VLOOKUP($D259,'[3]CSTD CS'!$D$25:$AD$344,13,0)</f>
        <v>x</v>
      </c>
      <c r="AR259" s="46" t="s">
        <v>346</v>
      </c>
      <c r="AS259" s="3" t="s">
        <v>720</v>
      </c>
      <c r="AT259" s="3"/>
      <c r="AU259" s="46"/>
      <c r="AV259" s="3"/>
      <c r="AW259" s="56"/>
      <c r="AX259" s="46" t="str">
        <f>VLOOKUP($D259,'[3]CSTD CS'!$D$25:$AD$344,15,0)</f>
        <v>x</v>
      </c>
      <c r="AY259" s="46" t="s">
        <v>346</v>
      </c>
      <c r="AZ259" s="3" t="s">
        <v>842</v>
      </c>
      <c r="BA259" s="3"/>
      <c r="BB259" s="46" t="s">
        <v>346</v>
      </c>
      <c r="BC259" s="3"/>
      <c r="BD259" s="33"/>
      <c r="BE259" s="46">
        <f>VLOOKUP($D259,'[3]CSTD CS'!$D$25:$AD$344,17,0)</f>
        <v>0</v>
      </c>
      <c r="BF259" s="46" t="s">
        <v>315</v>
      </c>
      <c r="BG259" s="3" t="s">
        <v>925</v>
      </c>
      <c r="BH259" s="3"/>
      <c r="BI259" s="46"/>
      <c r="BJ259" s="46"/>
      <c r="BK259" s="46"/>
      <c r="BL259" s="15"/>
      <c r="BM259" s="46" t="str">
        <f>VLOOKUP($D259,'[3]CSTD CS'!$D$25:$AD$344,20,0)</f>
        <v>x</v>
      </c>
      <c r="BN259" s="46" t="str">
        <f>VLOOKUP(C259,'[4]TH cham SK'!$P$19:$S$167,4,0)</f>
        <v>X</v>
      </c>
      <c r="BO259" s="3" t="s">
        <v>1049</v>
      </c>
      <c r="BP259" s="46"/>
      <c r="BQ259" s="46"/>
      <c r="BR259" s="46"/>
      <c r="BS259" s="46"/>
      <c r="BT259" s="15"/>
      <c r="BU259" s="46" t="str">
        <f>VLOOKUP($D259,'[3]CSTD CS'!$D$25:$AA$344,23,0)</f>
        <v>x</v>
      </c>
      <c r="BV259" s="46" t="str">
        <f>VLOOKUP(C259,'[5]TH chi tiet'!$N$15:$Q$161,4,0)</f>
        <v>X</v>
      </c>
      <c r="BW259" s="3" t="s">
        <v>1192</v>
      </c>
      <c r="BX259" s="3"/>
      <c r="BY259" s="46" t="s">
        <v>315</v>
      </c>
      <c r="BZ259" s="46"/>
      <c r="CA259" s="46"/>
      <c r="CB259" s="46"/>
      <c r="CC259" s="46" t="str">
        <f>VLOOKUP($D259,'[3]CSTD CS'!$D$25:$AD$344,25,0)</f>
        <v>HTXS NV</v>
      </c>
      <c r="CD259" s="46"/>
      <c r="CE259" s="46" t="s">
        <v>315</v>
      </c>
      <c r="CF259" s="3" t="s">
        <v>1350</v>
      </c>
      <c r="CG259" s="46"/>
      <c r="CH259" s="46">
        <f>VLOOKUP(D259,[7]LTT!$D$10:$Q$342,10,0)</f>
        <v>0</v>
      </c>
      <c r="CI259" s="3"/>
      <c r="CJ259" s="12" t="str">
        <f>VLOOKUP(D259,'[8]XET CUOI NAM'!$E$9:$BF$332,53,0)</f>
        <v>HTXS NV</v>
      </c>
      <c r="CK259" s="12">
        <f>VLOOKUP($D259,'[9]Mau 6'!$D$10:$R$333,7,0)</f>
        <v>0</v>
      </c>
      <c r="CL259" s="12" t="str">
        <f>VLOOKUP(D259,[10]PL7!$F$17:$G$117,2,0)</f>
        <v>X</v>
      </c>
      <c r="CM259" s="3" t="s">
        <v>1528</v>
      </c>
      <c r="CN259" s="12"/>
      <c r="CO259" s="12" t="s">
        <v>346</v>
      </c>
      <c r="CP259" s="46"/>
      <c r="CQ259" s="12"/>
      <c r="CR259" s="12"/>
      <c r="CS259" s="12" t="s">
        <v>371</v>
      </c>
      <c r="CT259" s="12"/>
      <c r="CU259" s="12" t="str">
        <f>VLOOKUP($D259,'[11]XET CUOI NAM'!$E$9:$BF$336,47,0)</f>
        <v>Tốt</v>
      </c>
      <c r="CV259" s="3" t="s">
        <v>1727</v>
      </c>
      <c r="CW259" s="12"/>
      <c r="CX259" s="203"/>
      <c r="CY259" s="46"/>
      <c r="CZ259" s="46"/>
      <c r="DA259" s="46"/>
      <c r="DB259" s="12" t="s">
        <v>2226</v>
      </c>
      <c r="DC259" s="12" t="s">
        <v>315</v>
      </c>
      <c r="DD259" s="12" t="s">
        <v>2226</v>
      </c>
      <c r="DE259" s="17" t="s">
        <v>2159</v>
      </c>
      <c r="DF259" s="5">
        <f>VLOOKUP($C259,'[22]ĐĂNG KÝ TĐ KEM SKKN'!$C$9:$N$38,6,0)</f>
        <v>0</v>
      </c>
      <c r="DG259" s="313"/>
      <c r="DH259" s="191"/>
      <c r="DI259" s="191"/>
      <c r="DJ259" s="205"/>
      <c r="DL259" s="133" t="s">
        <v>2232</v>
      </c>
    </row>
    <row r="260" spans="1:117" s="9" customFormat="1" ht="30" customHeight="1" x14ac:dyDescent="0.25">
      <c r="A260" s="337">
        <f>IF(C260="","",SUBTOTAL(3,$D$24:D260))</f>
        <v>23</v>
      </c>
      <c r="B260" s="337">
        <f>COUNTIF($E$24:E260,E260)</f>
        <v>2</v>
      </c>
      <c r="C260" s="341" t="s">
        <v>270</v>
      </c>
      <c r="D260" s="12" t="str">
        <f>VLOOKUP(C260,'[1]XET CUOI NAM'!$D$9:$E$332,2,0)</f>
        <v>01014004</v>
      </c>
      <c r="E260" s="12" t="s">
        <v>404</v>
      </c>
      <c r="F260" s="12" t="s">
        <v>378</v>
      </c>
      <c r="G260" s="49"/>
      <c r="H260" s="46" t="str">
        <f>VLOOKUP($D260,'[2]CSTD CS'!$D$26:$X$346,3,0)</f>
        <v>x</v>
      </c>
      <c r="I260" s="46"/>
      <c r="J260" s="46" t="str">
        <f>VLOOKUP($D260,'[2]CSTD CS'!$D$26:$X$346,5,0)</f>
        <v>Cải tiến mô hình và cải tiến lập trình mô hình "phân loại sản phẩm bằng tay gắp"</v>
      </c>
      <c r="K260" s="3"/>
      <c r="L260" s="46" t="str">
        <f>VLOOKUP($D260,'[2]CSTD CS'!$D$26:$X$346,4,0)</f>
        <v>x</v>
      </c>
      <c r="M260" s="46"/>
      <c r="N260" s="49"/>
      <c r="O260" s="46" t="str">
        <f>VLOOKUP($D260,'[2]CSTD CS'!$D$26:$X$346,6,0)</f>
        <v>x</v>
      </c>
      <c r="P260" s="46"/>
      <c r="Q260" s="46" t="str">
        <f>VLOOKUP($D260,'[2]CSTD CS'!$D$26:$X$346,8,0)</f>
        <v>Thiết kế và thi công mô hình đóng nắp hộp tự động</v>
      </c>
      <c r="R260" s="3"/>
      <c r="S260" s="46">
        <f>VLOOKUP($D260,'[2]CSTD CS'!$D$26:$X$346,7,0)</f>
        <v>0</v>
      </c>
      <c r="T260" s="46"/>
      <c r="U260" s="49"/>
      <c r="V260" s="46" t="str">
        <f>VLOOKUP($D260,'[2]CSTD CS'!$D$26:$X$346,9,0)</f>
        <v>x</v>
      </c>
      <c r="W260" s="46"/>
      <c r="X260" s="46" t="str">
        <f>VLOOKUP($D260,'[2]CSTD CS'!$D$26:$X$346,11,0)</f>
        <v>Mạch động lực giao tiếp motor với PLC</v>
      </c>
      <c r="Y260" s="3"/>
      <c r="Z260" s="325" t="str">
        <f>VLOOKUP($D260,'[2]CSTD CS'!$D$26:$X$346,10,0)</f>
        <v>x</v>
      </c>
      <c r="AA260" s="46"/>
      <c r="AB260" s="49"/>
      <c r="AC260" s="325" t="str">
        <f>VLOOKUP($D260,'[2]CSTD CS'!$D$26:$X$346,12,0)</f>
        <v>x</v>
      </c>
      <c r="AD260" s="46"/>
      <c r="AE260" s="46" t="str">
        <f>VLOOKUP($D260,'[2]CSTD CS'!$D$26:$X$346,14,0)</f>
        <v>Thi công mô hình điều khiển động cơ bước giao tiếp PLC</v>
      </c>
      <c r="AF260" s="3"/>
      <c r="AG260" s="46">
        <f>VLOOKUP($D260,'[2]CSTD CS'!$D$26:$X$346,13,0)</f>
        <v>0</v>
      </c>
      <c r="AH260" s="46"/>
      <c r="AI260" s="49"/>
      <c r="AJ260" s="46">
        <f>VLOOKUP($D260,'[2]CSTD CS'!$D$26:$X$346,15,0)</f>
        <v>0</v>
      </c>
      <c r="AK260" s="46"/>
      <c r="AL260" s="46" t="str">
        <f>VLOOKUP($D260,'[2]CSTD CS'!$D$26:$X$346,17,0)</f>
        <v>Cải tiến mô hình phân loại sản phẩm bằng tay gắp</v>
      </c>
      <c r="AM260" s="3"/>
      <c r="AN260" s="46">
        <f>VLOOKUP($D260,'[2]CSTD CS'!$D$26:$X$346,16,0)</f>
        <v>0</v>
      </c>
      <c r="AO260" s="46"/>
      <c r="AP260" s="41"/>
      <c r="AQ260" s="46">
        <f>VLOOKUP($D260,'[3]CSTD CS'!$D$25:$AD$344,13,0)</f>
        <v>0</v>
      </c>
      <c r="AR260" s="46"/>
      <c r="AS260" s="3" t="s">
        <v>721</v>
      </c>
      <c r="AT260" s="3"/>
      <c r="AU260" s="46"/>
      <c r="AV260" s="3"/>
      <c r="AW260" s="56"/>
      <c r="AX260" s="46">
        <f>VLOOKUP($D260,'[3]CSTD CS'!$D$25:$AD$344,15,0)</f>
        <v>0</v>
      </c>
      <c r="AY260" s="46"/>
      <c r="AZ260" s="3" t="s">
        <v>843</v>
      </c>
      <c r="BA260" s="3"/>
      <c r="BB260" s="46"/>
      <c r="BC260" s="3"/>
      <c r="BD260" s="33"/>
      <c r="BE260" s="46">
        <f>VLOOKUP($D260,'[3]CSTD CS'!$D$25:$AD$344,17,0)</f>
        <v>0</v>
      </c>
      <c r="BF260" s="46"/>
      <c r="BG260" s="3">
        <v>0</v>
      </c>
      <c r="BH260" s="3"/>
      <c r="BI260" s="46"/>
      <c r="BJ260" s="46"/>
      <c r="BK260" s="46"/>
      <c r="BL260" s="3"/>
      <c r="BM260" s="46">
        <f>VLOOKUP($D260,'[3]CSTD CS'!$D$25:$AD$344,20,0)</f>
        <v>0</v>
      </c>
      <c r="BN260" s="46">
        <f>VLOOKUP(C260,'[4]TH cham SK'!$P$19:$S$167,4,0)</f>
        <v>0</v>
      </c>
      <c r="BO260" s="3" t="s">
        <v>1050</v>
      </c>
      <c r="BP260" s="46"/>
      <c r="BQ260" s="46"/>
      <c r="BR260" s="46"/>
      <c r="BS260" s="46"/>
      <c r="BT260" s="3"/>
      <c r="BU260" s="325" t="str">
        <f>VLOOKUP($D260,'[3]CSTD CS'!$D$25:$AA$344,23,0)</f>
        <v>x</v>
      </c>
      <c r="BV260" s="46" t="str">
        <f>VLOOKUP(C260,'[5]TH chi tiet'!$N$15:$Q$161,4,0)</f>
        <v>X</v>
      </c>
      <c r="BW260" s="3" t="s">
        <v>1193</v>
      </c>
      <c r="BX260" s="3"/>
      <c r="BY260" s="46"/>
      <c r="BZ260" s="46"/>
      <c r="CA260" s="46"/>
      <c r="CB260" s="46"/>
      <c r="CC260" s="46" t="str">
        <f>VLOOKUP($D260,'[3]CSTD CS'!$D$25:$AD$344,25,0)</f>
        <v>HTXS NV</v>
      </c>
      <c r="CD260" s="325" t="str">
        <f>VLOOKUP($C260,[6]LTT!$C$10:$J$342,7,0)</f>
        <v>X</v>
      </c>
      <c r="CE260" s="46" t="s">
        <v>315</v>
      </c>
      <c r="CF260" s="3" t="s">
        <v>1351</v>
      </c>
      <c r="CG260" s="46"/>
      <c r="CH260" s="46" t="str">
        <f>VLOOKUP(D260,[7]LTT!$D$10:$Q$342,10,0)</f>
        <v>X</v>
      </c>
      <c r="CI260" s="3"/>
      <c r="CJ260" s="12" t="str">
        <f>VLOOKUP(D260,'[8]XET CUOI NAM'!$E$9:$BF$332,53,0)</f>
        <v>HTXS NV</v>
      </c>
      <c r="CK260" s="12">
        <f>VLOOKUP($D260,'[9]Mau 6'!$D$10:$R$333,7,0)</f>
        <v>0</v>
      </c>
      <c r="CL260" s="12" t="str">
        <f>VLOOKUP(D260,[10]PL7!$F$17:$G$117,2,0)</f>
        <v>X</v>
      </c>
      <c r="CM260" s="3" t="s">
        <v>1529</v>
      </c>
      <c r="CN260" s="12"/>
      <c r="CO260" s="12">
        <f>VLOOKUP($D260,'[9]Mau 6'!$D$10:$R$333,10,0)</f>
        <v>0</v>
      </c>
      <c r="CP260" s="46"/>
      <c r="CQ260" s="12">
        <f>VLOOKUP($D260,'[9]Mau 6'!$D$10:$R$333,10,0)</f>
        <v>0</v>
      </c>
      <c r="CR260" s="12">
        <f>VLOOKUP($D260,'[9]Mau 6'!$D$10:$R$333,10,0)</f>
        <v>0</v>
      </c>
      <c r="CS260" s="12" t="s">
        <v>371</v>
      </c>
      <c r="CT260" s="12"/>
      <c r="CU260" s="12" t="str">
        <f>VLOOKUP($D260,'[11]XET CUOI NAM'!$E$9:$BF$336,47,0)</f>
        <v>Tốt</v>
      </c>
      <c r="CV260" s="3" t="s">
        <v>1728</v>
      </c>
      <c r="CW260" s="12"/>
      <c r="CX260" s="203" t="s">
        <v>315</v>
      </c>
      <c r="CY260" s="46"/>
      <c r="CZ260" s="46"/>
      <c r="DA260" s="46"/>
      <c r="DB260" s="12" t="s">
        <v>2227</v>
      </c>
      <c r="DC260" s="12">
        <v>0</v>
      </c>
      <c r="DD260" s="12"/>
      <c r="DE260" s="17" t="s">
        <v>2160</v>
      </c>
      <c r="DF260" s="5">
        <f>VLOOKUP($C260,'[22]ĐĂNG KÝ TĐ KEM SKKN'!$C$9:$N$38,6,0)</f>
        <v>0</v>
      </c>
      <c r="DG260" s="5"/>
      <c r="DH260" s="5"/>
      <c r="DI260" s="5"/>
      <c r="DJ260" s="5"/>
    </row>
    <row r="261" spans="1:117" s="6" customFormat="1" ht="30" customHeight="1" x14ac:dyDescent="0.25">
      <c r="A261" s="337">
        <f>ROW()-23</f>
        <v>238</v>
      </c>
      <c r="B261" s="337">
        <f>COUNTIF($E$24:E261,E261)</f>
        <v>3</v>
      </c>
      <c r="C261" s="341" t="s">
        <v>271</v>
      </c>
      <c r="D261" s="12" t="str">
        <f>VLOOKUP(C261,'[1]XET CUOI NAM'!$D$9:$E$332,2,0)</f>
        <v>01023003</v>
      </c>
      <c r="E261" s="12" t="s">
        <v>404</v>
      </c>
      <c r="F261" s="12" t="s">
        <v>378</v>
      </c>
      <c r="G261" s="49"/>
      <c r="H261" s="46" t="str">
        <f>VLOOKUP($D261,'[2]CSTD CS'!$D$26:$X$346,3,0)</f>
        <v>x</v>
      </c>
      <c r="I261" s="46"/>
      <c r="J261" s="46" t="str">
        <f>VLOOKUP($D261,'[2]CSTD CS'!$D$26:$X$346,5,0)</f>
        <v>Thiết kế, thi công bộ thí nghiệm CKĐT</v>
      </c>
      <c r="K261" s="3"/>
      <c r="L261" s="46" t="str">
        <f>VLOOKUP($D261,'[2]CSTD CS'!$D$26:$X$346,4,0)</f>
        <v>x</v>
      </c>
      <c r="M261" s="46"/>
      <c r="N261" s="49"/>
      <c r="O261" s="46" t="str">
        <f>VLOOKUP($D261,'[2]CSTD CS'!$D$26:$X$346,6,0)</f>
        <v>x</v>
      </c>
      <c r="P261" s="46"/>
      <c r="Q261" s="46" t="str">
        <f>VLOOKUP($D261,'[2]CSTD CS'!$D$26:$X$346,8,0)</f>
        <v>Thiết kế và thi công bộ thí mô hình Inverter dùng biến thế xung</v>
      </c>
      <c r="R261" s="3"/>
      <c r="S261" s="46">
        <f>VLOOKUP($D261,'[2]CSTD CS'!$D$26:$X$346,7,0)</f>
        <v>0</v>
      </c>
      <c r="T261" s="46"/>
      <c r="U261" s="49"/>
      <c r="V261" s="46" t="str">
        <f>VLOOKUP($D261,'[2]CSTD CS'!$D$26:$X$346,9,0)</f>
        <v>x</v>
      </c>
      <c r="W261" s="46"/>
      <c r="X261" s="46" t="str">
        <f>VLOOKUP($D261,'[2]CSTD CS'!$D$26:$X$346,11,0)</f>
        <v>Hệ thống hóa việc quản lý hồ sơ thi đua toàn trường từ năm học 2005-2006 đến năm học 2011-2012</v>
      </c>
      <c r="Y261" s="3"/>
      <c r="Z261" s="46">
        <f>VLOOKUP($D261,'[2]CSTD CS'!$D$26:$X$346,10,0)</f>
        <v>0</v>
      </c>
      <c r="AA261" s="46"/>
      <c r="AB261" s="49"/>
      <c r="AC261" s="46" t="str">
        <f>VLOOKUP($D261,'[2]CSTD CS'!$D$26:$X$346,12,0)</f>
        <v>x</v>
      </c>
      <c r="AD261" s="46"/>
      <c r="AE261" s="46" t="str">
        <f>VLOOKUP($D261,'[2]CSTD CS'!$D$26:$X$346,14,0)</f>
        <v>Một số giải pháp cải tiến hoạt động công đoàn ở trường CĐKT Lý Tự Trọng</v>
      </c>
      <c r="AF261" s="3"/>
      <c r="AG261" s="46">
        <f>VLOOKUP($D261,'[2]CSTD CS'!$D$26:$X$346,13,0)</f>
        <v>0</v>
      </c>
      <c r="AH261" s="46"/>
      <c r="AI261" s="49"/>
      <c r="AJ261" s="46" t="str">
        <f>VLOOKUP($D261,'[2]CSTD CS'!$D$26:$X$346,15,0)</f>
        <v>x</v>
      </c>
      <c r="AK261" s="46"/>
      <c r="AL261" s="46" t="str">
        <f>VLOOKUP($D261,'[2]CSTD CS'!$D$26:$X$346,17,0)</f>
        <v>Một số giải pháp xây dựng Công đoàn cơ sở Trường CĐKT Lý Tự Trọng vững mạnh</v>
      </c>
      <c r="AM261" s="3"/>
      <c r="AN261" s="325" t="str">
        <f>VLOOKUP($D261,'[2]CSTD CS'!$D$26:$X$346,16,0)</f>
        <v>x</v>
      </c>
      <c r="AO261" s="46"/>
      <c r="AP261" s="41"/>
      <c r="AQ261" s="325" t="str">
        <f>VLOOKUP($D261,'[3]CSTD CS'!$D$25:$AD$344,13,0)</f>
        <v>x</v>
      </c>
      <c r="AR261" s="46" t="s">
        <v>346</v>
      </c>
      <c r="AS261" s="3" t="s">
        <v>722</v>
      </c>
      <c r="AT261" s="3" t="s">
        <v>346</v>
      </c>
      <c r="AU261" s="46"/>
      <c r="AV261" s="3"/>
      <c r="AW261" s="56"/>
      <c r="AX261" s="46">
        <f>VLOOKUP($D261,'[3]CSTD CS'!$D$25:$AD$344,15,0)</f>
        <v>0</v>
      </c>
      <c r="AY261" s="46"/>
      <c r="AZ261" s="3" t="s">
        <v>844</v>
      </c>
      <c r="BA261" s="3"/>
      <c r="BB261" s="46"/>
      <c r="BC261" s="3"/>
      <c r="BD261" s="33"/>
      <c r="BE261" s="46">
        <f>VLOOKUP($D261,'[3]CSTD CS'!$D$25:$AD$344,17,0)</f>
        <v>0</v>
      </c>
      <c r="BF261" s="46"/>
      <c r="BG261" s="3">
        <v>0</v>
      </c>
      <c r="BH261" s="3"/>
      <c r="BI261" s="46"/>
      <c r="BJ261" s="46"/>
      <c r="BK261" s="46"/>
      <c r="BL261" s="72"/>
      <c r="BM261" s="46">
        <f>VLOOKUP($D261,'[3]CSTD CS'!$D$25:$AD$344,20,0)</f>
        <v>0</v>
      </c>
      <c r="BN261" s="46">
        <f>VLOOKUP(C261,'[4]TH cham SK'!$P$19:$S$167,4,0)</f>
        <v>0</v>
      </c>
      <c r="BO261" s="3" t="s">
        <v>1051</v>
      </c>
      <c r="BP261" s="46"/>
      <c r="BQ261" s="46"/>
      <c r="BR261" s="46"/>
      <c r="BS261" s="46"/>
      <c r="BT261" s="72"/>
      <c r="BU261" s="325" t="str">
        <f>VLOOKUP($D261,'[3]CSTD CS'!$D$25:$AA$344,23,0)</f>
        <v>x</v>
      </c>
      <c r="BV261" s="46" t="str">
        <f>VLOOKUP(C261,'[5]TH chi tiet'!$N$15:$Q$161,4,0)</f>
        <v>X</v>
      </c>
      <c r="BW261" s="3" t="s">
        <v>1194</v>
      </c>
      <c r="BX261" s="3"/>
      <c r="BY261" s="46"/>
      <c r="BZ261" s="46"/>
      <c r="CA261" s="46"/>
      <c r="CB261" s="46"/>
      <c r="CC261" s="46" t="str">
        <f>VLOOKUP($D261,'[3]CSTD CS'!$D$25:$AD$344,25,0)</f>
        <v>HTXS NV</v>
      </c>
      <c r="CD261" s="325" t="str">
        <f>VLOOKUP($C261,[6]LTT!$C$10:$J$342,7,0)</f>
        <v>X</v>
      </c>
      <c r="CE261" s="46" t="s">
        <v>315</v>
      </c>
      <c r="CF261" s="3" t="s">
        <v>1352</v>
      </c>
      <c r="CG261" s="46"/>
      <c r="CH261" s="46" t="str">
        <f>VLOOKUP(D261,[7]LTT!$D$10:$Q$342,10,0)</f>
        <v>X</v>
      </c>
      <c r="CI261" s="3"/>
      <c r="CJ261" s="12" t="str">
        <f>VLOOKUP(D261,'[8]XET CUOI NAM'!$E$9:$BF$332,53,0)</f>
        <v>HTXS NV</v>
      </c>
      <c r="CK261" s="12">
        <f>VLOOKUP($D261,'[9]Mau 6'!$D$10:$R$333,7,0)</f>
        <v>0</v>
      </c>
      <c r="CL261" s="12"/>
      <c r="CM261" s="3"/>
      <c r="CN261" s="12"/>
      <c r="CO261" s="12">
        <f>VLOOKUP($D261,'[9]Mau 6'!$D$10:$R$333,10,0)</f>
        <v>0</v>
      </c>
      <c r="CP261" s="46"/>
      <c r="CQ261" s="12">
        <f>VLOOKUP($D261,'[9]Mau 6'!$D$10:$R$333,10,0)</f>
        <v>0</v>
      </c>
      <c r="CR261" s="12">
        <f>VLOOKUP($D261,'[9]Mau 6'!$D$10:$R$333,10,0)</f>
        <v>0</v>
      </c>
      <c r="CS261" s="12" t="s">
        <v>371</v>
      </c>
      <c r="CT261" s="12"/>
      <c r="CU261" s="12" t="str">
        <f>VLOOKUP($D261,'[11]XET CUOI NAM'!$E$9:$BF$336,47,0)</f>
        <v>Tốt</v>
      </c>
      <c r="CV261" s="3" t="s">
        <v>1729</v>
      </c>
      <c r="CW261" s="12"/>
      <c r="CX261" s="12"/>
      <c r="CY261" s="46"/>
      <c r="CZ261" s="46"/>
      <c r="DA261" s="46"/>
      <c r="DB261" s="12" t="s">
        <v>2227</v>
      </c>
      <c r="DC261" s="12">
        <v>0</v>
      </c>
      <c r="DD261" s="12">
        <v>0</v>
      </c>
      <c r="DE261" s="5"/>
      <c r="DF261" s="5">
        <f>VLOOKUP($C261,'[22]ĐĂNG KÝ TĐ KEM SKKN'!$C$9:$N$38,6,0)</f>
        <v>0</v>
      </c>
      <c r="DG261" s="191"/>
      <c r="DH261" s="191"/>
      <c r="DI261" s="191"/>
      <c r="DJ261" s="205"/>
    </row>
    <row r="262" spans="1:117" s="6" customFormat="1" ht="30" hidden="1" customHeight="1" x14ac:dyDescent="0.25">
      <c r="A262" s="12">
        <f>IF(C262="","",SUBTOTAL(3,$D$24:D262))</f>
        <v>24</v>
      </c>
      <c r="B262" s="12">
        <f>COUNTIF($E$24:E262,E262)</f>
        <v>4</v>
      </c>
      <c r="C262" s="322" t="s">
        <v>274</v>
      </c>
      <c r="D262" s="12" t="str">
        <f>VLOOKUP(C262,'[1]XET CUOI NAM'!$D$9:$E$332,2,0)</f>
        <v>01014038</v>
      </c>
      <c r="E262" s="12" t="s">
        <v>404</v>
      </c>
      <c r="F262" s="12" t="s">
        <v>378</v>
      </c>
      <c r="G262" s="49"/>
      <c r="H262" s="46">
        <f>VLOOKUP($D262,'[2]CSTD CS'!$D$26:$X$346,3,0)</f>
        <v>0</v>
      </c>
      <c r="I262" s="46"/>
      <c r="J262" s="46">
        <f>VLOOKUP($D262,'[2]CSTD CS'!$D$26:$X$346,5,0)</f>
        <v>0</v>
      </c>
      <c r="K262" s="3"/>
      <c r="L262" s="46">
        <f>VLOOKUP($D262,'[2]CSTD CS'!$D$26:$X$346,4,0)</f>
        <v>0</v>
      </c>
      <c r="M262" s="46"/>
      <c r="N262" s="49"/>
      <c r="O262" s="46">
        <f>VLOOKUP($D262,'[2]CSTD CS'!$D$26:$X$346,6,0)</f>
        <v>0</v>
      </c>
      <c r="P262" s="46"/>
      <c r="Q262" s="46">
        <f>VLOOKUP($D262,'[2]CSTD CS'!$D$26:$X$346,8,0)</f>
        <v>0</v>
      </c>
      <c r="R262" s="3"/>
      <c r="S262" s="46">
        <f>VLOOKUP($D262,'[2]CSTD CS'!$D$26:$X$346,7,0)</f>
        <v>0</v>
      </c>
      <c r="T262" s="46"/>
      <c r="U262" s="49"/>
      <c r="V262" s="46">
        <f>VLOOKUP($D262,'[2]CSTD CS'!$D$26:$X$346,9,0)</f>
        <v>0</v>
      </c>
      <c r="W262" s="46"/>
      <c r="X262" s="46">
        <f>VLOOKUP($D262,'[2]CSTD CS'!$D$26:$X$346,11,0)</f>
        <v>0</v>
      </c>
      <c r="Y262" s="3"/>
      <c r="Z262" s="46">
        <f>VLOOKUP($D262,'[2]CSTD CS'!$D$26:$X$346,10,0)</f>
        <v>0</v>
      </c>
      <c r="AA262" s="46"/>
      <c r="AB262" s="49"/>
      <c r="AC262" s="46">
        <f>VLOOKUP($D262,'[2]CSTD CS'!$D$26:$X$346,12,0)</f>
        <v>0</v>
      </c>
      <c r="AD262" s="46"/>
      <c r="AE262" s="46">
        <f>VLOOKUP($D262,'[2]CSTD CS'!$D$26:$X$346,14,0)</f>
        <v>0</v>
      </c>
      <c r="AF262" s="3"/>
      <c r="AG262" s="46">
        <f>VLOOKUP($D262,'[2]CSTD CS'!$D$26:$X$346,13,0)</f>
        <v>0</v>
      </c>
      <c r="AH262" s="46"/>
      <c r="AI262" s="49"/>
      <c r="AJ262" s="46">
        <f>VLOOKUP($D262,'[2]CSTD CS'!$D$26:$X$346,15,0)</f>
        <v>0</v>
      </c>
      <c r="AK262" s="46"/>
      <c r="AL262" s="46">
        <f>VLOOKUP($D262,'[2]CSTD CS'!$D$26:$X$346,17,0)</f>
        <v>0</v>
      </c>
      <c r="AM262" s="3"/>
      <c r="AN262" s="46">
        <f>VLOOKUP($D262,'[2]CSTD CS'!$D$26:$X$346,16,0)</f>
        <v>0</v>
      </c>
      <c r="AO262" s="46"/>
      <c r="AP262" s="41"/>
      <c r="AQ262" s="46">
        <f>VLOOKUP($D262,'[3]CSTD CS'!$D$25:$AD$344,13,0)</f>
        <v>0</v>
      </c>
      <c r="AR262" s="46"/>
      <c r="AS262" s="3">
        <v>0</v>
      </c>
      <c r="AT262" s="3"/>
      <c r="AU262" s="46"/>
      <c r="AV262" s="3"/>
      <c r="AW262" s="56"/>
      <c r="AX262" s="46">
        <f>VLOOKUP($D262,'[3]CSTD CS'!$D$25:$AD$344,15,0)</f>
        <v>0</v>
      </c>
      <c r="AY262" s="46"/>
      <c r="AZ262" s="3">
        <v>0</v>
      </c>
      <c r="BA262" s="3"/>
      <c r="BB262" s="46"/>
      <c r="BC262" s="3"/>
      <c r="BD262" s="33"/>
      <c r="BE262" s="46">
        <f>VLOOKUP($D262,'[3]CSTD CS'!$D$25:$AD$344,17,0)</f>
        <v>0</v>
      </c>
      <c r="BF262" s="46"/>
      <c r="BG262" s="3">
        <v>0</v>
      </c>
      <c r="BH262" s="3"/>
      <c r="BI262" s="46"/>
      <c r="BJ262" s="46"/>
      <c r="BK262" s="46"/>
      <c r="BL262" s="79"/>
      <c r="BM262" s="46">
        <f>VLOOKUP($D262,'[3]CSTD CS'!$D$25:$AD$344,20,0)</f>
        <v>0</v>
      </c>
      <c r="BN262" s="46" t="str">
        <f>VLOOKUP(C262,'[4]TH cham SK'!$P$19:$S$167,4,0)</f>
        <v>X</v>
      </c>
      <c r="BO262" s="3" t="s">
        <v>1052</v>
      </c>
      <c r="BP262" s="46"/>
      <c r="BQ262" s="46"/>
      <c r="BR262" s="46"/>
      <c r="BS262" s="46"/>
      <c r="BT262" s="79"/>
      <c r="BU262" s="46">
        <f>VLOOKUP($D262,'[3]CSTD CS'!$D$25:$AA$344,23,0)</f>
        <v>0</v>
      </c>
      <c r="BV262" s="46">
        <f>VLOOKUP(C262,'[5]TH chi tiet'!$N$15:$Q$161,4,0)</f>
        <v>0</v>
      </c>
      <c r="BW262" s="3" t="s">
        <v>1195</v>
      </c>
      <c r="BX262" s="3"/>
      <c r="BY262" s="46"/>
      <c r="BZ262" s="46"/>
      <c r="CA262" s="46"/>
      <c r="CB262" s="46"/>
      <c r="CC262" s="46" t="str">
        <f>VLOOKUP($D262,'[3]CSTD CS'!$D$25:$AD$344,25,0)</f>
        <v>HTXS NV</v>
      </c>
      <c r="CD262" s="46" t="str">
        <f>VLOOKUP($C262,[6]LTT!$C$10:$J$342,7,0)</f>
        <v>X</v>
      </c>
      <c r="CE262" s="46" t="s">
        <v>315</v>
      </c>
      <c r="CF262" s="3" t="s">
        <v>1353</v>
      </c>
      <c r="CG262" s="46"/>
      <c r="CH262" s="46">
        <f>VLOOKUP(D262,[7]LTT!$D$10:$Q$342,10,0)</f>
        <v>0</v>
      </c>
      <c r="CI262" s="3"/>
      <c r="CJ262" s="12" t="str">
        <f>VLOOKUP(D262,'[8]XET CUOI NAM'!$E$9:$BF$332,53,0)</f>
        <v>HTXS NV</v>
      </c>
      <c r="CK262" s="12" t="str">
        <f>VLOOKUP($D262,'[9]Mau 6'!$D$10:$R$333,7,0)</f>
        <v>X</v>
      </c>
      <c r="CL262" s="12" t="str">
        <f>VLOOKUP(D262,[10]PL7!$F$17:$G$117,2,0)</f>
        <v>X</v>
      </c>
      <c r="CM262" s="3" t="s">
        <v>1530</v>
      </c>
      <c r="CN262" s="12"/>
      <c r="CO262" s="12" t="s">
        <v>346</v>
      </c>
      <c r="CP262" s="46"/>
      <c r="CQ262" s="12"/>
      <c r="CR262" s="12"/>
      <c r="CS262" s="12" t="s">
        <v>371</v>
      </c>
      <c r="CT262" s="12" t="s">
        <v>315</v>
      </c>
      <c r="CU262" s="12" t="str">
        <f>VLOOKUP($D262,'[11]XET CUOI NAM'!$E$9:$BF$336,47,0)</f>
        <v>Tốt</v>
      </c>
      <c r="CV262" s="3" t="s">
        <v>1730</v>
      </c>
      <c r="CW262" s="12" t="s">
        <v>315</v>
      </c>
      <c r="CX262" s="203"/>
      <c r="CY262" s="46"/>
      <c r="CZ262" s="46"/>
      <c r="DA262" s="46"/>
      <c r="DB262" s="12" t="s">
        <v>2226</v>
      </c>
      <c r="DC262" s="12" t="s">
        <v>315</v>
      </c>
      <c r="DD262" s="12" t="s">
        <v>2226</v>
      </c>
      <c r="DE262" s="17" t="s">
        <v>2161</v>
      </c>
      <c r="DF262" s="5"/>
      <c r="DG262" s="313" t="s">
        <v>315</v>
      </c>
      <c r="DH262" s="191"/>
      <c r="DI262" s="191"/>
      <c r="DJ262" s="205"/>
      <c r="DL262" s="133" t="s">
        <v>2232</v>
      </c>
    </row>
    <row r="263" spans="1:117" s="6" customFormat="1" ht="30" hidden="1" customHeight="1" x14ac:dyDescent="0.25">
      <c r="A263" s="12">
        <f>ROW()-23</f>
        <v>240</v>
      </c>
      <c r="B263" s="12">
        <f>COUNTIF($E$24:E263,E263)</f>
        <v>5</v>
      </c>
      <c r="C263" s="21" t="s">
        <v>275</v>
      </c>
      <c r="D263" s="12" t="str">
        <f>VLOOKUP(C263,'[1]XET CUOI NAM'!$D$9:$E$332,2,0)</f>
        <v>01014005</v>
      </c>
      <c r="E263" s="12" t="s">
        <v>404</v>
      </c>
      <c r="F263" s="12" t="s">
        <v>378</v>
      </c>
      <c r="G263" s="49"/>
      <c r="H263" s="46" t="str">
        <f>VLOOKUP($D263,'[2]CSTD CS'!$D$26:$X$346,3,0)</f>
        <v>x</v>
      </c>
      <c r="I263" s="46"/>
      <c r="J263" s="46" t="str">
        <f>VLOOKUP($D263,'[2]CSTD CS'!$D$26:$X$346,5,0)</f>
        <v xml:space="preserve">Ứng dụng phần mềm TN100 xây dựng  ngân hàng đề thi  trắc nghiệm học phần Kỹ Thuật điện - Điện tử  dành cho SV  ngành  Công nghệ Kỹ thuật Cơ Khí </v>
      </c>
      <c r="K263" s="3"/>
      <c r="L263" s="46" t="str">
        <f>VLOOKUP($D263,'[2]CSTD CS'!$D$26:$X$346,4,0)</f>
        <v>x</v>
      </c>
      <c r="M263" s="46"/>
      <c r="N263" s="49"/>
      <c r="O263" s="46" t="str">
        <f>VLOOKUP($D263,'[2]CSTD CS'!$D$26:$X$346,6,0)</f>
        <v>x</v>
      </c>
      <c r="P263" s="46"/>
      <c r="Q263" s="46" t="str">
        <f>VLOOKUP($D263,'[2]CSTD CS'!$D$26:$X$346,8,0)</f>
        <v xml:space="preserve">Xây dựng ngân hành đề thi trắc nghiệm học phần Kỹ thuật Điện - Diện tự dành cho ngành Công nghệ Kỹ thuật Cơ khí
</v>
      </c>
      <c r="R263" s="3"/>
      <c r="S263" s="46">
        <f>VLOOKUP($D263,'[2]CSTD CS'!$D$26:$X$346,7,0)</f>
        <v>0</v>
      </c>
      <c r="T263" s="46"/>
      <c r="U263" s="49"/>
      <c r="V263" s="46" t="str">
        <f>VLOOKUP($D263,'[2]CSTD CS'!$D$26:$X$346,9,0)</f>
        <v>x</v>
      </c>
      <c r="W263" s="46"/>
      <c r="X263" s="46" t="str">
        <f>VLOOKUP($D263,'[2]CSTD CS'!$D$26:$X$346,11,0)</f>
        <v>Xây dựng giáo trình điện tử học phần điện tử cơ bản</v>
      </c>
      <c r="Y263" s="3"/>
      <c r="Z263" s="46" t="str">
        <f>VLOOKUP($D263,'[2]CSTD CS'!$D$26:$X$346,10,0)</f>
        <v>x</v>
      </c>
      <c r="AA263" s="46"/>
      <c r="AB263" s="49"/>
      <c r="AC263" s="46">
        <f>VLOOKUP($D263,'[2]CSTD CS'!$D$26:$X$346,12,0)</f>
        <v>0</v>
      </c>
      <c r="AD263" s="46"/>
      <c r="AE263" s="46" t="str">
        <f>VLOOKUP($D263,'[2]CSTD CS'!$D$26:$X$346,14,0)</f>
        <v>Biên soạn bộ bài tập học phần Kỹ thuật điện tử dành cho hệ TCCN ngành Điện công nghiệp và dân dụng</v>
      </c>
      <c r="AF263" s="3"/>
      <c r="AG263" s="46">
        <f>VLOOKUP($D263,'[2]CSTD CS'!$D$26:$X$346,13,0)</f>
        <v>0</v>
      </c>
      <c r="AH263" s="46"/>
      <c r="AI263" s="49"/>
      <c r="AJ263" s="46">
        <f>VLOOKUP($D263,'[2]CSTD CS'!$D$26:$X$346,15,0)</f>
        <v>0</v>
      </c>
      <c r="AK263" s="46"/>
      <c r="AL263" s="46">
        <f>VLOOKUP($D263,'[2]CSTD CS'!$D$26:$X$346,17,0)</f>
        <v>0</v>
      </c>
      <c r="AM263" s="3"/>
      <c r="AN263" s="46">
        <f>VLOOKUP($D263,'[2]CSTD CS'!$D$26:$X$346,16,0)</f>
        <v>0</v>
      </c>
      <c r="AO263" s="46"/>
      <c r="AP263" s="41"/>
      <c r="AQ263" s="46">
        <f>VLOOKUP($D263,'[3]CSTD CS'!$D$25:$AD$344,13,0)</f>
        <v>0</v>
      </c>
      <c r="AR263" s="46"/>
      <c r="AS263" s="3" t="s">
        <v>723</v>
      </c>
      <c r="AT263" s="3"/>
      <c r="AU263" s="46"/>
      <c r="AV263" s="3"/>
      <c r="AW263" s="56"/>
      <c r="AX263" s="46">
        <f>VLOOKUP($D263,'[3]CSTD CS'!$D$25:$AD$344,15,0)</f>
        <v>0</v>
      </c>
      <c r="AY263" s="46"/>
      <c r="AZ263" s="3">
        <v>0</v>
      </c>
      <c r="BA263" s="3"/>
      <c r="BB263" s="46"/>
      <c r="BC263" s="3"/>
      <c r="BD263" s="33"/>
      <c r="BE263" s="46">
        <f>VLOOKUP($D263,'[3]CSTD CS'!$D$25:$AD$344,17,0)</f>
        <v>0</v>
      </c>
      <c r="BF263" s="46"/>
      <c r="BG263" s="3">
        <v>0</v>
      </c>
      <c r="BH263" s="3"/>
      <c r="BI263" s="46"/>
      <c r="BJ263" s="46"/>
      <c r="BK263" s="46"/>
      <c r="BL263" s="3"/>
      <c r="BM263" s="46">
        <f>VLOOKUP($D263,'[3]CSTD CS'!$D$25:$AD$344,20,0)</f>
        <v>0</v>
      </c>
      <c r="BN263" s="46"/>
      <c r="BO263" s="3">
        <v>0</v>
      </c>
      <c r="BP263" s="46"/>
      <c r="BQ263" s="46"/>
      <c r="BR263" s="46"/>
      <c r="BS263" s="46"/>
      <c r="BT263" s="3"/>
      <c r="BU263" s="46">
        <f>VLOOKUP($D263,'[3]CSTD CS'!$D$25:$AA$344,23,0)</f>
        <v>0</v>
      </c>
      <c r="BV263" s="46"/>
      <c r="BW263" s="3">
        <v>0</v>
      </c>
      <c r="BX263" s="3"/>
      <c r="BY263" s="46"/>
      <c r="BZ263" s="46"/>
      <c r="CA263" s="46"/>
      <c r="CB263" s="46"/>
      <c r="CC263" s="46" t="str">
        <f>VLOOKUP($D263,'[3]CSTD CS'!$D$25:$AD$344,25,0)</f>
        <v>HTXS NV</v>
      </c>
      <c r="CD263" s="46"/>
      <c r="CE263" s="46"/>
      <c r="CF263" s="3">
        <v>0</v>
      </c>
      <c r="CG263" s="46"/>
      <c r="CH263" s="46">
        <f>VLOOKUP(D263,[7]LTT!$D$10:$Q$342,10,0)</f>
        <v>0</v>
      </c>
      <c r="CI263" s="3"/>
      <c r="CJ263" s="12" t="str">
        <f>VLOOKUP(D263,'[8]XET CUOI NAM'!$E$9:$BF$332,53,0)</f>
        <v>HTT NV</v>
      </c>
      <c r="CK263" s="12">
        <f>VLOOKUP($D263,'[9]Mau 6'!$D$10:$R$333,7,0)</f>
        <v>0</v>
      </c>
      <c r="CL263" s="12"/>
      <c r="CM263" s="3"/>
      <c r="CN263" s="12">
        <f>SUM(COUNTIF(BU263,"x"),COUNTIF(CD263,"x"),COUNTIF(CK263,"x"))</f>
        <v>0</v>
      </c>
      <c r="CO263" s="12">
        <f>VLOOKUP($D263,'[9]Mau 6'!$D$10:$R$333,10,0)</f>
        <v>0</v>
      </c>
      <c r="CP263" s="46"/>
      <c r="CQ263" s="12">
        <f>VLOOKUP($D263,'[9]Mau 6'!$D$10:$R$333,10,0)</f>
        <v>0</v>
      </c>
      <c r="CR263" s="12" t="s">
        <v>315</v>
      </c>
      <c r="CS263" s="12" t="s">
        <v>431</v>
      </c>
      <c r="CT263" s="12"/>
      <c r="CU263" s="12"/>
      <c r="CV263" s="3"/>
      <c r="CW263" s="12"/>
      <c r="CX263" s="12"/>
      <c r="CY263" s="46"/>
      <c r="CZ263" s="46"/>
      <c r="DA263" s="46"/>
      <c r="DB263" s="12" t="s">
        <v>2227</v>
      </c>
      <c r="DC263" s="12">
        <v>0</v>
      </c>
      <c r="DD263" s="12">
        <v>0</v>
      </c>
      <c r="DE263" s="5"/>
      <c r="DF263" s="5">
        <f>VLOOKUP($C263,'[22]ĐĂNG KÝ TĐ KEM SKKN'!$C$9:$N$38,6,0)</f>
        <v>0</v>
      </c>
      <c r="DG263" s="191"/>
      <c r="DH263" s="191"/>
      <c r="DI263" s="191"/>
      <c r="DJ263" s="205"/>
    </row>
    <row r="264" spans="1:117" s="16" customFormat="1" ht="30" hidden="1" customHeight="1" x14ac:dyDescent="0.25">
      <c r="A264" s="12">
        <f>IF(C264="","",SUBTOTAL(3,$D$24:D264))</f>
        <v>24</v>
      </c>
      <c r="B264" s="12">
        <f>COUNTIF($E$24:E264,E264)</f>
        <v>6</v>
      </c>
      <c r="C264" s="322" t="s">
        <v>276</v>
      </c>
      <c r="D264" s="12" t="str">
        <f>VLOOKUP(C264,'[1]XET CUOI NAM'!$D$9:$E$332,2,0)</f>
        <v>01014046</v>
      </c>
      <c r="E264" s="12" t="s">
        <v>404</v>
      </c>
      <c r="F264" s="12" t="s">
        <v>378</v>
      </c>
      <c r="G264" s="49"/>
      <c r="H264" s="46">
        <f>VLOOKUP($D264,'[2]CSTD CS'!$D$26:$X$346,3,0)</f>
        <v>0</v>
      </c>
      <c r="I264" s="46"/>
      <c r="J264" s="46">
        <f>VLOOKUP($D264,'[2]CSTD CS'!$D$26:$X$346,5,0)</f>
        <v>0</v>
      </c>
      <c r="K264" s="3"/>
      <c r="L264" s="46">
        <f>VLOOKUP($D264,'[2]CSTD CS'!$D$26:$X$346,4,0)</f>
        <v>0</v>
      </c>
      <c r="M264" s="46"/>
      <c r="N264" s="49"/>
      <c r="O264" s="46">
        <f>VLOOKUP($D264,'[2]CSTD CS'!$D$26:$X$346,6,0)</f>
        <v>0</v>
      </c>
      <c r="P264" s="46"/>
      <c r="Q264" s="46">
        <f>VLOOKUP($D264,'[2]CSTD CS'!$D$26:$X$346,8,0)</f>
        <v>0</v>
      </c>
      <c r="R264" s="3"/>
      <c r="S264" s="46">
        <f>VLOOKUP($D264,'[2]CSTD CS'!$D$26:$X$346,7,0)</f>
        <v>0</v>
      </c>
      <c r="T264" s="46"/>
      <c r="U264" s="49"/>
      <c r="V264" s="46">
        <f>VLOOKUP($D264,'[2]CSTD CS'!$D$26:$X$346,9,0)</f>
        <v>0</v>
      </c>
      <c r="W264" s="46"/>
      <c r="X264" s="46">
        <f>VLOOKUP($D264,'[2]CSTD CS'!$D$26:$X$346,11,0)</f>
        <v>0</v>
      </c>
      <c r="Y264" s="3"/>
      <c r="Z264" s="46"/>
      <c r="AA264" s="46"/>
      <c r="AB264" s="49"/>
      <c r="AC264" s="46">
        <f>VLOOKUP($D264,'[2]CSTD CS'!$D$26:$X$346,12,0)</f>
        <v>0</v>
      </c>
      <c r="AD264" s="46"/>
      <c r="AE264" s="46">
        <f>VLOOKUP($D264,'[2]CSTD CS'!$D$26:$X$346,14,0)</f>
        <v>0</v>
      </c>
      <c r="AF264" s="3"/>
      <c r="AG264" s="46">
        <f>VLOOKUP($D264,'[2]CSTD CS'!$D$26:$X$346,13,0)</f>
        <v>0</v>
      </c>
      <c r="AH264" s="46"/>
      <c r="AI264" s="49"/>
      <c r="AJ264" s="46">
        <f>VLOOKUP($D264,'[2]CSTD CS'!$D$26:$X$346,15,0)</f>
        <v>0</v>
      </c>
      <c r="AK264" s="46"/>
      <c r="AL264" s="46">
        <f>VLOOKUP($D264,'[2]CSTD CS'!$D$26:$X$346,17,0)</f>
        <v>0</v>
      </c>
      <c r="AM264" s="3"/>
      <c r="AN264" s="46">
        <f>VLOOKUP($D264,'[2]CSTD CS'!$D$26:$X$346,16,0)</f>
        <v>0</v>
      </c>
      <c r="AO264" s="46"/>
      <c r="AP264" s="41"/>
      <c r="AQ264" s="46">
        <f>VLOOKUP($D264,'[3]CSTD CS'!$D$25:$AD$344,13,0)</f>
        <v>0</v>
      </c>
      <c r="AR264" s="46"/>
      <c r="AS264" s="3">
        <v>0</v>
      </c>
      <c r="AT264" s="3"/>
      <c r="AU264" s="46"/>
      <c r="AV264" s="3"/>
      <c r="AW264" s="56"/>
      <c r="AX264" s="46">
        <f>VLOOKUP($D264,'[3]CSTD CS'!$D$25:$AD$344,15,0)</f>
        <v>0</v>
      </c>
      <c r="AY264" s="46"/>
      <c r="AZ264" s="3">
        <v>0</v>
      </c>
      <c r="BA264" s="3"/>
      <c r="BB264" s="46"/>
      <c r="BC264" s="3"/>
      <c r="BD264" s="33"/>
      <c r="BE264" s="46">
        <f>VLOOKUP($D264,'[3]CSTD CS'!$D$25:$AD$344,17,0)</f>
        <v>0</v>
      </c>
      <c r="BF264" s="46"/>
      <c r="BG264" s="3">
        <v>0</v>
      </c>
      <c r="BH264" s="3"/>
      <c r="BI264" s="46"/>
      <c r="BJ264" s="46"/>
      <c r="BK264" s="46"/>
      <c r="BL264" s="3"/>
      <c r="BM264" s="46">
        <f>VLOOKUP($D264,'[3]CSTD CS'!$D$25:$AD$344,20,0)</f>
        <v>0</v>
      </c>
      <c r="BN264" s="46"/>
      <c r="BO264" s="3">
        <v>0</v>
      </c>
      <c r="BP264" s="46"/>
      <c r="BQ264" s="46"/>
      <c r="BR264" s="46"/>
      <c r="BS264" s="46"/>
      <c r="BT264" s="3"/>
      <c r="BU264" s="46">
        <f>VLOOKUP($D264,'[3]CSTD CS'!$D$25:$AA$344,23,0)</f>
        <v>0</v>
      </c>
      <c r="BV264" s="46">
        <f>VLOOKUP(C264,'[5]TH chi tiet'!$N$15:$Q$161,4,0)</f>
        <v>0</v>
      </c>
      <c r="BW264" s="3" t="s">
        <v>1196</v>
      </c>
      <c r="BX264" s="3"/>
      <c r="BY264" s="46"/>
      <c r="BZ264" s="46"/>
      <c r="CA264" s="46"/>
      <c r="CB264" s="46"/>
      <c r="CC264" s="46" t="str">
        <f>VLOOKUP($D264,'[3]CSTD CS'!$D$25:$AD$344,25,0)</f>
        <v>HTXS NV</v>
      </c>
      <c r="CD264" s="46"/>
      <c r="CE264" s="46" t="s">
        <v>315</v>
      </c>
      <c r="CF264" s="3" t="s">
        <v>1354</v>
      </c>
      <c r="CG264" s="46"/>
      <c r="CH264" s="46">
        <f>VLOOKUP(D264,[7]LTT!$D$10:$Q$342,10,0)</f>
        <v>0</v>
      </c>
      <c r="CI264" s="3"/>
      <c r="CJ264" s="12" t="str">
        <f>VLOOKUP(D264,'[8]XET CUOI NAM'!$E$9:$BF$332,53,0)</f>
        <v>HTXS NV</v>
      </c>
      <c r="CK264" s="12" t="str">
        <f>VLOOKUP($D264,'[9]Mau 6'!$D$10:$R$333,7,0)</f>
        <v>X</v>
      </c>
      <c r="CL264" s="12" t="str">
        <f>VLOOKUP(D264,[10]PL7!$F$17:$G$117,2,0)</f>
        <v>X</v>
      </c>
      <c r="CM264" s="3" t="s">
        <v>1531</v>
      </c>
      <c r="CN264" s="12"/>
      <c r="CO264" s="12" t="s">
        <v>346</v>
      </c>
      <c r="CP264" s="46"/>
      <c r="CQ264" s="12"/>
      <c r="CR264" s="12"/>
      <c r="CS264" s="12" t="s">
        <v>371</v>
      </c>
      <c r="CT264" s="12" t="s">
        <v>315</v>
      </c>
      <c r="CU264" s="12" t="str">
        <f>VLOOKUP($D264,'[11]XET CUOI NAM'!$E$9:$BF$336,47,0)</f>
        <v>Tốt</v>
      </c>
      <c r="CV264" s="3" t="s">
        <v>1731</v>
      </c>
      <c r="CW264" s="12"/>
      <c r="CX264" s="203"/>
      <c r="CY264" s="46"/>
      <c r="CZ264" s="46"/>
      <c r="DA264" s="46"/>
      <c r="DB264" s="12" t="s">
        <v>2226</v>
      </c>
      <c r="DC264" s="12" t="s">
        <v>315</v>
      </c>
      <c r="DD264" s="12" t="s">
        <v>2226</v>
      </c>
      <c r="DE264" s="17" t="s">
        <v>2162</v>
      </c>
      <c r="DF264" s="5" t="s">
        <v>315</v>
      </c>
      <c r="DG264" s="313" t="s">
        <v>315</v>
      </c>
      <c r="DH264" s="194"/>
      <c r="DI264" s="194"/>
      <c r="DJ264" s="194"/>
      <c r="DL264" s="315" t="s">
        <v>2233</v>
      </c>
      <c r="DM264" s="16" t="s">
        <v>2231</v>
      </c>
    </row>
    <row r="265" spans="1:117" s="6" customFormat="1" ht="30" hidden="1" customHeight="1" x14ac:dyDescent="0.25">
      <c r="A265" s="12">
        <f>ROW()-23</f>
        <v>242</v>
      </c>
      <c r="B265" s="12">
        <f>COUNTIF($E$24:E265,E265)</f>
        <v>7</v>
      </c>
      <c r="C265" s="21" t="s">
        <v>277</v>
      </c>
      <c r="D265" s="12" t="str">
        <f>VLOOKUP(C265,'[1]XET CUOI NAM'!$D$9:$E$332,2,0)</f>
        <v>01014026</v>
      </c>
      <c r="E265" s="12" t="s">
        <v>404</v>
      </c>
      <c r="F265" s="12" t="s">
        <v>378</v>
      </c>
      <c r="G265" s="49"/>
      <c r="H265" s="46">
        <f>VLOOKUP($D265,'[2]CSTD CS'!$D$26:$X$346,3,0)</f>
        <v>0</v>
      </c>
      <c r="I265" s="46"/>
      <c r="J265" s="46">
        <f>VLOOKUP($D265,'[2]CSTD CS'!$D$26:$X$346,5,0)</f>
        <v>0</v>
      </c>
      <c r="K265" s="3"/>
      <c r="L265" s="46">
        <f>VLOOKUP($D265,'[2]CSTD CS'!$D$26:$X$346,4,0)</f>
        <v>0</v>
      </c>
      <c r="M265" s="46"/>
      <c r="N265" s="49"/>
      <c r="O265" s="46">
        <f>VLOOKUP($D265,'[2]CSTD CS'!$D$26:$X$346,6,0)</f>
        <v>0</v>
      </c>
      <c r="P265" s="46"/>
      <c r="Q265" s="46">
        <f>VLOOKUP($D265,'[2]CSTD CS'!$D$26:$X$346,8,0)</f>
        <v>0</v>
      </c>
      <c r="R265" s="3"/>
      <c r="S265" s="46">
        <f>VLOOKUP($D265,'[2]CSTD CS'!$D$26:$X$346,7,0)</f>
        <v>0</v>
      </c>
      <c r="T265" s="46"/>
      <c r="U265" s="49"/>
      <c r="V265" s="46">
        <f>VLOOKUP($D265,'[2]CSTD CS'!$D$26:$X$346,9,0)</f>
        <v>0</v>
      </c>
      <c r="W265" s="46"/>
      <c r="X265" s="46">
        <f>VLOOKUP($D265,'[2]CSTD CS'!$D$26:$X$346,11,0)</f>
        <v>0</v>
      </c>
      <c r="Y265" s="3"/>
      <c r="Z265" s="46">
        <f>VLOOKUP($D265,'[2]CSTD CS'!$D$26:$X$346,10,0)</f>
        <v>0</v>
      </c>
      <c r="AA265" s="46"/>
      <c r="AB265" s="49"/>
      <c r="AC265" s="46">
        <f>VLOOKUP($D265,'[2]CSTD CS'!$D$26:$X$346,12,0)</f>
        <v>0</v>
      </c>
      <c r="AD265" s="46"/>
      <c r="AE265" s="46">
        <f>VLOOKUP($D265,'[2]CSTD CS'!$D$26:$X$346,14,0)</f>
        <v>0</v>
      </c>
      <c r="AF265" s="3"/>
      <c r="AG265" s="46">
        <f>VLOOKUP($D265,'[2]CSTD CS'!$D$26:$X$346,13,0)</f>
        <v>0</v>
      </c>
      <c r="AH265" s="46"/>
      <c r="AI265" s="49"/>
      <c r="AJ265" s="46">
        <f>VLOOKUP($D265,'[2]CSTD CS'!$D$26:$X$346,15,0)</f>
        <v>0</v>
      </c>
      <c r="AK265" s="46"/>
      <c r="AL265" s="46">
        <f>VLOOKUP($D265,'[2]CSTD CS'!$D$26:$X$346,17,0)</f>
        <v>0</v>
      </c>
      <c r="AM265" s="3"/>
      <c r="AN265" s="46">
        <f>VLOOKUP($D265,'[2]CSTD CS'!$D$26:$X$346,16,0)</f>
        <v>0</v>
      </c>
      <c r="AO265" s="46"/>
      <c r="AP265" s="41"/>
      <c r="AQ265" s="46">
        <f>VLOOKUP($D265,'[3]CSTD CS'!$D$25:$AD$344,13,0)</f>
        <v>0</v>
      </c>
      <c r="AR265" s="46"/>
      <c r="AS265" s="3"/>
      <c r="AT265" s="3"/>
      <c r="AU265" s="46"/>
      <c r="AV265" s="3"/>
      <c r="AW265" s="56"/>
      <c r="AX265" s="46">
        <f>VLOOKUP($D265,'[3]CSTD CS'!$D$25:$AD$344,15,0)</f>
        <v>0</v>
      </c>
      <c r="AY265" s="46"/>
      <c r="AZ265" s="3">
        <v>0</v>
      </c>
      <c r="BA265" s="3"/>
      <c r="BB265" s="46"/>
      <c r="BC265" s="3"/>
      <c r="BD265" s="33"/>
      <c r="BE265" s="46">
        <f>VLOOKUP($D265,'[3]CSTD CS'!$D$25:$AD$344,17,0)</f>
        <v>0</v>
      </c>
      <c r="BF265" s="46"/>
      <c r="BG265" s="3">
        <v>0</v>
      </c>
      <c r="BH265" s="3"/>
      <c r="BI265" s="46"/>
      <c r="BJ265" s="46"/>
      <c r="BK265" s="46"/>
      <c r="BL265" s="3"/>
      <c r="BM265" s="46">
        <f>VLOOKUP($D265,'[3]CSTD CS'!$D$25:$AD$344,20,0)</f>
        <v>0</v>
      </c>
      <c r="BN265" s="46"/>
      <c r="BO265" s="3">
        <v>0</v>
      </c>
      <c r="BP265" s="46"/>
      <c r="BQ265" s="46"/>
      <c r="BR265" s="46"/>
      <c r="BS265" s="46"/>
      <c r="BT265" s="3"/>
      <c r="BU265" s="46">
        <f>VLOOKUP($D265,'[3]CSTD CS'!$D$25:$AA$344,23,0)</f>
        <v>0</v>
      </c>
      <c r="BV265" s="46"/>
      <c r="BW265" s="3">
        <v>0</v>
      </c>
      <c r="BX265" s="3"/>
      <c r="BY265" s="46"/>
      <c r="BZ265" s="46"/>
      <c r="CA265" s="46"/>
      <c r="CB265" s="46"/>
      <c r="CC265" s="46" t="str">
        <f>VLOOKUP($D265,'[3]CSTD CS'!$D$25:$AD$344,25,0)</f>
        <v>HTXS NV</v>
      </c>
      <c r="CD265" s="46"/>
      <c r="CE265" s="46"/>
      <c r="CF265" s="3">
        <v>0</v>
      </c>
      <c r="CG265" s="46"/>
      <c r="CH265" s="46">
        <f>VLOOKUP(D265,[7]LTT!$D$10:$Q$342,10,0)</f>
        <v>0</v>
      </c>
      <c r="CI265" s="3"/>
      <c r="CJ265" s="12" t="str">
        <f>VLOOKUP(D265,'[8]XET CUOI NAM'!$E$9:$BF$332,53,0)</f>
        <v>HTT NV</v>
      </c>
      <c r="CK265" s="12">
        <f>VLOOKUP($D265,'[9]Mau 6'!$D$10:$R$333,7,0)</f>
        <v>0</v>
      </c>
      <c r="CL265" s="12"/>
      <c r="CM265" s="3"/>
      <c r="CN265" s="12">
        <f>SUM(COUNTIF(BU265,"x"),COUNTIF(CD265,"x"),COUNTIF(CK265,"x"))</f>
        <v>0</v>
      </c>
      <c r="CO265" s="12">
        <f>VLOOKUP($D265,'[9]Mau 6'!$D$10:$R$333,10,0)</f>
        <v>0</v>
      </c>
      <c r="CP265" s="46"/>
      <c r="CQ265" s="12">
        <f>VLOOKUP($D265,'[9]Mau 6'!$D$10:$R$333,10,0)</f>
        <v>0</v>
      </c>
      <c r="CR265" s="12">
        <f>VLOOKUP($D265,'[9]Mau 6'!$D$10:$R$333,10,0)</f>
        <v>0</v>
      </c>
      <c r="CS265" s="12" t="s">
        <v>431</v>
      </c>
      <c r="CT265" s="12"/>
      <c r="CU265" s="12"/>
      <c r="CV265" s="3"/>
      <c r="CW265" s="12"/>
      <c r="CX265" s="12"/>
      <c r="CY265" s="46"/>
      <c r="CZ265" s="46"/>
      <c r="DA265" s="46"/>
      <c r="DB265" s="12" t="s">
        <v>2227</v>
      </c>
      <c r="DC265" s="12">
        <v>0</v>
      </c>
      <c r="DD265" s="12">
        <v>0</v>
      </c>
      <c r="DE265" s="5"/>
      <c r="DF265" s="5">
        <f>VLOOKUP($C265,'[22]ĐĂNG KÝ TĐ KEM SKKN'!$C$9:$N$38,6,0)</f>
        <v>0</v>
      </c>
      <c r="DG265" s="191"/>
      <c r="DH265" s="191"/>
      <c r="DI265" s="191"/>
      <c r="DJ265" s="205"/>
    </row>
    <row r="266" spans="1:117" s="6" customFormat="1" ht="30" hidden="1" customHeight="1" x14ac:dyDescent="0.25">
      <c r="A266" s="12">
        <f>ROW()-23</f>
        <v>243</v>
      </c>
      <c r="B266" s="12">
        <f>COUNTIF($E$24:E266,E266)</f>
        <v>8</v>
      </c>
      <c r="C266" s="21" t="s">
        <v>278</v>
      </c>
      <c r="D266" s="12" t="str">
        <f>VLOOKUP(C266,'[1]XET CUOI NAM'!$D$9:$E$332,2,0)</f>
        <v>01014029</v>
      </c>
      <c r="E266" s="12" t="s">
        <v>404</v>
      </c>
      <c r="F266" s="12" t="s">
        <v>378</v>
      </c>
      <c r="G266" s="49"/>
      <c r="H266" s="46">
        <f>VLOOKUP($D266,'[2]CSTD CS'!$D$26:$X$346,3,0)</f>
        <v>0</v>
      </c>
      <c r="I266" s="46"/>
      <c r="J266" s="46" t="str">
        <f>VLOOKUP($D266,'[2]CSTD CS'!$D$26:$X$346,5,0)</f>
        <v>Áp dụng mô hình Inverter vào giảng dạy môn học điện tử công suất</v>
      </c>
      <c r="K266" s="3"/>
      <c r="L266" s="46">
        <f>VLOOKUP($D266,'[2]CSTD CS'!$D$26:$X$346,4,0)</f>
        <v>0</v>
      </c>
      <c r="M266" s="46"/>
      <c r="N266" s="49"/>
      <c r="O266" s="46">
        <f>VLOOKUP($D266,'[2]CSTD CS'!$D$26:$X$346,6,0)</f>
        <v>0</v>
      </c>
      <c r="P266" s="46"/>
      <c r="Q266" s="46">
        <f>VLOOKUP($D266,'[2]CSTD CS'!$D$26:$X$346,8,0)</f>
        <v>0</v>
      </c>
      <c r="R266" s="3"/>
      <c r="S266" s="46">
        <f>VLOOKUP($D266,'[2]CSTD CS'!$D$26:$X$346,7,0)</f>
        <v>0</v>
      </c>
      <c r="T266" s="46"/>
      <c r="U266" s="49"/>
      <c r="V266" s="46" t="str">
        <f>VLOOKUP($D266,'[2]CSTD CS'!$D$26:$X$346,9,0)</f>
        <v>x</v>
      </c>
      <c r="W266" s="46"/>
      <c r="X266" s="46" t="str">
        <f>VLOOKUP($D266,'[2]CSTD CS'!$D$26:$X$346,11,0)</f>
        <v>Thi công mô hình Phân loại sản phẩm</v>
      </c>
      <c r="Y266" s="3"/>
      <c r="Z266" s="46">
        <f>VLOOKUP($D266,'[2]CSTD CS'!$D$26:$X$346,10,0)</f>
        <v>0</v>
      </c>
      <c r="AA266" s="46"/>
      <c r="AB266" s="49"/>
      <c r="AC266" s="46" t="str">
        <f>VLOOKUP($D266,'[2]CSTD CS'!$D$26:$X$346,12,0)</f>
        <v>x</v>
      </c>
      <c r="AD266" s="46"/>
      <c r="AE266" s="46" t="str">
        <f>VLOOKUP($D266,'[2]CSTD CS'!$D$26:$X$346,14,0)</f>
        <v>Thi công mô hình tay máy 3 bậc điều khiển bằng Vi điều khiển</v>
      </c>
      <c r="AF266" s="3"/>
      <c r="AG266" s="46" t="str">
        <f>VLOOKUP($D266,'[2]CSTD CS'!$D$26:$X$346,13,0)</f>
        <v>x</v>
      </c>
      <c r="AH266" s="46"/>
      <c r="AI266" s="49"/>
      <c r="AJ266" s="46">
        <f>VLOOKUP($D266,'[2]CSTD CS'!$D$26:$X$346,15,0)</f>
        <v>0</v>
      </c>
      <c r="AK266" s="46"/>
      <c r="AL266" s="46">
        <f>VLOOKUP($D266,'[2]CSTD CS'!$D$26:$X$346,17,0)</f>
        <v>0</v>
      </c>
      <c r="AM266" s="3"/>
      <c r="AN266" s="46">
        <f>VLOOKUP($D266,'[2]CSTD CS'!$D$26:$X$346,16,0)</f>
        <v>0</v>
      </c>
      <c r="AO266" s="46"/>
      <c r="AP266" s="41"/>
      <c r="AQ266" s="46">
        <f>VLOOKUP($D266,'[3]CSTD CS'!$D$25:$AD$344,13,0)</f>
        <v>0</v>
      </c>
      <c r="AR266" s="46"/>
      <c r="AS266" s="3"/>
      <c r="AT266" s="3"/>
      <c r="AU266" s="46"/>
      <c r="AV266" s="3"/>
      <c r="AW266" s="56"/>
      <c r="AX266" s="46">
        <f>VLOOKUP($D266,'[3]CSTD CS'!$D$25:$AD$344,15,0)</f>
        <v>0</v>
      </c>
      <c r="AY266" s="46"/>
      <c r="AZ266" s="3">
        <v>0</v>
      </c>
      <c r="BA266" s="3"/>
      <c r="BB266" s="46"/>
      <c r="BC266" s="3"/>
      <c r="BD266" s="33"/>
      <c r="BE266" s="46">
        <f>VLOOKUP($D266,'[3]CSTD CS'!$D$25:$AD$344,17,0)</f>
        <v>0</v>
      </c>
      <c r="BF266" s="46"/>
      <c r="BG266" s="3">
        <v>0</v>
      </c>
      <c r="BH266" s="3"/>
      <c r="BI266" s="46"/>
      <c r="BJ266" s="46"/>
      <c r="BK266" s="46"/>
      <c r="BL266" s="3"/>
      <c r="BM266" s="46">
        <f>VLOOKUP($D266,'[3]CSTD CS'!$D$25:$AD$344,20,0)</f>
        <v>0</v>
      </c>
      <c r="BN266" s="46"/>
      <c r="BO266" s="3">
        <v>0</v>
      </c>
      <c r="BP266" s="46"/>
      <c r="BQ266" s="46"/>
      <c r="BR266" s="46"/>
      <c r="BS266" s="46"/>
      <c r="BT266" s="3"/>
      <c r="BU266" s="46">
        <f>VLOOKUP($D266,'[3]CSTD CS'!$D$25:$AA$344,23,0)</f>
        <v>0</v>
      </c>
      <c r="BV266" s="46"/>
      <c r="BW266" s="3">
        <v>0</v>
      </c>
      <c r="BX266" s="3"/>
      <c r="BY266" s="46"/>
      <c r="BZ266" s="46"/>
      <c r="CA266" s="46"/>
      <c r="CB266" s="46"/>
      <c r="CC266" s="46" t="str">
        <f>VLOOKUP($D266,'[3]CSTD CS'!$D$25:$AD$344,25,0)</f>
        <v>HTXS NV</v>
      </c>
      <c r="CD266" s="46"/>
      <c r="CE266" s="46"/>
      <c r="CF266" s="3">
        <v>0</v>
      </c>
      <c r="CG266" s="46"/>
      <c r="CH266" s="46">
        <f>VLOOKUP(D266,[7]LTT!$D$10:$Q$342,10,0)</f>
        <v>0</v>
      </c>
      <c r="CI266" s="3"/>
      <c r="CJ266" s="12" t="str">
        <f>VLOOKUP(D266,'[8]XET CUOI NAM'!$E$9:$BF$332,53,0)</f>
        <v>HTT NV</v>
      </c>
      <c r="CK266" s="12">
        <f>VLOOKUP($D266,'[9]Mau 6'!$D$10:$R$333,7,0)</f>
        <v>0</v>
      </c>
      <c r="CL266" s="12"/>
      <c r="CM266" s="3"/>
      <c r="CN266" s="12">
        <f>SUM(COUNTIF(BU266,"x"),COUNTIF(CD266,"x"),COUNTIF(CK266,"x"))</f>
        <v>0</v>
      </c>
      <c r="CO266" s="12">
        <f>VLOOKUP($D266,'[9]Mau 6'!$D$10:$R$333,10,0)</f>
        <v>0</v>
      </c>
      <c r="CP266" s="46"/>
      <c r="CQ266" s="12">
        <f>VLOOKUP($D266,'[9]Mau 6'!$D$10:$R$333,10,0)</f>
        <v>0</v>
      </c>
      <c r="CR266" s="12">
        <f>VLOOKUP($D266,'[9]Mau 6'!$D$10:$R$333,10,0)</f>
        <v>0</v>
      </c>
      <c r="CS266" s="12" t="s">
        <v>431</v>
      </c>
      <c r="CT266" s="12"/>
      <c r="CU266" s="12"/>
      <c r="CV266" s="3"/>
      <c r="CW266" s="12"/>
      <c r="CX266" s="12"/>
      <c r="CY266" s="46"/>
      <c r="CZ266" s="46"/>
      <c r="DA266" s="46"/>
      <c r="DB266" s="12" t="s">
        <v>2227</v>
      </c>
      <c r="DC266" s="12">
        <v>0</v>
      </c>
      <c r="DD266" s="12">
        <v>0</v>
      </c>
      <c r="DE266" s="5"/>
      <c r="DF266" s="5">
        <f>VLOOKUP($C266,'[22]ĐĂNG KÝ TĐ KEM SKKN'!$C$9:$N$38,6,0)</f>
        <v>0</v>
      </c>
      <c r="DG266" s="191"/>
      <c r="DH266" s="191"/>
      <c r="DI266" s="191"/>
      <c r="DJ266" s="205"/>
    </row>
    <row r="267" spans="1:117" s="6" customFormat="1" ht="30" hidden="1" customHeight="1" x14ac:dyDescent="0.25">
      <c r="A267" s="12">
        <f>IF(C267="","",SUBTOTAL(3,$D$24:D267))</f>
        <v>24</v>
      </c>
      <c r="B267" s="12">
        <f>COUNTIF($E$24:E267,E267)</f>
        <v>9</v>
      </c>
      <c r="C267" s="322" t="s">
        <v>279</v>
      </c>
      <c r="D267" s="12" t="str">
        <f>VLOOKUP(C267,'[1]XET CUOI NAM'!$D$9:$E$332,2,0)</f>
        <v>01014033</v>
      </c>
      <c r="E267" s="12" t="s">
        <v>404</v>
      </c>
      <c r="F267" s="12" t="s">
        <v>378</v>
      </c>
      <c r="G267" s="49"/>
      <c r="H267" s="46">
        <f>VLOOKUP($D267,'[2]CSTD CS'!$D$26:$X$346,3,0)</f>
        <v>0</v>
      </c>
      <c r="I267" s="46"/>
      <c r="J267" s="46">
        <f>VLOOKUP($D267,'[2]CSTD CS'!$D$26:$X$346,5,0)</f>
        <v>0</v>
      </c>
      <c r="K267" s="3"/>
      <c r="L267" s="46">
        <f>VLOOKUP($D267,'[2]CSTD CS'!$D$26:$X$346,4,0)</f>
        <v>0</v>
      </c>
      <c r="M267" s="46"/>
      <c r="N267" s="49"/>
      <c r="O267" s="46">
        <f>VLOOKUP($D267,'[2]CSTD CS'!$D$26:$X$346,6,0)</f>
        <v>0</v>
      </c>
      <c r="P267" s="46"/>
      <c r="Q267" s="46">
        <f>VLOOKUP($D267,'[2]CSTD CS'!$D$26:$X$346,8,0)</f>
        <v>0</v>
      </c>
      <c r="R267" s="3"/>
      <c r="S267" s="46">
        <f>VLOOKUP($D267,'[2]CSTD CS'!$D$26:$X$346,7,0)</f>
        <v>0</v>
      </c>
      <c r="T267" s="46"/>
      <c r="U267" s="49"/>
      <c r="V267" s="46">
        <f>VLOOKUP($D267,'[2]CSTD CS'!$D$26:$X$346,9,0)</f>
        <v>0</v>
      </c>
      <c r="W267" s="46"/>
      <c r="X267" s="46">
        <f>VLOOKUP($D267,'[2]CSTD CS'!$D$26:$X$346,11,0)</f>
        <v>0</v>
      </c>
      <c r="Y267" s="3"/>
      <c r="Z267" s="46">
        <f>VLOOKUP($D267,'[2]CSTD CS'!$D$26:$X$346,10,0)</f>
        <v>0</v>
      </c>
      <c r="AA267" s="46"/>
      <c r="AB267" s="49"/>
      <c r="AC267" s="46">
        <f>VLOOKUP($D267,'[2]CSTD CS'!$D$26:$X$346,12,0)</f>
        <v>0</v>
      </c>
      <c r="AD267" s="46"/>
      <c r="AE267" s="46">
        <f>VLOOKUP($D267,'[2]CSTD CS'!$D$26:$X$346,14,0)</f>
        <v>0</v>
      </c>
      <c r="AF267" s="3"/>
      <c r="AG267" s="46">
        <f>VLOOKUP($D267,'[2]CSTD CS'!$D$26:$X$346,13,0)</f>
        <v>0</v>
      </c>
      <c r="AH267" s="46"/>
      <c r="AI267" s="49"/>
      <c r="AJ267" s="46">
        <f>VLOOKUP($D267,'[2]CSTD CS'!$D$26:$X$346,15,0)</f>
        <v>0</v>
      </c>
      <c r="AK267" s="46"/>
      <c r="AL267" s="46">
        <f>VLOOKUP($D267,'[2]CSTD CS'!$D$26:$X$346,17,0)</f>
        <v>0</v>
      </c>
      <c r="AM267" s="3"/>
      <c r="AN267" s="46">
        <f>VLOOKUP($D267,'[2]CSTD CS'!$D$26:$X$346,16,0)</f>
        <v>0</v>
      </c>
      <c r="AO267" s="46"/>
      <c r="AP267" s="41"/>
      <c r="AQ267" s="46">
        <f>VLOOKUP($D267,'[3]CSTD CS'!$D$25:$AD$344,13,0)</f>
        <v>0</v>
      </c>
      <c r="AR267" s="46"/>
      <c r="AS267" s="3" t="s">
        <v>724</v>
      </c>
      <c r="AT267" s="3"/>
      <c r="AU267" s="46"/>
      <c r="AV267" s="3"/>
      <c r="AW267" s="56"/>
      <c r="AX267" s="46">
        <f>VLOOKUP($D267,'[3]CSTD CS'!$D$25:$AD$344,15,0)</f>
        <v>0</v>
      </c>
      <c r="AY267" s="46"/>
      <c r="AZ267" s="3">
        <v>0</v>
      </c>
      <c r="BA267" s="3"/>
      <c r="BB267" s="46"/>
      <c r="BC267" s="3"/>
      <c r="BD267" s="33"/>
      <c r="BE267" s="46">
        <f>VLOOKUP($D267,'[3]CSTD CS'!$D$25:$AD$344,17,0)</f>
        <v>0</v>
      </c>
      <c r="BF267" s="46"/>
      <c r="BG267" s="3">
        <v>0</v>
      </c>
      <c r="BH267" s="3"/>
      <c r="BI267" s="46"/>
      <c r="BJ267" s="46"/>
      <c r="BK267" s="46"/>
      <c r="BL267" s="2"/>
      <c r="BM267" s="46">
        <f>VLOOKUP($D267,'[3]CSTD CS'!$D$25:$AD$344,20,0)</f>
        <v>0</v>
      </c>
      <c r="BN267" s="46">
        <f>VLOOKUP(C267,'[4]TH cham SK'!$P$19:$S$167,4,0)</f>
        <v>0</v>
      </c>
      <c r="BO267" s="3" t="s">
        <v>1053</v>
      </c>
      <c r="BP267" s="46"/>
      <c r="BQ267" s="46"/>
      <c r="BR267" s="46"/>
      <c r="BS267" s="46"/>
      <c r="BT267" s="2"/>
      <c r="BU267" s="46">
        <f>VLOOKUP($D267,'[3]CSTD CS'!$D$25:$AA$344,23,0)</f>
        <v>0</v>
      </c>
      <c r="BV267" s="46">
        <f>VLOOKUP(C267,'[5]TH chi tiet'!$N$15:$Q$161,4,0)</f>
        <v>0</v>
      </c>
      <c r="BW267" s="3" t="s">
        <v>1197</v>
      </c>
      <c r="BX267" s="3"/>
      <c r="BY267" s="46"/>
      <c r="BZ267" s="46"/>
      <c r="CA267" s="46"/>
      <c r="CB267" s="46"/>
      <c r="CC267" s="46" t="str">
        <f>VLOOKUP($D267,'[3]CSTD CS'!$D$25:$AD$344,25,0)</f>
        <v>HTXS NV</v>
      </c>
      <c r="CD267" s="46" t="str">
        <f>VLOOKUP($C267,[6]LTT!$C$10:$J$342,7,0)</f>
        <v>X</v>
      </c>
      <c r="CE267" s="46" t="s">
        <v>315</v>
      </c>
      <c r="CF267" s="3" t="s">
        <v>1355</v>
      </c>
      <c r="CG267" s="46"/>
      <c r="CH267" s="46">
        <f>VLOOKUP(D267,[7]LTT!$D$10:$Q$342,10,0)</f>
        <v>0</v>
      </c>
      <c r="CI267" s="3"/>
      <c r="CJ267" s="12" t="str">
        <f>VLOOKUP(D267,'[8]XET CUOI NAM'!$E$9:$BF$332,53,0)</f>
        <v>HTXS NV</v>
      </c>
      <c r="CK267" s="12" t="str">
        <f>VLOOKUP($D267,'[9]Mau 6'!$D$10:$R$333,7,0)</f>
        <v>X</v>
      </c>
      <c r="CL267" s="12" t="str">
        <f>VLOOKUP(D267,[10]PL7!$F$17:$G$117,2,0)</f>
        <v>X</v>
      </c>
      <c r="CM267" s="3" t="s">
        <v>1532</v>
      </c>
      <c r="CN267" s="12"/>
      <c r="CO267" s="12" t="s">
        <v>346</v>
      </c>
      <c r="CP267" s="46"/>
      <c r="CQ267" s="12"/>
      <c r="CR267" s="12"/>
      <c r="CS267" s="12" t="s">
        <v>371</v>
      </c>
      <c r="CT267" s="12" t="s">
        <v>315</v>
      </c>
      <c r="CU267" s="12" t="str">
        <f>VLOOKUP($D267,'[11]XET CUOI NAM'!$E$9:$BF$336,47,0)</f>
        <v>Tốt</v>
      </c>
      <c r="CV267" s="3" t="s">
        <v>1732</v>
      </c>
      <c r="CW267" s="12" t="s">
        <v>315</v>
      </c>
      <c r="CX267" s="203"/>
      <c r="CY267" s="46"/>
      <c r="CZ267" s="46"/>
      <c r="DA267" s="46"/>
      <c r="DB267" s="12" t="s">
        <v>2226</v>
      </c>
      <c r="DC267" s="12" t="s">
        <v>315</v>
      </c>
      <c r="DD267" s="12"/>
      <c r="DE267" s="17" t="s">
        <v>2163</v>
      </c>
      <c r="DF267" s="5"/>
      <c r="DG267" s="5" t="s">
        <v>315</v>
      </c>
      <c r="DH267" s="191"/>
      <c r="DI267" s="191"/>
      <c r="DJ267" s="205"/>
    </row>
    <row r="268" spans="1:117" s="6" customFormat="1" ht="30" hidden="1" customHeight="1" x14ac:dyDescent="0.25">
      <c r="A268" s="12">
        <f t="shared" ref="A268:A275" si="17">ROW()-23</f>
        <v>245</v>
      </c>
      <c r="B268" s="12">
        <f>COUNTIF($E$24:E268,E268)</f>
        <v>10</v>
      </c>
      <c r="C268" s="21" t="s">
        <v>281</v>
      </c>
      <c r="D268" s="12" t="str">
        <f>VLOOKUP(C268,'[1]XET CUOI NAM'!$D$9:$E$332,2,0)</f>
        <v>01014013</v>
      </c>
      <c r="E268" s="12" t="s">
        <v>404</v>
      </c>
      <c r="F268" s="12" t="s">
        <v>378</v>
      </c>
      <c r="G268" s="49"/>
      <c r="H268" s="46" t="str">
        <f>VLOOKUP($D268,'[2]CSTD CS'!$D$26:$X$346,3,0)</f>
        <v>x</v>
      </c>
      <c r="I268" s="46"/>
      <c r="J268" s="46" t="str">
        <f>VLOOKUP($D268,'[2]CSTD CS'!$D$26:$X$346,5,0)</f>
        <v>Áp dụng mô hình biến tần vào giảng dạy môn học điện tử công suất</v>
      </c>
      <c r="K268" s="3"/>
      <c r="L268" s="46" t="str">
        <f>VLOOKUP($D268,'[2]CSTD CS'!$D$26:$X$346,4,0)</f>
        <v>x</v>
      </c>
      <c r="M268" s="46"/>
      <c r="N268" s="49"/>
      <c r="O268" s="46">
        <f>VLOOKUP($D268,'[2]CSTD CS'!$D$26:$X$346,6,0)</f>
        <v>0</v>
      </c>
      <c r="P268" s="46"/>
      <c r="Q268" s="46">
        <f>VLOOKUP($D268,'[2]CSTD CS'!$D$26:$X$346,8,0)</f>
        <v>0</v>
      </c>
      <c r="R268" s="3"/>
      <c r="S268" s="46">
        <f>VLOOKUP($D268,'[2]CSTD CS'!$D$26:$X$346,7,0)</f>
        <v>0</v>
      </c>
      <c r="T268" s="46"/>
      <c r="U268" s="49"/>
      <c r="V268" s="46">
        <f>VLOOKUP($D268,'[2]CSTD CS'!$D$26:$X$346,9,0)</f>
        <v>0</v>
      </c>
      <c r="W268" s="46"/>
      <c r="X268" s="46">
        <f>VLOOKUP($D268,'[2]CSTD CS'!$D$26:$X$346,11,0)</f>
        <v>0</v>
      </c>
      <c r="Y268" s="3"/>
      <c r="Z268" s="46">
        <f>VLOOKUP($D268,'[2]CSTD CS'!$D$26:$X$346,10,0)</f>
        <v>0</v>
      </c>
      <c r="AA268" s="46"/>
      <c r="AB268" s="49"/>
      <c r="AC268" s="46">
        <f>VLOOKUP($D268,'[2]CSTD CS'!$D$26:$X$346,12,0)</f>
        <v>0</v>
      </c>
      <c r="AD268" s="46"/>
      <c r="AE268" s="46">
        <f>VLOOKUP($D268,'[2]CSTD CS'!$D$26:$X$346,14,0)</f>
        <v>0</v>
      </c>
      <c r="AF268" s="3"/>
      <c r="AG268" s="46">
        <f>VLOOKUP($D268,'[2]CSTD CS'!$D$26:$X$346,13,0)</f>
        <v>0</v>
      </c>
      <c r="AH268" s="46"/>
      <c r="AI268" s="49"/>
      <c r="AJ268" s="46">
        <f>VLOOKUP($D268,'[2]CSTD CS'!$D$26:$X$346,15,0)</f>
        <v>0</v>
      </c>
      <c r="AK268" s="46"/>
      <c r="AL268" s="46">
        <f>VLOOKUP($D268,'[2]CSTD CS'!$D$26:$X$346,17,0)</f>
        <v>0</v>
      </c>
      <c r="AM268" s="3"/>
      <c r="AN268" s="46">
        <f>VLOOKUP($D268,'[2]CSTD CS'!$D$26:$X$346,16,0)</f>
        <v>0</v>
      </c>
      <c r="AO268" s="46"/>
      <c r="AP268" s="41"/>
      <c r="AQ268" s="46">
        <f>VLOOKUP($D268,'[3]CSTD CS'!$D$25:$AD$344,13,0)</f>
        <v>0</v>
      </c>
      <c r="AR268" s="46"/>
      <c r="AS268" s="3"/>
      <c r="AT268" s="3"/>
      <c r="AU268" s="46"/>
      <c r="AV268" s="3"/>
      <c r="AW268" s="56"/>
      <c r="AX268" s="46">
        <f>VLOOKUP($D268,'[3]CSTD CS'!$D$25:$AD$344,15,0)</f>
        <v>0</v>
      </c>
      <c r="AY268" s="46"/>
      <c r="AZ268" s="3">
        <v>0</v>
      </c>
      <c r="BA268" s="3"/>
      <c r="BB268" s="46"/>
      <c r="BC268" s="3"/>
      <c r="BD268" s="33"/>
      <c r="BE268" s="46">
        <f>VLOOKUP($D268,'[3]CSTD CS'!$D$25:$AD$344,17,0)</f>
        <v>0</v>
      </c>
      <c r="BF268" s="46"/>
      <c r="BG268" s="3">
        <v>0</v>
      </c>
      <c r="BH268" s="3"/>
      <c r="BI268" s="46"/>
      <c r="BJ268" s="46"/>
      <c r="BK268" s="46"/>
      <c r="BL268" s="2"/>
      <c r="BM268" s="46">
        <f>VLOOKUP($D268,'[3]CSTD CS'!$D$25:$AD$344,20,0)</f>
        <v>0</v>
      </c>
      <c r="BN268" s="46"/>
      <c r="BO268" s="3" t="s">
        <v>1055</v>
      </c>
      <c r="BP268" s="46"/>
      <c r="BQ268" s="46"/>
      <c r="BR268" s="46"/>
      <c r="BS268" s="46"/>
      <c r="BT268" s="2"/>
      <c r="BU268" s="46">
        <f>VLOOKUP($D268,'[3]CSTD CS'!$D$25:$AA$344,23,0)</f>
        <v>0</v>
      </c>
      <c r="BV268" s="46"/>
      <c r="BW268" s="3" t="s">
        <v>1199</v>
      </c>
      <c r="BX268" s="3"/>
      <c r="BY268" s="46"/>
      <c r="BZ268" s="46"/>
      <c r="CA268" s="46"/>
      <c r="CB268" s="46"/>
      <c r="CC268" s="46" t="str">
        <f>VLOOKUP($D268,'[3]CSTD CS'!$D$25:$AD$344,25,0)</f>
        <v>HTXS NV</v>
      </c>
      <c r="CD268" s="46"/>
      <c r="CE268" s="46"/>
      <c r="CF268" s="3">
        <v>0</v>
      </c>
      <c r="CG268" s="46"/>
      <c r="CH268" s="46">
        <f>VLOOKUP(D268,[7]LTT!$D$10:$Q$342,10,0)</f>
        <v>0</v>
      </c>
      <c r="CI268" s="3"/>
      <c r="CJ268" s="12" t="str">
        <f>VLOOKUP(D268,'[8]XET CUOI NAM'!$E$9:$BF$332,53,0)</f>
        <v>HTT NV</v>
      </c>
      <c r="CK268" s="12">
        <f>VLOOKUP($D268,'[9]Mau 6'!$D$10:$R$333,7,0)</f>
        <v>0</v>
      </c>
      <c r="CL268" s="12"/>
      <c r="CM268" s="3"/>
      <c r="CN268" s="12">
        <f t="shared" ref="CN268:CN282" si="18">SUM(COUNTIF(BU268,"x"),COUNTIF(CD268,"x"),COUNTIF(CK268,"x"))</f>
        <v>0</v>
      </c>
      <c r="CO268" s="12">
        <f>VLOOKUP($D268,'[9]Mau 6'!$D$10:$R$333,10,0)</f>
        <v>0</v>
      </c>
      <c r="CP268" s="46"/>
      <c r="CQ268" s="12">
        <f>VLOOKUP($D268,'[9]Mau 6'!$D$10:$R$333,10,0)</f>
        <v>0</v>
      </c>
      <c r="CR268" s="12">
        <f>VLOOKUP($D268,'[9]Mau 6'!$D$10:$R$333,10,0)</f>
        <v>0</v>
      </c>
      <c r="CS268" s="12" t="s">
        <v>431</v>
      </c>
      <c r="CT268" s="12"/>
      <c r="CU268" s="12"/>
      <c r="CV268" s="3"/>
      <c r="CW268" s="12"/>
      <c r="CX268" s="12"/>
      <c r="CY268" s="46"/>
      <c r="CZ268" s="46"/>
      <c r="DA268" s="46"/>
      <c r="DB268" s="12" t="s">
        <v>2227</v>
      </c>
      <c r="DC268" s="12">
        <v>0</v>
      </c>
      <c r="DD268" s="12">
        <v>0</v>
      </c>
      <c r="DE268" s="5"/>
      <c r="DF268" s="5">
        <f>VLOOKUP($C268,'[22]ĐĂNG KÝ TĐ KEM SKKN'!$C$9:$N$38,6,0)</f>
        <v>0</v>
      </c>
      <c r="DG268" s="191"/>
      <c r="DH268" s="191"/>
      <c r="DI268" s="191"/>
      <c r="DJ268" s="205"/>
    </row>
    <row r="269" spans="1:117" s="6" customFormat="1" ht="30" hidden="1" customHeight="1" x14ac:dyDescent="0.25">
      <c r="A269" s="12">
        <f t="shared" si="17"/>
        <v>246</v>
      </c>
      <c r="B269" s="12">
        <f>COUNTIF($E$24:E269,E269)</f>
        <v>11</v>
      </c>
      <c r="C269" s="21" t="s">
        <v>282</v>
      </c>
      <c r="D269" s="12" t="str">
        <f>VLOOKUP(C269,'[1]XET CUOI NAM'!$D$9:$E$332,2,0)</f>
        <v>01014017</v>
      </c>
      <c r="E269" s="12" t="s">
        <v>404</v>
      </c>
      <c r="F269" s="12" t="s">
        <v>378</v>
      </c>
      <c r="G269" s="49"/>
      <c r="H269" s="46">
        <f>VLOOKUP($D269,'[2]CSTD CS'!$D$26:$X$346,3,0)</f>
        <v>0</v>
      </c>
      <c r="I269" s="46"/>
      <c r="J269" s="46">
        <f>VLOOKUP($D269,'[2]CSTD CS'!$D$26:$X$346,5,0)</f>
        <v>0</v>
      </c>
      <c r="K269" s="3"/>
      <c r="L269" s="46">
        <f>VLOOKUP($D269,'[2]CSTD CS'!$D$26:$X$346,4,0)</f>
        <v>0</v>
      </c>
      <c r="M269" s="46"/>
      <c r="N269" s="49"/>
      <c r="O269" s="46">
        <f>VLOOKUP($D269,'[2]CSTD CS'!$D$26:$X$346,6,0)</f>
        <v>0</v>
      </c>
      <c r="P269" s="46"/>
      <c r="Q269" s="46">
        <f>VLOOKUP($D269,'[2]CSTD CS'!$D$26:$X$346,8,0)</f>
        <v>0</v>
      </c>
      <c r="R269" s="3"/>
      <c r="S269" s="46">
        <f>VLOOKUP($D269,'[2]CSTD CS'!$D$26:$X$346,7,0)</f>
        <v>0</v>
      </c>
      <c r="T269" s="46"/>
      <c r="U269" s="49"/>
      <c r="V269" s="46">
        <f>VLOOKUP($D269,'[2]CSTD CS'!$D$26:$X$346,9,0)</f>
        <v>0</v>
      </c>
      <c r="W269" s="46"/>
      <c r="X269" s="46">
        <f>VLOOKUP($D269,'[2]CSTD CS'!$D$26:$X$346,11,0)</f>
        <v>0</v>
      </c>
      <c r="Y269" s="3"/>
      <c r="Z269" s="46">
        <f>VLOOKUP($D269,'[2]CSTD CS'!$D$26:$X$346,10,0)</f>
        <v>0</v>
      </c>
      <c r="AA269" s="46"/>
      <c r="AB269" s="49"/>
      <c r="AC269" s="46">
        <f>VLOOKUP($D269,'[2]CSTD CS'!$D$26:$X$346,12,0)</f>
        <v>0</v>
      </c>
      <c r="AD269" s="46"/>
      <c r="AE269" s="46">
        <f>VLOOKUP($D269,'[2]CSTD CS'!$D$26:$X$346,14,0)</f>
        <v>0</v>
      </c>
      <c r="AF269" s="3"/>
      <c r="AG269" s="46">
        <f>VLOOKUP($D269,'[2]CSTD CS'!$D$26:$X$346,13,0)</f>
        <v>0</v>
      </c>
      <c r="AH269" s="46"/>
      <c r="AI269" s="49"/>
      <c r="AJ269" s="46">
        <f>VLOOKUP($D269,'[2]CSTD CS'!$D$26:$X$346,15,0)</f>
        <v>0</v>
      </c>
      <c r="AK269" s="46"/>
      <c r="AL269" s="46">
        <f>VLOOKUP($D269,'[2]CSTD CS'!$D$26:$X$346,17,0)</f>
        <v>0</v>
      </c>
      <c r="AM269" s="3"/>
      <c r="AN269" s="46">
        <f>VLOOKUP($D269,'[2]CSTD CS'!$D$26:$X$346,16,0)</f>
        <v>0</v>
      </c>
      <c r="AO269" s="46"/>
      <c r="AP269" s="41"/>
      <c r="AQ269" s="46">
        <f>VLOOKUP($D269,'[3]CSTD CS'!$D$25:$AD$344,13,0)</f>
        <v>0</v>
      </c>
      <c r="AR269" s="46"/>
      <c r="AS269" s="3" t="s">
        <v>726</v>
      </c>
      <c r="AT269" s="3"/>
      <c r="AU269" s="46"/>
      <c r="AV269" s="3"/>
      <c r="AW269" s="56"/>
      <c r="AX269" s="46">
        <f>VLOOKUP($D269,'[3]CSTD CS'!$D$25:$AD$344,15,0)</f>
        <v>0</v>
      </c>
      <c r="AY269" s="46"/>
      <c r="AZ269" s="3">
        <v>0</v>
      </c>
      <c r="BA269" s="3"/>
      <c r="BB269" s="46"/>
      <c r="BC269" s="3"/>
      <c r="BD269" s="33"/>
      <c r="BE269" s="46">
        <f>VLOOKUP($D269,'[3]CSTD CS'!$D$25:$AD$344,17,0)</f>
        <v>0</v>
      </c>
      <c r="BF269" s="46"/>
      <c r="BG269" s="3">
        <v>0</v>
      </c>
      <c r="BH269" s="3"/>
      <c r="BI269" s="46"/>
      <c r="BJ269" s="46"/>
      <c r="BK269" s="46"/>
      <c r="BL269" s="2"/>
      <c r="BM269" s="46">
        <f>VLOOKUP($D269,'[3]CSTD CS'!$D$25:$AD$344,20,0)</f>
        <v>0</v>
      </c>
      <c r="BN269" s="46"/>
      <c r="BO269" s="3">
        <v>0</v>
      </c>
      <c r="BP269" s="46"/>
      <c r="BQ269" s="46"/>
      <c r="BR269" s="46"/>
      <c r="BS269" s="46"/>
      <c r="BT269" s="2"/>
      <c r="BU269" s="46">
        <f>VLOOKUP($D269,'[3]CSTD CS'!$D$25:$AA$344,23,0)</f>
        <v>0</v>
      </c>
      <c r="BV269" s="46"/>
      <c r="BW269" s="3" t="s">
        <v>1200</v>
      </c>
      <c r="BX269" s="3"/>
      <c r="BY269" s="46"/>
      <c r="BZ269" s="46"/>
      <c r="CA269" s="46"/>
      <c r="CB269" s="46" t="s">
        <v>315</v>
      </c>
      <c r="CC269" s="46" t="e">
        <f>VLOOKUP($D269,'[3]CSTD CS'!$D$25:$AD$344,25,0)</f>
        <v>#N/A</v>
      </c>
      <c r="CD269" s="46"/>
      <c r="CE269" s="46"/>
      <c r="CF269" s="3">
        <v>0</v>
      </c>
      <c r="CG269" s="46"/>
      <c r="CH269" s="46">
        <f>VLOOKUP(D269,[7]LTT!$D$10:$Q$342,10,0)</f>
        <v>0</v>
      </c>
      <c r="CI269" s="3"/>
      <c r="CJ269" s="12" t="str">
        <f>VLOOKUP(D269,'[8]XET CUOI NAM'!$E$9:$BF$332,53,0)</f>
        <v>HTT NV</v>
      </c>
      <c r="CK269" s="12">
        <f>VLOOKUP($D269,'[9]Mau 6'!$D$10:$R$333,7,0)</f>
        <v>0</v>
      </c>
      <c r="CL269" s="12"/>
      <c r="CM269" s="3"/>
      <c r="CN269" s="12">
        <f t="shared" si="18"/>
        <v>0</v>
      </c>
      <c r="CO269" s="12">
        <f>VLOOKUP($D269,'[9]Mau 6'!$D$10:$R$333,10,0)</f>
        <v>0</v>
      </c>
      <c r="CP269" s="46"/>
      <c r="CQ269" s="12">
        <f>VLOOKUP($D269,'[9]Mau 6'!$D$10:$R$333,10,0)</f>
        <v>0</v>
      </c>
      <c r="CR269" s="12">
        <f>VLOOKUP($D269,'[9]Mau 6'!$D$10:$R$333,10,0)</f>
        <v>0</v>
      </c>
      <c r="CS269" s="12" t="s">
        <v>431</v>
      </c>
      <c r="CT269" s="12"/>
      <c r="CU269" s="12"/>
      <c r="CV269" s="3"/>
      <c r="CW269" s="12"/>
      <c r="CX269" s="12"/>
      <c r="CY269" s="46"/>
      <c r="CZ269" s="46"/>
      <c r="DA269" s="46"/>
      <c r="DB269" s="12" t="s">
        <v>2227</v>
      </c>
      <c r="DC269" s="12">
        <v>0</v>
      </c>
      <c r="DD269" s="12">
        <v>0</v>
      </c>
      <c r="DE269" s="5"/>
      <c r="DF269" s="5">
        <f>VLOOKUP($C269,'[22]ĐĂNG KÝ TĐ KEM SKKN'!$C$9:$N$38,6,0)</f>
        <v>0</v>
      </c>
      <c r="DG269" s="191"/>
      <c r="DH269" s="191"/>
      <c r="DI269" s="191"/>
      <c r="DJ269" s="205"/>
    </row>
    <row r="270" spans="1:117" s="6" customFormat="1" ht="30" hidden="1" customHeight="1" x14ac:dyDescent="0.25">
      <c r="A270" s="12">
        <f t="shared" si="17"/>
        <v>247</v>
      </c>
      <c r="B270" s="12">
        <f>COUNTIF($E$24:E270,E270)</f>
        <v>12</v>
      </c>
      <c r="C270" s="21" t="s">
        <v>283</v>
      </c>
      <c r="D270" s="12" t="str">
        <f>VLOOKUP(C270,'[1]XET CUOI NAM'!$D$9:$E$332,2,0)</f>
        <v>01014034</v>
      </c>
      <c r="E270" s="12" t="s">
        <v>404</v>
      </c>
      <c r="F270" s="12" t="s">
        <v>378</v>
      </c>
      <c r="G270" s="49"/>
      <c r="H270" s="46">
        <f>VLOOKUP($D270,'[2]CSTD CS'!$D$26:$X$346,3,0)</f>
        <v>0</v>
      </c>
      <c r="I270" s="46"/>
      <c r="J270" s="46">
        <f>VLOOKUP($D270,'[2]CSTD CS'!$D$26:$X$346,5,0)</f>
        <v>0</v>
      </c>
      <c r="K270" s="3"/>
      <c r="L270" s="46">
        <f>VLOOKUP($D270,'[2]CSTD CS'!$D$26:$X$346,4,0)</f>
        <v>0</v>
      </c>
      <c r="M270" s="46"/>
      <c r="N270" s="49"/>
      <c r="O270" s="46" t="str">
        <f>VLOOKUP($D270,'[2]CSTD CS'!$D$26:$X$346,6,0)</f>
        <v>x</v>
      </c>
      <c r="P270" s="46"/>
      <c r="Q270" s="46" t="str">
        <f>VLOOKUP($D270,'[2]CSTD CS'!$D$26:$X$346,8,0)</f>
        <v xml:space="preserve">Biên soạn bài giảng điện tử học phần Đo lường cảm biến
</v>
      </c>
      <c r="R270" s="3"/>
      <c r="S270" s="46">
        <f>VLOOKUP($D270,'[2]CSTD CS'!$D$26:$X$346,7,0)</f>
        <v>0</v>
      </c>
      <c r="T270" s="46"/>
      <c r="U270" s="49"/>
      <c r="V270" s="46">
        <f>VLOOKUP($D270,'[2]CSTD CS'!$D$26:$X$346,9,0)</f>
        <v>0</v>
      </c>
      <c r="W270" s="46"/>
      <c r="X270" s="46">
        <f>VLOOKUP($D270,'[2]CSTD CS'!$D$26:$X$346,11,0)</f>
        <v>0</v>
      </c>
      <c r="Y270" s="3"/>
      <c r="Z270" s="46">
        <f>VLOOKUP($D270,'[2]CSTD CS'!$D$26:$X$346,10,0)</f>
        <v>0</v>
      </c>
      <c r="AA270" s="46"/>
      <c r="AB270" s="49"/>
      <c r="AC270" s="46" t="str">
        <f>VLOOKUP($D270,'[2]CSTD CS'!$D$26:$X$346,12,0)</f>
        <v>x</v>
      </c>
      <c r="AD270" s="46"/>
      <c r="AE270" s="46" t="str">
        <f>VLOOKUP($D270,'[2]CSTD CS'!$D$26:$X$346,14,0)</f>
        <v>Cải tiến tài liệu giảng dạy Đo lường cảm biến hệ cao đẳng liên hệ thực tế</v>
      </c>
      <c r="AF270" s="3"/>
      <c r="AG270" s="46">
        <f>VLOOKUP($D270,'[2]CSTD CS'!$D$26:$X$346,13,0)</f>
        <v>0</v>
      </c>
      <c r="AH270" s="46"/>
      <c r="AI270" s="49"/>
      <c r="AJ270" s="46">
        <f>VLOOKUP($D270,'[2]CSTD CS'!$D$26:$X$346,15,0)</f>
        <v>0</v>
      </c>
      <c r="AK270" s="46"/>
      <c r="AL270" s="46" t="str">
        <f>VLOOKUP($D270,'[2]CSTD CS'!$D$26:$X$346,17,0)</f>
        <v>Biên soạn tài liệu học tập môn Thực tập điện tử cơ bản bậc cao đẳng tín chỉ ngành Điện - Điện tử</v>
      </c>
      <c r="AM270" s="3"/>
      <c r="AN270" s="46">
        <f>VLOOKUP($D270,'[2]CSTD CS'!$D$26:$X$346,16,0)</f>
        <v>0</v>
      </c>
      <c r="AO270" s="46"/>
      <c r="AP270" s="41"/>
      <c r="AQ270" s="46">
        <f>VLOOKUP($D270,'[3]CSTD CS'!$D$25:$AD$344,13,0)</f>
        <v>0</v>
      </c>
      <c r="AR270" s="46"/>
      <c r="AS270" s="3" t="s">
        <v>727</v>
      </c>
      <c r="AT270" s="3"/>
      <c r="AU270" s="46"/>
      <c r="AV270" s="3"/>
      <c r="AW270" s="56"/>
      <c r="AX270" s="46">
        <f>VLOOKUP($D270,'[3]CSTD CS'!$D$25:$AD$344,15,0)</f>
        <v>0</v>
      </c>
      <c r="AY270" s="46"/>
      <c r="AZ270" s="3" t="s">
        <v>845</v>
      </c>
      <c r="BA270" s="3"/>
      <c r="BB270" s="46"/>
      <c r="BC270" s="3"/>
      <c r="BD270" s="33"/>
      <c r="BE270" s="46">
        <f>VLOOKUP($D270,'[3]CSTD CS'!$D$25:$AD$344,17,0)</f>
        <v>0</v>
      </c>
      <c r="BF270" s="46"/>
      <c r="BG270" s="3">
        <v>0</v>
      </c>
      <c r="BH270" s="3"/>
      <c r="BI270" s="46"/>
      <c r="BJ270" s="46"/>
      <c r="BK270" s="46"/>
      <c r="BL270" s="2"/>
      <c r="BM270" s="46">
        <f>VLOOKUP($D270,'[3]CSTD CS'!$D$25:$AD$344,20,0)</f>
        <v>0</v>
      </c>
      <c r="BN270" s="46"/>
      <c r="BO270" s="3">
        <v>0</v>
      </c>
      <c r="BP270" s="46"/>
      <c r="BQ270" s="46"/>
      <c r="BR270" s="46"/>
      <c r="BS270" s="46"/>
      <c r="BT270" s="2"/>
      <c r="BU270" s="46">
        <f>VLOOKUP($D270,'[3]CSTD CS'!$D$25:$AA$344,23,0)</f>
        <v>0</v>
      </c>
      <c r="BV270" s="46"/>
      <c r="BW270" s="3">
        <v>0</v>
      </c>
      <c r="BX270" s="3"/>
      <c r="BY270" s="46"/>
      <c r="BZ270" s="46"/>
      <c r="CA270" s="46"/>
      <c r="CB270" s="46"/>
      <c r="CC270" s="46" t="str">
        <f>VLOOKUP($D270,'[3]CSTD CS'!$D$25:$AD$344,25,0)</f>
        <v>HTXS NV</v>
      </c>
      <c r="CD270" s="46"/>
      <c r="CE270" s="46"/>
      <c r="CF270" s="3">
        <v>0</v>
      </c>
      <c r="CG270" s="46"/>
      <c r="CH270" s="46">
        <f>VLOOKUP(D270,[7]LTT!$D$10:$Q$342,10,0)</f>
        <v>0</v>
      </c>
      <c r="CI270" s="3"/>
      <c r="CJ270" s="12" t="str">
        <f>VLOOKUP(D270,'[8]XET CUOI NAM'!$E$9:$BF$332,53,0)</f>
        <v>HTT NV</v>
      </c>
      <c r="CK270" s="12">
        <f>VLOOKUP($D270,'[9]Mau 6'!$D$10:$R$333,7,0)</f>
        <v>0</v>
      </c>
      <c r="CL270" s="12"/>
      <c r="CM270" s="3"/>
      <c r="CN270" s="12">
        <f t="shared" si="18"/>
        <v>0</v>
      </c>
      <c r="CO270" s="12">
        <f>VLOOKUP($D270,'[9]Mau 6'!$D$10:$R$333,10,0)</f>
        <v>0</v>
      </c>
      <c r="CP270" s="46"/>
      <c r="CQ270" s="12">
        <f>VLOOKUP($D270,'[9]Mau 6'!$D$10:$R$333,10,0)</f>
        <v>0</v>
      </c>
      <c r="CR270" s="12">
        <f>VLOOKUP($D270,'[9]Mau 6'!$D$10:$R$333,10,0)</f>
        <v>0</v>
      </c>
      <c r="CS270" s="12" t="s">
        <v>431</v>
      </c>
      <c r="CT270" s="12"/>
      <c r="CU270" s="12"/>
      <c r="CV270" s="3"/>
      <c r="CW270" s="12"/>
      <c r="CX270" s="12"/>
      <c r="CY270" s="46"/>
      <c r="CZ270" s="46"/>
      <c r="DA270" s="46"/>
      <c r="DB270" s="12" t="s">
        <v>2227</v>
      </c>
      <c r="DC270" s="12">
        <v>0</v>
      </c>
      <c r="DD270" s="12">
        <v>0</v>
      </c>
      <c r="DE270" s="5"/>
      <c r="DF270" s="5">
        <f>VLOOKUP($C270,'[22]ĐĂNG KÝ TĐ KEM SKKN'!$C$9:$N$38,6,0)</f>
        <v>0</v>
      </c>
      <c r="DG270" s="191"/>
      <c r="DH270" s="191"/>
      <c r="DI270" s="191"/>
      <c r="DJ270" s="205"/>
    </row>
    <row r="271" spans="1:117" s="6" customFormat="1" ht="30" hidden="1" customHeight="1" x14ac:dyDescent="0.25">
      <c r="A271" s="12">
        <f t="shared" si="17"/>
        <v>248</v>
      </c>
      <c r="B271" s="12">
        <f>COUNTIF($E$24:E271,E271)</f>
        <v>13</v>
      </c>
      <c r="C271" s="21" t="s">
        <v>284</v>
      </c>
      <c r="D271" s="12" t="str">
        <f>VLOOKUP(C271,'[1]XET CUOI NAM'!$D$9:$E$332,2,0)</f>
        <v>01014020</v>
      </c>
      <c r="E271" s="12" t="s">
        <v>404</v>
      </c>
      <c r="F271" s="12" t="s">
        <v>378</v>
      </c>
      <c r="G271" s="49"/>
      <c r="H271" s="46">
        <f>VLOOKUP($D271,'[2]CSTD CS'!$D$26:$X$346,3,0)</f>
        <v>0</v>
      </c>
      <c r="I271" s="46"/>
      <c r="J271" s="46">
        <f>VLOOKUP($D271,'[2]CSTD CS'!$D$26:$X$346,5,0)</f>
        <v>0</v>
      </c>
      <c r="K271" s="3"/>
      <c r="L271" s="46">
        <f>VLOOKUP($D271,'[2]CSTD CS'!$D$26:$X$346,4,0)</f>
        <v>0</v>
      </c>
      <c r="M271" s="46"/>
      <c r="N271" s="49"/>
      <c r="O271" s="46">
        <f>VLOOKUP($D271,'[2]CSTD CS'!$D$26:$X$346,6,0)</f>
        <v>0</v>
      </c>
      <c r="P271" s="46"/>
      <c r="Q271" s="46">
        <f>VLOOKUP($D271,'[2]CSTD CS'!$D$26:$X$346,8,0)</f>
        <v>0</v>
      </c>
      <c r="R271" s="3"/>
      <c r="S271" s="46">
        <f>VLOOKUP($D271,'[2]CSTD CS'!$D$26:$X$346,7,0)</f>
        <v>0</v>
      </c>
      <c r="T271" s="46"/>
      <c r="U271" s="49"/>
      <c r="V271" s="46">
        <f>VLOOKUP($D271,'[2]CSTD CS'!$D$26:$X$346,9,0)</f>
        <v>0</v>
      </c>
      <c r="W271" s="46"/>
      <c r="X271" s="46">
        <f>VLOOKUP($D271,'[2]CSTD CS'!$D$26:$X$346,11,0)</f>
        <v>0</v>
      </c>
      <c r="Y271" s="3"/>
      <c r="Z271" s="46">
        <f>VLOOKUP($D271,'[2]CSTD CS'!$D$26:$X$346,10,0)</f>
        <v>0</v>
      </c>
      <c r="AA271" s="46"/>
      <c r="AB271" s="49"/>
      <c r="AC271" s="46">
        <f>VLOOKUP($D271,'[2]CSTD CS'!$D$26:$X$346,12,0)</f>
        <v>0</v>
      </c>
      <c r="AD271" s="46"/>
      <c r="AE271" s="46">
        <f>VLOOKUP($D271,'[2]CSTD CS'!$D$26:$X$346,14,0)</f>
        <v>0</v>
      </c>
      <c r="AF271" s="3"/>
      <c r="AG271" s="46">
        <f>VLOOKUP($D271,'[2]CSTD CS'!$D$26:$X$346,13,0)</f>
        <v>0</v>
      </c>
      <c r="AH271" s="46"/>
      <c r="AI271" s="49"/>
      <c r="AJ271" s="46">
        <f>VLOOKUP($D271,'[2]CSTD CS'!$D$26:$X$346,15,0)</f>
        <v>0</v>
      </c>
      <c r="AK271" s="46"/>
      <c r="AL271" s="46">
        <f>VLOOKUP($D271,'[2]CSTD CS'!$D$26:$X$346,17,0)</f>
        <v>0</v>
      </c>
      <c r="AM271" s="3"/>
      <c r="AN271" s="46">
        <f>VLOOKUP($D271,'[2]CSTD CS'!$D$26:$X$346,16,0)</f>
        <v>0</v>
      </c>
      <c r="AO271" s="46"/>
      <c r="AP271" s="41"/>
      <c r="AQ271" s="46">
        <f>VLOOKUP($D271,'[3]CSTD CS'!$D$25:$AD$344,13,0)</f>
        <v>0</v>
      </c>
      <c r="AR271" s="46"/>
      <c r="AS271" s="3" t="s">
        <v>728</v>
      </c>
      <c r="AT271" s="3"/>
      <c r="AU271" s="46"/>
      <c r="AV271" s="3"/>
      <c r="AW271" s="56"/>
      <c r="AX271" s="46">
        <f>VLOOKUP($D271,'[3]CSTD CS'!$D$25:$AD$344,15,0)</f>
        <v>0</v>
      </c>
      <c r="AY271" s="46"/>
      <c r="AZ271" s="3">
        <v>0</v>
      </c>
      <c r="BA271" s="3"/>
      <c r="BB271" s="46"/>
      <c r="BC271" s="3"/>
      <c r="BD271" s="33"/>
      <c r="BE271" s="46">
        <f>VLOOKUP($D271,'[3]CSTD CS'!$D$25:$AD$344,17,0)</f>
        <v>0</v>
      </c>
      <c r="BF271" s="46"/>
      <c r="BG271" s="3">
        <v>0</v>
      </c>
      <c r="BH271" s="3"/>
      <c r="BI271" s="46"/>
      <c r="BJ271" s="46"/>
      <c r="BK271" s="46"/>
      <c r="BL271" s="2"/>
      <c r="BM271" s="46">
        <f>VLOOKUP($D271,'[3]CSTD CS'!$D$25:$AD$344,20,0)</f>
        <v>0</v>
      </c>
      <c r="BN271" s="46"/>
      <c r="BO271" s="3">
        <v>0</v>
      </c>
      <c r="BP271" s="46"/>
      <c r="BQ271" s="46"/>
      <c r="BR271" s="46"/>
      <c r="BS271" s="46"/>
      <c r="BT271" s="2"/>
      <c r="BU271" s="46">
        <f>VLOOKUP($D271,'[3]CSTD CS'!$D$25:$AA$344,23,0)</f>
        <v>0</v>
      </c>
      <c r="BV271" s="46"/>
      <c r="BW271" s="3">
        <v>0</v>
      </c>
      <c r="BX271" s="3"/>
      <c r="BY271" s="46"/>
      <c r="BZ271" s="46"/>
      <c r="CA271" s="46"/>
      <c r="CB271" s="46"/>
      <c r="CC271" s="46" t="str">
        <f>VLOOKUP($D271,'[3]CSTD CS'!$D$25:$AD$344,25,0)</f>
        <v>HTXS NV</v>
      </c>
      <c r="CD271" s="46"/>
      <c r="CE271" s="46"/>
      <c r="CF271" s="3">
        <v>0</v>
      </c>
      <c r="CG271" s="46"/>
      <c r="CH271" s="46">
        <f>VLOOKUP(D271,[7]LTT!$D$10:$Q$342,10,0)</f>
        <v>0</v>
      </c>
      <c r="CI271" s="3"/>
      <c r="CJ271" s="12" t="str">
        <f>VLOOKUP(D271,'[8]XET CUOI NAM'!$E$9:$BF$332,53,0)</f>
        <v>HTT NV</v>
      </c>
      <c r="CK271" s="12">
        <f>VLOOKUP($D271,'[9]Mau 6'!$D$10:$R$333,7,0)</f>
        <v>0</v>
      </c>
      <c r="CL271" s="12"/>
      <c r="CM271" s="3"/>
      <c r="CN271" s="12">
        <f t="shared" si="18"/>
        <v>0</v>
      </c>
      <c r="CO271" s="12">
        <f>VLOOKUP($D271,'[9]Mau 6'!$D$10:$R$333,10,0)</f>
        <v>0</v>
      </c>
      <c r="CP271" s="46"/>
      <c r="CQ271" s="12">
        <f>VLOOKUP($D271,'[9]Mau 6'!$D$10:$R$333,10,0)</f>
        <v>0</v>
      </c>
      <c r="CR271" s="12">
        <f>VLOOKUP($D271,'[9]Mau 6'!$D$10:$R$333,10,0)</f>
        <v>0</v>
      </c>
      <c r="CS271" s="12" t="s">
        <v>431</v>
      </c>
      <c r="CT271" s="12"/>
      <c r="CU271" s="12"/>
      <c r="CV271" s="3"/>
      <c r="CW271" s="12"/>
      <c r="CX271" s="12"/>
      <c r="CY271" s="46"/>
      <c r="CZ271" s="46"/>
      <c r="DA271" s="46"/>
      <c r="DB271" s="12" t="s">
        <v>2227</v>
      </c>
      <c r="DC271" s="12">
        <v>0</v>
      </c>
      <c r="DD271" s="12">
        <v>0</v>
      </c>
      <c r="DE271" s="5"/>
      <c r="DF271" s="5">
        <f>VLOOKUP($C271,'[22]ĐĂNG KÝ TĐ KEM SKKN'!$C$9:$N$38,6,0)</f>
        <v>0</v>
      </c>
      <c r="DG271" s="191"/>
      <c r="DH271" s="191"/>
      <c r="DI271" s="191"/>
      <c r="DJ271" s="205"/>
    </row>
    <row r="272" spans="1:117" s="6" customFormat="1" ht="30" hidden="1" customHeight="1" x14ac:dyDescent="0.25">
      <c r="A272" s="12">
        <f t="shared" si="17"/>
        <v>249</v>
      </c>
      <c r="B272" s="12">
        <f>COUNTIF($E$24:E272,E272)</f>
        <v>14</v>
      </c>
      <c r="C272" s="21" t="s">
        <v>285</v>
      </c>
      <c r="D272" s="12" t="str">
        <f>VLOOKUP(C272,'[1]XET CUOI NAM'!$D$9:$E$332,2,0)</f>
        <v>01014018</v>
      </c>
      <c r="E272" s="12" t="s">
        <v>404</v>
      </c>
      <c r="F272" s="12" t="s">
        <v>378</v>
      </c>
      <c r="G272" s="49"/>
      <c r="H272" s="46">
        <f>VLOOKUP($D272,'[2]CSTD CS'!$D$26:$X$346,3,0)</f>
        <v>0</v>
      </c>
      <c r="I272" s="46"/>
      <c r="J272" s="46">
        <f>VLOOKUP($D272,'[2]CSTD CS'!$D$26:$X$346,5,0)</f>
        <v>0</v>
      </c>
      <c r="K272" s="3"/>
      <c r="L272" s="46">
        <f>VLOOKUP($D272,'[2]CSTD CS'!$D$26:$X$346,4,0)</f>
        <v>0</v>
      </c>
      <c r="M272" s="46"/>
      <c r="N272" s="49"/>
      <c r="O272" s="46">
        <f>VLOOKUP($D272,'[2]CSTD CS'!$D$26:$X$346,6,0)</f>
        <v>0</v>
      </c>
      <c r="P272" s="46"/>
      <c r="Q272" s="46">
        <f>VLOOKUP($D272,'[2]CSTD CS'!$D$26:$X$346,8,0)</f>
        <v>0</v>
      </c>
      <c r="R272" s="3"/>
      <c r="S272" s="46">
        <f>VLOOKUP($D272,'[2]CSTD CS'!$D$26:$X$346,7,0)</f>
        <v>0</v>
      </c>
      <c r="T272" s="46"/>
      <c r="U272" s="49"/>
      <c r="V272" s="46">
        <f>VLOOKUP($D272,'[2]CSTD CS'!$D$26:$X$346,9,0)</f>
        <v>0</v>
      </c>
      <c r="W272" s="46"/>
      <c r="X272" s="46">
        <f>VLOOKUP($D272,'[2]CSTD CS'!$D$26:$X$346,11,0)</f>
        <v>0</v>
      </c>
      <c r="Y272" s="3"/>
      <c r="Z272" s="46">
        <f>VLOOKUP($D272,'[2]CSTD CS'!$D$26:$X$346,10,0)</f>
        <v>0</v>
      </c>
      <c r="AA272" s="46"/>
      <c r="AB272" s="49"/>
      <c r="AC272" s="46">
        <f>VLOOKUP($D272,'[2]CSTD CS'!$D$26:$X$346,12,0)</f>
        <v>0</v>
      </c>
      <c r="AD272" s="46"/>
      <c r="AE272" s="46">
        <f>VLOOKUP($D272,'[2]CSTD CS'!$D$26:$X$346,14,0)</f>
        <v>0</v>
      </c>
      <c r="AF272" s="3"/>
      <c r="AG272" s="46">
        <f>VLOOKUP($D272,'[2]CSTD CS'!$D$26:$X$346,13,0)</f>
        <v>0</v>
      </c>
      <c r="AH272" s="46"/>
      <c r="AI272" s="49"/>
      <c r="AJ272" s="46">
        <f>VLOOKUP($D272,'[2]CSTD CS'!$D$26:$X$346,15,0)</f>
        <v>0</v>
      </c>
      <c r="AK272" s="46"/>
      <c r="AL272" s="46">
        <f>VLOOKUP($D272,'[2]CSTD CS'!$D$26:$X$346,17,0)</f>
        <v>0</v>
      </c>
      <c r="AM272" s="3"/>
      <c r="AN272" s="46">
        <f>VLOOKUP($D272,'[2]CSTD CS'!$D$26:$X$346,16,0)</f>
        <v>0</v>
      </c>
      <c r="AO272" s="46"/>
      <c r="AP272" s="41"/>
      <c r="AQ272" s="46">
        <f>VLOOKUP($D272,'[3]CSTD CS'!$D$25:$AD$344,13,0)</f>
        <v>0</v>
      </c>
      <c r="AR272" s="46"/>
      <c r="AS272" s="3">
        <v>0</v>
      </c>
      <c r="AT272" s="3"/>
      <c r="AU272" s="46"/>
      <c r="AV272" s="3"/>
      <c r="AW272" s="56"/>
      <c r="AX272" s="46">
        <f>VLOOKUP($D272,'[3]CSTD CS'!$D$25:$AD$344,15,0)</f>
        <v>0</v>
      </c>
      <c r="AY272" s="46"/>
      <c r="AZ272" s="3">
        <v>0</v>
      </c>
      <c r="BA272" s="3"/>
      <c r="BB272" s="46"/>
      <c r="BC272" s="3"/>
      <c r="BD272" s="33"/>
      <c r="BE272" s="46">
        <f>VLOOKUP($D272,'[3]CSTD CS'!$D$25:$AD$344,17,0)</f>
        <v>0</v>
      </c>
      <c r="BF272" s="46"/>
      <c r="BG272" s="3">
        <v>0</v>
      </c>
      <c r="BH272" s="3"/>
      <c r="BI272" s="46"/>
      <c r="BJ272" s="46"/>
      <c r="BK272" s="46"/>
      <c r="BL272" s="2"/>
      <c r="BM272" s="46">
        <f>VLOOKUP($D272,'[3]CSTD CS'!$D$25:$AD$344,20,0)</f>
        <v>0</v>
      </c>
      <c r="BN272" s="46"/>
      <c r="BO272" s="3">
        <v>0</v>
      </c>
      <c r="BP272" s="46"/>
      <c r="BQ272" s="46"/>
      <c r="BR272" s="46"/>
      <c r="BS272" s="46"/>
      <c r="BT272" s="2"/>
      <c r="BU272" s="46">
        <f>VLOOKUP($D272,'[3]CSTD CS'!$D$25:$AA$344,23,0)</f>
        <v>0</v>
      </c>
      <c r="BV272" s="46"/>
      <c r="BW272" s="3">
        <v>0</v>
      </c>
      <c r="BX272" s="3"/>
      <c r="BY272" s="46"/>
      <c r="BZ272" s="46"/>
      <c r="CA272" s="46"/>
      <c r="CB272" s="46"/>
      <c r="CC272" s="46" t="str">
        <f>VLOOKUP($D272,'[3]CSTD CS'!$D$25:$AD$344,25,0)</f>
        <v>HTXS NV</v>
      </c>
      <c r="CD272" s="46"/>
      <c r="CE272" s="46"/>
      <c r="CF272" s="3">
        <v>0</v>
      </c>
      <c r="CG272" s="46"/>
      <c r="CH272" s="46">
        <f>VLOOKUP(D272,[7]LTT!$D$10:$Q$342,10,0)</f>
        <v>0</v>
      </c>
      <c r="CI272" s="3"/>
      <c r="CJ272" s="12" t="str">
        <f>VLOOKUP(D272,'[8]XET CUOI NAM'!$E$9:$BF$332,53,0)</f>
        <v>HTT NV</v>
      </c>
      <c r="CK272" s="12">
        <f>VLOOKUP($D272,'[9]Mau 6'!$D$10:$R$333,7,0)</f>
        <v>0</v>
      </c>
      <c r="CL272" s="12"/>
      <c r="CM272" s="3"/>
      <c r="CN272" s="12">
        <f t="shared" si="18"/>
        <v>0</v>
      </c>
      <c r="CO272" s="12">
        <f>VLOOKUP($D272,'[9]Mau 6'!$D$10:$R$333,10,0)</f>
        <v>0</v>
      </c>
      <c r="CP272" s="46"/>
      <c r="CQ272" s="12">
        <f>VLOOKUP($D272,'[9]Mau 6'!$D$10:$R$333,10,0)</f>
        <v>0</v>
      </c>
      <c r="CR272" s="12">
        <f>VLOOKUP($D272,'[9]Mau 6'!$D$10:$R$333,10,0)</f>
        <v>0</v>
      </c>
      <c r="CS272" s="12" t="s">
        <v>431</v>
      </c>
      <c r="CT272" s="12"/>
      <c r="CU272" s="12"/>
      <c r="CV272" s="3"/>
      <c r="CW272" s="12"/>
      <c r="CX272" s="12"/>
      <c r="CY272" s="46"/>
      <c r="CZ272" s="46"/>
      <c r="DA272" s="46"/>
      <c r="DB272" s="12" t="s">
        <v>2227</v>
      </c>
      <c r="DC272" s="12">
        <v>0</v>
      </c>
      <c r="DD272" s="12">
        <v>0</v>
      </c>
      <c r="DE272" s="5"/>
      <c r="DF272" s="5">
        <f>VLOOKUP($C272,'[22]ĐĂNG KÝ TĐ KEM SKKN'!$C$9:$N$38,6,0)</f>
        <v>0</v>
      </c>
      <c r="DG272" s="191"/>
      <c r="DH272" s="191"/>
      <c r="DI272" s="191"/>
      <c r="DJ272" s="205"/>
    </row>
    <row r="273" spans="1:116" s="6" customFormat="1" ht="30" hidden="1" customHeight="1" x14ac:dyDescent="0.25">
      <c r="A273" s="12">
        <f t="shared" si="17"/>
        <v>250</v>
      </c>
      <c r="B273" s="12">
        <f>COUNTIF($E$24:E273,E273)</f>
        <v>15</v>
      </c>
      <c r="C273" s="21" t="s">
        <v>286</v>
      </c>
      <c r="D273" s="12" t="str">
        <f>VLOOKUP(C273,'[1]XET CUOI NAM'!$D$9:$E$332,2,0)</f>
        <v>01014019</v>
      </c>
      <c r="E273" s="12" t="s">
        <v>404</v>
      </c>
      <c r="F273" s="12" t="s">
        <v>378</v>
      </c>
      <c r="G273" s="49"/>
      <c r="H273" s="46">
        <f>VLOOKUP($D273,'[2]CSTD CS'!$D$26:$X$346,3,0)</f>
        <v>0</v>
      </c>
      <c r="I273" s="46"/>
      <c r="J273" s="46">
        <f>VLOOKUP($D273,'[2]CSTD CS'!$D$26:$X$346,5,0)</f>
        <v>0</v>
      </c>
      <c r="K273" s="3"/>
      <c r="L273" s="46">
        <f>VLOOKUP($D273,'[2]CSTD CS'!$D$26:$X$346,4,0)</f>
        <v>0</v>
      </c>
      <c r="M273" s="46"/>
      <c r="N273" s="49"/>
      <c r="O273" s="46">
        <f>VLOOKUP($D273,'[2]CSTD CS'!$D$26:$X$346,6,0)</f>
        <v>0</v>
      </c>
      <c r="P273" s="46"/>
      <c r="Q273" s="46">
        <f>VLOOKUP($D273,'[2]CSTD CS'!$D$26:$X$346,8,0)</f>
        <v>0</v>
      </c>
      <c r="R273" s="3"/>
      <c r="S273" s="46">
        <f>VLOOKUP($D273,'[2]CSTD CS'!$D$26:$X$346,7,0)</f>
        <v>0</v>
      </c>
      <c r="T273" s="46"/>
      <c r="U273" s="49"/>
      <c r="V273" s="46">
        <f>VLOOKUP($D273,'[2]CSTD CS'!$D$26:$X$346,9,0)</f>
        <v>0</v>
      </c>
      <c r="W273" s="46"/>
      <c r="X273" s="46">
        <f>VLOOKUP($D273,'[2]CSTD CS'!$D$26:$X$346,11,0)</f>
        <v>0</v>
      </c>
      <c r="Y273" s="3"/>
      <c r="Z273" s="46">
        <f>VLOOKUP($D273,'[2]CSTD CS'!$D$26:$X$346,10,0)</f>
        <v>0</v>
      </c>
      <c r="AA273" s="46"/>
      <c r="AB273" s="49"/>
      <c r="AC273" s="46">
        <f>VLOOKUP($D273,'[2]CSTD CS'!$D$26:$X$346,12,0)</f>
        <v>0</v>
      </c>
      <c r="AD273" s="46"/>
      <c r="AE273" s="46">
        <f>VLOOKUP($D273,'[2]CSTD CS'!$D$26:$X$346,14,0)</f>
        <v>0</v>
      </c>
      <c r="AF273" s="3"/>
      <c r="AG273" s="46">
        <f>VLOOKUP($D273,'[2]CSTD CS'!$D$26:$X$346,13,0)</f>
        <v>0</v>
      </c>
      <c r="AH273" s="46"/>
      <c r="AI273" s="49"/>
      <c r="AJ273" s="46">
        <f>VLOOKUP($D273,'[2]CSTD CS'!$D$26:$X$346,15,0)</f>
        <v>0</v>
      </c>
      <c r="AK273" s="46"/>
      <c r="AL273" s="46">
        <f>VLOOKUP($D273,'[2]CSTD CS'!$D$26:$X$346,17,0)</f>
        <v>0</v>
      </c>
      <c r="AM273" s="3"/>
      <c r="AN273" s="46">
        <f>VLOOKUP($D273,'[2]CSTD CS'!$D$26:$X$346,16,0)</f>
        <v>0</v>
      </c>
      <c r="AO273" s="46"/>
      <c r="AP273" s="41"/>
      <c r="AQ273" s="46">
        <f>VLOOKUP($D273,'[3]CSTD CS'!$D$25:$AD$344,13,0)</f>
        <v>0</v>
      </c>
      <c r="AR273" s="46"/>
      <c r="AS273" s="3"/>
      <c r="AT273" s="3"/>
      <c r="AU273" s="46"/>
      <c r="AV273" s="3"/>
      <c r="AW273" s="56"/>
      <c r="AX273" s="46">
        <f>VLOOKUP($D273,'[3]CSTD CS'!$D$25:$AD$344,15,0)</f>
        <v>0</v>
      </c>
      <c r="AY273" s="46"/>
      <c r="AZ273" s="3">
        <v>0</v>
      </c>
      <c r="BA273" s="3"/>
      <c r="BB273" s="46"/>
      <c r="BC273" s="3"/>
      <c r="BD273" s="33"/>
      <c r="BE273" s="46">
        <f>VLOOKUP($D273,'[3]CSTD CS'!$D$25:$AD$344,17,0)</f>
        <v>0</v>
      </c>
      <c r="BF273" s="46"/>
      <c r="BG273" s="3">
        <v>0</v>
      </c>
      <c r="BH273" s="3"/>
      <c r="BI273" s="46"/>
      <c r="BJ273" s="46"/>
      <c r="BK273" s="46"/>
      <c r="BL273" s="2"/>
      <c r="BM273" s="46">
        <f>VLOOKUP($D273,'[3]CSTD CS'!$D$25:$AD$344,20,0)</f>
        <v>0</v>
      </c>
      <c r="BN273" s="46"/>
      <c r="BO273" s="3">
        <v>0</v>
      </c>
      <c r="BP273" s="46"/>
      <c r="BQ273" s="46"/>
      <c r="BR273" s="46"/>
      <c r="BS273" s="46"/>
      <c r="BT273" s="2"/>
      <c r="BU273" s="46">
        <f>VLOOKUP($D273,'[3]CSTD CS'!$D$25:$AA$344,23,0)</f>
        <v>0</v>
      </c>
      <c r="BV273" s="46"/>
      <c r="BW273" s="3">
        <v>0</v>
      </c>
      <c r="BX273" s="3"/>
      <c r="BY273" s="46"/>
      <c r="BZ273" s="46"/>
      <c r="CA273" s="46"/>
      <c r="CB273" s="46"/>
      <c r="CC273" s="46" t="str">
        <f>VLOOKUP($D273,'[3]CSTD CS'!$D$25:$AD$344,25,0)</f>
        <v>HTXS NV</v>
      </c>
      <c r="CD273" s="46"/>
      <c r="CE273" s="46"/>
      <c r="CF273" s="3">
        <v>0</v>
      </c>
      <c r="CG273" s="46"/>
      <c r="CH273" s="46">
        <f>VLOOKUP(D273,[7]LTT!$D$10:$Q$342,10,0)</f>
        <v>0</v>
      </c>
      <c r="CI273" s="3"/>
      <c r="CJ273" s="12" t="str">
        <f>VLOOKUP(D273,'[8]XET CUOI NAM'!$E$9:$BF$332,53,0)</f>
        <v>HTT NV</v>
      </c>
      <c r="CK273" s="12">
        <f>VLOOKUP($D273,'[9]Mau 6'!$D$10:$R$333,7,0)</f>
        <v>0</v>
      </c>
      <c r="CL273" s="12"/>
      <c r="CM273" s="3"/>
      <c r="CN273" s="12">
        <f t="shared" si="18"/>
        <v>0</v>
      </c>
      <c r="CO273" s="12">
        <f>VLOOKUP($D273,'[9]Mau 6'!$D$10:$R$333,10,0)</f>
        <v>0</v>
      </c>
      <c r="CP273" s="46"/>
      <c r="CQ273" s="12">
        <f>VLOOKUP($D273,'[9]Mau 6'!$D$10:$R$333,10,0)</f>
        <v>0</v>
      </c>
      <c r="CR273" s="12">
        <f>VLOOKUP($D273,'[9]Mau 6'!$D$10:$R$333,10,0)</f>
        <v>0</v>
      </c>
      <c r="CS273" s="12" t="s">
        <v>431</v>
      </c>
      <c r="CT273" s="12"/>
      <c r="CU273" s="12"/>
      <c r="CV273" s="3"/>
      <c r="CW273" s="12"/>
      <c r="CX273" s="12"/>
      <c r="CY273" s="46"/>
      <c r="CZ273" s="46"/>
      <c r="DA273" s="46"/>
      <c r="DB273" s="12" t="s">
        <v>2227</v>
      </c>
      <c r="DC273" s="12">
        <v>0</v>
      </c>
      <c r="DD273" s="12">
        <v>0</v>
      </c>
      <c r="DE273" s="5"/>
      <c r="DF273" s="5">
        <f>VLOOKUP($C273,'[22]ĐĂNG KÝ TĐ KEM SKKN'!$C$9:$N$38,6,0)</f>
        <v>0</v>
      </c>
      <c r="DG273" s="191"/>
      <c r="DH273" s="191"/>
      <c r="DI273" s="191"/>
      <c r="DJ273" s="205"/>
    </row>
    <row r="274" spans="1:116" s="6" customFormat="1" ht="30" hidden="1" customHeight="1" x14ac:dyDescent="0.25">
      <c r="A274" s="12">
        <f t="shared" si="17"/>
        <v>251</v>
      </c>
      <c r="B274" s="12">
        <f>COUNTIF($E$24:E274,E274)</f>
        <v>16</v>
      </c>
      <c r="C274" s="21" t="s">
        <v>287</v>
      </c>
      <c r="D274" s="12" t="str">
        <f>VLOOKUP(C274,'[1]XET CUOI NAM'!$D$9:$E$332,2,0)</f>
        <v>01014010</v>
      </c>
      <c r="E274" s="12" t="s">
        <v>404</v>
      </c>
      <c r="F274" s="12" t="s">
        <v>378</v>
      </c>
      <c r="G274" s="49"/>
      <c r="H274" s="46">
        <f>VLOOKUP($D274,'[2]CSTD CS'!$D$26:$X$346,3,0)</f>
        <v>0</v>
      </c>
      <c r="I274" s="46"/>
      <c r="J274" s="46">
        <f>VLOOKUP($D274,'[2]CSTD CS'!$D$26:$X$346,5,0)</f>
        <v>0</v>
      </c>
      <c r="K274" s="3"/>
      <c r="L274" s="46">
        <f>VLOOKUP($D274,'[2]CSTD CS'!$D$26:$X$346,4,0)</f>
        <v>0</v>
      </c>
      <c r="M274" s="46"/>
      <c r="N274" s="49"/>
      <c r="O274" s="46" t="str">
        <f>VLOOKUP($D274,'[2]CSTD CS'!$D$26:$X$346,6,0)</f>
        <v>x</v>
      </c>
      <c r="P274" s="46"/>
      <c r="Q274" s="46" t="str">
        <f>VLOOKUP($D274,'[2]CSTD CS'!$D$26:$X$346,8,0)</f>
        <v xml:space="preserve">Biên soạn bài giảng điện tử học phần Quản trị chất lượng ISO
</v>
      </c>
      <c r="R274" s="3"/>
      <c r="S274" s="46">
        <f>VLOOKUP($D274,'[2]CSTD CS'!$D$26:$X$346,7,0)</f>
        <v>0</v>
      </c>
      <c r="T274" s="46"/>
      <c r="U274" s="49"/>
      <c r="V274" s="46">
        <f>VLOOKUP($D274,'[2]CSTD CS'!$D$26:$X$346,9,0)</f>
        <v>0</v>
      </c>
      <c r="W274" s="46"/>
      <c r="X274" s="46">
        <f>VLOOKUP($D274,'[2]CSTD CS'!$D$26:$X$346,11,0)</f>
        <v>0</v>
      </c>
      <c r="Y274" s="3"/>
      <c r="Z274" s="46">
        <f>VLOOKUP($D274,'[2]CSTD CS'!$D$26:$X$346,10,0)</f>
        <v>0</v>
      </c>
      <c r="AA274" s="46"/>
      <c r="AB274" s="49"/>
      <c r="AC274" s="46">
        <f>VLOOKUP($D274,'[2]CSTD CS'!$D$26:$X$346,12,0)</f>
        <v>0</v>
      </c>
      <c r="AD274" s="46"/>
      <c r="AE274" s="46">
        <f>VLOOKUP($D274,'[2]CSTD CS'!$D$26:$X$346,14,0)</f>
        <v>0</v>
      </c>
      <c r="AF274" s="3"/>
      <c r="AG274" s="46">
        <f>VLOOKUP($D274,'[2]CSTD CS'!$D$26:$X$346,13,0)</f>
        <v>0</v>
      </c>
      <c r="AH274" s="46"/>
      <c r="AI274" s="49"/>
      <c r="AJ274" s="46">
        <f>VLOOKUP($D274,'[2]CSTD CS'!$D$26:$X$346,15,0)</f>
        <v>0</v>
      </c>
      <c r="AK274" s="46"/>
      <c r="AL274" s="46" t="str">
        <f>VLOOKUP($D274,'[2]CSTD CS'!$D$26:$X$346,17,0)</f>
        <v>Biên soạn tài liệu giảng dạy Nhận thức về tiết kiệm năng lượng và hệ thống quản lý năng lượng ISO 50001</v>
      </c>
      <c r="AM274" s="3"/>
      <c r="AN274" s="46">
        <f>VLOOKUP($D274,'[2]CSTD CS'!$D$26:$X$346,16,0)</f>
        <v>0</v>
      </c>
      <c r="AO274" s="46"/>
      <c r="AP274" s="41"/>
      <c r="AQ274" s="46">
        <f>VLOOKUP($D274,'[3]CSTD CS'!$D$25:$AD$344,13,0)</f>
        <v>0</v>
      </c>
      <c r="AR274" s="46"/>
      <c r="AS274" s="3" t="s">
        <v>729</v>
      </c>
      <c r="AT274" s="3"/>
      <c r="AU274" s="46"/>
      <c r="AV274" s="3"/>
      <c r="AW274" s="56"/>
      <c r="AX274" s="46">
        <f>VLOOKUP($D274,'[3]CSTD CS'!$D$25:$AD$344,15,0)</f>
        <v>0</v>
      </c>
      <c r="AY274" s="46"/>
      <c r="AZ274" s="3">
        <v>0</v>
      </c>
      <c r="BA274" s="3"/>
      <c r="BB274" s="46"/>
      <c r="BC274" s="3"/>
      <c r="BD274" s="33"/>
      <c r="BE274" s="46">
        <f>VLOOKUP($D274,'[3]CSTD CS'!$D$25:$AD$344,17,0)</f>
        <v>0</v>
      </c>
      <c r="BF274" s="46"/>
      <c r="BG274" s="3">
        <v>0</v>
      </c>
      <c r="BH274" s="3"/>
      <c r="BI274" s="46"/>
      <c r="BJ274" s="46"/>
      <c r="BK274" s="46"/>
      <c r="BL274" s="2"/>
      <c r="BM274" s="46">
        <f>VLOOKUP($D274,'[3]CSTD CS'!$D$25:$AD$344,20,0)</f>
        <v>0</v>
      </c>
      <c r="BN274" s="46"/>
      <c r="BO274" s="3">
        <v>0</v>
      </c>
      <c r="BP274" s="46"/>
      <c r="BQ274" s="46"/>
      <c r="BR274" s="46"/>
      <c r="BS274" s="46"/>
      <c r="BT274" s="2"/>
      <c r="BU274" s="46">
        <f>VLOOKUP($D274,'[3]CSTD CS'!$D$25:$AA$344,23,0)</f>
        <v>0</v>
      </c>
      <c r="BV274" s="46"/>
      <c r="BW274" s="3">
        <v>0</v>
      </c>
      <c r="BX274" s="3"/>
      <c r="BY274" s="46"/>
      <c r="BZ274" s="46"/>
      <c r="CA274" s="46"/>
      <c r="CB274" s="46"/>
      <c r="CC274" s="46" t="str">
        <f>VLOOKUP($D274,'[3]CSTD CS'!$D$25:$AD$344,25,0)</f>
        <v>HTXS NV</v>
      </c>
      <c r="CD274" s="46"/>
      <c r="CE274" s="46"/>
      <c r="CF274" s="3">
        <v>0</v>
      </c>
      <c r="CG274" s="46"/>
      <c r="CH274" s="46">
        <f>VLOOKUP(D274,[7]LTT!$D$10:$Q$342,10,0)</f>
        <v>0</v>
      </c>
      <c r="CI274" s="3"/>
      <c r="CJ274" s="12" t="str">
        <f>VLOOKUP(D274,'[8]XET CUOI NAM'!$E$9:$BF$332,53,0)</f>
        <v>HTT NV</v>
      </c>
      <c r="CK274" s="12">
        <f>VLOOKUP($D274,'[9]Mau 6'!$D$10:$R$333,7,0)</f>
        <v>0</v>
      </c>
      <c r="CL274" s="12"/>
      <c r="CM274" s="3"/>
      <c r="CN274" s="12">
        <f t="shared" si="18"/>
        <v>0</v>
      </c>
      <c r="CO274" s="12">
        <f>VLOOKUP($D274,'[9]Mau 6'!$D$10:$R$333,10,0)</f>
        <v>0</v>
      </c>
      <c r="CP274" s="46"/>
      <c r="CQ274" s="12">
        <f>VLOOKUP($D274,'[9]Mau 6'!$D$10:$R$333,10,0)</f>
        <v>0</v>
      </c>
      <c r="CR274" s="12">
        <f>VLOOKUP($D274,'[9]Mau 6'!$D$10:$R$333,10,0)</f>
        <v>0</v>
      </c>
      <c r="CS274" s="12" t="s">
        <v>431</v>
      </c>
      <c r="CT274" s="12"/>
      <c r="CU274" s="12"/>
      <c r="CV274" s="3"/>
      <c r="CW274" s="12"/>
      <c r="CX274" s="12"/>
      <c r="CY274" s="46"/>
      <c r="CZ274" s="46"/>
      <c r="DA274" s="46"/>
      <c r="DB274" s="12" t="s">
        <v>2227</v>
      </c>
      <c r="DC274" s="12">
        <v>0</v>
      </c>
      <c r="DD274" s="12">
        <v>0</v>
      </c>
      <c r="DE274" s="5"/>
      <c r="DF274" s="5">
        <f>VLOOKUP($C274,'[22]ĐĂNG KÝ TĐ KEM SKKN'!$C$9:$N$38,6,0)</f>
        <v>0</v>
      </c>
      <c r="DG274" s="191"/>
      <c r="DH274" s="191"/>
      <c r="DI274" s="191"/>
      <c r="DJ274" s="205"/>
    </row>
    <row r="275" spans="1:116" s="6" customFormat="1" ht="30" hidden="1" customHeight="1" x14ac:dyDescent="0.25">
      <c r="A275" s="12">
        <f t="shared" si="17"/>
        <v>252</v>
      </c>
      <c r="B275" s="12">
        <f>COUNTIF($E$24:E275,E275)</f>
        <v>17</v>
      </c>
      <c r="C275" s="21" t="s">
        <v>288</v>
      </c>
      <c r="D275" s="12" t="str">
        <f>VLOOKUP(C275,'[1]XET CUOI NAM'!$D$9:$E$332,2,0)</f>
        <v>01014030</v>
      </c>
      <c r="E275" s="12" t="s">
        <v>404</v>
      </c>
      <c r="F275" s="12" t="s">
        <v>378</v>
      </c>
      <c r="G275" s="49"/>
      <c r="H275" s="46">
        <f>VLOOKUP($D275,'[2]CSTD CS'!$D$26:$X$346,3,0)</f>
        <v>0</v>
      </c>
      <c r="I275" s="46"/>
      <c r="J275" s="46">
        <f>VLOOKUP($D275,'[2]CSTD CS'!$D$26:$X$346,5,0)</f>
        <v>0</v>
      </c>
      <c r="K275" s="3"/>
      <c r="L275" s="46">
        <f>VLOOKUP($D275,'[2]CSTD CS'!$D$26:$X$346,4,0)</f>
        <v>0</v>
      </c>
      <c r="M275" s="46"/>
      <c r="N275" s="49"/>
      <c r="O275" s="46">
        <f>VLOOKUP($D275,'[2]CSTD CS'!$D$26:$X$346,6,0)</f>
        <v>0</v>
      </c>
      <c r="P275" s="46"/>
      <c r="Q275" s="46">
        <f>VLOOKUP($D275,'[2]CSTD CS'!$D$26:$X$346,8,0)</f>
        <v>0</v>
      </c>
      <c r="R275" s="3"/>
      <c r="S275" s="46">
        <f>VLOOKUP($D275,'[2]CSTD CS'!$D$26:$X$346,7,0)</f>
        <v>0</v>
      </c>
      <c r="T275" s="46"/>
      <c r="U275" s="49"/>
      <c r="V275" s="46">
        <f>VLOOKUP($D275,'[2]CSTD CS'!$D$26:$X$346,9,0)</f>
        <v>0</v>
      </c>
      <c r="W275" s="46"/>
      <c r="X275" s="46">
        <f>VLOOKUP($D275,'[2]CSTD CS'!$D$26:$X$346,11,0)</f>
        <v>0</v>
      </c>
      <c r="Y275" s="3"/>
      <c r="Z275" s="46">
        <f>VLOOKUP($D275,'[2]CSTD CS'!$D$26:$X$346,10,0)</f>
        <v>0</v>
      </c>
      <c r="AA275" s="46"/>
      <c r="AB275" s="49"/>
      <c r="AC275" s="46">
        <f>VLOOKUP($D275,'[2]CSTD CS'!$D$26:$X$346,12,0)</f>
        <v>0</v>
      </c>
      <c r="AD275" s="46"/>
      <c r="AE275" s="46">
        <f>VLOOKUP($D275,'[2]CSTD CS'!$D$26:$X$346,14,0)</f>
        <v>0</v>
      </c>
      <c r="AF275" s="3"/>
      <c r="AG275" s="46">
        <f>VLOOKUP($D275,'[2]CSTD CS'!$D$26:$X$346,13,0)</f>
        <v>0</v>
      </c>
      <c r="AH275" s="46"/>
      <c r="AI275" s="49"/>
      <c r="AJ275" s="46">
        <f>VLOOKUP($D275,'[2]CSTD CS'!$D$26:$X$346,15,0)</f>
        <v>0</v>
      </c>
      <c r="AK275" s="46"/>
      <c r="AL275" s="46">
        <f>VLOOKUP($D275,'[2]CSTD CS'!$D$26:$X$346,17,0)</f>
        <v>0</v>
      </c>
      <c r="AM275" s="3"/>
      <c r="AN275" s="46">
        <f>VLOOKUP($D275,'[2]CSTD CS'!$D$26:$X$346,16,0)</f>
        <v>0</v>
      </c>
      <c r="AO275" s="46"/>
      <c r="AP275" s="41"/>
      <c r="AQ275" s="46">
        <f>VLOOKUP($D275,'[3]CSTD CS'!$D$25:$AD$344,13,0)</f>
        <v>0</v>
      </c>
      <c r="AR275" s="46"/>
      <c r="AS275" s="3" t="s">
        <v>730</v>
      </c>
      <c r="AT275" s="3"/>
      <c r="AU275" s="46"/>
      <c r="AV275" s="3"/>
      <c r="AW275" s="56"/>
      <c r="AX275" s="46">
        <f>VLOOKUP($D275,'[3]CSTD CS'!$D$25:$AD$344,15,0)</f>
        <v>0</v>
      </c>
      <c r="AY275" s="46"/>
      <c r="AZ275" s="3">
        <v>0</v>
      </c>
      <c r="BA275" s="3"/>
      <c r="BB275" s="46"/>
      <c r="BC275" s="3"/>
      <c r="BD275" s="33"/>
      <c r="BE275" s="46">
        <f>VLOOKUP($D275,'[3]CSTD CS'!$D$25:$AD$344,17,0)</f>
        <v>0</v>
      </c>
      <c r="BF275" s="46"/>
      <c r="BG275" s="3">
        <v>0</v>
      </c>
      <c r="BH275" s="3"/>
      <c r="BI275" s="46"/>
      <c r="BJ275" s="46"/>
      <c r="BK275" s="46"/>
      <c r="BL275" s="2"/>
      <c r="BM275" s="46">
        <f>VLOOKUP($D275,'[3]CSTD CS'!$D$25:$AD$344,20,0)</f>
        <v>0</v>
      </c>
      <c r="BN275" s="46"/>
      <c r="BO275" s="3">
        <v>0</v>
      </c>
      <c r="BP275" s="46"/>
      <c r="BQ275" s="46"/>
      <c r="BR275" s="46"/>
      <c r="BS275" s="46"/>
      <c r="BT275" s="2"/>
      <c r="BU275" s="46">
        <f>VLOOKUP($D275,'[3]CSTD CS'!$D$25:$AA$344,23,0)</f>
        <v>0</v>
      </c>
      <c r="BV275" s="46"/>
      <c r="BW275" s="3">
        <v>0</v>
      </c>
      <c r="BX275" s="3"/>
      <c r="BY275" s="46"/>
      <c r="BZ275" s="46"/>
      <c r="CA275" s="46"/>
      <c r="CB275" s="46"/>
      <c r="CC275" s="46" t="str">
        <f>VLOOKUP($D275,'[3]CSTD CS'!$D$25:$AD$344,25,0)</f>
        <v>HTXS NV</v>
      </c>
      <c r="CD275" s="46"/>
      <c r="CE275" s="46"/>
      <c r="CF275" s="3">
        <v>0</v>
      </c>
      <c r="CG275" s="46"/>
      <c r="CH275" s="46">
        <f>VLOOKUP(D275,[7]LTT!$D$10:$Q$342,10,0)</f>
        <v>0</v>
      </c>
      <c r="CI275" s="3"/>
      <c r="CJ275" s="12" t="str">
        <f>VLOOKUP(D275,'[8]XET CUOI NAM'!$E$9:$BF$332,53,0)</f>
        <v>HTT NV</v>
      </c>
      <c r="CK275" s="12">
        <f>VLOOKUP($D275,'[9]Mau 6'!$D$10:$R$333,7,0)</f>
        <v>0</v>
      </c>
      <c r="CL275" s="12"/>
      <c r="CM275" s="3"/>
      <c r="CN275" s="12">
        <f t="shared" si="18"/>
        <v>0</v>
      </c>
      <c r="CO275" s="12">
        <f>VLOOKUP($D275,'[9]Mau 6'!$D$10:$R$333,10,0)</f>
        <v>0</v>
      </c>
      <c r="CP275" s="46"/>
      <c r="CQ275" s="12">
        <f>VLOOKUP($D275,'[9]Mau 6'!$D$10:$R$333,10,0)</f>
        <v>0</v>
      </c>
      <c r="CR275" s="12">
        <f>VLOOKUP($D275,'[9]Mau 6'!$D$10:$R$333,10,0)</f>
        <v>0</v>
      </c>
      <c r="CS275" s="12" t="s">
        <v>431</v>
      </c>
      <c r="CT275" s="12"/>
      <c r="CU275" s="12"/>
      <c r="CV275" s="3"/>
      <c r="CW275" s="12"/>
      <c r="CX275" s="12"/>
      <c r="CY275" s="46"/>
      <c r="CZ275" s="46"/>
      <c r="DA275" s="46"/>
      <c r="DB275" s="12" t="s">
        <v>2227</v>
      </c>
      <c r="DC275" s="12">
        <v>0</v>
      </c>
      <c r="DD275" s="12">
        <v>0</v>
      </c>
      <c r="DE275" s="5"/>
      <c r="DF275" s="5">
        <f>VLOOKUP($C275,'[22]ĐĂNG KÝ TĐ KEM SKKN'!$C$9:$N$38,6,0)</f>
        <v>0</v>
      </c>
      <c r="DG275" s="191"/>
      <c r="DH275" s="191"/>
      <c r="DI275" s="191"/>
      <c r="DJ275" s="205"/>
    </row>
    <row r="276" spans="1:116" s="6" customFormat="1" ht="30" hidden="1" customHeight="1" x14ac:dyDescent="0.25">
      <c r="A276" s="12">
        <f>IF(C276="","",SUBTOTAL(3,$D$24:D276))</f>
        <v>24</v>
      </c>
      <c r="B276" s="12">
        <f>COUNTIF($E$24:E276,E276)</f>
        <v>18</v>
      </c>
      <c r="C276" s="21" t="s">
        <v>289</v>
      </c>
      <c r="D276" s="12" t="str">
        <f>VLOOKUP(C276,'[1]XET CUOI NAM'!$D$9:$E$332,2,0)</f>
        <v>01014024</v>
      </c>
      <c r="E276" s="12" t="s">
        <v>404</v>
      </c>
      <c r="F276" s="12" t="s">
        <v>378</v>
      </c>
      <c r="G276" s="49"/>
      <c r="H276" s="46" t="str">
        <f>VLOOKUP($D276,'[2]CSTD CS'!$D$26:$X$346,3,0)</f>
        <v>x</v>
      </c>
      <c r="I276" s="46"/>
      <c r="J276" s="46" t="str">
        <f>VLOOKUP($D276,'[2]CSTD CS'!$D$26:$X$346,5,0)</f>
        <v>Áp dụng mô hình Inverter vào giảng dạy môn học điện tử công suất</v>
      </c>
      <c r="K276" s="3"/>
      <c r="L276" s="46" t="str">
        <f>VLOOKUP($D276,'[2]CSTD CS'!$D$26:$X$346,4,0)</f>
        <v>x</v>
      </c>
      <c r="M276" s="46"/>
      <c r="N276" s="49"/>
      <c r="O276" s="46" t="str">
        <f>VLOOKUP($D276,'[2]CSTD CS'!$D$26:$X$346,6,0)</f>
        <v>x</v>
      </c>
      <c r="P276" s="46"/>
      <c r="Q276" s="46" t="str">
        <f>VLOOKUP($D276,'[2]CSTD CS'!$D$26:$X$346,8,0)</f>
        <v>Biên soạn giáo trình thực hành Điện tử công suất</v>
      </c>
      <c r="R276" s="3"/>
      <c r="S276" s="46">
        <f>VLOOKUP($D276,'[2]CSTD CS'!$D$26:$X$346,7,0)</f>
        <v>0</v>
      </c>
      <c r="T276" s="46"/>
      <c r="U276" s="49"/>
      <c r="V276" s="46" t="str">
        <f>VLOOKUP($D276,'[2]CSTD CS'!$D$26:$X$346,9,0)</f>
        <v>x</v>
      </c>
      <c r="W276" s="46"/>
      <c r="X276" s="46" t="str">
        <f>VLOOKUP($D276,'[2]CSTD CS'!$D$26:$X$346,11,0)</f>
        <v>Thi công mô hình đèn giao thông</v>
      </c>
      <c r="Y276" s="3"/>
      <c r="Z276" s="46">
        <f>VLOOKUP($D276,'[2]CSTD CS'!$D$26:$X$346,10,0)</f>
        <v>0</v>
      </c>
      <c r="AA276" s="46"/>
      <c r="AB276" s="49"/>
      <c r="AC276" s="46" t="str">
        <f>VLOOKUP($D276,'[2]CSTD CS'!$D$26:$X$346,12,0)</f>
        <v>x</v>
      </c>
      <c r="AD276" s="46"/>
      <c r="AE276" s="46" t="str">
        <f>VLOOKUP($D276,'[2]CSTD CS'!$D$26:$X$346,14,0)</f>
        <v>Cải tiến mô hình đèn giao thông ứng dụng trong môn thực tập vi xử lý - vi điều khiển</v>
      </c>
      <c r="AF276" s="3"/>
      <c r="AG276" s="46">
        <f>VLOOKUP($D276,'[2]CSTD CS'!$D$26:$X$346,13,0)</f>
        <v>0</v>
      </c>
      <c r="AH276" s="46"/>
      <c r="AI276" s="49"/>
      <c r="AJ276" s="46" t="str">
        <f>VLOOKUP($D276,'[2]CSTD CS'!$D$26:$X$346,15,0)</f>
        <v>x</v>
      </c>
      <c r="AK276" s="46"/>
      <c r="AL276" s="46" t="str">
        <f>VLOOKUP($D276,'[2]CSTD CS'!$D$26:$X$346,17,0)</f>
        <v>Thi công mô hình máy khoan điều khiển bằng PLC</v>
      </c>
      <c r="AM276" s="3"/>
      <c r="AN276" s="46" t="str">
        <f>VLOOKUP($D276,'[2]CSTD CS'!$D$26:$X$346,16,0)</f>
        <v>x</v>
      </c>
      <c r="AO276" s="46"/>
      <c r="AP276" s="41"/>
      <c r="AQ276" s="46" t="str">
        <f>VLOOKUP($D276,'[3]CSTD CS'!$D$25:$AD$344,13,0)</f>
        <v>x</v>
      </c>
      <c r="AR276" s="46" t="s">
        <v>346</v>
      </c>
      <c r="AS276" s="3" t="s">
        <v>731</v>
      </c>
      <c r="AT276" s="3" t="s">
        <v>346</v>
      </c>
      <c r="AU276" s="46"/>
      <c r="AV276" s="3"/>
      <c r="AW276" s="56"/>
      <c r="AX276" s="46">
        <f>VLOOKUP($D276,'[3]CSTD CS'!$D$25:$AD$344,15,0)</f>
        <v>0</v>
      </c>
      <c r="AY276" s="46"/>
      <c r="AZ276" s="3" t="s">
        <v>846</v>
      </c>
      <c r="BA276" s="3"/>
      <c r="BB276" s="46"/>
      <c r="BC276" s="3"/>
      <c r="BD276" s="33"/>
      <c r="BE276" s="46">
        <f>VLOOKUP($D276,'[3]CSTD CS'!$D$25:$AD$344,17,0)</f>
        <v>0</v>
      </c>
      <c r="BF276" s="46"/>
      <c r="BG276" s="3">
        <v>0</v>
      </c>
      <c r="BH276" s="3"/>
      <c r="BI276" s="46"/>
      <c r="BJ276" s="46"/>
      <c r="BK276" s="46"/>
      <c r="BL276" s="2"/>
      <c r="BM276" s="46">
        <f>VLOOKUP($D276,'[3]CSTD CS'!$D$25:$AD$344,20,0)</f>
        <v>0</v>
      </c>
      <c r="BN276" s="46">
        <f>VLOOKUP(C276,'[4]TH cham SK'!$P$19:$S$167,4,0)</f>
        <v>0</v>
      </c>
      <c r="BO276" s="3" t="s">
        <v>1056</v>
      </c>
      <c r="BP276" s="46"/>
      <c r="BQ276" s="46"/>
      <c r="BR276" s="46"/>
      <c r="BS276" s="46"/>
      <c r="BT276" s="2"/>
      <c r="BU276" s="46">
        <f>VLOOKUP($D276,'[3]CSTD CS'!$D$25:$AA$344,23,0)</f>
        <v>0</v>
      </c>
      <c r="BV276" s="46">
        <f>VLOOKUP(C276,'[5]TH chi tiet'!$N$15:$Q$161,4,0)</f>
        <v>0</v>
      </c>
      <c r="BW276" s="3" t="s">
        <v>1201</v>
      </c>
      <c r="BX276" s="3"/>
      <c r="BY276" s="46"/>
      <c r="BZ276" s="46"/>
      <c r="CA276" s="46"/>
      <c r="CB276" s="46"/>
      <c r="CC276" s="46" t="str">
        <f>VLOOKUP($D276,'[3]CSTD CS'!$D$25:$AD$344,25,0)</f>
        <v>HTXS NV</v>
      </c>
      <c r="CD276" s="46"/>
      <c r="CE276" s="46"/>
      <c r="CF276" s="3" t="s">
        <v>1357</v>
      </c>
      <c r="CG276" s="46"/>
      <c r="CH276" s="46">
        <f>VLOOKUP(D276,[7]LTT!$D$10:$Q$342,10,0)</f>
        <v>0</v>
      </c>
      <c r="CI276" s="3"/>
      <c r="CJ276" s="12" t="str">
        <f>VLOOKUP(D276,'[8]XET CUOI NAM'!$E$9:$BF$332,53,0)</f>
        <v>HTXS NV</v>
      </c>
      <c r="CK276" s="12">
        <f>VLOOKUP($D276,'[9]Mau 6'!$D$10:$R$333,7,0)</f>
        <v>0</v>
      </c>
      <c r="CL276" s="12"/>
      <c r="CM276" s="3" t="s">
        <v>1534</v>
      </c>
      <c r="CN276" s="12">
        <f t="shared" si="18"/>
        <v>0</v>
      </c>
      <c r="CO276" s="12">
        <f>VLOOKUP($D276,'[9]Mau 6'!$D$10:$R$333,10,0)</f>
        <v>0</v>
      </c>
      <c r="CP276" s="46"/>
      <c r="CQ276" s="12">
        <f>VLOOKUP($D276,'[9]Mau 6'!$D$10:$R$333,10,0)</f>
        <v>0</v>
      </c>
      <c r="CR276" s="12">
        <f>VLOOKUP($D276,'[9]Mau 6'!$D$10:$R$333,10,0)</f>
        <v>0</v>
      </c>
      <c r="CS276" s="12" t="s">
        <v>431</v>
      </c>
      <c r="CT276" s="12"/>
      <c r="CU276" s="12" t="str">
        <f>VLOOKUP($D276,'[11]XET CUOI NAM'!$E$9:$BF$336,47,0)</f>
        <v>Tốt</v>
      </c>
      <c r="CV276" s="3" t="s">
        <v>1734</v>
      </c>
      <c r="CW276" s="12"/>
      <c r="CX276" s="12"/>
      <c r="CY276" s="46"/>
      <c r="CZ276" s="46"/>
      <c r="DA276" s="46"/>
      <c r="DB276" s="12" t="s">
        <v>2227</v>
      </c>
      <c r="DC276" s="12">
        <v>0</v>
      </c>
      <c r="DD276" s="12"/>
      <c r="DE276" s="17" t="s">
        <v>2164</v>
      </c>
      <c r="DF276" s="5">
        <f>VLOOKUP($C276,'[22]ĐĂNG KÝ TĐ KEM SKKN'!$C$9:$N$38,6,0)</f>
        <v>0</v>
      </c>
      <c r="DG276" s="191"/>
      <c r="DH276" s="191"/>
      <c r="DI276" s="191"/>
      <c r="DJ276" s="205"/>
    </row>
    <row r="277" spans="1:116" s="16" customFormat="1" ht="30" hidden="1" customHeight="1" x14ac:dyDescent="0.25">
      <c r="A277" s="12">
        <f>IF(C277="","",SUBTOTAL(3,$D$24:D277))</f>
        <v>24</v>
      </c>
      <c r="B277" s="12">
        <f>COUNTIF($E$24:E277,E277)</f>
        <v>19</v>
      </c>
      <c r="C277" s="322" t="s">
        <v>290</v>
      </c>
      <c r="D277" s="12" t="str">
        <f>VLOOKUP(C277,'[1]XET CUOI NAM'!$D$9:$E$332,2,0)</f>
        <v>01014048</v>
      </c>
      <c r="E277" s="12" t="s">
        <v>404</v>
      </c>
      <c r="F277" s="12" t="s">
        <v>378</v>
      </c>
      <c r="G277" s="49"/>
      <c r="H277" s="46">
        <f>VLOOKUP($D277,'[2]CSTD CS'!$D$26:$X$346,3,0)</f>
        <v>0</v>
      </c>
      <c r="I277" s="46"/>
      <c r="J277" s="46">
        <f>VLOOKUP($D277,'[2]CSTD CS'!$D$26:$X$346,5,0)</f>
        <v>0</v>
      </c>
      <c r="K277" s="3"/>
      <c r="L277" s="46">
        <f>VLOOKUP($D277,'[2]CSTD CS'!$D$26:$X$346,4,0)</f>
        <v>0</v>
      </c>
      <c r="M277" s="46"/>
      <c r="N277" s="49"/>
      <c r="O277" s="46">
        <f>VLOOKUP($D277,'[2]CSTD CS'!$D$26:$X$346,6,0)</f>
        <v>0</v>
      </c>
      <c r="P277" s="46"/>
      <c r="Q277" s="46">
        <f>VLOOKUP($D277,'[2]CSTD CS'!$D$26:$X$346,8,0)</f>
        <v>0</v>
      </c>
      <c r="R277" s="3"/>
      <c r="S277" s="46">
        <f>VLOOKUP($D277,'[2]CSTD CS'!$D$26:$X$346,7,0)</f>
        <v>0</v>
      </c>
      <c r="T277" s="46"/>
      <c r="U277" s="49"/>
      <c r="V277" s="46">
        <f>VLOOKUP($D277,'[2]CSTD CS'!$D$26:$X$346,9,0)</f>
        <v>0</v>
      </c>
      <c r="W277" s="46"/>
      <c r="X277" s="46">
        <f>VLOOKUP($D277,'[2]CSTD CS'!$D$26:$X$346,11,0)</f>
        <v>0</v>
      </c>
      <c r="Y277" s="3"/>
      <c r="Z277" s="46"/>
      <c r="AA277" s="46"/>
      <c r="AB277" s="49"/>
      <c r="AC277" s="46">
        <f>VLOOKUP($D277,'[2]CSTD CS'!$D$26:$X$346,12,0)</f>
        <v>0</v>
      </c>
      <c r="AD277" s="46"/>
      <c r="AE277" s="46">
        <f>VLOOKUP($D277,'[2]CSTD CS'!$D$26:$X$346,14,0)</f>
        <v>0</v>
      </c>
      <c r="AF277" s="3"/>
      <c r="AG277" s="46">
        <f>VLOOKUP($D277,'[2]CSTD CS'!$D$26:$X$346,13,0)</f>
        <v>0</v>
      </c>
      <c r="AH277" s="46"/>
      <c r="AI277" s="49"/>
      <c r="AJ277" s="46">
        <f>VLOOKUP($D277,'[2]CSTD CS'!$D$26:$X$346,15,0)</f>
        <v>0</v>
      </c>
      <c r="AK277" s="46"/>
      <c r="AL277" s="46">
        <f>VLOOKUP($D277,'[2]CSTD CS'!$D$26:$X$346,17,0)</f>
        <v>0</v>
      </c>
      <c r="AM277" s="3"/>
      <c r="AN277" s="46">
        <f>VLOOKUP($D277,'[2]CSTD CS'!$D$26:$X$346,16,0)</f>
        <v>0</v>
      </c>
      <c r="AO277" s="46"/>
      <c r="AP277" s="41"/>
      <c r="AQ277" s="46">
        <f>VLOOKUP($D277,'[3]CSTD CS'!$D$25:$AD$344,13,0)</f>
        <v>0</v>
      </c>
      <c r="AR277" s="46"/>
      <c r="AS277" s="3">
        <v>0</v>
      </c>
      <c r="AT277" s="3"/>
      <c r="AU277" s="46"/>
      <c r="AV277" s="3"/>
      <c r="AW277" s="56"/>
      <c r="AX277" s="46">
        <f>VLOOKUP($D277,'[3]CSTD CS'!$D$25:$AD$344,15,0)</f>
        <v>0</v>
      </c>
      <c r="AY277" s="46"/>
      <c r="AZ277" s="3">
        <v>0</v>
      </c>
      <c r="BA277" s="3"/>
      <c r="BB277" s="46"/>
      <c r="BC277" s="3"/>
      <c r="BD277" s="33"/>
      <c r="BE277" s="46">
        <f>VLOOKUP($D277,'[3]CSTD CS'!$D$25:$AD$344,17,0)</f>
        <v>0</v>
      </c>
      <c r="BF277" s="46"/>
      <c r="BG277" s="3">
        <v>0</v>
      </c>
      <c r="BH277" s="3"/>
      <c r="BI277" s="46"/>
      <c r="BJ277" s="46"/>
      <c r="BK277" s="46"/>
      <c r="BL277" s="2"/>
      <c r="BM277" s="46">
        <f>VLOOKUP($D277,'[3]CSTD CS'!$D$25:$AD$344,20,0)</f>
        <v>0</v>
      </c>
      <c r="BN277" s="46"/>
      <c r="BO277" s="3">
        <v>0</v>
      </c>
      <c r="BP277" s="46"/>
      <c r="BQ277" s="46"/>
      <c r="BR277" s="46"/>
      <c r="BS277" s="46"/>
      <c r="BT277" s="2"/>
      <c r="BU277" s="46">
        <f>VLOOKUP($D277,'[3]CSTD CS'!$D$25:$AA$344,23,0)</f>
        <v>0</v>
      </c>
      <c r="BV277" s="46">
        <f>VLOOKUP(C277,'[5]TH chi tiet'!$N$15:$Q$161,4,0)</f>
        <v>0</v>
      </c>
      <c r="BW277" s="3" t="s">
        <v>1202</v>
      </c>
      <c r="BX277" s="3"/>
      <c r="BY277" s="46"/>
      <c r="BZ277" s="46"/>
      <c r="CA277" s="46"/>
      <c r="CB277" s="46"/>
      <c r="CC277" s="46" t="str">
        <f>VLOOKUP($D277,'[3]CSTD CS'!$D$25:$AD$344,25,0)</f>
        <v>HTXS NV</v>
      </c>
      <c r="CD277" s="46"/>
      <c r="CE277" s="46" t="s">
        <v>315</v>
      </c>
      <c r="CF277" s="3" t="s">
        <v>1358</v>
      </c>
      <c r="CG277" s="46"/>
      <c r="CH277" s="46">
        <f>VLOOKUP(D277,[7]LTT!$D$10:$Q$342,10,0)</f>
        <v>0</v>
      </c>
      <c r="CI277" s="3"/>
      <c r="CJ277" s="12" t="str">
        <f>VLOOKUP(D277,'[8]XET CUOI NAM'!$E$9:$BF$332,53,0)</f>
        <v>HTXS NV</v>
      </c>
      <c r="CK277" s="12">
        <f>VLOOKUP($D277,'[9]Mau 6'!$D$10:$R$333,7,0)</f>
        <v>0</v>
      </c>
      <c r="CL277" s="12" t="str">
        <f>VLOOKUP(D277,[10]PL7!$F$17:$G$117,2,0)</f>
        <v>X</v>
      </c>
      <c r="CM277" s="3" t="s">
        <v>1535</v>
      </c>
      <c r="CN277" s="12">
        <f t="shared" si="18"/>
        <v>0</v>
      </c>
      <c r="CO277" s="12" t="s">
        <v>346</v>
      </c>
      <c r="CP277" s="46"/>
      <c r="CQ277" s="12"/>
      <c r="CR277" s="12"/>
      <c r="CS277" s="12" t="s">
        <v>371</v>
      </c>
      <c r="CT277" s="12" t="s">
        <v>315</v>
      </c>
      <c r="CU277" s="12" t="str">
        <f>VLOOKUP($D277,'[11]XET CUOI NAM'!$E$9:$BF$336,47,0)</f>
        <v>Tốt</v>
      </c>
      <c r="CV277" s="3" t="s">
        <v>1735</v>
      </c>
      <c r="CW277" s="12"/>
      <c r="CX277" s="203"/>
      <c r="CY277" s="46"/>
      <c r="CZ277" s="46"/>
      <c r="DA277" s="46"/>
      <c r="DB277" s="12" t="s">
        <v>2226</v>
      </c>
      <c r="DC277" s="12" t="s">
        <v>315</v>
      </c>
      <c r="DD277" s="12" t="s">
        <v>2226</v>
      </c>
      <c r="DE277" s="17" t="s">
        <v>2165</v>
      </c>
      <c r="DF277" s="5"/>
      <c r="DG277" s="313" t="s">
        <v>315</v>
      </c>
      <c r="DH277" s="194"/>
      <c r="DI277" s="194"/>
      <c r="DJ277" s="194"/>
      <c r="DL277" s="133" t="s">
        <v>2232</v>
      </c>
    </row>
    <row r="278" spans="1:116" s="6" customFormat="1" ht="30" hidden="1" customHeight="1" x14ac:dyDescent="0.25">
      <c r="A278" s="12">
        <f>IF(C278="","",SUBTOTAL(3,$D$24:D278))</f>
        <v>24</v>
      </c>
      <c r="B278" s="12">
        <f>COUNTIF($E$24:E278,E278)</f>
        <v>20</v>
      </c>
      <c r="C278" s="21" t="s">
        <v>291</v>
      </c>
      <c r="D278" s="12" t="str">
        <f>VLOOKUP(C278,'[1]XET CUOI NAM'!$D$9:$E$332,2,0)</f>
        <v>01014022</v>
      </c>
      <c r="E278" s="12" t="s">
        <v>404</v>
      </c>
      <c r="F278" s="12" t="s">
        <v>378</v>
      </c>
      <c r="G278" s="49"/>
      <c r="H278" s="46">
        <f>VLOOKUP($D278,'[2]CSTD CS'!$D$26:$X$346,3,0)</f>
        <v>0</v>
      </c>
      <c r="I278" s="46"/>
      <c r="J278" s="46">
        <f>VLOOKUP($D278,'[2]CSTD CS'!$D$26:$X$346,5,0)</f>
        <v>0</v>
      </c>
      <c r="K278" s="3"/>
      <c r="L278" s="46">
        <f>VLOOKUP($D278,'[2]CSTD CS'!$D$26:$X$346,4,0)</f>
        <v>0</v>
      </c>
      <c r="M278" s="46"/>
      <c r="N278" s="49"/>
      <c r="O278" s="46" t="str">
        <f>VLOOKUP($D278,'[2]CSTD CS'!$D$26:$X$346,6,0)</f>
        <v>x</v>
      </c>
      <c r="P278" s="46"/>
      <c r="Q278" s="46">
        <f>VLOOKUP($D278,'[2]CSTD CS'!$D$26:$X$346,8,0)</f>
        <v>0</v>
      </c>
      <c r="R278" s="3"/>
      <c r="S278" s="46">
        <f>VLOOKUP($D278,'[2]CSTD CS'!$D$26:$X$346,7,0)</f>
        <v>0</v>
      </c>
      <c r="T278" s="46"/>
      <c r="U278" s="49"/>
      <c r="V278" s="46">
        <f>VLOOKUP($D278,'[2]CSTD CS'!$D$26:$X$346,9,0)</f>
        <v>0</v>
      </c>
      <c r="W278" s="46"/>
      <c r="X278" s="46">
        <f>VLOOKUP($D278,'[2]CSTD CS'!$D$26:$X$346,11,0)</f>
        <v>0</v>
      </c>
      <c r="Y278" s="3"/>
      <c r="Z278" s="46">
        <f>VLOOKUP($D278,'[2]CSTD CS'!$D$26:$X$346,10,0)</f>
        <v>0</v>
      </c>
      <c r="AA278" s="46"/>
      <c r="AB278" s="49"/>
      <c r="AC278" s="46" t="str">
        <f>VLOOKUP($D278,'[2]CSTD CS'!$D$26:$X$346,12,0)</f>
        <v>x</v>
      </c>
      <c r="AD278" s="46"/>
      <c r="AE278" s="46" t="str">
        <f>VLOOKUP($D278,'[2]CSTD CS'!$D$26:$X$346,14,0)</f>
        <v>Cải tiến mô hình điều khiển mở cửa tự động ứng dụng trong môn học PLC</v>
      </c>
      <c r="AF278" s="3"/>
      <c r="AG278" s="46">
        <f>VLOOKUP($D278,'[2]CSTD CS'!$D$26:$X$346,13,0)</f>
        <v>0</v>
      </c>
      <c r="AH278" s="46"/>
      <c r="AI278" s="49"/>
      <c r="AJ278" s="46">
        <f>VLOOKUP($D278,'[2]CSTD CS'!$D$26:$X$346,15,0)</f>
        <v>0</v>
      </c>
      <c r="AK278" s="46"/>
      <c r="AL278" s="46" t="str">
        <f>VLOOKUP($D278,'[2]CSTD CS'!$D$26:$X$346,17,0)</f>
        <v>Cải tiến  mô hình cửa tự động</v>
      </c>
      <c r="AM278" s="3"/>
      <c r="AN278" s="46">
        <f>VLOOKUP($D278,'[2]CSTD CS'!$D$26:$X$346,16,0)</f>
        <v>0</v>
      </c>
      <c r="AO278" s="46"/>
      <c r="AP278" s="41"/>
      <c r="AQ278" s="46">
        <f>VLOOKUP($D278,'[3]CSTD CS'!$D$25:$AD$344,13,0)</f>
        <v>0</v>
      </c>
      <c r="AR278" s="46"/>
      <c r="AS278" s="3" t="s">
        <v>732</v>
      </c>
      <c r="AT278" s="3"/>
      <c r="AU278" s="46"/>
      <c r="AV278" s="3"/>
      <c r="AW278" s="56"/>
      <c r="AX278" s="46">
        <f>VLOOKUP($D278,'[3]CSTD CS'!$D$25:$AD$344,15,0)</f>
        <v>0</v>
      </c>
      <c r="AY278" s="46"/>
      <c r="AZ278" s="3" t="s">
        <v>847</v>
      </c>
      <c r="BA278" s="3"/>
      <c r="BB278" s="46"/>
      <c r="BC278" s="3"/>
      <c r="BD278" s="33"/>
      <c r="BE278" s="46">
        <f>VLOOKUP($D278,'[3]CSTD CS'!$D$25:$AD$344,17,0)</f>
        <v>0</v>
      </c>
      <c r="BF278" s="46"/>
      <c r="BG278" s="3">
        <v>0</v>
      </c>
      <c r="BH278" s="3"/>
      <c r="BI278" s="46"/>
      <c r="BJ278" s="46"/>
      <c r="BK278" s="46"/>
      <c r="BL278" s="2"/>
      <c r="BM278" s="46">
        <f>VLOOKUP($D278,'[3]CSTD CS'!$D$25:$AD$344,20,0)</f>
        <v>0</v>
      </c>
      <c r="BN278" s="46"/>
      <c r="BO278" s="3">
        <v>0</v>
      </c>
      <c r="BP278" s="46"/>
      <c r="BQ278" s="46"/>
      <c r="BR278" s="46"/>
      <c r="BS278" s="46"/>
      <c r="BT278" s="2"/>
      <c r="BU278" s="46">
        <f>VLOOKUP($D278,'[3]CSTD CS'!$D$25:$AA$344,23,0)</f>
        <v>0</v>
      </c>
      <c r="BV278" s="46">
        <f>VLOOKUP(C278,'[5]TH chi tiet'!$N$15:$Q$161,4,0)</f>
        <v>0</v>
      </c>
      <c r="BW278" s="3" t="s">
        <v>1203</v>
      </c>
      <c r="BX278" s="3"/>
      <c r="BY278" s="46"/>
      <c r="BZ278" s="46"/>
      <c r="CA278" s="46"/>
      <c r="CB278" s="46"/>
      <c r="CC278" s="46" t="str">
        <f>VLOOKUP($D278,'[3]CSTD CS'!$D$25:$AD$344,25,0)</f>
        <v>HTXS NV</v>
      </c>
      <c r="CD278" s="46"/>
      <c r="CE278" s="46" t="s">
        <v>315</v>
      </c>
      <c r="CF278" s="3" t="s">
        <v>1359</v>
      </c>
      <c r="CG278" s="46"/>
      <c r="CH278" s="46">
        <f>VLOOKUP(D278,[7]LTT!$D$10:$Q$342,10,0)</f>
        <v>0</v>
      </c>
      <c r="CI278" s="3"/>
      <c r="CJ278" s="12" t="str">
        <f>VLOOKUP(D278,'[8]XET CUOI NAM'!$E$9:$BF$332,53,0)</f>
        <v>HTT NV</v>
      </c>
      <c r="CK278" s="12">
        <f>VLOOKUP($D278,'[9]Mau 6'!$D$10:$R$333,7,0)</f>
        <v>0</v>
      </c>
      <c r="CL278" s="12"/>
      <c r="CM278" s="3" t="s">
        <v>1536</v>
      </c>
      <c r="CN278" s="12">
        <f t="shared" si="18"/>
        <v>0</v>
      </c>
      <c r="CO278" s="12">
        <f>VLOOKUP($D278,'[9]Mau 6'!$D$10:$R$333,10,0)</f>
        <v>0</v>
      </c>
      <c r="CP278" s="46"/>
      <c r="CQ278" s="12">
        <f>VLOOKUP($D278,'[9]Mau 6'!$D$10:$R$333,10,0)</f>
        <v>0</v>
      </c>
      <c r="CR278" s="12">
        <f>VLOOKUP($D278,'[9]Mau 6'!$D$10:$R$333,10,0)</f>
        <v>0</v>
      </c>
      <c r="CS278" s="12" t="s">
        <v>431</v>
      </c>
      <c r="CT278" s="12"/>
      <c r="CU278" s="12"/>
      <c r="CV278" s="3" t="s">
        <v>1736</v>
      </c>
      <c r="CW278" s="12"/>
      <c r="CX278" s="12"/>
      <c r="CY278" s="46"/>
      <c r="CZ278" s="46"/>
      <c r="DA278" s="46"/>
      <c r="DB278" s="12" t="s">
        <v>2227</v>
      </c>
      <c r="DC278" s="12">
        <v>0</v>
      </c>
      <c r="DD278" s="12"/>
      <c r="DE278" s="17" t="s">
        <v>2166</v>
      </c>
      <c r="DF278" s="5">
        <f>VLOOKUP($C278,'[22]ĐĂNG KÝ TĐ KEM SKKN'!$C$9:$N$38,6,0)</f>
        <v>0</v>
      </c>
      <c r="DG278" s="191"/>
      <c r="DH278" s="191"/>
      <c r="DI278" s="191"/>
      <c r="DJ278" s="205"/>
    </row>
    <row r="279" spans="1:116" s="6" customFormat="1" ht="30" hidden="1" customHeight="1" x14ac:dyDescent="0.25">
      <c r="A279" s="12">
        <f>ROW()-23</f>
        <v>256</v>
      </c>
      <c r="B279" s="12">
        <f>COUNTIF($E$24:E279,E279)</f>
        <v>21</v>
      </c>
      <c r="C279" s="21" t="s">
        <v>292</v>
      </c>
      <c r="D279" s="12" t="str">
        <f>VLOOKUP(C279,'[1]XET CUOI NAM'!$D$9:$E$332,2,0)</f>
        <v>01014025</v>
      </c>
      <c r="E279" s="12" t="s">
        <v>404</v>
      </c>
      <c r="F279" s="12" t="s">
        <v>378</v>
      </c>
      <c r="G279" s="49"/>
      <c r="H279" s="46">
        <f>VLOOKUP($D279,'[2]CSTD CS'!$D$26:$X$346,3,0)</f>
        <v>0</v>
      </c>
      <c r="I279" s="46"/>
      <c r="J279" s="46">
        <f>VLOOKUP($D279,'[2]CSTD CS'!$D$26:$X$346,5,0)</f>
        <v>0</v>
      </c>
      <c r="K279" s="3"/>
      <c r="L279" s="46">
        <f>VLOOKUP($D279,'[2]CSTD CS'!$D$26:$X$346,4,0)</f>
        <v>0</v>
      </c>
      <c r="M279" s="46"/>
      <c r="N279" s="49"/>
      <c r="O279" s="46">
        <f>VLOOKUP($D279,'[2]CSTD CS'!$D$26:$X$346,6,0)</f>
        <v>0</v>
      </c>
      <c r="P279" s="46"/>
      <c r="Q279" s="46" t="str">
        <f>VLOOKUP($D279,'[2]CSTD CS'!$D$26:$X$346,8,0)</f>
        <v>Biên soạn giáo trình Điện tử công suất</v>
      </c>
      <c r="R279" s="3"/>
      <c r="S279" s="46">
        <f>VLOOKUP($D279,'[2]CSTD CS'!$D$26:$X$346,7,0)</f>
        <v>0</v>
      </c>
      <c r="T279" s="46"/>
      <c r="U279" s="49"/>
      <c r="V279" s="46">
        <f>VLOOKUP($D279,'[2]CSTD CS'!$D$26:$X$346,9,0)</f>
        <v>0</v>
      </c>
      <c r="W279" s="46"/>
      <c r="X279" s="46">
        <f>VLOOKUP($D279,'[2]CSTD CS'!$D$26:$X$346,11,0)</f>
        <v>0</v>
      </c>
      <c r="Y279" s="3"/>
      <c r="Z279" s="46">
        <f>VLOOKUP($D279,'[2]CSTD CS'!$D$26:$X$346,10,0)</f>
        <v>0</v>
      </c>
      <c r="AA279" s="46"/>
      <c r="AB279" s="49"/>
      <c r="AC279" s="46">
        <f>VLOOKUP($D279,'[2]CSTD CS'!$D$26:$X$346,12,0)</f>
        <v>0</v>
      </c>
      <c r="AD279" s="46"/>
      <c r="AE279" s="46">
        <f>VLOOKUP($D279,'[2]CSTD CS'!$D$26:$X$346,14,0)</f>
        <v>0</v>
      </c>
      <c r="AF279" s="3"/>
      <c r="AG279" s="46">
        <f>VLOOKUP($D279,'[2]CSTD CS'!$D$26:$X$346,13,0)</f>
        <v>0</v>
      </c>
      <c r="AH279" s="46"/>
      <c r="AI279" s="49"/>
      <c r="AJ279" s="46">
        <f>VLOOKUP($D279,'[2]CSTD CS'!$D$26:$X$346,15,0)</f>
        <v>0</v>
      </c>
      <c r="AK279" s="46"/>
      <c r="AL279" s="46">
        <f>VLOOKUP($D279,'[2]CSTD CS'!$D$26:$X$346,17,0)</f>
        <v>0</v>
      </c>
      <c r="AM279" s="3"/>
      <c r="AN279" s="46">
        <f>VLOOKUP($D279,'[2]CSTD CS'!$D$26:$X$346,16,0)</f>
        <v>0</v>
      </c>
      <c r="AO279" s="46"/>
      <c r="AP279" s="41"/>
      <c r="AQ279" s="46">
        <f>VLOOKUP($D279,'[3]CSTD CS'!$D$25:$AD$344,13,0)</f>
        <v>0</v>
      </c>
      <c r="AR279" s="46"/>
      <c r="AS279" s="3" t="s">
        <v>733</v>
      </c>
      <c r="AT279" s="3"/>
      <c r="AU279" s="46"/>
      <c r="AV279" s="3"/>
      <c r="AW279" s="56"/>
      <c r="AX279" s="46">
        <f>VLOOKUP($D279,'[3]CSTD CS'!$D$25:$AD$344,15,0)</f>
        <v>0</v>
      </c>
      <c r="AY279" s="46"/>
      <c r="AZ279" s="3">
        <v>0</v>
      </c>
      <c r="BA279" s="3"/>
      <c r="BB279" s="46"/>
      <c r="BC279" s="3"/>
      <c r="BD279" s="33"/>
      <c r="BE279" s="46">
        <f>VLOOKUP($D279,'[3]CSTD CS'!$D$25:$AD$344,17,0)</f>
        <v>0</v>
      </c>
      <c r="BF279" s="46"/>
      <c r="BG279" s="3">
        <v>0</v>
      </c>
      <c r="BH279" s="3"/>
      <c r="BI279" s="46"/>
      <c r="BJ279" s="46"/>
      <c r="BK279" s="46"/>
      <c r="BL279" s="2"/>
      <c r="BM279" s="46">
        <f>VLOOKUP($D279,'[3]CSTD CS'!$D$25:$AD$344,20,0)</f>
        <v>0</v>
      </c>
      <c r="BN279" s="46"/>
      <c r="BO279" s="3">
        <v>0</v>
      </c>
      <c r="BP279" s="46"/>
      <c r="BQ279" s="46"/>
      <c r="BR279" s="46"/>
      <c r="BS279" s="46"/>
      <c r="BT279" s="2"/>
      <c r="BU279" s="46">
        <f>VLOOKUP($D279,'[3]CSTD CS'!$D$25:$AA$344,23,0)</f>
        <v>0</v>
      </c>
      <c r="BV279" s="46"/>
      <c r="BW279" s="3">
        <v>0</v>
      </c>
      <c r="BX279" s="3"/>
      <c r="BY279" s="46"/>
      <c r="BZ279" s="46"/>
      <c r="CA279" s="46"/>
      <c r="CB279" s="46"/>
      <c r="CC279" s="46" t="str">
        <f>VLOOKUP($D279,'[3]CSTD CS'!$D$25:$AD$344,25,0)</f>
        <v>HTXS NV</v>
      </c>
      <c r="CD279" s="46"/>
      <c r="CE279" s="46"/>
      <c r="CF279" s="3">
        <v>0</v>
      </c>
      <c r="CG279" s="46"/>
      <c r="CH279" s="46">
        <f>VLOOKUP(D279,[7]LTT!$D$10:$Q$342,10,0)</f>
        <v>0</v>
      </c>
      <c r="CI279" s="3"/>
      <c r="CJ279" s="12" t="str">
        <f>VLOOKUP(D279,'[8]XET CUOI NAM'!$E$9:$BF$332,53,0)</f>
        <v>HTT NV</v>
      </c>
      <c r="CK279" s="12">
        <f>VLOOKUP($D279,'[9]Mau 6'!$D$10:$R$333,7,0)</f>
        <v>0</v>
      </c>
      <c r="CL279" s="12"/>
      <c r="CM279" s="3"/>
      <c r="CN279" s="12">
        <f t="shared" si="18"/>
        <v>0</v>
      </c>
      <c r="CO279" s="12">
        <f>VLOOKUP($D279,'[9]Mau 6'!$D$10:$R$333,10,0)</f>
        <v>0</v>
      </c>
      <c r="CP279" s="46"/>
      <c r="CQ279" s="12">
        <f>VLOOKUP($D279,'[9]Mau 6'!$D$10:$R$333,10,0)</f>
        <v>0</v>
      </c>
      <c r="CR279" s="12">
        <f>VLOOKUP($D279,'[9]Mau 6'!$D$10:$R$333,10,0)</f>
        <v>0</v>
      </c>
      <c r="CS279" s="12" t="s">
        <v>431</v>
      </c>
      <c r="CT279" s="12"/>
      <c r="CU279" s="12"/>
      <c r="CV279" s="3"/>
      <c r="CW279" s="12"/>
      <c r="CX279" s="12"/>
      <c r="CY279" s="46"/>
      <c r="CZ279" s="46"/>
      <c r="DA279" s="46"/>
      <c r="DB279" s="12" t="s">
        <v>2227</v>
      </c>
      <c r="DC279" s="12">
        <v>0</v>
      </c>
      <c r="DD279" s="12">
        <v>0</v>
      </c>
      <c r="DE279" s="5"/>
      <c r="DF279" s="5">
        <f>VLOOKUP($C279,'[22]ĐĂNG KÝ TĐ KEM SKKN'!$C$9:$N$38,6,0)</f>
        <v>0</v>
      </c>
      <c r="DG279" s="191"/>
      <c r="DH279" s="191"/>
      <c r="DI279" s="191"/>
      <c r="DJ279" s="205"/>
    </row>
    <row r="280" spans="1:116" s="6" customFormat="1" ht="30" hidden="1" customHeight="1" x14ac:dyDescent="0.25">
      <c r="A280" s="12">
        <f>ROW()-23</f>
        <v>257</v>
      </c>
      <c r="B280" s="12">
        <f>COUNTIF($E$24:E280,E280)</f>
        <v>22</v>
      </c>
      <c r="C280" s="21" t="s">
        <v>293</v>
      </c>
      <c r="D280" s="12" t="str">
        <f>VLOOKUP(C280,'[1]XET CUOI NAM'!$D$9:$E$332,2,0)</f>
        <v>01014032</v>
      </c>
      <c r="E280" s="12" t="s">
        <v>404</v>
      </c>
      <c r="F280" s="12" t="s">
        <v>378</v>
      </c>
      <c r="G280" s="49"/>
      <c r="H280" s="46">
        <f>VLOOKUP($D280,'[2]CSTD CS'!$D$26:$X$346,3,0)</f>
        <v>0</v>
      </c>
      <c r="I280" s="46"/>
      <c r="J280" s="46">
        <f>VLOOKUP($D280,'[2]CSTD CS'!$D$26:$X$346,5,0)</f>
        <v>0</v>
      </c>
      <c r="K280" s="3"/>
      <c r="L280" s="46">
        <f>VLOOKUP($D280,'[2]CSTD CS'!$D$26:$X$346,4,0)</f>
        <v>0</v>
      </c>
      <c r="M280" s="46"/>
      <c r="N280" s="49"/>
      <c r="O280" s="46">
        <f>VLOOKUP($D280,'[2]CSTD CS'!$D$26:$X$346,6,0)</f>
        <v>0</v>
      </c>
      <c r="P280" s="46"/>
      <c r="Q280" s="46">
        <f>VLOOKUP($D280,'[2]CSTD CS'!$D$26:$X$346,8,0)</f>
        <v>0</v>
      </c>
      <c r="R280" s="3"/>
      <c r="S280" s="46">
        <f>VLOOKUP($D280,'[2]CSTD CS'!$D$26:$X$346,7,0)</f>
        <v>0</v>
      </c>
      <c r="T280" s="46"/>
      <c r="U280" s="49"/>
      <c r="V280" s="46">
        <f>VLOOKUP($D280,'[2]CSTD CS'!$D$26:$X$346,9,0)</f>
        <v>0</v>
      </c>
      <c r="W280" s="46"/>
      <c r="X280" s="46">
        <f>VLOOKUP($D280,'[2]CSTD CS'!$D$26:$X$346,11,0)</f>
        <v>0</v>
      </c>
      <c r="Y280" s="3"/>
      <c r="Z280" s="46">
        <f>VLOOKUP($D280,'[2]CSTD CS'!$D$26:$X$346,10,0)</f>
        <v>0</v>
      </c>
      <c r="AA280" s="46"/>
      <c r="AB280" s="49"/>
      <c r="AC280" s="46">
        <f>VLOOKUP($D280,'[2]CSTD CS'!$D$26:$X$346,12,0)</f>
        <v>0</v>
      </c>
      <c r="AD280" s="46"/>
      <c r="AE280" s="46">
        <f>VLOOKUP($D280,'[2]CSTD CS'!$D$26:$X$346,14,0)</f>
        <v>0</v>
      </c>
      <c r="AF280" s="3"/>
      <c r="AG280" s="46">
        <f>VLOOKUP($D280,'[2]CSTD CS'!$D$26:$X$346,13,0)</f>
        <v>0</v>
      </c>
      <c r="AH280" s="46"/>
      <c r="AI280" s="49"/>
      <c r="AJ280" s="46">
        <f>VLOOKUP($D280,'[2]CSTD CS'!$D$26:$X$346,15,0)</f>
        <v>0</v>
      </c>
      <c r="AK280" s="46"/>
      <c r="AL280" s="46">
        <f>VLOOKUP($D280,'[2]CSTD CS'!$D$26:$X$346,17,0)</f>
        <v>0</v>
      </c>
      <c r="AM280" s="3"/>
      <c r="AN280" s="46">
        <f>VLOOKUP($D280,'[2]CSTD CS'!$D$26:$X$346,16,0)</f>
        <v>0</v>
      </c>
      <c r="AO280" s="46"/>
      <c r="AP280" s="41"/>
      <c r="AQ280" s="46">
        <f>VLOOKUP($D280,'[3]CSTD CS'!$D$25:$AD$344,13,0)</f>
        <v>0</v>
      </c>
      <c r="AR280" s="46"/>
      <c r="AS280" s="3" t="s">
        <v>734</v>
      </c>
      <c r="AT280" s="3"/>
      <c r="AU280" s="46"/>
      <c r="AV280" s="3"/>
      <c r="AW280" s="56"/>
      <c r="AX280" s="46">
        <f>VLOOKUP($D280,'[3]CSTD CS'!$D$25:$AD$344,15,0)</f>
        <v>0</v>
      </c>
      <c r="AY280" s="46"/>
      <c r="AZ280" s="3">
        <v>0</v>
      </c>
      <c r="BA280" s="3"/>
      <c r="BB280" s="46"/>
      <c r="BC280" s="3"/>
      <c r="BD280" s="33"/>
      <c r="BE280" s="46">
        <f>VLOOKUP($D280,'[3]CSTD CS'!$D$25:$AD$344,17,0)</f>
        <v>0</v>
      </c>
      <c r="BF280" s="46"/>
      <c r="BG280" s="3">
        <v>0</v>
      </c>
      <c r="BH280" s="3"/>
      <c r="BI280" s="46"/>
      <c r="BJ280" s="46"/>
      <c r="BK280" s="46"/>
      <c r="BL280" s="2"/>
      <c r="BM280" s="46">
        <f>VLOOKUP($D280,'[3]CSTD CS'!$D$25:$AD$344,20,0)</f>
        <v>0</v>
      </c>
      <c r="BN280" s="46"/>
      <c r="BO280" s="3">
        <v>0</v>
      </c>
      <c r="BP280" s="46"/>
      <c r="BQ280" s="46"/>
      <c r="BR280" s="46"/>
      <c r="BS280" s="46"/>
      <c r="BT280" s="2"/>
      <c r="BU280" s="46">
        <f>VLOOKUP($D280,'[3]CSTD CS'!$D$25:$AA$344,23,0)</f>
        <v>0</v>
      </c>
      <c r="BV280" s="46"/>
      <c r="BW280" s="3">
        <v>0</v>
      </c>
      <c r="BX280" s="3"/>
      <c r="BY280" s="46"/>
      <c r="BZ280" s="46"/>
      <c r="CA280" s="46"/>
      <c r="CB280" s="46"/>
      <c r="CC280" s="46" t="str">
        <f>VLOOKUP($D280,'[3]CSTD CS'!$D$25:$AD$344,25,0)</f>
        <v>HTXS NV</v>
      </c>
      <c r="CD280" s="46"/>
      <c r="CE280" s="46"/>
      <c r="CF280" s="3">
        <v>0</v>
      </c>
      <c r="CG280" s="46"/>
      <c r="CH280" s="46">
        <f>VLOOKUP(D280,[7]LTT!$D$10:$Q$342,10,0)</f>
        <v>0</v>
      </c>
      <c r="CI280" s="3"/>
      <c r="CJ280" s="12" t="str">
        <f>VLOOKUP(D280,'[8]XET CUOI NAM'!$E$9:$BF$332,53,0)</f>
        <v>HTT NV</v>
      </c>
      <c r="CK280" s="12">
        <f>VLOOKUP($D280,'[9]Mau 6'!$D$10:$R$333,7,0)</f>
        <v>0</v>
      </c>
      <c r="CL280" s="12"/>
      <c r="CM280" s="3"/>
      <c r="CN280" s="12">
        <f t="shared" si="18"/>
        <v>0</v>
      </c>
      <c r="CO280" s="12">
        <f>VLOOKUP($D280,'[9]Mau 6'!$D$10:$R$333,10,0)</f>
        <v>0</v>
      </c>
      <c r="CP280" s="46"/>
      <c r="CQ280" s="12">
        <f>VLOOKUP($D280,'[9]Mau 6'!$D$10:$R$333,10,0)</f>
        <v>0</v>
      </c>
      <c r="CR280" s="12">
        <f>VLOOKUP($D280,'[9]Mau 6'!$D$10:$R$333,10,0)</f>
        <v>0</v>
      </c>
      <c r="CS280" s="12" t="s">
        <v>431</v>
      </c>
      <c r="CT280" s="12"/>
      <c r="CU280" s="12"/>
      <c r="CV280" s="3"/>
      <c r="CW280" s="12"/>
      <c r="CX280" s="12"/>
      <c r="CY280" s="46"/>
      <c r="CZ280" s="46"/>
      <c r="DA280" s="46"/>
      <c r="DB280" s="12" t="s">
        <v>2227</v>
      </c>
      <c r="DC280" s="12">
        <v>0</v>
      </c>
      <c r="DD280" s="12">
        <v>0</v>
      </c>
      <c r="DE280" s="5"/>
      <c r="DF280" s="5">
        <f>VLOOKUP($C280,'[22]ĐĂNG KÝ TĐ KEM SKKN'!$C$9:$N$38,6,0)</f>
        <v>0</v>
      </c>
      <c r="DG280" s="191"/>
      <c r="DH280" s="191"/>
      <c r="DI280" s="191"/>
      <c r="DJ280" s="205"/>
    </row>
    <row r="281" spans="1:116" s="6" customFormat="1" ht="30" hidden="1" customHeight="1" x14ac:dyDescent="0.25">
      <c r="A281" s="12">
        <f>ROW()-23</f>
        <v>258</v>
      </c>
      <c r="B281" s="12">
        <f>COUNTIF($E$24:E281,E281)</f>
        <v>23</v>
      </c>
      <c r="C281" s="21" t="s">
        <v>294</v>
      </c>
      <c r="D281" s="12" t="str">
        <f>VLOOKUP(C281,'[1]XET CUOI NAM'!$D$9:$E$332,2,0)</f>
        <v>01014006</v>
      </c>
      <c r="E281" s="12" t="s">
        <v>404</v>
      </c>
      <c r="F281" s="12" t="s">
        <v>378</v>
      </c>
      <c r="G281" s="49"/>
      <c r="H281" s="46" t="str">
        <f>VLOOKUP($D281,'[2]CSTD CS'!$D$26:$X$346,3,0)</f>
        <v>x</v>
      </c>
      <c r="I281" s="46"/>
      <c r="J281" s="46" t="str">
        <f>VLOOKUP($D281,'[2]CSTD CS'!$D$26:$X$346,5,0)</f>
        <v>Biên soạn giáo trình Cung Cấp Điện cho hệ CĐKT</v>
      </c>
      <c r="K281" s="3"/>
      <c r="L281" s="46" t="str">
        <f>VLOOKUP($D281,'[2]CSTD CS'!$D$26:$X$346,4,0)</f>
        <v>x</v>
      </c>
      <c r="M281" s="46"/>
      <c r="N281" s="49"/>
      <c r="O281" s="46">
        <f>VLOOKUP($D281,'[2]CSTD CS'!$D$26:$X$346,6,0)</f>
        <v>0</v>
      </c>
      <c r="P281" s="46"/>
      <c r="Q281" s="46">
        <f>VLOOKUP($D281,'[2]CSTD CS'!$D$26:$X$346,8,0)</f>
        <v>0</v>
      </c>
      <c r="R281" s="3"/>
      <c r="S281" s="46">
        <f>VLOOKUP($D281,'[2]CSTD CS'!$D$26:$X$346,7,0)</f>
        <v>0</v>
      </c>
      <c r="T281" s="46"/>
      <c r="U281" s="49"/>
      <c r="V281" s="46">
        <f>VLOOKUP($D281,'[2]CSTD CS'!$D$26:$X$346,9,0)</f>
        <v>0</v>
      </c>
      <c r="W281" s="46"/>
      <c r="X281" s="46">
        <f>VLOOKUP($D281,'[2]CSTD CS'!$D$26:$X$346,11,0)</f>
        <v>0</v>
      </c>
      <c r="Y281" s="3"/>
      <c r="Z281" s="46">
        <f>VLOOKUP($D281,'[2]CSTD CS'!$D$26:$X$346,10,0)</f>
        <v>0</v>
      </c>
      <c r="AA281" s="46"/>
      <c r="AB281" s="49"/>
      <c r="AC281" s="46">
        <f>VLOOKUP($D281,'[2]CSTD CS'!$D$26:$X$346,12,0)</f>
        <v>0</v>
      </c>
      <c r="AD281" s="46"/>
      <c r="AE281" s="46">
        <f>VLOOKUP($D281,'[2]CSTD CS'!$D$26:$X$346,14,0)</f>
        <v>0</v>
      </c>
      <c r="AF281" s="3"/>
      <c r="AG281" s="46">
        <f>VLOOKUP($D281,'[2]CSTD CS'!$D$26:$X$346,13,0)</f>
        <v>0</v>
      </c>
      <c r="AH281" s="46"/>
      <c r="AI281" s="49"/>
      <c r="AJ281" s="46">
        <f>VLOOKUP($D281,'[2]CSTD CS'!$D$26:$X$346,15,0)</f>
        <v>0</v>
      </c>
      <c r="AK281" s="46"/>
      <c r="AL281" s="46">
        <f>VLOOKUP($D281,'[2]CSTD CS'!$D$26:$X$346,17,0)</f>
        <v>0</v>
      </c>
      <c r="AM281" s="3"/>
      <c r="AN281" s="46">
        <f>VLOOKUP($D281,'[2]CSTD CS'!$D$26:$X$346,16,0)</f>
        <v>0</v>
      </c>
      <c r="AO281" s="46"/>
      <c r="AP281" s="41"/>
      <c r="AQ281" s="46">
        <f>VLOOKUP($D281,'[3]CSTD CS'!$D$25:$AD$344,13,0)</f>
        <v>0</v>
      </c>
      <c r="AR281" s="46"/>
      <c r="AS281" s="3" t="s">
        <v>735</v>
      </c>
      <c r="AT281" s="3"/>
      <c r="AU281" s="46"/>
      <c r="AV281" s="3"/>
      <c r="AW281" s="56"/>
      <c r="AX281" s="46">
        <f>VLOOKUP($D281,'[3]CSTD CS'!$D$25:$AD$344,15,0)</f>
        <v>0</v>
      </c>
      <c r="AY281" s="46"/>
      <c r="AZ281" s="3">
        <v>0</v>
      </c>
      <c r="BA281" s="3"/>
      <c r="BB281" s="46"/>
      <c r="BC281" s="3"/>
      <c r="BD281" s="33"/>
      <c r="BE281" s="46">
        <f>VLOOKUP($D281,'[3]CSTD CS'!$D$25:$AD$344,17,0)</f>
        <v>0</v>
      </c>
      <c r="BF281" s="46"/>
      <c r="BG281" s="3">
        <v>0</v>
      </c>
      <c r="BH281" s="3"/>
      <c r="BI281" s="46"/>
      <c r="BJ281" s="46"/>
      <c r="BK281" s="46"/>
      <c r="BL281" s="2"/>
      <c r="BM281" s="46">
        <f>VLOOKUP($D281,'[3]CSTD CS'!$D$25:$AD$344,20,0)</f>
        <v>0</v>
      </c>
      <c r="BN281" s="46"/>
      <c r="BO281" s="3">
        <v>0</v>
      </c>
      <c r="BP281" s="46"/>
      <c r="BQ281" s="46"/>
      <c r="BR281" s="46"/>
      <c r="BS281" s="46"/>
      <c r="BT281" s="2"/>
      <c r="BU281" s="46">
        <f>VLOOKUP($D281,'[3]CSTD CS'!$D$25:$AA$344,23,0)</f>
        <v>0</v>
      </c>
      <c r="BV281" s="46"/>
      <c r="BW281" s="3">
        <v>0</v>
      </c>
      <c r="BX281" s="3"/>
      <c r="BY281" s="46"/>
      <c r="BZ281" s="46"/>
      <c r="CA281" s="46"/>
      <c r="CB281" s="46"/>
      <c r="CC281" s="46" t="str">
        <f>VLOOKUP($D281,'[3]CSTD CS'!$D$25:$AD$344,25,0)</f>
        <v>HTXS NV</v>
      </c>
      <c r="CD281" s="46"/>
      <c r="CE281" s="46"/>
      <c r="CF281" s="3" t="s">
        <v>1360</v>
      </c>
      <c r="CG281" s="46"/>
      <c r="CH281" s="46">
        <f>VLOOKUP(D281,[7]LTT!$D$10:$Q$342,10,0)</f>
        <v>0</v>
      </c>
      <c r="CI281" s="3"/>
      <c r="CJ281" s="12" t="str">
        <f>VLOOKUP(D281,'[8]XET CUOI NAM'!$E$9:$BF$332,53,0)</f>
        <v>HTT NV</v>
      </c>
      <c r="CK281" s="12">
        <f>VLOOKUP($D281,'[9]Mau 6'!$D$10:$R$333,7,0)</f>
        <v>0</v>
      </c>
      <c r="CL281" s="12"/>
      <c r="CM281" s="3"/>
      <c r="CN281" s="12">
        <f t="shared" si="18"/>
        <v>0</v>
      </c>
      <c r="CO281" s="12">
        <f>VLOOKUP($D281,'[9]Mau 6'!$D$10:$R$333,10,0)</f>
        <v>0</v>
      </c>
      <c r="CP281" s="46"/>
      <c r="CQ281" s="12">
        <f>VLOOKUP($D281,'[9]Mau 6'!$D$10:$R$333,10,0)</f>
        <v>0</v>
      </c>
      <c r="CR281" s="12" t="s">
        <v>315</v>
      </c>
      <c r="CS281" s="12" t="s">
        <v>371</v>
      </c>
      <c r="CT281" s="12"/>
      <c r="CU281" s="12"/>
      <c r="CV281" s="3"/>
      <c r="CW281" s="12"/>
      <c r="CX281" s="12"/>
      <c r="CY281" s="46"/>
      <c r="CZ281" s="46"/>
      <c r="DA281" s="46"/>
      <c r="DB281" s="12" t="s">
        <v>2227</v>
      </c>
      <c r="DC281" s="12">
        <v>0</v>
      </c>
      <c r="DD281" s="12">
        <v>0</v>
      </c>
      <c r="DE281" s="5"/>
      <c r="DF281" s="5">
        <f>VLOOKUP($C281,'[22]ĐĂNG KÝ TĐ KEM SKKN'!$C$9:$N$38,6,0)</f>
        <v>0</v>
      </c>
      <c r="DG281" s="191"/>
      <c r="DH281" s="191"/>
      <c r="DI281" s="191"/>
      <c r="DJ281" s="205"/>
    </row>
    <row r="282" spans="1:116" s="9" customFormat="1" ht="30" hidden="1" customHeight="1" x14ac:dyDescent="0.25">
      <c r="A282" s="12">
        <f>ROW()-23</f>
        <v>259</v>
      </c>
      <c r="B282" s="12">
        <f>COUNTIF($E$24:E282,E282)</f>
        <v>24</v>
      </c>
      <c r="C282" s="21" t="s">
        <v>295</v>
      </c>
      <c r="D282" s="12" t="str">
        <f>VLOOKUP(C282,'[1]XET CUOI NAM'!$D$9:$E$332,2,0)</f>
        <v>01014009</v>
      </c>
      <c r="E282" s="12" t="s">
        <v>404</v>
      </c>
      <c r="F282" s="12" t="s">
        <v>378</v>
      </c>
      <c r="G282" s="49"/>
      <c r="H282" s="46" t="str">
        <f>VLOOKUP($D282,'[2]CSTD CS'!$D$26:$X$346,3,0)</f>
        <v>x</v>
      </c>
      <c r="I282" s="46"/>
      <c r="J282" s="46" t="str">
        <f>VLOOKUP($D282,'[2]CSTD CS'!$D$26:$X$346,5,0)</f>
        <v>Biên soạn bài tập thực hành KT Xung-Số hệ TCCN</v>
      </c>
      <c r="K282" s="3"/>
      <c r="L282" s="46" t="str">
        <f>VLOOKUP($D282,'[2]CSTD CS'!$D$26:$X$346,4,0)</f>
        <v>x</v>
      </c>
      <c r="M282" s="46"/>
      <c r="N282" s="49"/>
      <c r="O282" s="46" t="str">
        <f>VLOOKUP($D282,'[2]CSTD CS'!$D$26:$X$346,6,0)</f>
        <v>x</v>
      </c>
      <c r="P282" s="46"/>
      <c r="Q282" s="46" t="str">
        <f>VLOOKUP($D282,'[2]CSTD CS'!$D$26:$X$346,8,0)</f>
        <v xml:space="preserve">Biên soạn giáo trình thực hành PLC hệ TCCN </v>
      </c>
      <c r="R282" s="3"/>
      <c r="S282" s="46">
        <f>VLOOKUP($D282,'[2]CSTD CS'!$D$26:$X$346,7,0)</f>
        <v>0</v>
      </c>
      <c r="T282" s="46"/>
      <c r="U282" s="49"/>
      <c r="V282" s="46" t="str">
        <f>VLOOKUP($D282,'[2]CSTD CS'!$D$26:$X$346,9,0)</f>
        <v>x</v>
      </c>
      <c r="W282" s="46"/>
      <c r="X282" s="46" t="str">
        <f>VLOOKUP($D282,'[2]CSTD CS'!$D$26:$X$346,11,0)</f>
        <v>Biên soạn bài giảng điện tử Kỹ thuật số Cao đẳng</v>
      </c>
      <c r="Y282" s="3"/>
      <c r="Z282" s="46" t="str">
        <f>VLOOKUP($D282,'[2]CSTD CS'!$D$26:$X$346,10,0)</f>
        <v>x</v>
      </c>
      <c r="AA282" s="46"/>
      <c r="AB282" s="49"/>
      <c r="AC282" s="46" t="str">
        <f>VLOOKUP($D282,'[2]CSTD CS'!$D$26:$X$346,12,0)</f>
        <v>x</v>
      </c>
      <c r="AD282" s="46"/>
      <c r="AE282" s="46" t="str">
        <f>VLOOKUP($D282,'[2]CSTD CS'!$D$26:$X$346,14,0)</f>
        <v>Cải tiến tài liệu học tập Thực hành Điện tử công suất hệ TCCN tiếp cận thực tế</v>
      </c>
      <c r="AF282" s="3"/>
      <c r="AG282" s="46">
        <f>VLOOKUP($D282,'[2]CSTD CS'!$D$26:$X$346,13,0)</f>
        <v>0</v>
      </c>
      <c r="AH282" s="46"/>
      <c r="AI282" s="49"/>
      <c r="AJ282" s="46">
        <f>VLOOKUP($D282,'[2]CSTD CS'!$D$26:$X$346,15,0)</f>
        <v>0</v>
      </c>
      <c r="AK282" s="46"/>
      <c r="AL282" s="46" t="str">
        <f>VLOOKUP($D282,'[2]CSTD CS'!$D$26:$X$346,17,0)</f>
        <v>Biên soạn tài liệu học tập Thực tập kỹ thuật mạch tương tự - Cảm biến bậc Trung cấp chuyên nghiệp</v>
      </c>
      <c r="AM282" s="3"/>
      <c r="AN282" s="46">
        <f>VLOOKUP($D282,'[2]CSTD CS'!$D$26:$X$346,16,0)</f>
        <v>0</v>
      </c>
      <c r="AO282" s="46"/>
      <c r="AP282" s="41"/>
      <c r="AQ282" s="46">
        <f>VLOOKUP($D282,'[3]CSTD CS'!$D$25:$AD$344,13,0)</f>
        <v>0</v>
      </c>
      <c r="AR282" s="46"/>
      <c r="AS282" s="3" t="s">
        <v>736</v>
      </c>
      <c r="AT282" s="3"/>
      <c r="AU282" s="46"/>
      <c r="AV282" s="3"/>
      <c r="AW282" s="56"/>
      <c r="AX282" s="46">
        <f>VLOOKUP($D282,'[3]CSTD CS'!$D$25:$AD$344,15,0)</f>
        <v>0</v>
      </c>
      <c r="AY282" s="46"/>
      <c r="AZ282" s="3" t="s">
        <v>848</v>
      </c>
      <c r="BA282" s="3"/>
      <c r="BB282" s="46"/>
      <c r="BC282" s="3"/>
      <c r="BD282" s="33"/>
      <c r="BE282" s="46">
        <f>VLOOKUP($D282,'[3]CSTD CS'!$D$25:$AD$344,17,0)</f>
        <v>0</v>
      </c>
      <c r="BF282" s="46"/>
      <c r="BG282" s="3">
        <v>0</v>
      </c>
      <c r="BH282" s="3"/>
      <c r="BI282" s="46"/>
      <c r="BJ282" s="46"/>
      <c r="BK282" s="46"/>
      <c r="BL282" s="2"/>
      <c r="BM282" s="46">
        <f>VLOOKUP($D282,'[3]CSTD CS'!$D$25:$AD$344,20,0)</f>
        <v>0</v>
      </c>
      <c r="BN282" s="46"/>
      <c r="BO282" s="3">
        <v>0</v>
      </c>
      <c r="BP282" s="46"/>
      <c r="BQ282" s="46"/>
      <c r="BR282" s="46"/>
      <c r="BS282" s="46"/>
      <c r="BT282" s="2"/>
      <c r="BU282" s="46">
        <f>VLOOKUP($D282,'[3]CSTD CS'!$D$25:$AA$344,23,0)</f>
        <v>0</v>
      </c>
      <c r="BV282" s="46"/>
      <c r="BW282" s="3">
        <v>0</v>
      </c>
      <c r="BX282" s="3"/>
      <c r="BY282" s="46"/>
      <c r="BZ282" s="46"/>
      <c r="CA282" s="46"/>
      <c r="CB282" s="46"/>
      <c r="CC282" s="46" t="str">
        <f>VLOOKUP($D282,'[3]CSTD CS'!$D$25:$AD$344,25,0)</f>
        <v>HTXS NV</v>
      </c>
      <c r="CD282" s="46"/>
      <c r="CE282" s="46"/>
      <c r="CF282" s="3">
        <v>0</v>
      </c>
      <c r="CG282" s="46"/>
      <c r="CH282" s="46">
        <f>VLOOKUP(D282,[7]LTT!$D$10:$Q$342,10,0)</f>
        <v>0</v>
      </c>
      <c r="CI282" s="3"/>
      <c r="CJ282" s="12" t="str">
        <f>VLOOKUP(D282,'[8]XET CUOI NAM'!$E$9:$BF$332,53,0)</f>
        <v>HTT NV</v>
      </c>
      <c r="CK282" s="12">
        <f>VLOOKUP($D282,'[9]Mau 6'!$D$10:$R$333,7,0)</f>
        <v>0</v>
      </c>
      <c r="CL282" s="12"/>
      <c r="CM282" s="3"/>
      <c r="CN282" s="12">
        <f t="shared" si="18"/>
        <v>0</v>
      </c>
      <c r="CO282" s="12">
        <f>VLOOKUP($D282,'[9]Mau 6'!$D$10:$R$333,10,0)</f>
        <v>0</v>
      </c>
      <c r="CP282" s="46"/>
      <c r="CQ282" s="12">
        <f>VLOOKUP($D282,'[9]Mau 6'!$D$10:$R$333,10,0)</f>
        <v>0</v>
      </c>
      <c r="CR282" s="12">
        <f>VLOOKUP($D282,'[9]Mau 6'!$D$10:$R$333,10,0)</f>
        <v>0</v>
      </c>
      <c r="CS282" s="12" t="s">
        <v>431</v>
      </c>
      <c r="CT282" s="12"/>
      <c r="CU282" s="12"/>
      <c r="CV282" s="3"/>
      <c r="CW282" s="12"/>
      <c r="CX282" s="12"/>
      <c r="CY282" s="46"/>
      <c r="CZ282" s="46"/>
      <c r="DA282" s="46"/>
      <c r="DB282" s="12" t="s">
        <v>2227</v>
      </c>
      <c r="DC282" s="12">
        <v>0</v>
      </c>
      <c r="DD282" s="12">
        <v>0</v>
      </c>
      <c r="DE282" s="5"/>
      <c r="DF282" s="5">
        <f>VLOOKUP($C282,'[22]ĐĂNG KÝ TĐ KEM SKKN'!$C$9:$N$38,6,0)</f>
        <v>0</v>
      </c>
      <c r="DG282" s="5"/>
      <c r="DH282" s="5"/>
      <c r="DI282" s="5"/>
      <c r="DJ282" s="5"/>
    </row>
    <row r="283" spans="1:116" s="9" customFormat="1" ht="30" hidden="1" customHeight="1" x14ac:dyDescent="0.25">
      <c r="A283" s="12">
        <f>IF(C283="","",SUBTOTAL(3,$D$24:D283))</f>
        <v>24</v>
      </c>
      <c r="B283" s="12">
        <f>COUNTIF($E$24:E283,E283)</f>
        <v>25</v>
      </c>
      <c r="C283" s="322" t="s">
        <v>296</v>
      </c>
      <c r="D283" s="12" t="str">
        <f>VLOOKUP(C283,'[1]XET CUOI NAM'!$D$9:$E$332,2,0)</f>
        <v>01014045</v>
      </c>
      <c r="E283" s="12" t="s">
        <v>404</v>
      </c>
      <c r="F283" s="12" t="s">
        <v>378</v>
      </c>
      <c r="G283" s="49"/>
      <c r="H283" s="46">
        <f>VLOOKUP($D283,'[2]CSTD CS'!$D$26:$X$346,3,0)</f>
        <v>0</v>
      </c>
      <c r="I283" s="46"/>
      <c r="J283" s="46">
        <f>VLOOKUP($D283,'[2]CSTD CS'!$D$26:$X$346,5,0)</f>
        <v>0</v>
      </c>
      <c r="K283" s="3"/>
      <c r="L283" s="46">
        <f>VLOOKUP($D283,'[2]CSTD CS'!$D$26:$X$346,4,0)</f>
        <v>0</v>
      </c>
      <c r="M283" s="46"/>
      <c r="N283" s="49"/>
      <c r="O283" s="46">
        <f>VLOOKUP($D283,'[2]CSTD CS'!$D$26:$X$346,6,0)</f>
        <v>0</v>
      </c>
      <c r="P283" s="46"/>
      <c r="Q283" s="46">
        <f>VLOOKUP($D283,'[2]CSTD CS'!$D$26:$X$346,8,0)</f>
        <v>0</v>
      </c>
      <c r="R283" s="3"/>
      <c r="S283" s="46">
        <f>VLOOKUP($D283,'[2]CSTD CS'!$D$26:$X$346,7,0)</f>
        <v>0</v>
      </c>
      <c r="T283" s="46"/>
      <c r="U283" s="49"/>
      <c r="V283" s="46">
        <f>VLOOKUP($D283,'[2]CSTD CS'!$D$26:$X$346,9,0)</f>
        <v>0</v>
      </c>
      <c r="W283" s="46"/>
      <c r="X283" s="46">
        <f>VLOOKUP($D283,'[2]CSTD CS'!$D$26:$X$346,11,0)</f>
        <v>0</v>
      </c>
      <c r="Y283" s="3"/>
      <c r="Z283" s="46"/>
      <c r="AA283" s="46"/>
      <c r="AB283" s="49"/>
      <c r="AC283" s="46">
        <f>VLOOKUP($D283,'[2]CSTD CS'!$D$26:$X$346,12,0)</f>
        <v>0</v>
      </c>
      <c r="AD283" s="46"/>
      <c r="AE283" s="46">
        <f>VLOOKUP($D283,'[2]CSTD CS'!$D$26:$X$346,14,0)</f>
        <v>0</v>
      </c>
      <c r="AF283" s="3"/>
      <c r="AG283" s="46">
        <f>VLOOKUP($D283,'[2]CSTD CS'!$D$26:$X$346,13,0)</f>
        <v>0</v>
      </c>
      <c r="AH283" s="46"/>
      <c r="AI283" s="49"/>
      <c r="AJ283" s="46">
        <f>VLOOKUP($D283,'[2]CSTD CS'!$D$26:$X$346,15,0)</f>
        <v>0</v>
      </c>
      <c r="AK283" s="46"/>
      <c r="AL283" s="46">
        <f>VLOOKUP($D283,'[2]CSTD CS'!$D$26:$X$346,17,0)</f>
        <v>0</v>
      </c>
      <c r="AM283" s="3"/>
      <c r="AN283" s="46">
        <f>VLOOKUP($D283,'[2]CSTD CS'!$D$26:$X$346,16,0)</f>
        <v>0</v>
      </c>
      <c r="AO283" s="46"/>
      <c r="AP283" s="41"/>
      <c r="AQ283" s="46">
        <f>VLOOKUP($D283,'[3]CSTD CS'!$D$25:$AD$344,13,0)</f>
        <v>0</v>
      </c>
      <c r="AR283" s="46"/>
      <c r="AS283" s="3">
        <v>0</v>
      </c>
      <c r="AT283" s="3"/>
      <c r="AU283" s="46"/>
      <c r="AV283" s="3"/>
      <c r="AW283" s="56"/>
      <c r="AX283" s="46">
        <f>VLOOKUP($D283,'[3]CSTD CS'!$D$25:$AD$344,15,0)</f>
        <v>0</v>
      </c>
      <c r="AY283" s="46"/>
      <c r="AZ283" s="3">
        <v>0</v>
      </c>
      <c r="BA283" s="3"/>
      <c r="BB283" s="46"/>
      <c r="BC283" s="3"/>
      <c r="BD283" s="33"/>
      <c r="BE283" s="46">
        <f>VLOOKUP($D283,'[3]CSTD CS'!$D$25:$AD$344,17,0)</f>
        <v>0</v>
      </c>
      <c r="BF283" s="46"/>
      <c r="BG283" s="3">
        <v>0</v>
      </c>
      <c r="BH283" s="3"/>
      <c r="BI283" s="46"/>
      <c r="BJ283" s="46"/>
      <c r="BK283" s="46"/>
      <c r="BL283" s="73"/>
      <c r="BM283" s="46">
        <f>VLOOKUP($D283,'[3]CSTD CS'!$D$25:$AD$344,20,0)</f>
        <v>0</v>
      </c>
      <c r="BN283" s="46"/>
      <c r="BO283" s="3">
        <v>0</v>
      </c>
      <c r="BP283" s="46"/>
      <c r="BQ283" s="46"/>
      <c r="BR283" s="46"/>
      <c r="BS283" s="46"/>
      <c r="BT283" s="73"/>
      <c r="BU283" s="46" t="str">
        <f>VLOOKUP($D283,'[3]CSTD CS'!$D$25:$AA$344,23,0)</f>
        <v>x</v>
      </c>
      <c r="BV283" s="46" t="str">
        <f>VLOOKUP(C283,'[5]TH chi tiet'!$N$15:$Q$161,4,0)</f>
        <v>X</v>
      </c>
      <c r="BW283" s="3" t="s">
        <v>1204</v>
      </c>
      <c r="BX283" s="3"/>
      <c r="BY283" s="46"/>
      <c r="BZ283" s="46"/>
      <c r="CA283" s="46"/>
      <c r="CB283" s="46"/>
      <c r="CC283" s="46" t="str">
        <f>VLOOKUP($D283,'[3]CSTD CS'!$D$25:$AD$344,25,0)</f>
        <v>HTXS NV</v>
      </c>
      <c r="CD283" s="46" t="str">
        <f>VLOOKUP($C283,[6]LTT!$C$10:$J$342,7,0)</f>
        <v>X</v>
      </c>
      <c r="CE283" s="46" t="s">
        <v>315</v>
      </c>
      <c r="CF283" s="3" t="s">
        <v>1361</v>
      </c>
      <c r="CG283" s="46"/>
      <c r="CH283" s="46" t="str">
        <f>VLOOKUP(D283,[7]LTT!$D$10:$Q$342,10,0)</f>
        <v>X</v>
      </c>
      <c r="CI283" s="3"/>
      <c r="CJ283" s="12" t="str">
        <f>VLOOKUP(D283,'[8]XET CUOI NAM'!$E$9:$BF$332,53,0)</f>
        <v>HTXS NV</v>
      </c>
      <c r="CK283" s="12" t="str">
        <f>VLOOKUP($D283,'[9]Mau 6'!$D$10:$R$333,7,0)</f>
        <v>X</v>
      </c>
      <c r="CL283" s="12" t="str">
        <f>VLOOKUP(D283,[10]PL7!$F$17:$G$117,2,0)</f>
        <v>X</v>
      </c>
      <c r="CM283" s="3" t="s">
        <v>1537</v>
      </c>
      <c r="CN283" s="12" t="s">
        <v>315</v>
      </c>
      <c r="CO283" s="12">
        <f>VLOOKUP($D283,'[9]Mau 6'!$D$10:$R$333,10,0)</f>
        <v>0</v>
      </c>
      <c r="CP283" s="46"/>
      <c r="CQ283" s="12">
        <f>VLOOKUP($D283,'[9]Mau 6'!$D$10:$R$333,10,0)</f>
        <v>0</v>
      </c>
      <c r="CR283" s="12">
        <f>VLOOKUP($D283,'[9]Mau 6'!$D$10:$R$333,10,0)</f>
        <v>0</v>
      </c>
      <c r="CS283" s="12" t="s">
        <v>371</v>
      </c>
      <c r="CT283" s="12" t="s">
        <v>315</v>
      </c>
      <c r="CU283" s="12" t="str">
        <f>VLOOKUP($D283,'[11]XET CUOI NAM'!$E$9:$BF$336,47,0)</f>
        <v>Tốt</v>
      </c>
      <c r="CV283" s="3" t="s">
        <v>1737</v>
      </c>
      <c r="CW283" s="46"/>
      <c r="CX283" s="203" t="s">
        <v>315</v>
      </c>
      <c r="CY283" s="46"/>
      <c r="CZ283" s="46"/>
      <c r="DA283" s="46"/>
      <c r="DB283" s="12" t="s">
        <v>2226</v>
      </c>
      <c r="DC283" s="12" t="s">
        <v>315</v>
      </c>
      <c r="DD283" s="12" t="s">
        <v>2226</v>
      </c>
      <c r="DE283" s="17" t="s">
        <v>2167</v>
      </c>
      <c r="DF283" s="5" t="str">
        <f>VLOOKUP($C283,'[22]ĐĂNG KÝ TĐ KEM SKKN'!$C$9:$N$38,6,0)</f>
        <v>X</v>
      </c>
      <c r="DG283" s="5"/>
      <c r="DH283" s="5"/>
      <c r="DI283" s="5"/>
      <c r="DJ283" s="5"/>
    </row>
    <row r="284" spans="1:116" s="16" customFormat="1" ht="30" hidden="1" customHeight="1" x14ac:dyDescent="0.25">
      <c r="A284" s="12">
        <f>ROW()-23</f>
        <v>261</v>
      </c>
      <c r="B284" s="12">
        <f>COUNTIF($E$24:E284,E284)</f>
        <v>26</v>
      </c>
      <c r="C284" s="21" t="s">
        <v>297</v>
      </c>
      <c r="D284" s="12" t="str">
        <f>VLOOKUP(C284,'[1]XET CUOI NAM'!$D$9:$E$332,2,0)</f>
        <v>01014021</v>
      </c>
      <c r="E284" s="12" t="s">
        <v>404</v>
      </c>
      <c r="F284" s="12" t="s">
        <v>378</v>
      </c>
      <c r="G284" s="49"/>
      <c r="H284" s="46">
        <f>VLOOKUP($D284,'[2]CSTD CS'!$D$26:$X$346,3,0)</f>
        <v>0</v>
      </c>
      <c r="I284" s="46"/>
      <c r="J284" s="46">
        <f>VLOOKUP($D284,'[2]CSTD CS'!$D$26:$X$346,5,0)</f>
        <v>0</v>
      </c>
      <c r="K284" s="3"/>
      <c r="L284" s="46">
        <f>VLOOKUP($D284,'[2]CSTD CS'!$D$26:$X$346,4,0)</f>
        <v>0</v>
      </c>
      <c r="M284" s="46"/>
      <c r="N284" s="49"/>
      <c r="O284" s="46">
        <f>VLOOKUP($D284,'[2]CSTD CS'!$D$26:$X$346,6,0)</f>
        <v>0</v>
      </c>
      <c r="P284" s="46"/>
      <c r="Q284" s="46">
        <f>VLOOKUP($D284,'[2]CSTD CS'!$D$26:$X$346,8,0)</f>
        <v>0</v>
      </c>
      <c r="R284" s="3"/>
      <c r="S284" s="46">
        <f>VLOOKUP($D284,'[2]CSTD CS'!$D$26:$X$346,7,0)</f>
        <v>0</v>
      </c>
      <c r="T284" s="46"/>
      <c r="U284" s="49"/>
      <c r="V284" s="46" t="str">
        <f>VLOOKUP($D284,'[2]CSTD CS'!$D$26:$X$346,9,0)</f>
        <v>x</v>
      </c>
      <c r="W284" s="46"/>
      <c r="X284" s="46" t="str">
        <f>VLOOKUP($D284,'[2]CSTD CS'!$D$26:$X$346,11,0)</f>
        <v>Hiệu chỉnh đề cương chi tiết môn học KTMĐT2</v>
      </c>
      <c r="Y284" s="3"/>
      <c r="Z284" s="46">
        <f>VLOOKUP($D284,'[2]CSTD CS'!$D$26:$X$346,10,0)</f>
        <v>0</v>
      </c>
      <c r="AA284" s="46"/>
      <c r="AB284" s="49"/>
      <c r="AC284" s="46">
        <f>VLOOKUP($D284,'[2]CSTD CS'!$D$26:$X$346,12,0)</f>
        <v>0</v>
      </c>
      <c r="AD284" s="46"/>
      <c r="AE284" s="46">
        <f>VLOOKUP($D284,'[2]CSTD CS'!$D$26:$X$346,14,0)</f>
        <v>0</v>
      </c>
      <c r="AF284" s="3"/>
      <c r="AG284" s="46">
        <f>VLOOKUP($D284,'[2]CSTD CS'!$D$26:$X$346,13,0)</f>
        <v>0</v>
      </c>
      <c r="AH284" s="46"/>
      <c r="AI284" s="49"/>
      <c r="AJ284" s="46">
        <f>VLOOKUP($D284,'[2]CSTD CS'!$D$26:$X$346,15,0)</f>
        <v>0</v>
      </c>
      <c r="AK284" s="46"/>
      <c r="AL284" s="46">
        <f>VLOOKUP($D284,'[2]CSTD CS'!$D$26:$X$346,17,0)</f>
        <v>0</v>
      </c>
      <c r="AM284" s="3"/>
      <c r="AN284" s="46">
        <f>VLOOKUP($D284,'[2]CSTD CS'!$D$26:$X$346,16,0)</f>
        <v>0</v>
      </c>
      <c r="AO284" s="46"/>
      <c r="AP284" s="41"/>
      <c r="AQ284" s="46">
        <f>VLOOKUP($D284,'[3]CSTD CS'!$D$25:$AD$344,13,0)</f>
        <v>0</v>
      </c>
      <c r="AR284" s="46"/>
      <c r="AS284" s="3"/>
      <c r="AT284" s="3"/>
      <c r="AU284" s="46"/>
      <c r="AV284" s="3"/>
      <c r="AW284" s="56"/>
      <c r="AX284" s="46">
        <f>VLOOKUP($D284,'[3]CSTD CS'!$D$25:$AD$344,15,0)</f>
        <v>0</v>
      </c>
      <c r="AY284" s="46"/>
      <c r="AZ284" s="3" t="s">
        <v>849</v>
      </c>
      <c r="BA284" s="3"/>
      <c r="BB284" s="46"/>
      <c r="BC284" s="3"/>
      <c r="BD284" s="33"/>
      <c r="BE284" s="46">
        <f>VLOOKUP($D284,'[3]CSTD CS'!$D$25:$AD$344,17,0)</f>
        <v>0</v>
      </c>
      <c r="BF284" s="46"/>
      <c r="BG284" s="3">
        <v>0</v>
      </c>
      <c r="BH284" s="3"/>
      <c r="BI284" s="46"/>
      <c r="BJ284" s="46"/>
      <c r="BK284" s="46"/>
      <c r="BL284" s="2"/>
      <c r="BM284" s="46">
        <f>VLOOKUP($D284,'[3]CSTD CS'!$D$25:$AD$344,20,0)</f>
        <v>0</v>
      </c>
      <c r="BN284" s="46"/>
      <c r="BO284" s="3">
        <v>0</v>
      </c>
      <c r="BP284" s="46"/>
      <c r="BQ284" s="46"/>
      <c r="BR284" s="46"/>
      <c r="BS284" s="46"/>
      <c r="BT284" s="2"/>
      <c r="BU284" s="46">
        <f>VLOOKUP($D284,'[3]CSTD CS'!$D$25:$AA$344,23,0)</f>
        <v>0</v>
      </c>
      <c r="BV284" s="46"/>
      <c r="BW284" s="3">
        <v>0</v>
      </c>
      <c r="BX284" s="3"/>
      <c r="BY284" s="46"/>
      <c r="BZ284" s="46"/>
      <c r="CA284" s="46"/>
      <c r="CB284" s="46"/>
      <c r="CC284" s="46" t="str">
        <f>VLOOKUP($D284,'[3]CSTD CS'!$D$25:$AD$344,25,0)</f>
        <v>HTXS NV</v>
      </c>
      <c r="CD284" s="46"/>
      <c r="CE284" s="46"/>
      <c r="CF284" s="3">
        <v>0</v>
      </c>
      <c r="CG284" s="46"/>
      <c r="CH284" s="46">
        <f>VLOOKUP(D284,[7]LTT!$D$10:$Q$342,10,0)</f>
        <v>0</v>
      </c>
      <c r="CI284" s="3"/>
      <c r="CJ284" s="12" t="str">
        <f>VLOOKUP(D284,'[8]XET CUOI NAM'!$E$9:$BF$332,53,0)</f>
        <v>HTT NV</v>
      </c>
      <c r="CK284" s="12">
        <f>VLOOKUP($D284,'[9]Mau 6'!$D$10:$R$333,7,0)</f>
        <v>0</v>
      </c>
      <c r="CL284" s="12"/>
      <c r="CM284" s="3"/>
      <c r="CN284" s="12">
        <f>SUM(COUNTIF(BU284,"x"),COUNTIF(CD284,"x"),COUNTIF(CK284,"x"))</f>
        <v>0</v>
      </c>
      <c r="CO284" s="12">
        <f>VLOOKUP($D284,'[9]Mau 6'!$D$10:$R$333,10,0)</f>
        <v>0</v>
      </c>
      <c r="CP284" s="46"/>
      <c r="CQ284" s="12">
        <f>VLOOKUP($D284,'[9]Mau 6'!$D$10:$R$333,10,0)</f>
        <v>0</v>
      </c>
      <c r="CR284" s="12">
        <f>VLOOKUP($D284,'[9]Mau 6'!$D$10:$R$333,10,0)</f>
        <v>0</v>
      </c>
      <c r="CS284" s="12" t="s">
        <v>431</v>
      </c>
      <c r="CT284" s="12"/>
      <c r="CU284" s="12"/>
      <c r="CV284" s="3"/>
      <c r="CW284" s="12"/>
      <c r="CX284" s="12"/>
      <c r="CY284" s="46"/>
      <c r="CZ284" s="46"/>
      <c r="DA284" s="46"/>
      <c r="DB284" s="12" t="s">
        <v>2227</v>
      </c>
      <c r="DC284" s="12">
        <v>0</v>
      </c>
      <c r="DD284" s="12">
        <v>0</v>
      </c>
      <c r="DE284" s="5"/>
      <c r="DF284" s="5">
        <f>VLOOKUP($C284,'[22]ĐĂNG KÝ TĐ KEM SKKN'!$C$9:$N$38,6,0)</f>
        <v>0</v>
      </c>
      <c r="DG284" s="194"/>
      <c r="DH284" s="194"/>
      <c r="DI284" s="194"/>
      <c r="DJ284" s="194"/>
    </row>
    <row r="285" spans="1:116" s="6" customFormat="1" ht="30" hidden="1" customHeight="1" x14ac:dyDescent="0.25">
      <c r="A285" s="12">
        <f>ROW()-23</f>
        <v>262</v>
      </c>
      <c r="B285" s="12">
        <f>COUNTIF($E$24:E285,E285)</f>
        <v>27</v>
      </c>
      <c r="C285" s="21" t="s">
        <v>298</v>
      </c>
      <c r="D285" s="12" t="str">
        <f>VLOOKUP(C285,'[1]XET CUOI NAM'!$D$9:$E$332,2,0)</f>
        <v>01014016</v>
      </c>
      <c r="E285" s="12" t="s">
        <v>404</v>
      </c>
      <c r="F285" s="12" t="s">
        <v>378</v>
      </c>
      <c r="G285" s="49"/>
      <c r="H285" s="46">
        <f>VLOOKUP($D285,'[2]CSTD CS'!$D$26:$X$346,3,0)</f>
        <v>0</v>
      </c>
      <c r="I285" s="46"/>
      <c r="J285" s="46">
        <f>VLOOKUP($D285,'[2]CSTD CS'!$D$26:$X$346,5,0)</f>
        <v>0</v>
      </c>
      <c r="K285" s="3"/>
      <c r="L285" s="46">
        <f>VLOOKUP($D285,'[2]CSTD CS'!$D$26:$X$346,4,0)</f>
        <v>0</v>
      </c>
      <c r="M285" s="46"/>
      <c r="N285" s="49"/>
      <c r="O285" s="46" t="str">
        <f>VLOOKUP($D285,'[2]CSTD CS'!$D$26:$X$346,6,0)</f>
        <v>x</v>
      </c>
      <c r="P285" s="46"/>
      <c r="Q285" s="46" t="str">
        <f>VLOOKUP($D285,'[2]CSTD CS'!$D$26:$X$346,8,0)</f>
        <v>Biên soạn giáo trình Trang bị điện cho hệ cao đẳng</v>
      </c>
      <c r="R285" s="3"/>
      <c r="S285" s="46">
        <f>VLOOKUP($D285,'[2]CSTD CS'!$D$26:$X$346,7,0)</f>
        <v>0</v>
      </c>
      <c r="T285" s="46"/>
      <c r="U285" s="49"/>
      <c r="V285" s="46" t="str">
        <f>VLOOKUP($D285,'[2]CSTD CS'!$D$26:$X$346,9,0)</f>
        <v>x</v>
      </c>
      <c r="W285" s="46"/>
      <c r="X285" s="46" t="str">
        <f>VLOOKUP($D285,'[2]CSTD CS'!$D$26:$X$346,11,0)</f>
        <v>Xây dựng ngân hàng đề thi HP Trang bị điện cho hệ cao đẳng chuyên ngành điện</v>
      </c>
      <c r="Y285" s="3"/>
      <c r="Z285" s="46" t="str">
        <f>VLOOKUP($D285,'[2]CSTD CS'!$D$26:$X$346,10,0)</f>
        <v>x</v>
      </c>
      <c r="AA285" s="46"/>
      <c r="AB285" s="49"/>
      <c r="AC285" s="46">
        <f>VLOOKUP($D285,'[2]CSTD CS'!$D$26:$X$346,12,0)</f>
        <v>0</v>
      </c>
      <c r="AD285" s="46"/>
      <c r="AE285" s="46">
        <f>VLOOKUP($D285,'[2]CSTD CS'!$D$26:$X$346,14,0)</f>
        <v>0</v>
      </c>
      <c r="AF285" s="3"/>
      <c r="AG285" s="46">
        <f>VLOOKUP($D285,'[2]CSTD CS'!$D$26:$X$346,13,0)</f>
        <v>0</v>
      </c>
      <c r="AH285" s="46"/>
      <c r="AI285" s="49"/>
      <c r="AJ285" s="46">
        <f>VLOOKUP($D285,'[2]CSTD CS'!$D$26:$X$346,15,0)</f>
        <v>0</v>
      </c>
      <c r="AK285" s="46"/>
      <c r="AL285" s="46">
        <f>VLOOKUP($D285,'[2]CSTD CS'!$D$26:$X$346,17,0)</f>
        <v>0</v>
      </c>
      <c r="AM285" s="3"/>
      <c r="AN285" s="46">
        <f>VLOOKUP($D285,'[2]CSTD CS'!$D$26:$X$346,16,0)</f>
        <v>0</v>
      </c>
      <c r="AO285" s="46"/>
      <c r="AP285" s="41"/>
      <c r="AQ285" s="46">
        <f>VLOOKUP($D285,'[3]CSTD CS'!$D$25:$AD$344,13,0)</f>
        <v>0</v>
      </c>
      <c r="AR285" s="46"/>
      <c r="AS285" s="3" t="s">
        <v>737</v>
      </c>
      <c r="AT285" s="3"/>
      <c r="AU285" s="46"/>
      <c r="AV285" s="3"/>
      <c r="AW285" s="56"/>
      <c r="AX285" s="46">
        <f>VLOOKUP($D285,'[3]CSTD CS'!$D$25:$AD$344,15,0)</f>
        <v>0</v>
      </c>
      <c r="AY285" s="46"/>
      <c r="AZ285" s="3">
        <v>0</v>
      </c>
      <c r="BA285" s="3"/>
      <c r="BB285" s="46"/>
      <c r="BC285" s="3"/>
      <c r="BD285" s="33"/>
      <c r="BE285" s="46">
        <f>VLOOKUP($D285,'[3]CSTD CS'!$D$25:$AD$344,17,0)</f>
        <v>0</v>
      </c>
      <c r="BF285" s="46"/>
      <c r="BG285" s="3">
        <v>0</v>
      </c>
      <c r="BH285" s="3"/>
      <c r="BI285" s="46"/>
      <c r="BJ285" s="46"/>
      <c r="BK285" s="46"/>
      <c r="BL285" s="2"/>
      <c r="BM285" s="46">
        <f>VLOOKUP($D285,'[3]CSTD CS'!$D$25:$AD$344,20,0)</f>
        <v>0</v>
      </c>
      <c r="BN285" s="46"/>
      <c r="BO285" s="3">
        <v>0</v>
      </c>
      <c r="BP285" s="46"/>
      <c r="BQ285" s="46"/>
      <c r="BR285" s="46"/>
      <c r="BS285" s="46"/>
      <c r="BT285" s="2"/>
      <c r="BU285" s="46">
        <f>VLOOKUP($D285,'[3]CSTD CS'!$D$25:$AA$344,23,0)</f>
        <v>0</v>
      </c>
      <c r="BV285" s="46"/>
      <c r="BW285" s="3">
        <v>0</v>
      </c>
      <c r="BX285" s="3"/>
      <c r="BY285" s="46"/>
      <c r="BZ285" s="46"/>
      <c r="CA285" s="46"/>
      <c r="CB285" s="46"/>
      <c r="CC285" s="46" t="str">
        <f>VLOOKUP($D285,'[3]CSTD CS'!$D$25:$AD$344,25,0)</f>
        <v>HTXS NV</v>
      </c>
      <c r="CD285" s="46"/>
      <c r="CE285" s="46" t="s">
        <v>315</v>
      </c>
      <c r="CF285" s="3" t="s">
        <v>1362</v>
      </c>
      <c r="CG285" s="46"/>
      <c r="CH285" s="46">
        <f>VLOOKUP(D285,[7]LTT!$D$10:$Q$342,10,0)</f>
        <v>0</v>
      </c>
      <c r="CI285" s="3"/>
      <c r="CJ285" s="12" t="str">
        <f>VLOOKUP(D285,'[8]XET CUOI NAM'!$E$9:$BF$332,53,0)</f>
        <v>HTT NV</v>
      </c>
      <c r="CK285" s="12">
        <f>VLOOKUP($D285,'[9]Mau 6'!$D$10:$R$333,7,0)</f>
        <v>0</v>
      </c>
      <c r="CL285" s="12"/>
      <c r="CM285" s="3" t="s">
        <v>1538</v>
      </c>
      <c r="CN285" s="12">
        <f>SUM(COUNTIF(BU285,"x"),COUNTIF(CD285,"x"),COUNTIF(CK285,"x"))</f>
        <v>0</v>
      </c>
      <c r="CO285" s="12">
        <f>VLOOKUP($D285,'[9]Mau 6'!$D$10:$R$333,10,0)</f>
        <v>0</v>
      </c>
      <c r="CP285" s="46"/>
      <c r="CQ285" s="12">
        <f>VLOOKUP($D285,'[9]Mau 6'!$D$10:$R$333,10,0)</f>
        <v>0</v>
      </c>
      <c r="CR285" s="12" t="s">
        <v>315</v>
      </c>
      <c r="CS285" s="12" t="s">
        <v>431</v>
      </c>
      <c r="CT285" s="12"/>
      <c r="CU285" s="12"/>
      <c r="CV285" s="3"/>
      <c r="CW285" s="12"/>
      <c r="CX285" s="12"/>
      <c r="CY285" s="46"/>
      <c r="CZ285" s="46"/>
      <c r="DA285" s="46"/>
      <c r="DB285" s="12" t="s">
        <v>2227</v>
      </c>
      <c r="DC285" s="12">
        <v>0</v>
      </c>
      <c r="DD285" s="12">
        <v>0</v>
      </c>
      <c r="DE285" s="5"/>
      <c r="DF285" s="5">
        <f>VLOOKUP($C285,'[22]ĐĂNG KÝ TĐ KEM SKKN'!$C$9:$N$38,6,0)</f>
        <v>0</v>
      </c>
      <c r="DG285" s="191"/>
      <c r="DH285" s="191"/>
      <c r="DI285" s="191"/>
      <c r="DJ285" s="205"/>
    </row>
    <row r="286" spans="1:116" s="16" customFormat="1" ht="30" hidden="1" customHeight="1" x14ac:dyDescent="0.25">
      <c r="A286" s="12">
        <f>IF(C286="","",SUBTOTAL(3,$D$24:D286))</f>
        <v>24</v>
      </c>
      <c r="B286" s="12">
        <f>COUNTIF($E$24:E286,E286)</f>
        <v>28</v>
      </c>
      <c r="C286" s="324" t="s">
        <v>343</v>
      </c>
      <c r="D286" s="12" t="str">
        <f>VLOOKUP(C286,'[1]XET CUOI NAM'!$D$9:$E$332,2,0)</f>
        <v>01014042</v>
      </c>
      <c r="E286" s="12" t="s">
        <v>404</v>
      </c>
      <c r="F286" s="12" t="s">
        <v>378</v>
      </c>
      <c r="G286" s="49"/>
      <c r="H286" s="46" t="e">
        <f>VLOOKUP($D286,'[2]CSTD CS'!$D$26:$X$346,3,0)</f>
        <v>#N/A</v>
      </c>
      <c r="I286" s="46"/>
      <c r="J286" s="46" t="e">
        <f>VLOOKUP($D286,'[2]CSTD CS'!$D$26:$X$346,5,0)</f>
        <v>#N/A</v>
      </c>
      <c r="K286" s="3"/>
      <c r="L286" s="46" t="e">
        <f>VLOOKUP($D286,'[2]CSTD CS'!$D$26:$X$346,4,0)</f>
        <v>#N/A</v>
      </c>
      <c r="M286" s="46"/>
      <c r="N286" s="49"/>
      <c r="O286" s="46" t="e">
        <f>VLOOKUP($D286,'[2]CSTD CS'!$D$26:$X$346,6,0)</f>
        <v>#N/A</v>
      </c>
      <c r="P286" s="46"/>
      <c r="Q286" s="46" t="e">
        <f>VLOOKUP($D286,'[2]CSTD CS'!$D$26:$X$346,8,0)</f>
        <v>#N/A</v>
      </c>
      <c r="R286" s="3"/>
      <c r="S286" s="46" t="e">
        <f>VLOOKUP($D286,'[2]CSTD CS'!$D$26:$X$346,7,0)</f>
        <v>#N/A</v>
      </c>
      <c r="T286" s="46"/>
      <c r="U286" s="49"/>
      <c r="V286" s="46" t="e">
        <f>VLOOKUP($D286,'[2]CSTD CS'!$D$26:$X$346,9,0)</f>
        <v>#N/A</v>
      </c>
      <c r="W286" s="46"/>
      <c r="X286" s="46" t="e">
        <f>VLOOKUP($D286,'[2]CSTD CS'!$D$26:$X$346,11,0)</f>
        <v>#N/A</v>
      </c>
      <c r="Y286" s="3"/>
      <c r="Z286" s="46" t="e">
        <f>VLOOKUP($D286,'[2]CSTD CS'!$D$26:$X$346,10,0)</f>
        <v>#N/A</v>
      </c>
      <c r="AA286" s="46"/>
      <c r="AB286" s="49"/>
      <c r="AC286" s="46" t="e">
        <f>VLOOKUP($D286,'[2]CSTD CS'!$D$26:$X$346,12,0)</f>
        <v>#N/A</v>
      </c>
      <c r="AD286" s="46"/>
      <c r="AE286" s="46" t="e">
        <f>VLOOKUP($D286,'[2]CSTD CS'!$D$26:$X$346,14,0)</f>
        <v>#N/A</v>
      </c>
      <c r="AF286" s="3"/>
      <c r="AG286" s="46" t="e">
        <f>VLOOKUP($D286,'[2]CSTD CS'!$D$26:$X$346,13,0)</f>
        <v>#N/A</v>
      </c>
      <c r="AH286" s="46"/>
      <c r="AI286" s="49"/>
      <c r="AJ286" s="46" t="e">
        <f>VLOOKUP($D286,'[2]CSTD CS'!$D$26:$X$346,15,0)</f>
        <v>#N/A</v>
      </c>
      <c r="AK286" s="46"/>
      <c r="AL286" s="46" t="e">
        <f>VLOOKUP($D286,'[2]CSTD CS'!$D$26:$X$346,17,0)</f>
        <v>#N/A</v>
      </c>
      <c r="AM286" s="3"/>
      <c r="AN286" s="46" t="e">
        <f>VLOOKUP($D286,'[2]CSTD CS'!$D$26:$X$346,16,0)</f>
        <v>#N/A</v>
      </c>
      <c r="AO286" s="46"/>
      <c r="AP286" s="41"/>
      <c r="AQ286" s="46"/>
      <c r="AR286" s="46"/>
      <c r="AS286" s="3"/>
      <c r="AT286" s="3"/>
      <c r="AU286" s="46"/>
      <c r="AV286" s="3"/>
      <c r="AW286" s="56"/>
      <c r="AX286" s="46"/>
      <c r="AY286" s="46"/>
      <c r="AZ286" s="3"/>
      <c r="BA286" s="3"/>
      <c r="BB286" s="46"/>
      <c r="BC286" s="3"/>
      <c r="BD286" s="33"/>
      <c r="BE286" s="46"/>
      <c r="BF286" s="46"/>
      <c r="BG286" s="3"/>
      <c r="BH286" s="3"/>
      <c r="BI286" s="46"/>
      <c r="BJ286" s="46"/>
      <c r="BK286" s="46"/>
      <c r="BL286" s="2"/>
      <c r="BM286" s="46"/>
      <c r="BN286" s="46"/>
      <c r="BO286" s="3"/>
      <c r="BP286" s="46"/>
      <c r="BQ286" s="46"/>
      <c r="BR286" s="46"/>
      <c r="BS286" s="46"/>
      <c r="BT286" s="2"/>
      <c r="BU286" s="46"/>
      <c r="BV286" s="46"/>
      <c r="BW286" s="3"/>
      <c r="BX286" s="3"/>
      <c r="BY286" s="46"/>
      <c r="BZ286" s="46"/>
      <c r="CA286" s="46"/>
      <c r="CB286" s="46"/>
      <c r="CC286" s="46"/>
      <c r="CD286" s="46"/>
      <c r="CE286" s="46"/>
      <c r="CF286" s="3"/>
      <c r="CG286" s="46"/>
      <c r="CH286" s="46"/>
      <c r="CI286" s="3"/>
      <c r="CJ286" s="12" t="str">
        <f>VLOOKUP(D286,'[8]XET CUOI NAM'!$E$9:$BF$332,53,0)</f>
        <v>HTT NV</v>
      </c>
      <c r="CK286" s="12">
        <f>VLOOKUP($D286,'[9]Mau 6'!$D$10:$R$333,7,0)</f>
        <v>0</v>
      </c>
      <c r="CL286" s="12"/>
      <c r="CM286" s="3" t="s">
        <v>1539</v>
      </c>
      <c r="CN286" s="12">
        <f>SUM(COUNTIF(BU286,"x"),COUNTIF(CD286,"x"),COUNTIF(CK286,"x"))</f>
        <v>0</v>
      </c>
      <c r="CO286" s="12">
        <f>VLOOKUP($D286,'[9]Mau 6'!$D$10:$R$333,10,0)</f>
        <v>0</v>
      </c>
      <c r="CP286" s="46"/>
      <c r="CQ286" s="12">
        <f>VLOOKUP($D286,'[9]Mau 6'!$D$10:$R$333,10,0)</f>
        <v>0</v>
      </c>
      <c r="CR286" s="12">
        <f>VLOOKUP($D286,'[9]Mau 6'!$D$10:$R$333,10,0)</f>
        <v>0</v>
      </c>
      <c r="CS286" s="12" t="s">
        <v>371</v>
      </c>
      <c r="CT286" s="12"/>
      <c r="CU286" s="12" t="str">
        <f>VLOOKUP($D286,'[11]XET CUOI NAM'!$E$9:$BF$336,47,0)</f>
        <v>Xuất sắc</v>
      </c>
      <c r="CV286" s="3" t="s">
        <v>1738</v>
      </c>
      <c r="CW286" s="12"/>
      <c r="CX286" s="12"/>
      <c r="CY286" s="46"/>
      <c r="CZ286" s="46"/>
      <c r="DA286" s="46"/>
      <c r="DB286" s="12" t="s">
        <v>2227</v>
      </c>
      <c r="DC286" s="12" t="s">
        <v>315</v>
      </c>
      <c r="DD286" s="12" t="s">
        <v>2227</v>
      </c>
      <c r="DE286" s="17" t="s">
        <v>2168</v>
      </c>
      <c r="DF286" s="5">
        <f>VLOOKUP($C286,'[22]ĐĂNG KÝ TĐ KEM SKKN'!$C$9:$N$38,6,0)</f>
        <v>0</v>
      </c>
      <c r="DG286" s="5" t="s">
        <v>315</v>
      </c>
      <c r="DH286" s="194"/>
      <c r="DI286" s="194"/>
      <c r="DJ286" s="194"/>
    </row>
    <row r="287" spans="1:116" s="16" customFormat="1" ht="30" hidden="1" customHeight="1" x14ac:dyDescent="0.25">
      <c r="A287" s="12">
        <f>IF(C287="","",SUBTOTAL(3,$D$24:D287))</f>
        <v>24</v>
      </c>
      <c r="B287" s="12">
        <f>COUNTIF($E$24:E287,E287)</f>
        <v>29</v>
      </c>
      <c r="C287" s="322" t="s">
        <v>405</v>
      </c>
      <c r="D287" s="103" t="s">
        <v>406</v>
      </c>
      <c r="E287" s="12" t="s">
        <v>404</v>
      </c>
      <c r="F287" s="12" t="s">
        <v>378</v>
      </c>
      <c r="G287" s="49"/>
      <c r="H287" s="46" t="e">
        <f>VLOOKUP($D287,'[2]CSTD CS'!$D$26:$X$346,3,0)</f>
        <v>#N/A</v>
      </c>
      <c r="I287" s="46"/>
      <c r="J287" s="46" t="e">
        <f>VLOOKUP($D287,'[2]CSTD CS'!$D$26:$X$346,5,0)</f>
        <v>#N/A</v>
      </c>
      <c r="K287" s="3"/>
      <c r="L287" s="46" t="e">
        <f>VLOOKUP($D287,'[2]CSTD CS'!$D$26:$X$346,4,0)</f>
        <v>#N/A</v>
      </c>
      <c r="M287" s="46"/>
      <c r="N287" s="49"/>
      <c r="O287" s="46" t="e">
        <f>VLOOKUP($D287,'[2]CSTD CS'!$D$26:$X$346,6,0)</f>
        <v>#N/A</v>
      </c>
      <c r="P287" s="46"/>
      <c r="Q287" s="46" t="e">
        <f>VLOOKUP($D287,'[2]CSTD CS'!$D$26:$X$346,8,0)</f>
        <v>#N/A</v>
      </c>
      <c r="R287" s="3"/>
      <c r="S287" s="46" t="e">
        <f>VLOOKUP($D287,'[2]CSTD CS'!$D$26:$X$346,7,0)</f>
        <v>#N/A</v>
      </c>
      <c r="T287" s="46"/>
      <c r="U287" s="49"/>
      <c r="V287" s="46" t="e">
        <f>VLOOKUP($D287,'[2]CSTD CS'!$D$26:$X$346,9,0)</f>
        <v>#N/A</v>
      </c>
      <c r="W287" s="46"/>
      <c r="X287" s="46" t="e">
        <f>VLOOKUP($D287,'[2]CSTD CS'!$D$26:$X$346,11,0)</f>
        <v>#N/A</v>
      </c>
      <c r="Y287" s="3"/>
      <c r="Z287" s="46" t="e">
        <f>VLOOKUP($D287,'[2]CSTD CS'!$D$26:$X$346,10,0)</f>
        <v>#N/A</v>
      </c>
      <c r="AA287" s="46"/>
      <c r="AB287" s="49"/>
      <c r="AC287" s="46" t="e">
        <f>VLOOKUP($D287,'[2]CSTD CS'!$D$26:$X$346,12,0)</f>
        <v>#N/A</v>
      </c>
      <c r="AD287" s="46"/>
      <c r="AE287" s="46" t="e">
        <f>VLOOKUP($D287,'[2]CSTD CS'!$D$26:$X$346,14,0)</f>
        <v>#N/A</v>
      </c>
      <c r="AF287" s="3"/>
      <c r="AG287" s="46" t="e">
        <f>VLOOKUP($D287,'[2]CSTD CS'!$D$26:$X$346,13,0)</f>
        <v>#N/A</v>
      </c>
      <c r="AH287" s="46"/>
      <c r="AI287" s="49"/>
      <c r="AJ287" s="46" t="e">
        <f>VLOOKUP($D287,'[2]CSTD CS'!$D$26:$X$346,15,0)</f>
        <v>#N/A</v>
      </c>
      <c r="AK287" s="46"/>
      <c r="AL287" s="46" t="e">
        <f>VLOOKUP($D287,'[2]CSTD CS'!$D$26:$X$346,17,0)</f>
        <v>#N/A</v>
      </c>
      <c r="AM287" s="3"/>
      <c r="AN287" s="46" t="e">
        <f>VLOOKUP($D287,'[2]CSTD CS'!$D$26:$X$346,16,0)</f>
        <v>#N/A</v>
      </c>
      <c r="AO287" s="46"/>
      <c r="AP287" s="41"/>
      <c r="AQ287" s="46"/>
      <c r="AR287" s="46"/>
      <c r="AS287" s="3"/>
      <c r="AT287" s="3"/>
      <c r="AU287" s="46"/>
      <c r="AV287" s="3"/>
      <c r="AW287" s="56"/>
      <c r="AX287" s="46"/>
      <c r="AY287" s="46"/>
      <c r="AZ287" s="3"/>
      <c r="BA287" s="3"/>
      <c r="BB287" s="46"/>
      <c r="BC287" s="3"/>
      <c r="BD287" s="33"/>
      <c r="BE287" s="46"/>
      <c r="BF287" s="46"/>
      <c r="BG287" s="3"/>
      <c r="BH287" s="3"/>
      <c r="BI287" s="46"/>
      <c r="BJ287" s="46"/>
      <c r="BK287" s="46"/>
      <c r="BL287" s="2"/>
      <c r="BM287" s="46"/>
      <c r="BN287" s="46"/>
      <c r="BO287" s="3"/>
      <c r="BP287" s="46"/>
      <c r="BQ287" s="46"/>
      <c r="BR287" s="46"/>
      <c r="BS287" s="46"/>
      <c r="BT287" s="2"/>
      <c r="BU287" s="46"/>
      <c r="BV287" s="46"/>
      <c r="BW287" s="3"/>
      <c r="BX287" s="3"/>
      <c r="BY287" s="46"/>
      <c r="BZ287" s="46"/>
      <c r="CA287" s="46"/>
      <c r="CB287" s="46"/>
      <c r="CC287" s="46"/>
      <c r="CD287" s="46"/>
      <c r="CE287" s="46"/>
      <c r="CF287" s="3"/>
      <c r="CG287" s="46"/>
      <c r="CH287" s="46"/>
      <c r="CI287" s="3"/>
      <c r="CJ287" s="12"/>
      <c r="CK287" s="12"/>
      <c r="CL287" s="12"/>
      <c r="CM287" s="3"/>
      <c r="CN287" s="12"/>
      <c r="CO287" s="12"/>
      <c r="CP287" s="46"/>
      <c r="CQ287" s="12"/>
      <c r="CR287" s="12"/>
      <c r="CS287" s="12" t="s">
        <v>431</v>
      </c>
      <c r="CT287" s="12"/>
      <c r="CU287" s="12"/>
      <c r="CV287" s="3"/>
      <c r="CW287" s="12"/>
      <c r="CX287" s="12"/>
      <c r="CY287" s="46"/>
      <c r="CZ287" s="46"/>
      <c r="DA287" s="46"/>
      <c r="DB287" s="12" t="s">
        <v>2227</v>
      </c>
      <c r="DC287" s="12" t="s">
        <v>315</v>
      </c>
      <c r="DD287" s="12"/>
      <c r="DE287" s="17" t="s">
        <v>2169</v>
      </c>
      <c r="DF287" s="5">
        <f>VLOOKUP($C287,'[22]ĐĂNG KÝ TĐ KEM SKKN'!$C$9:$N$38,6,0)</f>
        <v>0</v>
      </c>
      <c r="DG287" s="194"/>
      <c r="DH287" s="194"/>
      <c r="DI287" s="194"/>
      <c r="DJ287" s="194"/>
    </row>
    <row r="288" spans="1:116" s="16" customFormat="1" ht="30" hidden="1" customHeight="1" x14ac:dyDescent="0.25">
      <c r="A288" s="12">
        <f>ROW()-23</f>
        <v>265</v>
      </c>
      <c r="B288" s="12">
        <f>COUNTIF($E$24:E288,E288)</f>
        <v>30</v>
      </c>
      <c r="C288" s="21" t="s">
        <v>407</v>
      </c>
      <c r="D288" s="103" t="s">
        <v>408</v>
      </c>
      <c r="E288" s="12" t="s">
        <v>404</v>
      </c>
      <c r="F288" s="12" t="s">
        <v>378</v>
      </c>
      <c r="G288" s="49"/>
      <c r="H288" s="46" t="e">
        <f>VLOOKUP($D288,'[2]CSTD CS'!$D$26:$X$346,3,0)</f>
        <v>#N/A</v>
      </c>
      <c r="I288" s="46"/>
      <c r="J288" s="46" t="e">
        <f>VLOOKUP($D288,'[2]CSTD CS'!$D$26:$X$346,5,0)</f>
        <v>#N/A</v>
      </c>
      <c r="K288" s="3"/>
      <c r="L288" s="46" t="e">
        <f>VLOOKUP($D288,'[2]CSTD CS'!$D$26:$X$346,4,0)</f>
        <v>#N/A</v>
      </c>
      <c r="M288" s="46"/>
      <c r="N288" s="49"/>
      <c r="O288" s="46" t="e">
        <f>VLOOKUP($D288,'[2]CSTD CS'!$D$26:$X$346,6,0)</f>
        <v>#N/A</v>
      </c>
      <c r="P288" s="46"/>
      <c r="Q288" s="46" t="e">
        <f>VLOOKUP($D288,'[2]CSTD CS'!$D$26:$X$346,8,0)</f>
        <v>#N/A</v>
      </c>
      <c r="R288" s="3"/>
      <c r="S288" s="46" t="e">
        <f>VLOOKUP($D288,'[2]CSTD CS'!$D$26:$X$346,7,0)</f>
        <v>#N/A</v>
      </c>
      <c r="T288" s="46"/>
      <c r="U288" s="49"/>
      <c r="V288" s="46" t="e">
        <f>VLOOKUP($D288,'[2]CSTD CS'!$D$26:$X$346,9,0)</f>
        <v>#N/A</v>
      </c>
      <c r="W288" s="46"/>
      <c r="X288" s="46" t="e">
        <f>VLOOKUP($D288,'[2]CSTD CS'!$D$26:$X$346,11,0)</f>
        <v>#N/A</v>
      </c>
      <c r="Y288" s="3"/>
      <c r="Z288" s="46" t="e">
        <f>VLOOKUP($D288,'[2]CSTD CS'!$D$26:$X$346,10,0)</f>
        <v>#N/A</v>
      </c>
      <c r="AA288" s="46"/>
      <c r="AB288" s="49"/>
      <c r="AC288" s="46" t="e">
        <f>VLOOKUP($D288,'[2]CSTD CS'!$D$26:$X$346,12,0)</f>
        <v>#N/A</v>
      </c>
      <c r="AD288" s="46"/>
      <c r="AE288" s="46" t="e">
        <f>VLOOKUP($D288,'[2]CSTD CS'!$D$26:$X$346,14,0)</f>
        <v>#N/A</v>
      </c>
      <c r="AF288" s="3"/>
      <c r="AG288" s="46" t="e">
        <f>VLOOKUP($D288,'[2]CSTD CS'!$D$26:$X$346,13,0)</f>
        <v>#N/A</v>
      </c>
      <c r="AH288" s="46"/>
      <c r="AI288" s="49"/>
      <c r="AJ288" s="46" t="e">
        <f>VLOOKUP($D288,'[2]CSTD CS'!$D$26:$X$346,15,0)</f>
        <v>#N/A</v>
      </c>
      <c r="AK288" s="46"/>
      <c r="AL288" s="46" t="e">
        <f>VLOOKUP($D288,'[2]CSTD CS'!$D$26:$X$346,17,0)</f>
        <v>#N/A</v>
      </c>
      <c r="AM288" s="3"/>
      <c r="AN288" s="46" t="e">
        <f>VLOOKUP($D288,'[2]CSTD CS'!$D$26:$X$346,16,0)</f>
        <v>#N/A</v>
      </c>
      <c r="AO288" s="46"/>
      <c r="AP288" s="41"/>
      <c r="AQ288" s="46"/>
      <c r="AR288" s="46"/>
      <c r="AS288" s="3"/>
      <c r="AT288" s="3"/>
      <c r="AU288" s="46"/>
      <c r="AV288" s="3"/>
      <c r="AW288" s="56"/>
      <c r="AX288" s="46"/>
      <c r="AY288" s="46"/>
      <c r="AZ288" s="3"/>
      <c r="BA288" s="3"/>
      <c r="BB288" s="46"/>
      <c r="BC288" s="3"/>
      <c r="BD288" s="33"/>
      <c r="BE288" s="46"/>
      <c r="BF288" s="46"/>
      <c r="BG288" s="3"/>
      <c r="BH288" s="3"/>
      <c r="BI288" s="46"/>
      <c r="BJ288" s="46"/>
      <c r="BK288" s="46"/>
      <c r="BL288" s="2"/>
      <c r="BM288" s="46"/>
      <c r="BN288" s="46"/>
      <c r="BO288" s="3"/>
      <c r="BP288" s="46"/>
      <c r="BQ288" s="46"/>
      <c r="BR288" s="46"/>
      <c r="BS288" s="46"/>
      <c r="BT288" s="2"/>
      <c r="BU288" s="46"/>
      <c r="BV288" s="46"/>
      <c r="BW288" s="3"/>
      <c r="BX288" s="3"/>
      <c r="BY288" s="46"/>
      <c r="BZ288" s="46"/>
      <c r="CA288" s="46"/>
      <c r="CB288" s="46"/>
      <c r="CC288" s="46"/>
      <c r="CD288" s="46"/>
      <c r="CE288" s="46"/>
      <c r="CF288" s="3"/>
      <c r="CG288" s="46"/>
      <c r="CH288" s="46"/>
      <c r="CI288" s="3"/>
      <c r="CJ288" s="12"/>
      <c r="CK288" s="12"/>
      <c r="CL288" s="12"/>
      <c r="CM288" s="3"/>
      <c r="CN288" s="12"/>
      <c r="CO288" s="12"/>
      <c r="CP288" s="46"/>
      <c r="CQ288" s="12"/>
      <c r="CR288" s="12"/>
      <c r="CS288" s="12" t="s">
        <v>431</v>
      </c>
      <c r="CT288" s="12"/>
      <c r="CU288" s="12"/>
      <c r="CV288" s="3"/>
      <c r="CW288" s="12"/>
      <c r="CX288" s="12"/>
      <c r="CY288" s="46"/>
      <c r="CZ288" s="46"/>
      <c r="DA288" s="46"/>
      <c r="DB288" s="12" t="s">
        <v>2227</v>
      </c>
      <c r="DC288" s="12">
        <v>0</v>
      </c>
      <c r="DD288" s="12">
        <v>0</v>
      </c>
      <c r="DE288" s="5"/>
      <c r="DF288" s="5">
        <f>VLOOKUP($C288,'[22]ĐĂNG KÝ TĐ KEM SKKN'!$C$9:$N$38,6,0)</f>
        <v>0</v>
      </c>
      <c r="DG288" s="194"/>
      <c r="DH288" s="194"/>
      <c r="DI288" s="194"/>
      <c r="DJ288" s="194"/>
    </row>
    <row r="289" spans="1:114" s="6" customFormat="1" ht="30" hidden="1" customHeight="1" x14ac:dyDescent="0.25">
      <c r="A289" s="12">
        <f>IF(C289="","",SUBTOTAL(3,$D$24:D289))</f>
        <v>24</v>
      </c>
      <c r="B289" s="12">
        <f>COUNTIF($E$24:E289,E289)</f>
        <v>1</v>
      </c>
      <c r="C289" s="138" t="s">
        <v>201</v>
      </c>
      <c r="D289" s="12" t="str">
        <f>VLOOKUP(C289,'[1]XET CUOI NAM'!$D$9:$E$332,2,0)</f>
        <v>01016008</v>
      </c>
      <c r="E289" s="12" t="s">
        <v>409</v>
      </c>
      <c r="F289" s="12" t="s">
        <v>378</v>
      </c>
      <c r="G289" s="49"/>
      <c r="H289" s="46">
        <f>VLOOKUP($D289,'[2]CSTD CS'!$D$26:$X$346,3,0)</f>
        <v>0</v>
      </c>
      <c r="I289" s="46"/>
      <c r="J289" s="46">
        <f>VLOOKUP($D289,'[2]CSTD CS'!$D$26:$X$346,5,0)</f>
        <v>0</v>
      </c>
      <c r="K289" s="3"/>
      <c r="L289" s="46">
        <f>VLOOKUP($D289,'[2]CSTD CS'!$D$26:$X$346,4,0)</f>
        <v>0</v>
      </c>
      <c r="M289" s="46"/>
      <c r="N289" s="49"/>
      <c r="O289" s="46">
        <f>VLOOKUP($D289,'[2]CSTD CS'!$D$26:$X$346,6,0)</f>
        <v>0</v>
      </c>
      <c r="P289" s="46"/>
      <c r="Q289" s="46">
        <f>VLOOKUP($D289,'[2]CSTD CS'!$D$26:$X$346,8,0)</f>
        <v>0</v>
      </c>
      <c r="R289" s="3"/>
      <c r="S289" s="46">
        <f>VLOOKUP($D289,'[2]CSTD CS'!$D$26:$X$346,7,0)</f>
        <v>0</v>
      </c>
      <c r="T289" s="46"/>
      <c r="U289" s="49"/>
      <c r="V289" s="46">
        <f>VLOOKUP($D289,'[2]CSTD CS'!$D$26:$X$346,9,0)</f>
        <v>0</v>
      </c>
      <c r="W289" s="46"/>
      <c r="X289" s="46">
        <f>VLOOKUP($D289,'[2]CSTD CS'!$D$26:$X$346,11,0)</f>
        <v>0</v>
      </c>
      <c r="Y289" s="3"/>
      <c r="Z289" s="46">
        <f>VLOOKUP($D289,'[2]CSTD CS'!$D$26:$X$346,10,0)</f>
        <v>0</v>
      </c>
      <c r="AA289" s="46"/>
      <c r="AB289" s="49"/>
      <c r="AC289" s="46">
        <f>VLOOKUP($D289,'[2]CSTD CS'!$D$26:$X$346,12,0)</f>
        <v>0</v>
      </c>
      <c r="AD289" s="46"/>
      <c r="AE289" s="46">
        <f>VLOOKUP($D289,'[2]CSTD CS'!$D$26:$X$346,14,0)</f>
        <v>0</v>
      </c>
      <c r="AF289" s="3"/>
      <c r="AG289" s="46">
        <f>VLOOKUP($D289,'[2]CSTD CS'!$D$26:$X$346,13,0)</f>
        <v>0</v>
      </c>
      <c r="AH289" s="46"/>
      <c r="AI289" s="49"/>
      <c r="AJ289" s="46">
        <f>VLOOKUP($D289,'[2]CSTD CS'!$D$26:$X$346,15,0)</f>
        <v>0</v>
      </c>
      <c r="AK289" s="46"/>
      <c r="AL289" s="46">
        <f>VLOOKUP($D289,'[2]CSTD CS'!$D$26:$X$346,17,0)</f>
        <v>0</v>
      </c>
      <c r="AM289" s="3"/>
      <c r="AN289" s="46">
        <f>VLOOKUP($D289,'[2]CSTD CS'!$D$26:$X$346,16,0)</f>
        <v>0</v>
      </c>
      <c r="AO289" s="46"/>
      <c r="AP289" s="41"/>
      <c r="AQ289" s="46">
        <f>VLOOKUP($D289,'[3]CSTD CS'!$D$25:$AD$344,13,0)</f>
        <v>0</v>
      </c>
      <c r="AR289" s="46"/>
      <c r="AS289" s="3">
        <v>0</v>
      </c>
      <c r="AT289" s="3"/>
      <c r="AU289" s="46"/>
      <c r="AV289" s="3"/>
      <c r="AW289" s="28"/>
      <c r="AX289" s="46">
        <f>VLOOKUP($D289,'[3]CSTD CS'!$D$25:$AD$344,15,0)</f>
        <v>0</v>
      </c>
      <c r="AY289" s="46"/>
      <c r="AZ289" s="3">
        <v>0</v>
      </c>
      <c r="BA289" s="3"/>
      <c r="BB289" s="46"/>
      <c r="BC289" s="3"/>
      <c r="BD289" s="33"/>
      <c r="BE289" s="46">
        <f>VLOOKUP($D289,'[3]CSTD CS'!$D$25:$AD$344,17,0)</f>
        <v>0</v>
      </c>
      <c r="BF289" s="46"/>
      <c r="BG289" s="3">
        <v>0</v>
      </c>
      <c r="BH289" s="3"/>
      <c r="BI289" s="46"/>
      <c r="BJ289" s="46"/>
      <c r="BK289" s="46"/>
      <c r="BL289" s="74"/>
      <c r="BM289" s="46">
        <f>VLOOKUP($D289,'[3]CSTD CS'!$D$25:$AD$344,20,0)</f>
        <v>0</v>
      </c>
      <c r="BN289" s="46"/>
      <c r="BO289" s="3">
        <v>0</v>
      </c>
      <c r="BP289" s="46"/>
      <c r="BQ289" s="46"/>
      <c r="BR289" s="46"/>
      <c r="BS289" s="46"/>
      <c r="BT289" s="74"/>
      <c r="BU289" s="46">
        <f>VLOOKUP($D289,'[3]CSTD CS'!$D$25:$AA$344,23,0)</f>
        <v>0</v>
      </c>
      <c r="BV289" s="46"/>
      <c r="BW289" s="3">
        <v>0</v>
      </c>
      <c r="BX289" s="3"/>
      <c r="BY289" s="46"/>
      <c r="BZ289" s="46"/>
      <c r="CA289" s="46"/>
      <c r="CB289" s="46"/>
      <c r="CC289" s="46" t="str">
        <f>VLOOKUP($D289,'[3]CSTD CS'!$D$25:$AD$344,25,0)</f>
        <v>HTXS NV</v>
      </c>
      <c r="CD289" s="46"/>
      <c r="CE289" s="46"/>
      <c r="CF289" s="3">
        <v>0</v>
      </c>
      <c r="CG289" s="46"/>
      <c r="CH289" s="46">
        <f>VLOOKUP(D289,[7]LTT!$D$10:$Q$342,10,0)</f>
        <v>0</v>
      </c>
      <c r="CI289" s="3"/>
      <c r="CJ289" s="12" t="str">
        <f>VLOOKUP(D289,'[8]XET CUOI NAM'!$E$9:$BF$332,53,0)</f>
        <v>HTXS NV</v>
      </c>
      <c r="CK289" s="12">
        <f>VLOOKUP($D289,'[9]Mau 6'!$D$10:$R$333,7,0)</f>
        <v>0</v>
      </c>
      <c r="CL289" s="12"/>
      <c r="CM289" s="3"/>
      <c r="CN289" s="12">
        <f>SUM(COUNTIF(BU289,"x"),COUNTIF(CD289,"x"),COUNTIF(CK289,"x"))</f>
        <v>0</v>
      </c>
      <c r="CO289" s="12">
        <f>VLOOKUP($D289,'[9]Mau 6'!$D$10:$R$333,10,0)</f>
        <v>0</v>
      </c>
      <c r="CP289" s="46"/>
      <c r="CQ289" s="12">
        <f>VLOOKUP($D289,'[9]Mau 6'!$D$10:$R$333,10,0)</f>
        <v>0</v>
      </c>
      <c r="CR289" s="12">
        <f>VLOOKUP($D289,'[9]Mau 6'!$D$10:$R$333,10,0)</f>
        <v>0</v>
      </c>
      <c r="CS289" s="12" t="s">
        <v>371</v>
      </c>
      <c r="CT289" s="12"/>
      <c r="CU289" s="12"/>
      <c r="CV289" s="3"/>
      <c r="CW289" s="12"/>
      <c r="CX289" s="12"/>
      <c r="CY289" s="46"/>
      <c r="CZ289" s="46"/>
      <c r="DA289" s="46"/>
      <c r="DB289" s="12" t="s">
        <v>2227</v>
      </c>
      <c r="DC289" s="12">
        <v>0</v>
      </c>
      <c r="DD289" s="12"/>
      <c r="DE289" s="17" t="s">
        <v>2170</v>
      </c>
      <c r="DF289" s="5">
        <f>VLOOKUP($C289,'[23]Mau 2'!$C$9:$J$16,6,0)</f>
        <v>0</v>
      </c>
      <c r="DG289" s="191"/>
      <c r="DH289" s="191"/>
      <c r="DI289" s="191"/>
      <c r="DJ289" s="205"/>
    </row>
    <row r="290" spans="1:114" s="6" customFormat="1" ht="30" hidden="1" customHeight="1" x14ac:dyDescent="0.25">
      <c r="A290" s="12">
        <f>ROW()-23</f>
        <v>267</v>
      </c>
      <c r="B290" s="12">
        <f>COUNTIF($E$24:E290,E290)</f>
        <v>2</v>
      </c>
      <c r="C290" s="138" t="s">
        <v>195</v>
      </c>
      <c r="D290" s="12" t="str">
        <f>VLOOKUP(C290,'[1]XET CUOI NAM'!$D$9:$E$332,2,0)</f>
        <v>01016004</v>
      </c>
      <c r="E290" s="12" t="s">
        <v>409</v>
      </c>
      <c r="F290" s="12" t="s">
        <v>378</v>
      </c>
      <c r="G290" s="49"/>
      <c r="H290" s="46">
        <f>VLOOKUP($D290,'[2]CSTD CS'!$D$26:$X$346,3,0)</f>
        <v>0</v>
      </c>
      <c r="I290" s="46"/>
      <c r="J290" s="46">
        <f>VLOOKUP($D290,'[2]CSTD CS'!$D$26:$X$346,5,0)</f>
        <v>0</v>
      </c>
      <c r="K290" s="3"/>
      <c r="L290" s="46">
        <f>VLOOKUP($D290,'[2]CSTD CS'!$D$26:$X$346,4,0)</f>
        <v>0</v>
      </c>
      <c r="M290" s="46"/>
      <c r="N290" s="49"/>
      <c r="O290" s="46">
        <f>VLOOKUP($D290,'[2]CSTD CS'!$D$26:$X$346,6,0)</f>
        <v>0</v>
      </c>
      <c r="P290" s="46"/>
      <c r="Q290" s="46">
        <f>VLOOKUP($D290,'[2]CSTD CS'!$D$26:$X$346,8,0)</f>
        <v>0</v>
      </c>
      <c r="R290" s="3"/>
      <c r="S290" s="46">
        <f>VLOOKUP($D290,'[2]CSTD CS'!$D$26:$X$346,7,0)</f>
        <v>0</v>
      </c>
      <c r="T290" s="46"/>
      <c r="U290" s="49"/>
      <c r="V290" s="46">
        <f>VLOOKUP($D290,'[2]CSTD CS'!$D$26:$X$346,9,0)</f>
        <v>0</v>
      </c>
      <c r="W290" s="46"/>
      <c r="X290" s="46">
        <f>VLOOKUP($D290,'[2]CSTD CS'!$D$26:$X$346,11,0)</f>
        <v>0</v>
      </c>
      <c r="Y290" s="3"/>
      <c r="Z290" s="46">
        <f>VLOOKUP($D290,'[2]CSTD CS'!$D$26:$X$346,10,0)</f>
        <v>0</v>
      </c>
      <c r="AA290" s="46"/>
      <c r="AB290" s="49"/>
      <c r="AC290" s="46">
        <f>VLOOKUP($D290,'[2]CSTD CS'!$D$26:$X$346,12,0)</f>
        <v>0</v>
      </c>
      <c r="AD290" s="46"/>
      <c r="AE290" s="46">
        <f>VLOOKUP($D290,'[2]CSTD CS'!$D$26:$X$346,14,0)</f>
        <v>0</v>
      </c>
      <c r="AF290" s="3"/>
      <c r="AG290" s="46">
        <f>VLOOKUP($D290,'[2]CSTD CS'!$D$26:$X$346,13,0)</f>
        <v>0</v>
      </c>
      <c r="AH290" s="46"/>
      <c r="AI290" s="49"/>
      <c r="AJ290" s="46">
        <f>VLOOKUP($D290,'[2]CSTD CS'!$D$26:$X$346,15,0)</f>
        <v>0</v>
      </c>
      <c r="AK290" s="46"/>
      <c r="AL290" s="46">
        <f>VLOOKUP($D290,'[2]CSTD CS'!$D$26:$X$346,17,0)</f>
        <v>0</v>
      </c>
      <c r="AM290" s="3"/>
      <c r="AN290" s="46">
        <f>VLOOKUP($D290,'[2]CSTD CS'!$D$26:$X$346,16,0)</f>
        <v>0</v>
      </c>
      <c r="AO290" s="46"/>
      <c r="AP290" s="41"/>
      <c r="AQ290" s="46">
        <f>VLOOKUP($D290,'[3]CSTD CS'!$D$25:$AD$344,13,0)</f>
        <v>0</v>
      </c>
      <c r="AR290" s="46"/>
      <c r="AS290" s="3">
        <v>0</v>
      </c>
      <c r="AT290" s="3"/>
      <c r="AU290" s="46"/>
      <c r="AV290" s="3"/>
      <c r="AW290" s="28"/>
      <c r="AX290" s="46">
        <f>VLOOKUP($D290,'[3]CSTD CS'!$D$25:$AD$344,15,0)</f>
        <v>0</v>
      </c>
      <c r="AY290" s="46"/>
      <c r="AZ290" s="3" t="s">
        <v>850</v>
      </c>
      <c r="BA290" s="3"/>
      <c r="BB290" s="46"/>
      <c r="BC290" s="3"/>
      <c r="BD290" s="33"/>
      <c r="BE290" s="46">
        <f>VLOOKUP($D290,'[3]CSTD CS'!$D$25:$AD$344,17,0)</f>
        <v>0</v>
      </c>
      <c r="BF290" s="46"/>
      <c r="BG290" s="3">
        <v>0</v>
      </c>
      <c r="BH290" s="3"/>
      <c r="BI290" s="46"/>
      <c r="BJ290" s="46"/>
      <c r="BK290" s="46"/>
      <c r="BL290" s="3"/>
      <c r="BM290" s="46">
        <f>VLOOKUP($D290,'[3]CSTD CS'!$D$25:$AD$344,20,0)</f>
        <v>0</v>
      </c>
      <c r="BN290" s="46"/>
      <c r="BO290" s="3">
        <v>0</v>
      </c>
      <c r="BP290" s="46"/>
      <c r="BQ290" s="46"/>
      <c r="BR290" s="46"/>
      <c r="BS290" s="46"/>
      <c r="BT290" s="3"/>
      <c r="BU290" s="46">
        <f>VLOOKUP($D290,'[3]CSTD CS'!$D$25:$AA$344,23,0)</f>
        <v>0</v>
      </c>
      <c r="BV290" s="46"/>
      <c r="BW290" s="3">
        <v>0</v>
      </c>
      <c r="BX290" s="3"/>
      <c r="BY290" s="46"/>
      <c r="BZ290" s="46"/>
      <c r="CA290" s="46"/>
      <c r="CB290" s="46"/>
      <c r="CC290" s="46" t="str">
        <f>VLOOKUP($D290,'[3]CSTD CS'!$D$25:$AD$344,25,0)</f>
        <v>HTT NV</v>
      </c>
      <c r="CD290" s="46"/>
      <c r="CE290" s="46"/>
      <c r="CF290" s="3">
        <v>0</v>
      </c>
      <c r="CG290" s="46"/>
      <c r="CH290" s="46">
        <f>VLOOKUP(D290,[7]LTT!$D$10:$Q$342,10,0)</f>
        <v>0</v>
      </c>
      <c r="CI290" s="3"/>
      <c r="CJ290" s="12" t="s">
        <v>431</v>
      </c>
      <c r="CK290" s="12">
        <f>VLOOKUP($D290,'[9]Mau 6'!$D$10:$R$333,7,0)</f>
        <v>0</v>
      </c>
      <c r="CL290" s="12" t="str">
        <f>VLOOKUP(D290,[10]PL7!$F$17:$G$117,2,0)</f>
        <v>X</v>
      </c>
      <c r="CM290" s="3" t="s">
        <v>1540</v>
      </c>
      <c r="CN290" s="12">
        <f>SUM(COUNTIF(BU290,"x"),COUNTIF(CD290,"x"),COUNTIF(CK290,"x"))</f>
        <v>0</v>
      </c>
      <c r="CO290" s="12">
        <f>VLOOKUP($D290,'[9]Mau 6'!$D$10:$R$333,10,0)</f>
        <v>0</v>
      </c>
      <c r="CP290" s="46"/>
      <c r="CQ290" s="12">
        <f>VLOOKUP($D290,'[9]Mau 6'!$D$10:$R$333,10,0)</f>
        <v>0</v>
      </c>
      <c r="CR290" s="12">
        <f>VLOOKUP($D290,'[9]Mau 6'!$D$10:$R$333,10,0)</f>
        <v>0</v>
      </c>
      <c r="CS290" s="12" t="s">
        <v>431</v>
      </c>
      <c r="CT290" s="12"/>
      <c r="CU290" s="12"/>
      <c r="CV290" s="3"/>
      <c r="CW290" s="12"/>
      <c r="CX290" s="12"/>
      <c r="CY290" s="46"/>
      <c r="CZ290" s="46"/>
      <c r="DA290" s="46"/>
      <c r="DB290" s="12" t="s">
        <v>2226</v>
      </c>
      <c r="DC290" s="12" t="s">
        <v>315</v>
      </c>
      <c r="DD290" s="12">
        <v>0</v>
      </c>
      <c r="DE290" s="5"/>
      <c r="DF290" s="5">
        <f>VLOOKUP($C290,'[23]Mau 2'!$C$9:$J$16,6,0)</f>
        <v>0</v>
      </c>
      <c r="DG290" s="191"/>
      <c r="DH290" s="191"/>
      <c r="DI290" s="191"/>
      <c r="DJ290" s="205"/>
    </row>
    <row r="291" spans="1:114" s="6" customFormat="1" ht="30" hidden="1" customHeight="1" x14ac:dyDescent="0.25">
      <c r="A291" s="12">
        <f>ROW()-23</f>
        <v>268</v>
      </c>
      <c r="B291" s="12">
        <f>COUNTIF($E$24:E291,E291)</f>
        <v>3</v>
      </c>
      <c r="C291" s="138" t="s">
        <v>196</v>
      </c>
      <c r="D291" s="12" t="str">
        <f>VLOOKUP(C291,'[1]XET CUOI NAM'!$D$9:$E$332,2,0)</f>
        <v>01016002</v>
      </c>
      <c r="E291" s="12" t="s">
        <v>409</v>
      </c>
      <c r="F291" s="12" t="s">
        <v>378</v>
      </c>
      <c r="G291" s="49"/>
      <c r="H291" s="46">
        <f>VLOOKUP($D291,'[2]CSTD CS'!$D$26:$X$346,3,0)</f>
        <v>0</v>
      </c>
      <c r="I291" s="46"/>
      <c r="J291" s="46">
        <f>VLOOKUP($D291,'[2]CSTD CS'!$D$26:$X$346,5,0)</f>
        <v>0</v>
      </c>
      <c r="K291" s="3"/>
      <c r="L291" s="46">
        <f>VLOOKUP($D291,'[2]CSTD CS'!$D$26:$X$346,4,0)</f>
        <v>0</v>
      </c>
      <c r="M291" s="46"/>
      <c r="N291" s="49"/>
      <c r="O291" s="46">
        <f>VLOOKUP($D291,'[2]CSTD CS'!$D$26:$X$346,6,0)</f>
        <v>0</v>
      </c>
      <c r="P291" s="46"/>
      <c r="Q291" s="46">
        <f>VLOOKUP($D291,'[2]CSTD CS'!$D$26:$X$346,8,0)</f>
        <v>0</v>
      </c>
      <c r="R291" s="3"/>
      <c r="S291" s="46">
        <f>VLOOKUP($D291,'[2]CSTD CS'!$D$26:$X$346,7,0)</f>
        <v>0</v>
      </c>
      <c r="T291" s="46"/>
      <c r="U291" s="49"/>
      <c r="V291" s="46">
        <f>VLOOKUP($D291,'[2]CSTD CS'!$D$26:$X$346,9,0)</f>
        <v>0</v>
      </c>
      <c r="W291" s="46"/>
      <c r="X291" s="46">
        <f>VLOOKUP($D291,'[2]CSTD CS'!$D$26:$X$346,11,0)</f>
        <v>0</v>
      </c>
      <c r="Y291" s="3"/>
      <c r="Z291" s="46">
        <f>VLOOKUP($D291,'[2]CSTD CS'!$D$26:$X$346,10,0)</f>
        <v>0</v>
      </c>
      <c r="AA291" s="46"/>
      <c r="AB291" s="49"/>
      <c r="AC291" s="46">
        <f>VLOOKUP($D291,'[2]CSTD CS'!$D$26:$X$346,12,0)</f>
        <v>0</v>
      </c>
      <c r="AD291" s="46"/>
      <c r="AE291" s="46">
        <f>VLOOKUP($D291,'[2]CSTD CS'!$D$26:$X$346,14,0)</f>
        <v>0</v>
      </c>
      <c r="AF291" s="3"/>
      <c r="AG291" s="46">
        <f>VLOOKUP($D291,'[2]CSTD CS'!$D$26:$X$346,13,0)</f>
        <v>0</v>
      </c>
      <c r="AH291" s="46"/>
      <c r="AI291" s="49"/>
      <c r="AJ291" s="46">
        <f>VLOOKUP($D291,'[2]CSTD CS'!$D$26:$X$346,15,0)</f>
        <v>0</v>
      </c>
      <c r="AK291" s="46"/>
      <c r="AL291" s="46">
        <f>VLOOKUP($D291,'[2]CSTD CS'!$D$26:$X$346,17,0)</f>
        <v>0</v>
      </c>
      <c r="AM291" s="3"/>
      <c r="AN291" s="46">
        <f>VLOOKUP($D291,'[2]CSTD CS'!$D$26:$X$346,16,0)</f>
        <v>0</v>
      </c>
      <c r="AO291" s="46"/>
      <c r="AP291" s="41"/>
      <c r="AQ291" s="46">
        <f>VLOOKUP($D291,'[3]CSTD CS'!$D$25:$AD$344,13,0)</f>
        <v>0</v>
      </c>
      <c r="AR291" s="46"/>
      <c r="AS291" s="3">
        <v>0</v>
      </c>
      <c r="AT291" s="3"/>
      <c r="AU291" s="46"/>
      <c r="AV291" s="3"/>
      <c r="AW291" s="28"/>
      <c r="AX291" s="46">
        <f>VLOOKUP($D291,'[3]CSTD CS'!$D$25:$AD$344,15,0)</f>
        <v>0</v>
      </c>
      <c r="AY291" s="46"/>
      <c r="AZ291" s="3">
        <v>0</v>
      </c>
      <c r="BA291" s="3"/>
      <c r="BB291" s="46"/>
      <c r="BC291" s="3"/>
      <c r="BD291" s="33"/>
      <c r="BE291" s="46">
        <f>VLOOKUP($D291,'[3]CSTD CS'!$D$25:$AD$344,17,0)</f>
        <v>0</v>
      </c>
      <c r="BF291" s="46"/>
      <c r="BG291" s="3">
        <v>0</v>
      </c>
      <c r="BH291" s="3"/>
      <c r="BI291" s="46"/>
      <c r="BJ291" s="46"/>
      <c r="BK291" s="46"/>
      <c r="BL291" s="3"/>
      <c r="BM291" s="46">
        <f>VLOOKUP($D291,'[3]CSTD CS'!$D$25:$AD$344,20,0)</f>
        <v>0</v>
      </c>
      <c r="BN291" s="46"/>
      <c r="BO291" s="3">
        <v>0</v>
      </c>
      <c r="BP291" s="46"/>
      <c r="BQ291" s="46"/>
      <c r="BR291" s="46"/>
      <c r="BS291" s="46"/>
      <c r="BT291" s="3"/>
      <c r="BU291" s="46">
        <f>VLOOKUP($D291,'[3]CSTD CS'!$D$25:$AA$344,23,0)</f>
        <v>0</v>
      </c>
      <c r="BV291" s="46"/>
      <c r="BW291" s="3">
        <v>0</v>
      </c>
      <c r="BX291" s="3"/>
      <c r="BY291" s="46"/>
      <c r="BZ291" s="46"/>
      <c r="CA291" s="46"/>
      <c r="CB291" s="46"/>
      <c r="CC291" s="46" t="str">
        <f>VLOOKUP($D291,'[3]CSTD CS'!$D$25:$AD$344,25,0)</f>
        <v>HTXS NV</v>
      </c>
      <c r="CD291" s="46"/>
      <c r="CE291" s="46"/>
      <c r="CF291" s="3">
        <v>0</v>
      </c>
      <c r="CG291" s="46"/>
      <c r="CH291" s="46">
        <f>VLOOKUP(D291,[7]LTT!$D$10:$Q$342,10,0)</f>
        <v>0</v>
      </c>
      <c r="CI291" s="3"/>
      <c r="CJ291" s="12" t="s">
        <v>371</v>
      </c>
      <c r="CK291" s="12" t="str">
        <f>VLOOKUP($D291,'[9]Mau 6'!$D$10:$R$333,7,0)</f>
        <v>X</v>
      </c>
      <c r="CL291" s="12" t="str">
        <f>VLOOKUP(D291,[10]PL7!$F$17:$G$117,2,0)</f>
        <v>X</v>
      </c>
      <c r="CM291" s="3" t="s">
        <v>1541</v>
      </c>
      <c r="CN291" s="12"/>
      <c r="CO291" s="12">
        <f>VLOOKUP($D291,'[9]Mau 6'!$D$10:$R$333,10,0)</f>
        <v>0</v>
      </c>
      <c r="CP291" s="46"/>
      <c r="CQ291" s="12">
        <f>VLOOKUP($D291,'[9]Mau 6'!$D$10:$R$333,10,0)</f>
        <v>0</v>
      </c>
      <c r="CR291" s="12">
        <f>VLOOKUP($D291,'[9]Mau 6'!$D$10:$R$333,10,0)</f>
        <v>0</v>
      </c>
      <c r="CS291" s="12" t="s">
        <v>431</v>
      </c>
      <c r="CT291" s="12"/>
      <c r="CU291" s="12"/>
      <c r="CV291" s="3"/>
      <c r="CW291" s="12"/>
      <c r="CX291" s="12"/>
      <c r="CY291" s="46"/>
      <c r="CZ291" s="46"/>
      <c r="DA291" s="46"/>
      <c r="DB291" s="12" t="s">
        <v>2227</v>
      </c>
      <c r="DC291" s="12">
        <v>0</v>
      </c>
      <c r="DD291" s="12">
        <v>0</v>
      </c>
      <c r="DE291" s="5"/>
      <c r="DF291" s="5">
        <f>VLOOKUP($C291,'[23]Mau 2'!$C$9:$J$16,6,0)</f>
        <v>0</v>
      </c>
      <c r="DG291" s="191"/>
      <c r="DH291" s="191"/>
      <c r="DI291" s="191"/>
      <c r="DJ291" s="205"/>
    </row>
    <row r="292" spans="1:114" s="16" customFormat="1" ht="30" hidden="1" customHeight="1" x14ac:dyDescent="0.25">
      <c r="A292" s="12">
        <f>ROW()-23</f>
        <v>269</v>
      </c>
      <c r="B292" s="12">
        <f>COUNTIF($E$24:E292,E292)</f>
        <v>4</v>
      </c>
      <c r="C292" s="138" t="s">
        <v>197</v>
      </c>
      <c r="D292" s="12" t="str">
        <f>VLOOKUP(C292,'[1]XET CUOI NAM'!$D$9:$E$332,2,0)</f>
        <v>01016006</v>
      </c>
      <c r="E292" s="12" t="s">
        <v>409</v>
      </c>
      <c r="F292" s="12" t="s">
        <v>378</v>
      </c>
      <c r="G292" s="49"/>
      <c r="H292" s="46">
        <f>VLOOKUP($D292,'[2]CSTD CS'!$D$26:$X$346,3,0)</f>
        <v>0</v>
      </c>
      <c r="I292" s="46"/>
      <c r="J292" s="46">
        <f>VLOOKUP($D292,'[2]CSTD CS'!$D$26:$X$346,5,0)</f>
        <v>0</v>
      </c>
      <c r="K292" s="3"/>
      <c r="L292" s="46">
        <f>VLOOKUP($D292,'[2]CSTD CS'!$D$26:$X$346,4,0)</f>
        <v>0</v>
      </c>
      <c r="M292" s="46"/>
      <c r="N292" s="49"/>
      <c r="O292" s="46">
        <f>VLOOKUP($D292,'[2]CSTD CS'!$D$26:$X$346,6,0)</f>
        <v>0</v>
      </c>
      <c r="P292" s="46"/>
      <c r="Q292" s="46">
        <f>VLOOKUP($D292,'[2]CSTD CS'!$D$26:$X$346,8,0)</f>
        <v>0</v>
      </c>
      <c r="R292" s="3"/>
      <c r="S292" s="46">
        <f>VLOOKUP($D292,'[2]CSTD CS'!$D$26:$X$346,7,0)</f>
        <v>0</v>
      </c>
      <c r="T292" s="46"/>
      <c r="U292" s="49"/>
      <c r="V292" s="46">
        <f>VLOOKUP($D292,'[2]CSTD CS'!$D$26:$X$346,9,0)</f>
        <v>0</v>
      </c>
      <c r="W292" s="46"/>
      <c r="X292" s="46">
        <f>VLOOKUP($D292,'[2]CSTD CS'!$D$26:$X$346,11,0)</f>
        <v>0</v>
      </c>
      <c r="Y292" s="3"/>
      <c r="Z292" s="46">
        <f>VLOOKUP($D292,'[2]CSTD CS'!$D$26:$X$346,10,0)</f>
        <v>0</v>
      </c>
      <c r="AA292" s="46"/>
      <c r="AB292" s="49"/>
      <c r="AC292" s="46">
        <f>VLOOKUP($D292,'[2]CSTD CS'!$D$26:$X$346,12,0)</f>
        <v>0</v>
      </c>
      <c r="AD292" s="46"/>
      <c r="AE292" s="46">
        <f>VLOOKUP($D292,'[2]CSTD CS'!$D$26:$X$346,14,0)</f>
        <v>0</v>
      </c>
      <c r="AF292" s="3"/>
      <c r="AG292" s="46">
        <f>VLOOKUP($D292,'[2]CSTD CS'!$D$26:$X$346,13,0)</f>
        <v>0</v>
      </c>
      <c r="AH292" s="46"/>
      <c r="AI292" s="49"/>
      <c r="AJ292" s="46">
        <f>VLOOKUP($D292,'[2]CSTD CS'!$D$26:$X$346,15,0)</f>
        <v>0</v>
      </c>
      <c r="AK292" s="46"/>
      <c r="AL292" s="46">
        <f>VLOOKUP($D292,'[2]CSTD CS'!$D$26:$X$346,17,0)</f>
        <v>0</v>
      </c>
      <c r="AM292" s="3"/>
      <c r="AN292" s="46">
        <f>VLOOKUP($D292,'[2]CSTD CS'!$D$26:$X$346,16,0)</f>
        <v>0</v>
      </c>
      <c r="AO292" s="46"/>
      <c r="AP292" s="41"/>
      <c r="AQ292" s="46">
        <f>VLOOKUP($D292,'[3]CSTD CS'!$D$25:$AD$344,13,0)</f>
        <v>0</v>
      </c>
      <c r="AR292" s="46"/>
      <c r="AS292" s="3">
        <v>0</v>
      </c>
      <c r="AT292" s="3"/>
      <c r="AU292" s="46"/>
      <c r="AV292" s="3"/>
      <c r="AW292" s="28"/>
      <c r="AX292" s="46">
        <f>VLOOKUP($D292,'[3]CSTD CS'!$D$25:$AD$344,15,0)</f>
        <v>0</v>
      </c>
      <c r="AY292" s="46"/>
      <c r="AZ292" s="3">
        <v>0</v>
      </c>
      <c r="BA292" s="3"/>
      <c r="BB292" s="46"/>
      <c r="BC292" s="3"/>
      <c r="BD292" s="33"/>
      <c r="BE292" s="46">
        <f>VLOOKUP($D292,'[3]CSTD CS'!$D$25:$AD$344,17,0)</f>
        <v>0</v>
      </c>
      <c r="BF292" s="46"/>
      <c r="BG292" s="3">
        <v>0</v>
      </c>
      <c r="BH292" s="3"/>
      <c r="BI292" s="46"/>
      <c r="BJ292" s="46"/>
      <c r="BK292" s="46"/>
      <c r="BL292" s="3"/>
      <c r="BM292" s="46">
        <f>VLOOKUP($D292,'[3]CSTD CS'!$D$25:$AD$344,20,0)</f>
        <v>0</v>
      </c>
      <c r="BN292" s="46"/>
      <c r="BO292" s="3">
        <v>0</v>
      </c>
      <c r="BP292" s="46"/>
      <c r="BQ292" s="46"/>
      <c r="BR292" s="46"/>
      <c r="BS292" s="46"/>
      <c r="BT292" s="3"/>
      <c r="BU292" s="46">
        <f>VLOOKUP($D292,'[3]CSTD CS'!$D$25:$AA$344,23,0)</f>
        <v>0</v>
      </c>
      <c r="BV292" s="46">
        <f>VLOOKUP(C292,'[5]TH chi tiet'!$N$15:$Q$161,4,0)</f>
        <v>0</v>
      </c>
      <c r="BW292" s="3" t="s">
        <v>1205</v>
      </c>
      <c r="BX292" s="3"/>
      <c r="BY292" s="46"/>
      <c r="BZ292" s="46"/>
      <c r="CA292" s="46"/>
      <c r="CB292" s="46"/>
      <c r="CC292" s="46" t="str">
        <f>VLOOKUP($D292,'[3]CSTD CS'!$D$25:$AD$344,25,0)</f>
        <v>HTXS NV</v>
      </c>
      <c r="CD292" s="46"/>
      <c r="CE292" s="46"/>
      <c r="CF292" s="3">
        <v>0</v>
      </c>
      <c r="CG292" s="46"/>
      <c r="CH292" s="46">
        <f>VLOOKUP(D292,[7]LTT!$D$10:$Q$342,10,0)</f>
        <v>0</v>
      </c>
      <c r="CI292" s="3"/>
      <c r="CJ292" s="12" t="str">
        <f>VLOOKUP(D292,'[8]XET CUOI NAM'!$E$9:$BF$332,53,0)</f>
        <v>HTT NV</v>
      </c>
      <c r="CK292" s="12">
        <f>VLOOKUP($D292,'[9]Mau 6'!$D$10:$R$333,7,0)</f>
        <v>0</v>
      </c>
      <c r="CL292" s="12"/>
      <c r="CM292" s="3"/>
      <c r="CN292" s="12">
        <f>SUM(COUNTIF(BU292,"x"),COUNTIF(CD292,"x"),COUNTIF(CK292,"x"))</f>
        <v>0</v>
      </c>
      <c r="CO292" s="12">
        <f>VLOOKUP($D292,'[9]Mau 6'!$D$10:$R$333,10,0)</f>
        <v>0</v>
      </c>
      <c r="CP292" s="46"/>
      <c r="CQ292" s="12">
        <f>VLOOKUP($D292,'[9]Mau 6'!$D$10:$R$333,10,0)</f>
        <v>0</v>
      </c>
      <c r="CR292" s="12">
        <f>VLOOKUP($D292,'[9]Mau 6'!$D$10:$R$333,10,0)</f>
        <v>0</v>
      </c>
      <c r="CS292" s="12" t="s">
        <v>431</v>
      </c>
      <c r="CT292" s="12"/>
      <c r="CU292" s="12" t="str">
        <f>VLOOKUP($D292,'[11]XET CUOI NAM'!$E$9:$BF$336,47,0)</f>
        <v>Tốt</v>
      </c>
      <c r="CV292" s="3" t="s">
        <v>1739</v>
      </c>
      <c r="CW292" s="12"/>
      <c r="CX292" s="12"/>
      <c r="CY292" s="46"/>
      <c r="CZ292" s="46"/>
      <c r="DA292" s="46"/>
      <c r="DB292" s="12" t="s">
        <v>2227</v>
      </c>
      <c r="DC292" s="12">
        <v>0</v>
      </c>
      <c r="DD292" s="12">
        <v>0</v>
      </c>
      <c r="DE292" s="5"/>
      <c r="DF292" s="5">
        <f>VLOOKUP($C292,'[23]Mau 2'!$C$9:$J$16,6,0)</f>
        <v>0</v>
      </c>
      <c r="DG292" s="194"/>
      <c r="DH292" s="194"/>
      <c r="DI292" s="194"/>
      <c r="DJ292" s="194"/>
    </row>
    <row r="293" spans="1:114" s="6" customFormat="1" ht="30" hidden="1" customHeight="1" x14ac:dyDescent="0.25">
      <c r="A293" s="12">
        <f>IF(C293="","",SUBTOTAL(3,$D$24:D293))</f>
        <v>24</v>
      </c>
      <c r="B293" s="12">
        <f>COUNTIF($E$24:E293,E293)</f>
        <v>5</v>
      </c>
      <c r="C293" s="138" t="s">
        <v>198</v>
      </c>
      <c r="D293" s="12" t="str">
        <f>VLOOKUP(C293,'[1]XET CUOI NAM'!$D$9:$E$332,2,0)</f>
        <v>01016005</v>
      </c>
      <c r="E293" s="12" t="s">
        <v>409</v>
      </c>
      <c r="F293" s="12" t="s">
        <v>378</v>
      </c>
      <c r="G293" s="49"/>
      <c r="H293" s="46">
        <f>VLOOKUP($D293,'[2]CSTD CS'!$D$26:$X$346,3,0)</f>
        <v>0</v>
      </c>
      <c r="I293" s="46"/>
      <c r="J293" s="46">
        <f>VLOOKUP($D293,'[2]CSTD CS'!$D$26:$X$346,5,0)</f>
        <v>0</v>
      </c>
      <c r="K293" s="3"/>
      <c r="L293" s="46">
        <f>VLOOKUP($D293,'[2]CSTD CS'!$D$26:$X$346,4,0)</f>
        <v>0</v>
      </c>
      <c r="M293" s="46"/>
      <c r="N293" s="49"/>
      <c r="O293" s="46">
        <f>VLOOKUP($D293,'[2]CSTD CS'!$D$26:$X$346,6,0)</f>
        <v>0</v>
      </c>
      <c r="P293" s="46"/>
      <c r="Q293" s="46">
        <f>VLOOKUP($D293,'[2]CSTD CS'!$D$26:$X$346,8,0)</f>
        <v>0</v>
      </c>
      <c r="R293" s="3"/>
      <c r="S293" s="46">
        <f>VLOOKUP($D293,'[2]CSTD CS'!$D$26:$X$346,7,0)</f>
        <v>0</v>
      </c>
      <c r="T293" s="46"/>
      <c r="U293" s="49"/>
      <c r="V293" s="46">
        <f>VLOOKUP($D293,'[2]CSTD CS'!$D$26:$X$346,9,0)</f>
        <v>0</v>
      </c>
      <c r="W293" s="46"/>
      <c r="X293" s="46">
        <f>VLOOKUP($D293,'[2]CSTD CS'!$D$26:$X$346,11,0)</f>
        <v>0</v>
      </c>
      <c r="Y293" s="3"/>
      <c r="Z293" s="46">
        <f>VLOOKUP($D293,'[2]CSTD CS'!$D$26:$X$346,10,0)</f>
        <v>0</v>
      </c>
      <c r="AA293" s="46"/>
      <c r="AB293" s="49"/>
      <c r="AC293" s="46">
        <f>VLOOKUP($D293,'[2]CSTD CS'!$D$26:$X$346,12,0)</f>
        <v>0</v>
      </c>
      <c r="AD293" s="46"/>
      <c r="AE293" s="46">
        <f>VLOOKUP($D293,'[2]CSTD CS'!$D$26:$X$346,14,0)</f>
        <v>0</v>
      </c>
      <c r="AF293" s="3"/>
      <c r="AG293" s="46">
        <f>VLOOKUP($D293,'[2]CSTD CS'!$D$26:$X$346,13,0)</f>
        <v>0</v>
      </c>
      <c r="AH293" s="46"/>
      <c r="AI293" s="49"/>
      <c r="AJ293" s="46">
        <f>VLOOKUP($D293,'[2]CSTD CS'!$D$26:$X$346,15,0)</f>
        <v>0</v>
      </c>
      <c r="AK293" s="46"/>
      <c r="AL293" s="46">
        <f>VLOOKUP($D293,'[2]CSTD CS'!$D$26:$X$346,17,0)</f>
        <v>0</v>
      </c>
      <c r="AM293" s="3"/>
      <c r="AN293" s="46">
        <f>VLOOKUP($D293,'[2]CSTD CS'!$D$26:$X$346,16,0)</f>
        <v>0</v>
      </c>
      <c r="AO293" s="46"/>
      <c r="AP293" s="41"/>
      <c r="AQ293" s="46">
        <f>VLOOKUP($D293,'[3]CSTD CS'!$D$25:$AD$344,13,0)</f>
        <v>0</v>
      </c>
      <c r="AR293" s="46"/>
      <c r="AS293" s="3">
        <v>0</v>
      </c>
      <c r="AT293" s="3"/>
      <c r="AU293" s="46"/>
      <c r="AV293" s="3"/>
      <c r="AW293" s="28"/>
      <c r="AX293" s="46">
        <f>VLOOKUP($D293,'[3]CSTD CS'!$D$25:$AD$344,15,0)</f>
        <v>0</v>
      </c>
      <c r="AY293" s="46"/>
      <c r="AZ293" s="3">
        <v>0</v>
      </c>
      <c r="BA293" s="3"/>
      <c r="BB293" s="46"/>
      <c r="BC293" s="3"/>
      <c r="BD293" s="33"/>
      <c r="BE293" s="46">
        <f>VLOOKUP($D293,'[3]CSTD CS'!$D$25:$AD$344,17,0)</f>
        <v>0</v>
      </c>
      <c r="BF293" s="46"/>
      <c r="BG293" s="3">
        <v>0</v>
      </c>
      <c r="BH293" s="3"/>
      <c r="BI293" s="46"/>
      <c r="BJ293" s="46"/>
      <c r="BK293" s="46"/>
      <c r="BL293" s="3"/>
      <c r="BM293" s="46">
        <f>VLOOKUP($D293,'[3]CSTD CS'!$D$25:$AD$344,20,0)</f>
        <v>0</v>
      </c>
      <c r="BN293" s="46"/>
      <c r="BO293" s="3">
        <v>0</v>
      </c>
      <c r="BP293" s="46"/>
      <c r="BQ293" s="46"/>
      <c r="BR293" s="46"/>
      <c r="BS293" s="46"/>
      <c r="BT293" s="3"/>
      <c r="BU293" s="46" t="str">
        <f>VLOOKUP($D293,'[3]CSTD CS'!$D$25:$AA$344,23,0)</f>
        <v>x</v>
      </c>
      <c r="BV293" s="46" t="str">
        <f>VLOOKUP(C293,'[5]TH chi tiet'!$N$15:$Q$161,4,0)</f>
        <v>X</v>
      </c>
      <c r="BW293" s="3" t="s">
        <v>1206</v>
      </c>
      <c r="BX293" s="3"/>
      <c r="BY293" s="46"/>
      <c r="BZ293" s="46"/>
      <c r="CA293" s="46"/>
      <c r="CB293" s="46"/>
      <c r="CC293" s="46" t="str">
        <f>VLOOKUP($D293,'[3]CSTD CS'!$D$25:$AD$344,25,0)</f>
        <v>HTXS NV</v>
      </c>
      <c r="CD293" s="46"/>
      <c r="CE293" s="46"/>
      <c r="CF293" s="3">
        <v>0</v>
      </c>
      <c r="CG293" s="46"/>
      <c r="CH293" s="46">
        <f>VLOOKUP(D293,[7]LTT!$D$10:$Q$342,10,0)</f>
        <v>0</v>
      </c>
      <c r="CI293" s="3"/>
      <c r="CJ293" s="12" t="str">
        <f>VLOOKUP(D293,'[8]XET CUOI NAM'!$E$9:$BF$332,53,0)</f>
        <v>HTT NV</v>
      </c>
      <c r="CK293" s="12">
        <f>VLOOKUP($D293,'[9]Mau 6'!$D$10:$R$333,7,0)</f>
        <v>0</v>
      </c>
      <c r="CL293" s="12"/>
      <c r="CM293" s="3"/>
      <c r="CN293" s="12"/>
      <c r="CO293" s="12">
        <f>VLOOKUP($D293,'[9]Mau 6'!$D$10:$R$333,10,0)</f>
        <v>0</v>
      </c>
      <c r="CP293" s="46"/>
      <c r="CQ293" s="12">
        <f>VLOOKUP($D293,'[9]Mau 6'!$D$10:$R$333,10,0)</f>
        <v>0</v>
      </c>
      <c r="CR293" s="12">
        <f>VLOOKUP($D293,'[9]Mau 6'!$D$10:$R$333,10,0)</f>
        <v>0</v>
      </c>
      <c r="CS293" s="12" t="s">
        <v>431</v>
      </c>
      <c r="CT293" s="12"/>
      <c r="CU293" s="12"/>
      <c r="CV293" s="3"/>
      <c r="CW293" s="12"/>
      <c r="CX293" s="12"/>
      <c r="CY293" s="46"/>
      <c r="CZ293" s="46"/>
      <c r="DA293" s="46"/>
      <c r="DB293" s="12" t="s">
        <v>2227</v>
      </c>
      <c r="DC293" s="12">
        <v>0</v>
      </c>
      <c r="DD293" s="12"/>
      <c r="DE293" s="17" t="s">
        <v>2171</v>
      </c>
      <c r="DF293" s="5">
        <f>VLOOKUP($C293,'[23]Mau 2'!$C$9:$J$16,6,0)</f>
        <v>0</v>
      </c>
      <c r="DG293" s="191"/>
      <c r="DH293" s="191"/>
      <c r="DI293" s="191"/>
      <c r="DJ293" s="205"/>
    </row>
    <row r="294" spans="1:114" s="9" customFormat="1" ht="30" hidden="1" customHeight="1" x14ac:dyDescent="0.25">
      <c r="A294" s="12">
        <f t="shared" ref="A294:A302" si="19">ROW()-23</f>
        <v>271</v>
      </c>
      <c r="B294" s="12">
        <f>COUNTIF($E$24:E294,E294)</f>
        <v>6</v>
      </c>
      <c r="C294" s="138" t="s">
        <v>199</v>
      </c>
      <c r="D294" s="12" t="str">
        <f>VLOOKUP(C294,'[1]XET CUOI NAM'!$D$9:$E$332,2,0)</f>
        <v>01016012</v>
      </c>
      <c r="E294" s="12" t="s">
        <v>409</v>
      </c>
      <c r="F294" s="12" t="s">
        <v>378</v>
      </c>
      <c r="G294" s="49"/>
      <c r="H294" s="46">
        <f>VLOOKUP($D294,'[2]CSTD CS'!$D$26:$X$346,3,0)</f>
        <v>0</v>
      </c>
      <c r="I294" s="46"/>
      <c r="J294" s="46">
        <f>VLOOKUP($D294,'[2]CSTD CS'!$D$26:$X$346,5,0)</f>
        <v>0</v>
      </c>
      <c r="K294" s="3"/>
      <c r="L294" s="46">
        <f>VLOOKUP($D294,'[2]CSTD CS'!$D$26:$X$346,4,0)</f>
        <v>0</v>
      </c>
      <c r="M294" s="46"/>
      <c r="N294" s="49"/>
      <c r="O294" s="46">
        <f>VLOOKUP($D294,'[2]CSTD CS'!$D$26:$X$346,6,0)</f>
        <v>0</v>
      </c>
      <c r="P294" s="46"/>
      <c r="Q294" s="46">
        <f>VLOOKUP($D294,'[2]CSTD CS'!$D$26:$X$346,8,0)</f>
        <v>0</v>
      </c>
      <c r="R294" s="3"/>
      <c r="S294" s="46">
        <f>VLOOKUP($D294,'[2]CSTD CS'!$D$26:$X$346,7,0)</f>
        <v>0</v>
      </c>
      <c r="T294" s="46"/>
      <c r="U294" s="49"/>
      <c r="V294" s="46">
        <f>VLOOKUP($D294,'[2]CSTD CS'!$D$26:$X$346,9,0)</f>
        <v>0</v>
      </c>
      <c r="W294" s="46"/>
      <c r="X294" s="46">
        <f>VLOOKUP($D294,'[2]CSTD CS'!$D$26:$X$346,11,0)</f>
        <v>0</v>
      </c>
      <c r="Y294" s="3"/>
      <c r="Z294" s="46">
        <f>VLOOKUP($D294,'[2]CSTD CS'!$D$26:$X$346,10,0)</f>
        <v>0</v>
      </c>
      <c r="AA294" s="46"/>
      <c r="AB294" s="49"/>
      <c r="AC294" s="46">
        <f>VLOOKUP($D294,'[2]CSTD CS'!$D$26:$X$346,12,0)</f>
        <v>0</v>
      </c>
      <c r="AD294" s="46"/>
      <c r="AE294" s="46">
        <f>VLOOKUP($D294,'[2]CSTD CS'!$D$26:$X$346,14,0)</f>
        <v>0</v>
      </c>
      <c r="AF294" s="3"/>
      <c r="AG294" s="46">
        <f>VLOOKUP($D294,'[2]CSTD CS'!$D$26:$X$346,13,0)</f>
        <v>0</v>
      </c>
      <c r="AH294" s="46"/>
      <c r="AI294" s="49"/>
      <c r="AJ294" s="46">
        <f>VLOOKUP($D294,'[2]CSTD CS'!$D$26:$X$346,15,0)</f>
        <v>0</v>
      </c>
      <c r="AK294" s="46"/>
      <c r="AL294" s="46">
        <f>VLOOKUP($D294,'[2]CSTD CS'!$D$26:$X$346,17,0)</f>
        <v>0</v>
      </c>
      <c r="AM294" s="3"/>
      <c r="AN294" s="46">
        <f>VLOOKUP($D294,'[2]CSTD CS'!$D$26:$X$346,16,0)</f>
        <v>0</v>
      </c>
      <c r="AO294" s="46"/>
      <c r="AP294" s="41"/>
      <c r="AQ294" s="46">
        <f>VLOOKUP($D294,'[3]CSTD CS'!$D$25:$AD$344,13,0)</f>
        <v>0</v>
      </c>
      <c r="AR294" s="46"/>
      <c r="AS294" s="3">
        <v>0</v>
      </c>
      <c r="AT294" s="3"/>
      <c r="AU294" s="46"/>
      <c r="AV294" s="3"/>
      <c r="AW294" s="28"/>
      <c r="AX294" s="46">
        <f>VLOOKUP($D294,'[3]CSTD CS'!$D$25:$AD$344,15,0)</f>
        <v>0</v>
      </c>
      <c r="AY294" s="46"/>
      <c r="AZ294" s="3">
        <v>0</v>
      </c>
      <c r="BA294" s="3"/>
      <c r="BB294" s="46"/>
      <c r="BC294" s="3"/>
      <c r="BD294" s="33"/>
      <c r="BE294" s="46">
        <f>VLOOKUP($D294,'[3]CSTD CS'!$D$25:$AD$344,17,0)</f>
        <v>0</v>
      </c>
      <c r="BF294" s="46"/>
      <c r="BG294" s="3">
        <v>0</v>
      </c>
      <c r="BH294" s="3"/>
      <c r="BI294" s="46"/>
      <c r="BJ294" s="46"/>
      <c r="BK294" s="46"/>
      <c r="BL294" s="31"/>
      <c r="BM294" s="46">
        <f>VLOOKUP($D294,'[3]CSTD CS'!$D$25:$AD$344,20,0)</f>
        <v>0</v>
      </c>
      <c r="BN294" s="46"/>
      <c r="BO294" s="3">
        <v>0</v>
      </c>
      <c r="BP294" s="46"/>
      <c r="BQ294" s="46"/>
      <c r="BR294" s="46"/>
      <c r="BS294" s="46"/>
      <c r="BT294" s="31"/>
      <c r="BU294" s="46">
        <f>VLOOKUP($D294,'[3]CSTD CS'!$D$25:$AA$344,23,0)</f>
        <v>0</v>
      </c>
      <c r="BV294" s="46"/>
      <c r="BW294" s="3">
        <v>0</v>
      </c>
      <c r="BX294" s="3"/>
      <c r="BY294" s="46"/>
      <c r="BZ294" s="46"/>
      <c r="CA294" s="46"/>
      <c r="CB294" s="46"/>
      <c r="CC294" s="46" t="str">
        <f>VLOOKUP($D294,'[3]CSTD CS'!$D$25:$AD$344,25,0)</f>
        <v>HTXS NV</v>
      </c>
      <c r="CD294" s="46" t="str">
        <f>VLOOKUP($C294,[6]LTT!$C$10:$J$342,7,0)</f>
        <v>X</v>
      </c>
      <c r="CE294" s="46" t="s">
        <v>315</v>
      </c>
      <c r="CF294" s="3" t="s">
        <v>1363</v>
      </c>
      <c r="CG294" s="46"/>
      <c r="CH294" s="46">
        <f>VLOOKUP(D294,[7]LTT!$D$10:$Q$342,10,0)</f>
        <v>0</v>
      </c>
      <c r="CI294" s="3"/>
      <c r="CJ294" s="12" t="str">
        <f>VLOOKUP(D294,'[8]XET CUOI NAM'!$E$9:$BF$332,53,0)</f>
        <v>HTT NV</v>
      </c>
      <c r="CK294" s="12">
        <f>VLOOKUP($D294,'[9]Mau 6'!$D$10:$R$333,7,0)</f>
        <v>0</v>
      </c>
      <c r="CL294" s="12"/>
      <c r="CM294" s="3"/>
      <c r="CN294" s="12"/>
      <c r="CO294" s="12">
        <f>VLOOKUP($D294,'[9]Mau 6'!$D$10:$R$333,10,0)</f>
        <v>0</v>
      </c>
      <c r="CP294" s="46"/>
      <c r="CQ294" s="12">
        <f>VLOOKUP($D294,'[9]Mau 6'!$D$10:$R$333,10,0)</f>
        <v>0</v>
      </c>
      <c r="CR294" s="12">
        <f>VLOOKUP($D294,'[9]Mau 6'!$D$10:$R$333,10,0)</f>
        <v>0</v>
      </c>
      <c r="CS294" s="12" t="s">
        <v>431</v>
      </c>
      <c r="CT294" s="12"/>
      <c r="CU294" s="12"/>
      <c r="CV294" s="3"/>
      <c r="CW294" s="12"/>
      <c r="CX294" s="12"/>
      <c r="CY294" s="46"/>
      <c r="CZ294" s="46"/>
      <c r="DA294" s="46"/>
      <c r="DB294" s="12" t="s">
        <v>2227</v>
      </c>
      <c r="DC294" s="12">
        <v>0</v>
      </c>
      <c r="DD294" s="12">
        <v>0</v>
      </c>
      <c r="DE294" s="5"/>
      <c r="DF294" s="5">
        <f>VLOOKUP($C294,'[23]Mau 2'!$C$9:$J$16,6,0)</f>
        <v>0</v>
      </c>
      <c r="DG294" s="5"/>
      <c r="DH294" s="5"/>
      <c r="DI294" s="5"/>
      <c r="DJ294" s="5"/>
    </row>
    <row r="295" spans="1:114" s="9" customFormat="1" ht="30" hidden="1" customHeight="1" x14ac:dyDescent="0.25">
      <c r="A295" s="12">
        <f t="shared" si="19"/>
        <v>272</v>
      </c>
      <c r="B295" s="12">
        <f>COUNTIF($E$24:E295,E295)</f>
        <v>7</v>
      </c>
      <c r="C295" s="138" t="s">
        <v>200</v>
      </c>
      <c r="D295" s="12" t="str">
        <f>VLOOKUP(C295,'[1]XET CUOI NAM'!$D$9:$E$332,2,0)</f>
        <v>01016010</v>
      </c>
      <c r="E295" s="12" t="s">
        <v>409</v>
      </c>
      <c r="F295" s="12" t="s">
        <v>378</v>
      </c>
      <c r="G295" s="49"/>
      <c r="H295" s="46">
        <f>VLOOKUP($D295,'[2]CSTD CS'!$D$26:$X$346,3,0)</f>
        <v>0</v>
      </c>
      <c r="I295" s="46"/>
      <c r="J295" s="46">
        <f>VLOOKUP($D295,'[2]CSTD CS'!$D$26:$X$346,5,0)</f>
        <v>0</v>
      </c>
      <c r="K295" s="3"/>
      <c r="L295" s="46">
        <f>VLOOKUP($D295,'[2]CSTD CS'!$D$26:$X$346,4,0)</f>
        <v>0</v>
      </c>
      <c r="M295" s="46"/>
      <c r="N295" s="49"/>
      <c r="O295" s="46">
        <f>VLOOKUP($D295,'[2]CSTD CS'!$D$26:$X$346,6,0)</f>
        <v>0</v>
      </c>
      <c r="P295" s="46"/>
      <c r="Q295" s="46">
        <f>VLOOKUP($D295,'[2]CSTD CS'!$D$26:$X$346,8,0)</f>
        <v>0</v>
      </c>
      <c r="R295" s="3"/>
      <c r="S295" s="46">
        <f>VLOOKUP($D295,'[2]CSTD CS'!$D$26:$X$346,7,0)</f>
        <v>0</v>
      </c>
      <c r="T295" s="46"/>
      <c r="U295" s="49"/>
      <c r="V295" s="46">
        <f>VLOOKUP($D295,'[2]CSTD CS'!$D$26:$X$346,9,0)</f>
        <v>0</v>
      </c>
      <c r="W295" s="46"/>
      <c r="X295" s="46">
        <f>VLOOKUP($D295,'[2]CSTD CS'!$D$26:$X$346,11,0)</f>
        <v>0</v>
      </c>
      <c r="Y295" s="3"/>
      <c r="Z295" s="46">
        <f>VLOOKUP($D295,'[2]CSTD CS'!$D$26:$X$346,10,0)</f>
        <v>0</v>
      </c>
      <c r="AA295" s="46"/>
      <c r="AB295" s="49"/>
      <c r="AC295" s="46">
        <f>VLOOKUP($D295,'[2]CSTD CS'!$D$26:$X$346,12,0)</f>
        <v>0</v>
      </c>
      <c r="AD295" s="46"/>
      <c r="AE295" s="46">
        <f>VLOOKUP($D295,'[2]CSTD CS'!$D$26:$X$346,14,0)</f>
        <v>0</v>
      </c>
      <c r="AF295" s="3"/>
      <c r="AG295" s="46">
        <f>VLOOKUP($D295,'[2]CSTD CS'!$D$26:$X$346,13,0)</f>
        <v>0</v>
      </c>
      <c r="AH295" s="46"/>
      <c r="AI295" s="49"/>
      <c r="AJ295" s="46">
        <f>VLOOKUP($D295,'[2]CSTD CS'!$D$26:$X$346,15,0)</f>
        <v>0</v>
      </c>
      <c r="AK295" s="46"/>
      <c r="AL295" s="46">
        <f>VLOOKUP($D295,'[2]CSTD CS'!$D$26:$X$346,17,0)</f>
        <v>0</v>
      </c>
      <c r="AM295" s="3"/>
      <c r="AN295" s="46">
        <f>VLOOKUP($D295,'[2]CSTD CS'!$D$26:$X$346,16,0)</f>
        <v>0</v>
      </c>
      <c r="AO295" s="46"/>
      <c r="AP295" s="41"/>
      <c r="AQ295" s="46">
        <f>VLOOKUP($D295,'[3]CSTD CS'!$D$25:$AD$344,13,0)</f>
        <v>0</v>
      </c>
      <c r="AR295" s="46"/>
      <c r="AS295" s="3">
        <v>0</v>
      </c>
      <c r="AT295" s="3"/>
      <c r="AU295" s="46"/>
      <c r="AV295" s="3"/>
      <c r="AW295" s="28"/>
      <c r="AX295" s="46">
        <f>VLOOKUP($D295,'[3]CSTD CS'!$D$25:$AD$344,15,0)</f>
        <v>0</v>
      </c>
      <c r="AY295" s="46"/>
      <c r="AZ295" s="3">
        <v>0</v>
      </c>
      <c r="BA295" s="3"/>
      <c r="BB295" s="46"/>
      <c r="BC295" s="3"/>
      <c r="BD295" s="33"/>
      <c r="BE295" s="46">
        <f>VLOOKUP($D295,'[3]CSTD CS'!$D$25:$AD$344,17,0)</f>
        <v>0</v>
      </c>
      <c r="BF295" s="46"/>
      <c r="BG295" s="3">
        <v>0</v>
      </c>
      <c r="BH295" s="3"/>
      <c r="BI295" s="46"/>
      <c r="BJ295" s="46"/>
      <c r="BK295" s="46"/>
      <c r="BL295" s="31"/>
      <c r="BM295" s="46">
        <f>VLOOKUP($D295,'[3]CSTD CS'!$D$25:$AD$344,20,0)</f>
        <v>0</v>
      </c>
      <c r="BN295" s="46"/>
      <c r="BO295" s="3">
        <v>0</v>
      </c>
      <c r="BP295" s="46"/>
      <c r="BQ295" s="46"/>
      <c r="BR295" s="46"/>
      <c r="BS295" s="46"/>
      <c r="BT295" s="31"/>
      <c r="BU295" s="46">
        <f>VLOOKUP($D295,'[3]CSTD CS'!$D$25:$AA$344,23,0)</f>
        <v>0</v>
      </c>
      <c r="BV295" s="46"/>
      <c r="BW295" s="3">
        <v>0</v>
      </c>
      <c r="BX295" s="3"/>
      <c r="BY295" s="46"/>
      <c r="BZ295" s="46"/>
      <c r="CA295" s="46"/>
      <c r="CB295" s="46"/>
      <c r="CC295" s="46" t="str">
        <f>VLOOKUP($D295,'[3]CSTD CS'!$D$25:$AD$344,25,0)</f>
        <v>HTXS NV</v>
      </c>
      <c r="CD295" s="307" t="str">
        <f>VLOOKUP($C295,[6]LTT!$C$10:$J$342,7,0)</f>
        <v>X</v>
      </c>
      <c r="CE295" s="46" t="s">
        <v>315</v>
      </c>
      <c r="CF295" s="3" t="s">
        <v>1364</v>
      </c>
      <c r="CG295" s="46"/>
      <c r="CH295" s="46">
        <f>VLOOKUP(D295,[7]LTT!$D$10:$Q$342,10,0)</f>
        <v>0</v>
      </c>
      <c r="CI295" s="3"/>
      <c r="CJ295" s="12" t="str">
        <f>VLOOKUP(D295,'[8]XET CUOI NAM'!$E$9:$BF$332,53,0)</f>
        <v>HTT NV</v>
      </c>
      <c r="CK295" s="12">
        <f>VLOOKUP($D295,'[9]Mau 6'!$D$10:$R$333,7,0)</f>
        <v>0</v>
      </c>
      <c r="CL295" s="12"/>
      <c r="CM295" s="3"/>
      <c r="CN295" s="12"/>
      <c r="CO295" s="12">
        <f>VLOOKUP($D295,'[9]Mau 6'!$D$10:$R$333,10,0)</f>
        <v>0</v>
      </c>
      <c r="CP295" s="46"/>
      <c r="CQ295" s="12">
        <f>VLOOKUP($D295,'[9]Mau 6'!$D$10:$R$333,10,0)</f>
        <v>0</v>
      </c>
      <c r="CR295" s="12">
        <f>VLOOKUP($D295,'[9]Mau 6'!$D$10:$R$333,10,0)</f>
        <v>0</v>
      </c>
      <c r="CS295" s="12" t="s">
        <v>431</v>
      </c>
      <c r="CT295" s="12"/>
      <c r="CU295" s="12"/>
      <c r="CV295" s="3"/>
      <c r="CW295" s="12"/>
      <c r="CX295" s="12"/>
      <c r="CY295" s="46"/>
      <c r="CZ295" s="46"/>
      <c r="DA295" s="46"/>
      <c r="DB295" s="12" t="s">
        <v>2227</v>
      </c>
      <c r="DC295" s="12">
        <v>0</v>
      </c>
      <c r="DD295" s="12">
        <v>0</v>
      </c>
      <c r="DE295" s="5"/>
      <c r="DF295" s="5">
        <f>VLOOKUP($C295,'[23]Mau 2'!$C$9:$J$16,6,0)</f>
        <v>0</v>
      </c>
      <c r="DG295" s="5"/>
      <c r="DH295" s="5"/>
      <c r="DI295" s="5"/>
      <c r="DJ295" s="5"/>
    </row>
    <row r="296" spans="1:114" s="6" customFormat="1" ht="30" hidden="1" customHeight="1" x14ac:dyDescent="0.25">
      <c r="A296" s="12">
        <f t="shared" si="19"/>
        <v>273</v>
      </c>
      <c r="B296" s="12">
        <f>COUNTIF($E$24:E296,E296)</f>
        <v>8</v>
      </c>
      <c r="C296" s="138" t="s">
        <v>202</v>
      </c>
      <c r="D296" s="12" t="str">
        <f>VLOOKUP(C296,'[1]XET CUOI NAM'!$D$9:$E$332,2,0)</f>
        <v>01016007</v>
      </c>
      <c r="E296" s="12" t="s">
        <v>409</v>
      </c>
      <c r="F296" s="12" t="s">
        <v>378</v>
      </c>
      <c r="G296" s="49"/>
      <c r="H296" s="46" t="str">
        <f>VLOOKUP($D296,'[2]CSTD CS'!$D$26:$X$346,3,0)</f>
        <v>x</v>
      </c>
      <c r="I296" s="46"/>
      <c r="J296" s="46" t="str">
        <f>VLOOKUP($D296,'[2]CSTD CS'!$D$26:$X$346,5,0)</f>
        <v>Biên soạn giáo trình thiết kế mẫu trên máy tính</v>
      </c>
      <c r="K296" s="3"/>
      <c r="L296" s="46">
        <f>VLOOKUP($D296,'[2]CSTD CS'!$D$26:$X$346,4,0)</f>
        <v>0</v>
      </c>
      <c r="M296" s="46"/>
      <c r="N296" s="49"/>
      <c r="O296" s="46">
        <f>VLOOKUP($D296,'[2]CSTD CS'!$D$26:$X$346,6,0)</f>
        <v>0</v>
      </c>
      <c r="P296" s="46"/>
      <c r="Q296" s="46">
        <f>VLOOKUP($D296,'[2]CSTD CS'!$D$26:$X$346,8,0)</f>
        <v>0</v>
      </c>
      <c r="R296" s="3"/>
      <c r="S296" s="46">
        <f>VLOOKUP($D296,'[2]CSTD CS'!$D$26:$X$346,7,0)</f>
        <v>0</v>
      </c>
      <c r="T296" s="46"/>
      <c r="U296" s="49"/>
      <c r="V296" s="46">
        <f>VLOOKUP($D296,'[2]CSTD CS'!$D$26:$X$346,9,0)</f>
        <v>0</v>
      </c>
      <c r="W296" s="46"/>
      <c r="X296" s="46">
        <f>VLOOKUP($D296,'[2]CSTD CS'!$D$26:$X$346,11,0)</f>
        <v>0</v>
      </c>
      <c r="Y296" s="3"/>
      <c r="Z296" s="46">
        <f>VLOOKUP($D296,'[2]CSTD CS'!$D$26:$X$346,10,0)</f>
        <v>0</v>
      </c>
      <c r="AA296" s="46"/>
      <c r="AB296" s="49"/>
      <c r="AC296" s="46" t="str">
        <f>VLOOKUP($D296,'[2]CSTD CS'!$D$26:$X$346,12,0)</f>
        <v>x</v>
      </c>
      <c r="AD296" s="46"/>
      <c r="AE296" s="46" t="str">
        <f>VLOOKUP($D296,'[2]CSTD CS'!$D$26:$X$346,14,0)</f>
        <v>Ứng dụng phần mềm coreldraw trong quá trình biên soạn giáo trình vẽ kỹ thuật may, áp dụng bậc CĐKT trường CĐKT Lý Tự Trọng</v>
      </c>
      <c r="AF296" s="3"/>
      <c r="AG296" s="46">
        <f>VLOOKUP($D296,'[2]CSTD CS'!$D$26:$X$346,13,0)</f>
        <v>0</v>
      </c>
      <c r="AH296" s="46"/>
      <c r="AI296" s="49"/>
      <c r="AJ296" s="46">
        <f>VLOOKUP($D296,'[2]CSTD CS'!$D$26:$X$346,15,0)</f>
        <v>0</v>
      </c>
      <c r="AK296" s="46"/>
      <c r="AL296" s="46">
        <f>VLOOKUP($D296,'[2]CSTD CS'!$D$26:$X$346,17,0)</f>
        <v>0</v>
      </c>
      <c r="AM296" s="3"/>
      <c r="AN296" s="46">
        <f>VLOOKUP($D296,'[2]CSTD CS'!$D$26:$X$346,16,0)</f>
        <v>0</v>
      </c>
      <c r="AO296" s="46"/>
      <c r="AP296" s="41"/>
      <c r="AQ296" s="46">
        <f>VLOOKUP($D296,'[3]CSTD CS'!$D$25:$AD$344,13,0)</f>
        <v>0</v>
      </c>
      <c r="AR296" s="46"/>
      <c r="AS296" s="3">
        <v>0</v>
      </c>
      <c r="AT296" s="3"/>
      <c r="AU296" s="46"/>
      <c r="AV296" s="3"/>
      <c r="AW296" s="28"/>
      <c r="AX296" s="46">
        <f>VLOOKUP($D296,'[3]CSTD CS'!$D$25:$AD$344,15,0)</f>
        <v>0</v>
      </c>
      <c r="AY296" s="46"/>
      <c r="AZ296" s="3" t="s">
        <v>851</v>
      </c>
      <c r="BA296" s="3"/>
      <c r="BB296" s="46"/>
      <c r="BC296" s="3"/>
      <c r="BD296" s="33"/>
      <c r="BE296" s="46">
        <f>VLOOKUP($D296,'[3]CSTD CS'!$D$25:$AD$344,17,0)</f>
        <v>0</v>
      </c>
      <c r="BF296" s="46"/>
      <c r="BG296" s="3">
        <v>0</v>
      </c>
      <c r="BH296" s="3"/>
      <c r="BI296" s="46"/>
      <c r="BJ296" s="46"/>
      <c r="BK296" s="46"/>
      <c r="BL296" s="31"/>
      <c r="BM296" s="46">
        <f>VLOOKUP($D296,'[3]CSTD CS'!$D$25:$AD$344,20,0)</f>
        <v>0</v>
      </c>
      <c r="BN296" s="46"/>
      <c r="BO296" s="3">
        <v>0</v>
      </c>
      <c r="BP296" s="46"/>
      <c r="BQ296" s="46"/>
      <c r="BR296" s="46"/>
      <c r="BS296" s="46"/>
      <c r="BT296" s="31"/>
      <c r="BU296" s="46">
        <f>VLOOKUP($D296,'[3]CSTD CS'!$D$25:$AA$344,23,0)</f>
        <v>0</v>
      </c>
      <c r="BV296" s="46"/>
      <c r="BW296" s="3">
        <v>0</v>
      </c>
      <c r="BX296" s="3"/>
      <c r="BY296" s="46"/>
      <c r="BZ296" s="46"/>
      <c r="CA296" s="46"/>
      <c r="CB296" s="46"/>
      <c r="CC296" s="46" t="str">
        <f>VLOOKUP($D296,'[3]CSTD CS'!$D$25:$AD$344,25,0)</f>
        <v>HTXS NV</v>
      </c>
      <c r="CD296" s="46"/>
      <c r="CE296" s="46"/>
      <c r="CF296" s="3">
        <v>0</v>
      </c>
      <c r="CG296" s="46"/>
      <c r="CH296" s="46">
        <f>VLOOKUP(D296,[7]LTT!$D$10:$Q$342,10,0)</f>
        <v>0</v>
      </c>
      <c r="CI296" s="3"/>
      <c r="CJ296" s="12" t="str">
        <f>VLOOKUP(D296,'[8]XET CUOI NAM'!$E$9:$BF$332,53,0)</f>
        <v>HTT NV</v>
      </c>
      <c r="CK296" s="12">
        <f>VLOOKUP($D296,'[9]Mau 6'!$D$10:$R$333,7,0)</f>
        <v>0</v>
      </c>
      <c r="CL296" s="12"/>
      <c r="CM296" s="3"/>
      <c r="CN296" s="12">
        <f>SUM(COUNTIF(BU296,"x"),COUNTIF(CD296,"x"),COUNTIF(CK296,"x"))</f>
        <v>0</v>
      </c>
      <c r="CO296" s="12">
        <f>VLOOKUP($D296,'[9]Mau 6'!$D$10:$R$333,10,0)</f>
        <v>0</v>
      </c>
      <c r="CP296" s="46"/>
      <c r="CQ296" s="12">
        <f>VLOOKUP($D296,'[9]Mau 6'!$D$10:$R$333,10,0)</f>
        <v>0</v>
      </c>
      <c r="CR296" s="12">
        <f>VLOOKUP($D296,'[9]Mau 6'!$D$10:$R$333,10,0)</f>
        <v>0</v>
      </c>
      <c r="CS296" s="12" t="s">
        <v>431</v>
      </c>
      <c r="CT296" s="12"/>
      <c r="CU296" s="12"/>
      <c r="CV296" s="3" t="s">
        <v>1740</v>
      </c>
      <c r="CW296" s="12"/>
      <c r="CX296" s="12"/>
      <c r="CY296" s="46"/>
      <c r="CZ296" s="46"/>
      <c r="DA296" s="46"/>
      <c r="DB296" s="12" t="s">
        <v>2227</v>
      </c>
      <c r="DC296" s="12">
        <v>0</v>
      </c>
      <c r="DD296" s="12">
        <v>0</v>
      </c>
      <c r="DE296" s="5"/>
      <c r="DF296" s="5">
        <f>VLOOKUP($C296,'[23]Mau 2'!$C$9:$J$16,6,0)</f>
        <v>0</v>
      </c>
      <c r="DG296" s="191"/>
      <c r="DH296" s="191"/>
      <c r="DI296" s="191"/>
      <c r="DJ296" s="205"/>
    </row>
    <row r="297" spans="1:114" s="6" customFormat="1" ht="30" hidden="1" customHeight="1" x14ac:dyDescent="0.25">
      <c r="A297" s="12">
        <f t="shared" si="19"/>
        <v>274</v>
      </c>
      <c r="B297" s="12">
        <f>COUNTIF($E$24:E297,E297)</f>
        <v>1</v>
      </c>
      <c r="C297" s="17" t="s">
        <v>212</v>
      </c>
      <c r="D297" s="12" t="str">
        <f>VLOOKUP(C297,'[1]XET CUOI NAM'!$D$9:$E$332,2,0)</f>
        <v>01004014</v>
      </c>
      <c r="E297" s="12" t="s">
        <v>2037</v>
      </c>
      <c r="F297" s="12" t="s">
        <v>378</v>
      </c>
      <c r="G297" s="49"/>
      <c r="H297" s="46">
        <f>VLOOKUP($D297,'[2]CSTD CS'!$D$26:$X$346,3,0)</f>
        <v>0</v>
      </c>
      <c r="I297" s="46"/>
      <c r="J297" s="46">
        <f>VLOOKUP($D297,'[2]CSTD CS'!$D$26:$X$346,5,0)</f>
        <v>0</v>
      </c>
      <c r="K297" s="3"/>
      <c r="L297" s="46">
        <f>VLOOKUP($D297,'[2]CSTD CS'!$D$26:$X$346,4,0)</f>
        <v>0</v>
      </c>
      <c r="M297" s="46"/>
      <c r="N297" s="49"/>
      <c r="O297" s="46">
        <f>VLOOKUP($D297,'[2]CSTD CS'!$D$26:$X$346,6,0)</f>
        <v>0</v>
      </c>
      <c r="P297" s="46"/>
      <c r="Q297" s="46">
        <f>VLOOKUP($D297,'[2]CSTD CS'!$D$26:$X$346,8,0)</f>
        <v>0</v>
      </c>
      <c r="R297" s="3"/>
      <c r="S297" s="46">
        <f>VLOOKUP($D297,'[2]CSTD CS'!$D$26:$X$346,7,0)</f>
        <v>0</v>
      </c>
      <c r="T297" s="46"/>
      <c r="U297" s="49"/>
      <c r="V297" s="46">
        <f>VLOOKUP($D297,'[2]CSTD CS'!$D$26:$X$346,9,0)</f>
        <v>0</v>
      </c>
      <c r="W297" s="46"/>
      <c r="X297" s="46">
        <f>VLOOKUP($D297,'[2]CSTD CS'!$D$26:$X$346,11,0)</f>
        <v>0</v>
      </c>
      <c r="Y297" s="3"/>
      <c r="Z297" s="46">
        <f>VLOOKUP($D297,'[2]CSTD CS'!$D$26:$X$346,10,0)</f>
        <v>0</v>
      </c>
      <c r="AA297" s="46"/>
      <c r="AB297" s="49"/>
      <c r="AC297" s="46">
        <f>VLOOKUP($D297,'[2]CSTD CS'!$D$26:$X$346,12,0)</f>
        <v>0</v>
      </c>
      <c r="AD297" s="46"/>
      <c r="AE297" s="46">
        <f>VLOOKUP($D297,'[2]CSTD CS'!$D$26:$X$346,14,0)</f>
        <v>0</v>
      </c>
      <c r="AF297" s="3"/>
      <c r="AG297" s="46">
        <f>VLOOKUP($D297,'[2]CSTD CS'!$D$26:$X$346,13,0)</f>
        <v>0</v>
      </c>
      <c r="AH297" s="46"/>
      <c r="AI297" s="49"/>
      <c r="AJ297" s="46">
        <f>VLOOKUP($D297,'[2]CSTD CS'!$D$26:$X$346,15,0)</f>
        <v>0</v>
      </c>
      <c r="AK297" s="46"/>
      <c r="AL297" s="46">
        <f>VLOOKUP($D297,'[2]CSTD CS'!$D$26:$X$346,17,0)</f>
        <v>0</v>
      </c>
      <c r="AM297" s="3"/>
      <c r="AN297" s="46">
        <f>VLOOKUP($D297,'[2]CSTD CS'!$D$26:$X$346,16,0)</f>
        <v>0</v>
      </c>
      <c r="AO297" s="46"/>
      <c r="AP297" s="41"/>
      <c r="AQ297" s="46">
        <f>VLOOKUP($D297,'[3]CSTD CS'!$D$25:$AD$344,13,0)</f>
        <v>0</v>
      </c>
      <c r="AR297" s="46"/>
      <c r="AS297" s="3">
        <v>0</v>
      </c>
      <c r="AT297" s="3"/>
      <c r="AU297" s="46"/>
      <c r="AV297" s="3"/>
      <c r="AW297" s="28"/>
      <c r="AX297" s="46">
        <f>VLOOKUP($D297,'[3]CSTD CS'!$D$25:$AD$344,15,0)</f>
        <v>0</v>
      </c>
      <c r="AY297" s="46"/>
      <c r="AZ297" s="3">
        <v>0</v>
      </c>
      <c r="BA297" s="3"/>
      <c r="BB297" s="46"/>
      <c r="BC297" s="3"/>
      <c r="BD297" s="33"/>
      <c r="BE297" s="46">
        <f>VLOOKUP($D297,'[3]CSTD CS'!$D$25:$AD$344,17,0)</f>
        <v>0</v>
      </c>
      <c r="BF297" s="46"/>
      <c r="BG297" s="3">
        <v>0</v>
      </c>
      <c r="BH297" s="3"/>
      <c r="BI297" s="46"/>
      <c r="BJ297" s="46"/>
      <c r="BK297" s="46"/>
      <c r="BL297" s="77"/>
      <c r="BM297" s="46">
        <f>VLOOKUP($D297,'[3]CSTD CS'!$D$25:$AD$344,20,0)</f>
        <v>0</v>
      </c>
      <c r="BN297" s="46" t="str">
        <f>VLOOKUP(C297,'[4]TH cham SK'!$P$19:$S$167,4,0)</f>
        <v>X</v>
      </c>
      <c r="BO297" s="3" t="s">
        <v>1065</v>
      </c>
      <c r="BP297" s="46"/>
      <c r="BQ297" s="46"/>
      <c r="BR297" s="46"/>
      <c r="BS297" s="46"/>
      <c r="BT297" s="77"/>
      <c r="BU297" s="46">
        <f>VLOOKUP($D297,'[3]CSTD CS'!$D$25:$AA$344,23,0)</f>
        <v>0</v>
      </c>
      <c r="BV297" s="46">
        <f>VLOOKUP(C297,'[5]TH chi tiet'!$N$15:$Q$161,4,0)</f>
        <v>0</v>
      </c>
      <c r="BW297" s="3" t="s">
        <v>1214</v>
      </c>
      <c r="BX297" s="3"/>
      <c r="BY297" s="46"/>
      <c r="BZ297" s="46"/>
      <c r="CA297" s="46"/>
      <c r="CB297" s="46"/>
      <c r="CC297" s="46" t="str">
        <f>VLOOKUP($D297,'[3]CSTD CS'!$D$25:$AD$344,25,0)</f>
        <v>HTXS NV</v>
      </c>
      <c r="CD297" s="46" t="str">
        <f>VLOOKUP($C297,[6]LTT!$C$10:$J$342,7,0)</f>
        <v>X</v>
      </c>
      <c r="CE297" s="46" t="s">
        <v>315</v>
      </c>
      <c r="CF297" s="3" t="s">
        <v>1374</v>
      </c>
      <c r="CG297" s="46"/>
      <c r="CH297" s="46">
        <f>VLOOKUP(D297,[7]LTT!$D$10:$Q$342,10,0)</f>
        <v>0</v>
      </c>
      <c r="CI297" s="3"/>
      <c r="CJ297" s="12" t="str">
        <f>VLOOKUP(D297,'[8]XET CUOI NAM'!$E$9:$BF$332,53,0)</f>
        <v>HTXS NV</v>
      </c>
      <c r="CK297" s="12" t="str">
        <f>VLOOKUP($D297,'[9]Mau 6'!$D$10:$R$333,7,0)</f>
        <v>X</v>
      </c>
      <c r="CL297" s="12" t="str">
        <f>VLOOKUP(D297,[10]PL7!$F$17:$G$117,2,0)</f>
        <v>X</v>
      </c>
      <c r="CM297" s="3" t="s">
        <v>1553</v>
      </c>
      <c r="CN297" s="12"/>
      <c r="CO297" s="12" t="s">
        <v>346</v>
      </c>
      <c r="CP297" s="46"/>
      <c r="CQ297" s="12"/>
      <c r="CR297" s="12"/>
      <c r="CS297" s="12" t="s">
        <v>371</v>
      </c>
      <c r="CT297" s="12" t="s">
        <v>315</v>
      </c>
      <c r="CU297" s="12" t="str">
        <f>VLOOKUP($D297,'[11]XET CUOI NAM'!$E$9:$BF$336,47,0)</f>
        <v>Tốt</v>
      </c>
      <c r="CV297" s="3" t="s">
        <v>1755</v>
      </c>
      <c r="CW297" s="12"/>
      <c r="CX297" s="203"/>
      <c r="CY297" s="46"/>
      <c r="CZ297" s="46"/>
      <c r="DA297" s="46"/>
      <c r="DB297" s="12" t="s">
        <v>2227</v>
      </c>
      <c r="DC297" s="12">
        <v>0</v>
      </c>
      <c r="DD297" s="12">
        <v>0</v>
      </c>
      <c r="DE297" s="5"/>
      <c r="DF297" s="191"/>
      <c r="DG297" s="191"/>
      <c r="DH297" s="191"/>
      <c r="DI297" s="191"/>
      <c r="DJ297" s="205"/>
    </row>
    <row r="298" spans="1:114" s="20" customFormat="1" ht="30" hidden="1" customHeight="1" x14ac:dyDescent="0.25">
      <c r="A298" s="12">
        <f t="shared" si="19"/>
        <v>275</v>
      </c>
      <c r="B298" s="12">
        <f>COUNTIF($E$24:E299,E298)</f>
        <v>3</v>
      </c>
      <c r="C298" s="17" t="s">
        <v>205</v>
      </c>
      <c r="D298" s="12" t="str">
        <f>VLOOKUP(C298,'[1]XET CUOI NAM'!$D$9:$E$332,2,0)</f>
        <v>01029001</v>
      </c>
      <c r="E298" s="12" t="s">
        <v>2037</v>
      </c>
      <c r="F298" s="12" t="s">
        <v>378</v>
      </c>
      <c r="G298" s="49"/>
      <c r="H298" s="46">
        <f>VLOOKUP($D298,'[2]CSTD CS'!$D$26:$X$346,3,0)</f>
        <v>0</v>
      </c>
      <c r="I298" s="46"/>
      <c r="J298" s="46">
        <f>VLOOKUP($D298,'[2]CSTD CS'!$D$26:$X$346,5,0)</f>
        <v>0</v>
      </c>
      <c r="K298" s="3"/>
      <c r="L298" s="46">
        <f>VLOOKUP($D298,'[2]CSTD CS'!$D$26:$X$346,4,0)</f>
        <v>0</v>
      </c>
      <c r="M298" s="46"/>
      <c r="N298" s="49"/>
      <c r="O298" s="46">
        <f>VLOOKUP($D298,'[2]CSTD CS'!$D$26:$X$346,6,0)</f>
        <v>0</v>
      </c>
      <c r="P298" s="46"/>
      <c r="Q298" s="46">
        <f>VLOOKUP($D298,'[2]CSTD CS'!$D$26:$X$346,8,0)</f>
        <v>0</v>
      </c>
      <c r="R298" s="3"/>
      <c r="S298" s="46">
        <f>VLOOKUP($D298,'[2]CSTD CS'!$D$26:$X$346,7,0)</f>
        <v>0</v>
      </c>
      <c r="T298" s="46"/>
      <c r="U298" s="49"/>
      <c r="V298" s="46">
        <f>VLOOKUP($D298,'[2]CSTD CS'!$D$26:$X$346,9,0)</f>
        <v>0</v>
      </c>
      <c r="W298" s="46"/>
      <c r="X298" s="46">
        <f>VLOOKUP($D298,'[2]CSTD CS'!$D$26:$X$346,11,0)</f>
        <v>0</v>
      </c>
      <c r="Y298" s="3"/>
      <c r="Z298" s="46">
        <f>VLOOKUP($D298,'[2]CSTD CS'!$D$26:$X$346,10,0)</f>
        <v>0</v>
      </c>
      <c r="AA298" s="46"/>
      <c r="AB298" s="49"/>
      <c r="AC298" s="46">
        <f>VLOOKUP($D298,'[2]CSTD CS'!$D$26:$X$346,12,0)</f>
        <v>0</v>
      </c>
      <c r="AD298" s="46"/>
      <c r="AE298" s="46">
        <f>VLOOKUP($D298,'[2]CSTD CS'!$D$26:$X$346,14,0)</f>
        <v>0</v>
      </c>
      <c r="AF298" s="3"/>
      <c r="AG298" s="46">
        <f>VLOOKUP($D298,'[2]CSTD CS'!$D$26:$X$346,13,0)</f>
        <v>0</v>
      </c>
      <c r="AH298" s="46"/>
      <c r="AI298" s="49"/>
      <c r="AJ298" s="46">
        <f>VLOOKUP($D298,'[2]CSTD CS'!$D$26:$X$346,15,0)</f>
        <v>0</v>
      </c>
      <c r="AK298" s="46"/>
      <c r="AL298" s="46">
        <f>VLOOKUP($D298,'[2]CSTD CS'!$D$26:$X$346,17,0)</f>
        <v>0</v>
      </c>
      <c r="AM298" s="3"/>
      <c r="AN298" s="46">
        <f>VLOOKUP($D298,'[2]CSTD CS'!$D$26:$X$346,16,0)</f>
        <v>0</v>
      </c>
      <c r="AO298" s="46"/>
      <c r="AP298" s="51"/>
      <c r="AQ298" s="46">
        <f>VLOOKUP($D298,'[3]CSTD CS'!$D$25:$AD$344,13,0)</f>
        <v>0</v>
      </c>
      <c r="AR298" s="46"/>
      <c r="AS298" s="3">
        <v>0</v>
      </c>
      <c r="AT298" s="3"/>
      <c r="AU298" s="46"/>
      <c r="AV298" s="3"/>
      <c r="AW298" s="75"/>
      <c r="AX298" s="46">
        <f>VLOOKUP($D298,'[3]CSTD CS'!$D$25:$AD$344,15,0)</f>
        <v>0</v>
      </c>
      <c r="AY298" s="46"/>
      <c r="AZ298" s="3">
        <v>0</v>
      </c>
      <c r="BA298" s="3"/>
      <c r="BB298" s="46"/>
      <c r="BC298" s="3"/>
      <c r="BD298" s="33"/>
      <c r="BE298" s="46">
        <f>VLOOKUP($D298,'[3]CSTD CS'!$D$25:$AD$344,17,0)</f>
        <v>0</v>
      </c>
      <c r="BF298" s="46"/>
      <c r="BG298" s="3">
        <v>0</v>
      </c>
      <c r="BH298" s="3"/>
      <c r="BI298" s="46"/>
      <c r="BJ298" s="46"/>
      <c r="BK298" s="46"/>
      <c r="BL298" s="74"/>
      <c r="BM298" s="46" t="str">
        <f>VLOOKUP($D298,'[3]CSTD CS'!$D$25:$AD$344,20,0)</f>
        <v>x</v>
      </c>
      <c r="BN298" s="46"/>
      <c r="BO298" s="3" t="s">
        <v>1057</v>
      </c>
      <c r="BP298" s="46"/>
      <c r="BQ298" s="46"/>
      <c r="BR298" s="46"/>
      <c r="BS298" s="46"/>
      <c r="BT298" s="74"/>
      <c r="BU298" s="46">
        <f>VLOOKUP($D298,'[3]CSTD CS'!$D$25:$AA$344,23,0)</f>
        <v>0</v>
      </c>
      <c r="BV298" s="46"/>
      <c r="BW298" s="3">
        <v>0</v>
      </c>
      <c r="BX298" s="3"/>
      <c r="BY298" s="46"/>
      <c r="BZ298" s="46"/>
      <c r="CA298" s="46"/>
      <c r="CB298" s="46"/>
      <c r="CC298" s="46" t="str">
        <f>VLOOKUP($D298,'[3]CSTD CS'!$D$25:$AD$344,25,0)</f>
        <v>HTXS NV</v>
      </c>
      <c r="CD298" s="46" t="str">
        <f>VLOOKUP($C298,[6]LTT!$C$10:$J$342,7,0)</f>
        <v>X</v>
      </c>
      <c r="CE298" s="46" t="s">
        <v>315</v>
      </c>
      <c r="CF298" s="3" t="s">
        <v>1365</v>
      </c>
      <c r="CG298" s="46"/>
      <c r="CH298" s="46">
        <f>VLOOKUP(D298,[7]LTT!$D$10:$Q$342,10,0)</f>
        <v>0</v>
      </c>
      <c r="CI298" s="3"/>
      <c r="CJ298" s="12" t="str">
        <f>VLOOKUP(D298,'[8]XET CUOI NAM'!$E$9:$BF$332,53,0)</f>
        <v>HTXS NV</v>
      </c>
      <c r="CK298" s="12">
        <f>VLOOKUP($D298,'[9]Mau 6'!$D$10:$R$333,7,0)</f>
        <v>0</v>
      </c>
      <c r="CL298" s="12"/>
      <c r="CM298" s="3"/>
      <c r="CN298" s="12"/>
      <c r="CO298" s="12">
        <f>VLOOKUP($D298,'[9]Mau 6'!$D$10:$R$333,10,0)</f>
        <v>0</v>
      </c>
      <c r="CP298" s="46"/>
      <c r="CQ298" s="12">
        <f>VLOOKUP($D298,'[9]Mau 6'!$D$10:$R$333,10,0)</f>
        <v>0</v>
      </c>
      <c r="CR298" s="12">
        <f>VLOOKUP($D298,'[9]Mau 6'!$D$10:$R$333,10,0)</f>
        <v>0</v>
      </c>
      <c r="CS298" s="12" t="s">
        <v>371</v>
      </c>
      <c r="CT298" s="12"/>
      <c r="CU298" s="12"/>
      <c r="CV298" s="3"/>
      <c r="CW298" s="12"/>
      <c r="CX298" s="12"/>
      <c r="CY298" s="46"/>
      <c r="CZ298" s="46"/>
      <c r="DA298" s="46"/>
      <c r="DB298" s="12" t="s">
        <v>2227</v>
      </c>
      <c r="DC298" s="12">
        <v>0</v>
      </c>
      <c r="DD298" s="12">
        <v>0</v>
      </c>
      <c r="DE298" s="5"/>
      <c r="DF298" s="195"/>
      <c r="DG298" s="195"/>
      <c r="DH298" s="195"/>
      <c r="DI298" s="195"/>
      <c r="DJ298" s="195"/>
    </row>
    <row r="299" spans="1:114" s="20" customFormat="1" ht="30" hidden="1" customHeight="1" x14ac:dyDescent="0.25">
      <c r="A299" s="12">
        <f t="shared" si="19"/>
        <v>276</v>
      </c>
      <c r="B299" s="12">
        <f>COUNTIF($E$24:E299,E299)</f>
        <v>3</v>
      </c>
      <c r="C299" s="17" t="s">
        <v>204</v>
      </c>
      <c r="D299" s="12" t="str">
        <f>VLOOKUP(C299,'[1]XET CUOI NAM'!$D$9:$E$332,2,0)</f>
        <v>01013020</v>
      </c>
      <c r="E299" s="12" t="s">
        <v>2037</v>
      </c>
      <c r="F299" s="12" t="s">
        <v>378</v>
      </c>
      <c r="G299" s="49"/>
      <c r="H299" s="46">
        <f>VLOOKUP($D299,'[2]CSTD CS'!$D$26:$X$346,3,0)</f>
        <v>0</v>
      </c>
      <c r="I299" s="46"/>
      <c r="J299" s="46">
        <f>VLOOKUP($D299,'[2]CSTD CS'!$D$26:$X$346,5,0)</f>
        <v>0</v>
      </c>
      <c r="K299" s="3"/>
      <c r="L299" s="46">
        <f>VLOOKUP($D299,'[2]CSTD CS'!$D$26:$X$346,4,0)</f>
        <v>0</v>
      </c>
      <c r="M299" s="46"/>
      <c r="N299" s="49"/>
      <c r="O299" s="46">
        <f>VLOOKUP($D299,'[2]CSTD CS'!$D$26:$X$346,6,0)</f>
        <v>0</v>
      </c>
      <c r="P299" s="46"/>
      <c r="Q299" s="46">
        <f>VLOOKUP($D299,'[2]CSTD CS'!$D$26:$X$346,8,0)</f>
        <v>0</v>
      </c>
      <c r="R299" s="3"/>
      <c r="S299" s="46">
        <f>VLOOKUP($D299,'[2]CSTD CS'!$D$26:$X$346,7,0)</f>
        <v>0</v>
      </c>
      <c r="T299" s="46"/>
      <c r="U299" s="49"/>
      <c r="V299" s="46">
        <f>VLOOKUP($D299,'[2]CSTD CS'!$D$26:$X$346,9,0)</f>
        <v>0</v>
      </c>
      <c r="W299" s="46"/>
      <c r="X299" s="46">
        <f>VLOOKUP($D299,'[2]CSTD CS'!$D$26:$X$346,11,0)</f>
        <v>0</v>
      </c>
      <c r="Y299" s="3"/>
      <c r="Z299" s="46">
        <f>VLOOKUP($D299,'[2]CSTD CS'!$D$26:$X$346,10,0)</f>
        <v>0</v>
      </c>
      <c r="AA299" s="46"/>
      <c r="AB299" s="49"/>
      <c r="AC299" s="46">
        <f>VLOOKUP($D299,'[2]CSTD CS'!$D$26:$X$346,12,0)</f>
        <v>0</v>
      </c>
      <c r="AD299" s="46"/>
      <c r="AE299" s="46">
        <f>VLOOKUP($D299,'[2]CSTD CS'!$D$26:$X$346,14,0)</f>
        <v>0</v>
      </c>
      <c r="AF299" s="3"/>
      <c r="AG299" s="46">
        <f>VLOOKUP($D299,'[2]CSTD CS'!$D$26:$X$346,13,0)</f>
        <v>0</v>
      </c>
      <c r="AH299" s="46"/>
      <c r="AI299" s="49"/>
      <c r="AJ299" s="46">
        <f>VLOOKUP($D299,'[2]CSTD CS'!$D$26:$X$346,15,0)</f>
        <v>0</v>
      </c>
      <c r="AK299" s="46"/>
      <c r="AL299" s="46">
        <f>VLOOKUP($D299,'[2]CSTD CS'!$D$26:$X$346,17,0)</f>
        <v>0</v>
      </c>
      <c r="AM299" s="3"/>
      <c r="AN299" s="46">
        <f>VLOOKUP($D299,'[2]CSTD CS'!$D$26:$X$346,16,0)</f>
        <v>0</v>
      </c>
      <c r="AO299" s="46"/>
      <c r="AP299" s="51"/>
      <c r="AQ299" s="46">
        <f>VLOOKUP($D299,'[3]CSTD CS'!$D$25:$AD$344,13,0)</f>
        <v>0</v>
      </c>
      <c r="AR299" s="46"/>
      <c r="AS299" s="3" t="s">
        <v>738</v>
      </c>
      <c r="AT299" s="3"/>
      <c r="AU299" s="46"/>
      <c r="AV299" s="3"/>
      <c r="AW299" s="75"/>
      <c r="AX299" s="46" t="str">
        <f>VLOOKUP($D299,'[3]CSTD CS'!$D$25:$AD$344,15,0)</f>
        <v>x</v>
      </c>
      <c r="AY299" s="46" t="s">
        <v>346</v>
      </c>
      <c r="AZ299" s="3" t="s">
        <v>852</v>
      </c>
      <c r="BA299" s="3"/>
      <c r="BB299" s="46"/>
      <c r="BC299" s="3"/>
      <c r="BD299" s="33"/>
      <c r="BE299" s="46">
        <f>VLOOKUP($D299,'[3]CSTD CS'!$D$25:$AD$344,17,0)</f>
        <v>0</v>
      </c>
      <c r="BF299" s="46"/>
      <c r="BG299" s="3">
        <v>0</v>
      </c>
      <c r="BH299" s="3"/>
      <c r="BI299" s="46"/>
      <c r="BJ299" s="46"/>
      <c r="BK299" s="46"/>
      <c r="BL299" s="69"/>
      <c r="BM299" s="46">
        <f>VLOOKUP($D299,'[3]CSTD CS'!$D$25:$AD$344,20,0)</f>
        <v>0</v>
      </c>
      <c r="BN299" s="46"/>
      <c r="BO299" s="3">
        <v>0</v>
      </c>
      <c r="BP299" s="46"/>
      <c r="BQ299" s="46"/>
      <c r="BR299" s="46"/>
      <c r="BS299" s="46"/>
      <c r="BT299" s="69"/>
      <c r="BU299" s="46">
        <f>VLOOKUP($D299,'[3]CSTD CS'!$D$25:$AA$344,23,0)</f>
        <v>0</v>
      </c>
      <c r="BV299" s="46"/>
      <c r="BW299" s="3">
        <v>0</v>
      </c>
      <c r="BX299" s="3"/>
      <c r="BY299" s="46"/>
      <c r="BZ299" s="46"/>
      <c r="CA299" s="46"/>
      <c r="CB299" s="46"/>
      <c r="CC299" s="46" t="s">
        <v>371</v>
      </c>
      <c r="CD299" s="46"/>
      <c r="CE299" s="46"/>
      <c r="CF299" s="3">
        <v>0</v>
      </c>
      <c r="CG299" s="46"/>
      <c r="CH299" s="46">
        <f>VLOOKUP(D299,[7]LTT!$D$10:$Q$342,10,0)</f>
        <v>0</v>
      </c>
      <c r="CI299" s="3"/>
      <c r="CJ299" s="12" t="str">
        <f>VLOOKUP(D299,'[8]XET CUOI NAM'!$E$9:$BF$332,53,0)</f>
        <v>HTXS NV</v>
      </c>
      <c r="CK299" s="12">
        <f>VLOOKUP($D299,'[9]Mau 6'!$D$10:$R$333,7,0)</f>
        <v>0</v>
      </c>
      <c r="CL299" s="12"/>
      <c r="CM299" s="3"/>
      <c r="CN299" s="12">
        <f>SUM(COUNTIF(BU299,"x"),COUNTIF(CD299,"x"),COUNTIF(CK299,"x"))</f>
        <v>0</v>
      </c>
      <c r="CO299" s="12">
        <f>VLOOKUP($D299,'[9]Mau 6'!$D$10:$R$333,10,0)</f>
        <v>0</v>
      </c>
      <c r="CP299" s="46"/>
      <c r="CQ299" s="12">
        <f>VLOOKUP($D299,'[9]Mau 6'!$D$10:$R$333,10,0)</f>
        <v>0</v>
      </c>
      <c r="CR299" s="12">
        <f>VLOOKUP($D299,'[9]Mau 6'!$D$10:$R$333,10,0)</f>
        <v>0</v>
      </c>
      <c r="CS299" s="12" t="s">
        <v>371</v>
      </c>
      <c r="CT299" s="12"/>
      <c r="CU299" s="12"/>
      <c r="CV299" s="3"/>
      <c r="CW299" s="12"/>
      <c r="CX299" s="12"/>
      <c r="CY299" s="46"/>
      <c r="CZ299" s="46"/>
      <c r="DA299" s="46"/>
      <c r="DB299" s="12" t="s">
        <v>2226</v>
      </c>
      <c r="DC299" s="12" t="s">
        <v>315</v>
      </c>
      <c r="DD299" s="12">
        <v>0</v>
      </c>
      <c r="DE299" s="5"/>
      <c r="DF299" s="195"/>
      <c r="DG299" s="195"/>
      <c r="DH299" s="195"/>
      <c r="DI299" s="195"/>
      <c r="DJ299" s="195"/>
    </row>
    <row r="300" spans="1:114" s="20" customFormat="1" ht="30" hidden="1" customHeight="1" x14ac:dyDescent="0.25">
      <c r="A300" s="12">
        <f t="shared" si="19"/>
        <v>277</v>
      </c>
      <c r="B300" s="12">
        <f>COUNTIF($E$24:E300,E300)</f>
        <v>4</v>
      </c>
      <c r="C300" s="17" t="s">
        <v>206</v>
      </c>
      <c r="D300" s="12" t="str">
        <f>VLOOKUP(C300,'[1]XET CUOI NAM'!$D$9:$E$332,2,0)</f>
        <v>01013010</v>
      </c>
      <c r="E300" s="12" t="s">
        <v>2037</v>
      </c>
      <c r="F300" s="12" t="s">
        <v>378</v>
      </c>
      <c r="G300" s="49"/>
      <c r="H300" s="46">
        <f>VLOOKUP($D300,'[2]CSTD CS'!$D$26:$X$346,3,0)</f>
        <v>0</v>
      </c>
      <c r="I300" s="46"/>
      <c r="J300" s="46">
        <f>VLOOKUP($D300,'[2]CSTD CS'!$D$26:$X$346,5,0)</f>
        <v>0</v>
      </c>
      <c r="K300" s="3"/>
      <c r="L300" s="46">
        <f>VLOOKUP($D300,'[2]CSTD CS'!$D$26:$X$346,4,0)</f>
        <v>0</v>
      </c>
      <c r="M300" s="46"/>
      <c r="N300" s="49"/>
      <c r="O300" s="46">
        <f>VLOOKUP($D300,'[2]CSTD CS'!$D$26:$X$346,6,0)</f>
        <v>0</v>
      </c>
      <c r="P300" s="46"/>
      <c r="Q300" s="46">
        <f>VLOOKUP($D300,'[2]CSTD CS'!$D$26:$X$346,8,0)</f>
        <v>0</v>
      </c>
      <c r="R300" s="3"/>
      <c r="S300" s="46">
        <f>VLOOKUP($D300,'[2]CSTD CS'!$D$26:$X$346,7,0)</f>
        <v>0</v>
      </c>
      <c r="T300" s="46"/>
      <c r="U300" s="49"/>
      <c r="V300" s="46">
        <f>VLOOKUP($D300,'[2]CSTD CS'!$D$26:$X$346,9,0)</f>
        <v>0</v>
      </c>
      <c r="W300" s="46"/>
      <c r="X300" s="46">
        <f>VLOOKUP($D300,'[2]CSTD CS'!$D$26:$X$346,11,0)</f>
        <v>0</v>
      </c>
      <c r="Y300" s="3"/>
      <c r="Z300" s="46">
        <f>VLOOKUP($D300,'[2]CSTD CS'!$D$26:$X$346,10,0)</f>
        <v>0</v>
      </c>
      <c r="AA300" s="46"/>
      <c r="AB300" s="49"/>
      <c r="AC300" s="46">
        <f>VLOOKUP($D300,'[2]CSTD CS'!$D$26:$X$346,12,0)</f>
        <v>0</v>
      </c>
      <c r="AD300" s="46"/>
      <c r="AE300" s="46">
        <f>VLOOKUP($D300,'[2]CSTD CS'!$D$26:$X$346,14,0)</f>
        <v>0</v>
      </c>
      <c r="AF300" s="3"/>
      <c r="AG300" s="46">
        <f>VLOOKUP($D300,'[2]CSTD CS'!$D$26:$X$346,13,0)</f>
        <v>0</v>
      </c>
      <c r="AH300" s="46"/>
      <c r="AI300" s="49"/>
      <c r="AJ300" s="46">
        <f>VLOOKUP($D300,'[2]CSTD CS'!$D$26:$X$346,15,0)</f>
        <v>0</v>
      </c>
      <c r="AK300" s="46"/>
      <c r="AL300" s="46">
        <f>VLOOKUP($D300,'[2]CSTD CS'!$D$26:$X$346,17,0)</f>
        <v>0</v>
      </c>
      <c r="AM300" s="3"/>
      <c r="AN300" s="46">
        <f>VLOOKUP($D300,'[2]CSTD CS'!$D$26:$X$346,16,0)</f>
        <v>0</v>
      </c>
      <c r="AO300" s="46"/>
      <c r="AP300" s="51"/>
      <c r="AQ300" s="46">
        <f>VLOOKUP($D300,'[3]CSTD CS'!$D$25:$AD$344,13,0)</f>
        <v>0</v>
      </c>
      <c r="AR300" s="46"/>
      <c r="AS300" s="3" t="s">
        <v>739</v>
      </c>
      <c r="AT300" s="3"/>
      <c r="AU300" s="46"/>
      <c r="AV300" s="3"/>
      <c r="AW300" s="75"/>
      <c r="AX300" s="46">
        <f>VLOOKUP($D300,'[3]CSTD CS'!$D$25:$AD$344,15,0)</f>
        <v>0</v>
      </c>
      <c r="AY300" s="46"/>
      <c r="AZ300" s="3" t="s">
        <v>853</v>
      </c>
      <c r="BA300" s="3"/>
      <c r="BB300" s="46"/>
      <c r="BC300" s="3"/>
      <c r="BD300" s="33"/>
      <c r="BE300" s="46">
        <f>VLOOKUP($D300,'[3]CSTD CS'!$D$25:$AD$344,17,0)</f>
        <v>0</v>
      </c>
      <c r="BF300" s="46"/>
      <c r="BG300" s="3">
        <v>0</v>
      </c>
      <c r="BH300" s="3"/>
      <c r="BI300" s="46"/>
      <c r="BJ300" s="46"/>
      <c r="BK300" s="46"/>
      <c r="BL300" s="69"/>
      <c r="BM300" s="46">
        <f>VLOOKUP($D300,'[3]CSTD CS'!$D$25:$AD$344,20,0)</f>
        <v>0</v>
      </c>
      <c r="BN300" s="46"/>
      <c r="BO300" s="3">
        <v>0</v>
      </c>
      <c r="BP300" s="46"/>
      <c r="BQ300" s="46"/>
      <c r="BR300" s="46"/>
      <c r="BS300" s="46"/>
      <c r="BT300" s="69"/>
      <c r="BU300" s="46">
        <f>VLOOKUP($D300,'[3]CSTD CS'!$D$25:$AA$344,23,0)</f>
        <v>0</v>
      </c>
      <c r="BV300" s="46"/>
      <c r="BW300" s="3">
        <v>0</v>
      </c>
      <c r="BX300" s="3"/>
      <c r="BY300" s="46"/>
      <c r="BZ300" s="46"/>
      <c r="CA300" s="46"/>
      <c r="CB300" s="46"/>
      <c r="CC300" s="46" t="str">
        <f>VLOOKUP($D300,'[3]CSTD CS'!$D$25:$AD$344,25,0)</f>
        <v>HTT NV</v>
      </c>
      <c r="CD300" s="46"/>
      <c r="CE300" s="46"/>
      <c r="CF300" s="3">
        <v>0</v>
      </c>
      <c r="CG300" s="46"/>
      <c r="CH300" s="46">
        <f>VLOOKUP(D300,[7]LTT!$D$10:$Q$342,10,0)</f>
        <v>0</v>
      </c>
      <c r="CI300" s="3"/>
      <c r="CJ300" s="12" t="str">
        <f>VLOOKUP(D300,'[8]XET CUOI NAM'!$E$9:$BF$332,53,0)</f>
        <v>HTT NV</v>
      </c>
      <c r="CK300" s="12">
        <f>VLOOKUP($D300,'[9]Mau 6'!$D$10:$R$333,7,0)</f>
        <v>0</v>
      </c>
      <c r="CL300" s="12"/>
      <c r="CM300" s="3"/>
      <c r="CN300" s="12">
        <f t="shared" ref="CN300:CN305" si="20">SUM(COUNTIF(BU300,"x"),COUNTIF(CD300,"x"),COUNTIF(CK300,"x"))</f>
        <v>0</v>
      </c>
      <c r="CO300" s="12">
        <f>VLOOKUP($D300,'[9]Mau 6'!$D$10:$R$333,10,0)</f>
        <v>0</v>
      </c>
      <c r="CP300" s="46"/>
      <c r="CQ300" s="12">
        <f>VLOOKUP($D300,'[9]Mau 6'!$D$10:$R$333,10,0)</f>
        <v>0</v>
      </c>
      <c r="CR300" s="12">
        <f>VLOOKUP($D300,'[9]Mau 6'!$D$10:$R$333,10,0)</f>
        <v>0</v>
      </c>
      <c r="CS300" s="12" t="s">
        <v>431</v>
      </c>
      <c r="CT300" s="12"/>
      <c r="CU300" s="12"/>
      <c r="CV300" s="3"/>
      <c r="CW300" s="12"/>
      <c r="CX300" s="12"/>
      <c r="CY300" s="46"/>
      <c r="CZ300" s="46"/>
      <c r="DA300" s="46"/>
      <c r="DB300" s="12" t="s">
        <v>2227</v>
      </c>
      <c r="DC300" s="12">
        <v>0</v>
      </c>
      <c r="DD300" s="12">
        <v>0</v>
      </c>
      <c r="DE300" s="5"/>
      <c r="DF300" s="195"/>
      <c r="DG300" s="195"/>
      <c r="DH300" s="195"/>
      <c r="DI300" s="195"/>
      <c r="DJ300" s="195"/>
    </row>
    <row r="301" spans="1:114" s="20" customFormat="1" ht="30" hidden="1" customHeight="1" x14ac:dyDescent="0.25">
      <c r="A301" s="12">
        <f t="shared" si="19"/>
        <v>278</v>
      </c>
      <c r="B301" s="12">
        <f>COUNTIF($E$24:E301,E301)</f>
        <v>5</v>
      </c>
      <c r="C301" s="17" t="s">
        <v>207</v>
      </c>
      <c r="D301" s="12" t="str">
        <f>VLOOKUP(C301,'[1]XET CUOI NAM'!$D$9:$E$332,2,0)</f>
        <v>01013011</v>
      </c>
      <c r="E301" s="12" t="s">
        <v>2037</v>
      </c>
      <c r="F301" s="12" t="s">
        <v>378</v>
      </c>
      <c r="G301" s="49"/>
      <c r="H301" s="46">
        <f>VLOOKUP($D301,'[2]CSTD CS'!$D$26:$X$346,3,0)</f>
        <v>0</v>
      </c>
      <c r="I301" s="46"/>
      <c r="J301" s="46">
        <f>VLOOKUP($D301,'[2]CSTD CS'!$D$26:$X$346,5,0)</f>
        <v>0</v>
      </c>
      <c r="K301" s="3"/>
      <c r="L301" s="46">
        <f>VLOOKUP($D301,'[2]CSTD CS'!$D$26:$X$346,4,0)</f>
        <v>0</v>
      </c>
      <c r="M301" s="46"/>
      <c r="N301" s="49"/>
      <c r="O301" s="46">
        <f>VLOOKUP($D301,'[2]CSTD CS'!$D$26:$X$346,6,0)</f>
        <v>0</v>
      </c>
      <c r="P301" s="46"/>
      <c r="Q301" s="46">
        <f>VLOOKUP($D301,'[2]CSTD CS'!$D$26:$X$346,8,0)</f>
        <v>0</v>
      </c>
      <c r="R301" s="3"/>
      <c r="S301" s="46">
        <f>VLOOKUP($D301,'[2]CSTD CS'!$D$26:$X$346,7,0)</f>
        <v>0</v>
      </c>
      <c r="T301" s="46"/>
      <c r="U301" s="49"/>
      <c r="V301" s="46">
        <f>VLOOKUP($D301,'[2]CSTD CS'!$D$26:$X$346,9,0)</f>
        <v>0</v>
      </c>
      <c r="W301" s="46"/>
      <c r="X301" s="46">
        <f>VLOOKUP($D301,'[2]CSTD CS'!$D$26:$X$346,11,0)</f>
        <v>0</v>
      </c>
      <c r="Y301" s="3"/>
      <c r="Z301" s="46">
        <f>VLOOKUP($D301,'[2]CSTD CS'!$D$26:$X$346,10,0)</f>
        <v>0</v>
      </c>
      <c r="AA301" s="46"/>
      <c r="AB301" s="49"/>
      <c r="AC301" s="46">
        <f>VLOOKUP($D301,'[2]CSTD CS'!$D$26:$X$346,12,0)</f>
        <v>0</v>
      </c>
      <c r="AD301" s="46"/>
      <c r="AE301" s="46">
        <f>VLOOKUP($D301,'[2]CSTD CS'!$D$26:$X$346,14,0)</f>
        <v>0</v>
      </c>
      <c r="AF301" s="3"/>
      <c r="AG301" s="46">
        <f>VLOOKUP($D301,'[2]CSTD CS'!$D$26:$X$346,13,0)</f>
        <v>0</v>
      </c>
      <c r="AH301" s="46"/>
      <c r="AI301" s="49"/>
      <c r="AJ301" s="46">
        <f>VLOOKUP($D301,'[2]CSTD CS'!$D$26:$X$346,15,0)</f>
        <v>0</v>
      </c>
      <c r="AK301" s="46"/>
      <c r="AL301" s="46">
        <f>VLOOKUP($D301,'[2]CSTD CS'!$D$26:$X$346,17,0)</f>
        <v>0</v>
      </c>
      <c r="AM301" s="3"/>
      <c r="AN301" s="46">
        <f>VLOOKUP($D301,'[2]CSTD CS'!$D$26:$X$346,16,0)</f>
        <v>0</v>
      </c>
      <c r="AO301" s="46"/>
      <c r="AP301" s="51"/>
      <c r="AQ301" s="46">
        <f>VLOOKUP($D301,'[3]CSTD CS'!$D$25:$AD$344,13,0)</f>
        <v>0</v>
      </c>
      <c r="AR301" s="46"/>
      <c r="AS301" s="3" t="s">
        <v>740</v>
      </c>
      <c r="AT301" s="3"/>
      <c r="AU301" s="46"/>
      <c r="AV301" s="3"/>
      <c r="AW301" s="75"/>
      <c r="AX301" s="46">
        <f>VLOOKUP($D301,'[3]CSTD CS'!$D$25:$AD$344,15,0)</f>
        <v>0</v>
      </c>
      <c r="AY301" s="46"/>
      <c r="AZ301" s="3">
        <v>0</v>
      </c>
      <c r="BA301" s="3"/>
      <c r="BB301" s="46"/>
      <c r="BC301" s="3"/>
      <c r="BD301" s="33"/>
      <c r="BE301" s="46">
        <f>VLOOKUP($D301,'[3]CSTD CS'!$D$25:$AD$344,17,0)</f>
        <v>0</v>
      </c>
      <c r="BF301" s="46"/>
      <c r="BG301" s="3">
        <v>0</v>
      </c>
      <c r="BH301" s="3"/>
      <c r="BI301" s="46"/>
      <c r="BJ301" s="46"/>
      <c r="BK301" s="46"/>
      <c r="BL301" s="69"/>
      <c r="BM301" s="46">
        <f>VLOOKUP($D301,'[3]CSTD CS'!$D$25:$AD$344,20,0)</f>
        <v>0</v>
      </c>
      <c r="BN301" s="46"/>
      <c r="BO301" s="3">
        <v>0</v>
      </c>
      <c r="BP301" s="46"/>
      <c r="BQ301" s="46"/>
      <c r="BR301" s="46"/>
      <c r="BS301" s="46" t="s">
        <v>315</v>
      </c>
      <c r="BT301" s="69"/>
      <c r="BU301" s="46">
        <f>VLOOKUP($D301,'[3]CSTD CS'!$D$25:$AA$344,23,0)</f>
        <v>0</v>
      </c>
      <c r="BV301" s="46"/>
      <c r="BW301" s="3">
        <v>0</v>
      </c>
      <c r="BX301" s="3"/>
      <c r="BY301" s="46"/>
      <c r="BZ301" s="46"/>
      <c r="CA301" s="46"/>
      <c r="CB301" s="46"/>
      <c r="CC301" s="46" t="str">
        <f>VLOOKUP($D301,'[3]CSTD CS'!$D$25:$AD$344,25,0)</f>
        <v>HTXS NV</v>
      </c>
      <c r="CD301" s="46"/>
      <c r="CE301" s="46"/>
      <c r="CF301" s="3">
        <v>0</v>
      </c>
      <c r="CG301" s="46"/>
      <c r="CH301" s="46">
        <f>VLOOKUP(D301,[7]LTT!$D$10:$Q$342,10,0)</f>
        <v>0</v>
      </c>
      <c r="CI301" s="3"/>
      <c r="CJ301" s="12" t="str">
        <f>VLOOKUP(D301,'[8]XET CUOI NAM'!$E$9:$BF$332,53,0)</f>
        <v>HTT NV</v>
      </c>
      <c r="CK301" s="12">
        <f>VLOOKUP($D301,'[9]Mau 6'!$D$10:$R$333,7,0)</f>
        <v>0</v>
      </c>
      <c r="CL301" s="12"/>
      <c r="CM301" s="3"/>
      <c r="CN301" s="12">
        <f t="shared" si="20"/>
        <v>0</v>
      </c>
      <c r="CO301" s="12">
        <f>VLOOKUP($D301,'[9]Mau 6'!$D$10:$R$333,10,0)</f>
        <v>0</v>
      </c>
      <c r="CP301" s="46"/>
      <c r="CQ301" s="12">
        <f>VLOOKUP($D301,'[9]Mau 6'!$D$10:$R$333,10,0)</f>
        <v>0</v>
      </c>
      <c r="CR301" s="12">
        <f>VLOOKUP($D301,'[9]Mau 6'!$D$10:$R$333,10,0)</f>
        <v>0</v>
      </c>
      <c r="CS301" s="12" t="s">
        <v>431</v>
      </c>
      <c r="CT301" s="12"/>
      <c r="CU301" s="12"/>
      <c r="CV301" s="3"/>
      <c r="CW301" s="12"/>
      <c r="CX301" s="12"/>
      <c r="CY301" s="46"/>
      <c r="CZ301" s="46"/>
      <c r="DA301" s="46"/>
      <c r="DB301" s="12" t="s">
        <v>2227</v>
      </c>
      <c r="DC301" s="12">
        <v>0</v>
      </c>
      <c r="DD301" s="12">
        <v>0</v>
      </c>
      <c r="DE301" s="5"/>
      <c r="DF301" s="195"/>
      <c r="DG301" s="195"/>
      <c r="DH301" s="195"/>
      <c r="DI301" s="195"/>
      <c r="DJ301" s="195"/>
    </row>
    <row r="302" spans="1:114" s="20" customFormat="1" ht="30" hidden="1" customHeight="1" x14ac:dyDescent="0.25">
      <c r="A302" s="12">
        <f t="shared" si="19"/>
        <v>279</v>
      </c>
      <c r="B302" s="12">
        <f>COUNTIF($E$24:E302,E302)</f>
        <v>6</v>
      </c>
      <c r="C302" s="17" t="s">
        <v>208</v>
      </c>
      <c r="D302" s="12" t="str">
        <f>VLOOKUP(C302,'[1]XET CUOI NAM'!$D$9:$E$332,2,0)</f>
        <v>01013023</v>
      </c>
      <c r="E302" s="12" t="s">
        <v>2037</v>
      </c>
      <c r="F302" s="12" t="s">
        <v>378</v>
      </c>
      <c r="G302" s="49"/>
      <c r="H302" s="46">
        <f>VLOOKUP($D302,'[2]CSTD CS'!$D$26:$X$346,3,0)</f>
        <v>0</v>
      </c>
      <c r="I302" s="46"/>
      <c r="J302" s="46">
        <f>VLOOKUP($D302,'[2]CSTD CS'!$D$26:$X$346,5,0)</f>
        <v>0</v>
      </c>
      <c r="K302" s="3"/>
      <c r="L302" s="46">
        <f>VLOOKUP($D302,'[2]CSTD CS'!$D$26:$X$346,4,0)</f>
        <v>0</v>
      </c>
      <c r="M302" s="46"/>
      <c r="N302" s="49"/>
      <c r="O302" s="46">
        <f>VLOOKUP($D302,'[2]CSTD CS'!$D$26:$X$346,6,0)</f>
        <v>0</v>
      </c>
      <c r="P302" s="46"/>
      <c r="Q302" s="46">
        <f>VLOOKUP($D302,'[2]CSTD CS'!$D$26:$X$346,8,0)</f>
        <v>0</v>
      </c>
      <c r="R302" s="3"/>
      <c r="S302" s="46">
        <f>VLOOKUP($D302,'[2]CSTD CS'!$D$26:$X$346,7,0)</f>
        <v>0</v>
      </c>
      <c r="T302" s="46"/>
      <c r="U302" s="49"/>
      <c r="V302" s="46">
        <f>VLOOKUP($D302,'[2]CSTD CS'!$D$26:$X$346,9,0)</f>
        <v>0</v>
      </c>
      <c r="W302" s="46"/>
      <c r="X302" s="46">
        <f>VLOOKUP($D302,'[2]CSTD CS'!$D$26:$X$346,11,0)</f>
        <v>0</v>
      </c>
      <c r="Y302" s="3"/>
      <c r="Z302" s="46">
        <f>VLOOKUP($D302,'[2]CSTD CS'!$D$26:$X$346,10,0)</f>
        <v>0</v>
      </c>
      <c r="AA302" s="46"/>
      <c r="AB302" s="49"/>
      <c r="AC302" s="46">
        <f>VLOOKUP($D302,'[2]CSTD CS'!$D$26:$X$346,12,0)</f>
        <v>0</v>
      </c>
      <c r="AD302" s="46"/>
      <c r="AE302" s="46">
        <f>VLOOKUP($D302,'[2]CSTD CS'!$D$26:$X$346,14,0)</f>
        <v>0</v>
      </c>
      <c r="AF302" s="3"/>
      <c r="AG302" s="46">
        <f>VLOOKUP($D302,'[2]CSTD CS'!$D$26:$X$346,13,0)</f>
        <v>0</v>
      </c>
      <c r="AH302" s="46"/>
      <c r="AI302" s="49"/>
      <c r="AJ302" s="46">
        <f>VLOOKUP($D302,'[2]CSTD CS'!$D$26:$X$346,15,0)</f>
        <v>0</v>
      </c>
      <c r="AK302" s="46"/>
      <c r="AL302" s="46">
        <f>VLOOKUP($D302,'[2]CSTD CS'!$D$26:$X$346,17,0)</f>
        <v>0</v>
      </c>
      <c r="AM302" s="3"/>
      <c r="AN302" s="46">
        <f>VLOOKUP($D302,'[2]CSTD CS'!$D$26:$X$346,16,0)</f>
        <v>0</v>
      </c>
      <c r="AO302" s="46"/>
      <c r="AP302" s="51"/>
      <c r="AQ302" s="46">
        <f>VLOOKUP($D302,'[3]CSTD CS'!$D$25:$AD$344,13,0)</f>
        <v>0</v>
      </c>
      <c r="AR302" s="46"/>
      <c r="AS302" s="3" t="s">
        <v>741</v>
      </c>
      <c r="AT302" s="3"/>
      <c r="AU302" s="46"/>
      <c r="AV302" s="3"/>
      <c r="AW302" s="75"/>
      <c r="AX302" s="46">
        <f>VLOOKUP($D302,'[3]CSTD CS'!$D$25:$AD$344,15,0)</f>
        <v>0</v>
      </c>
      <c r="AY302" s="46"/>
      <c r="AZ302" s="3">
        <v>0</v>
      </c>
      <c r="BA302" s="3"/>
      <c r="BB302" s="46"/>
      <c r="BC302" s="3"/>
      <c r="BD302" s="33"/>
      <c r="BE302" s="46">
        <f>VLOOKUP($D302,'[3]CSTD CS'!$D$25:$AD$344,17,0)</f>
        <v>0</v>
      </c>
      <c r="BF302" s="46"/>
      <c r="BG302" s="3">
        <v>0</v>
      </c>
      <c r="BH302" s="3"/>
      <c r="BI302" s="46"/>
      <c r="BJ302" s="46"/>
      <c r="BK302" s="46"/>
      <c r="BL302" s="69"/>
      <c r="BM302" s="46">
        <f>VLOOKUP($D302,'[3]CSTD CS'!$D$25:$AD$344,20,0)</f>
        <v>0</v>
      </c>
      <c r="BN302" s="46"/>
      <c r="BO302" s="3">
        <v>0</v>
      </c>
      <c r="BP302" s="46"/>
      <c r="BQ302" s="46"/>
      <c r="BR302" s="46"/>
      <c r="BS302" s="46"/>
      <c r="BT302" s="69"/>
      <c r="BU302" s="46">
        <f>VLOOKUP($D302,'[3]CSTD CS'!$D$25:$AA$344,23,0)</f>
        <v>0</v>
      </c>
      <c r="BV302" s="46"/>
      <c r="BW302" s="3">
        <v>0</v>
      </c>
      <c r="BX302" s="3"/>
      <c r="BY302" s="46"/>
      <c r="BZ302" s="46"/>
      <c r="CA302" s="46"/>
      <c r="CB302" s="46"/>
      <c r="CC302" s="46" t="str">
        <f>VLOOKUP($D302,'[3]CSTD CS'!$D$25:$AD$344,25,0)</f>
        <v>HTXS NV</v>
      </c>
      <c r="CD302" s="46"/>
      <c r="CE302" s="46"/>
      <c r="CF302" s="3">
        <v>0</v>
      </c>
      <c r="CG302" s="46"/>
      <c r="CH302" s="46">
        <f>VLOOKUP(D302,[7]LTT!$D$10:$Q$342,10,0)</f>
        <v>0</v>
      </c>
      <c r="CI302" s="3"/>
      <c r="CJ302" s="12" t="str">
        <f>VLOOKUP(D302,'[8]XET CUOI NAM'!$E$9:$BF$332,53,0)</f>
        <v>HTT NV</v>
      </c>
      <c r="CK302" s="12">
        <f>VLOOKUP($D302,'[9]Mau 6'!$D$10:$R$333,7,0)</f>
        <v>0</v>
      </c>
      <c r="CL302" s="12"/>
      <c r="CM302" s="3"/>
      <c r="CN302" s="12">
        <f t="shared" si="20"/>
        <v>0</v>
      </c>
      <c r="CO302" s="12">
        <f>VLOOKUP($D302,'[9]Mau 6'!$D$10:$R$333,10,0)</f>
        <v>0</v>
      </c>
      <c r="CP302" s="46"/>
      <c r="CQ302" s="12">
        <f>VLOOKUP($D302,'[9]Mau 6'!$D$10:$R$333,10,0)</f>
        <v>0</v>
      </c>
      <c r="CR302" s="12">
        <f>VLOOKUP($D302,'[9]Mau 6'!$D$10:$R$333,10,0)</f>
        <v>0</v>
      </c>
      <c r="CS302" s="12" t="s">
        <v>431</v>
      </c>
      <c r="CT302" s="12"/>
      <c r="CU302" s="12"/>
      <c r="CV302" s="3"/>
      <c r="CW302" s="12"/>
      <c r="CX302" s="12"/>
      <c r="CY302" s="46"/>
      <c r="CZ302" s="46"/>
      <c r="DA302" s="46"/>
      <c r="DB302" s="12" t="s">
        <v>2227</v>
      </c>
      <c r="DC302" s="12">
        <v>0</v>
      </c>
      <c r="DD302" s="12">
        <v>0</v>
      </c>
      <c r="DE302" s="5"/>
      <c r="DF302" s="195"/>
      <c r="DG302" s="195"/>
      <c r="DH302" s="195"/>
      <c r="DI302" s="195"/>
      <c r="DJ302" s="195"/>
    </row>
    <row r="303" spans="1:114" s="20" customFormat="1" ht="30" hidden="1" customHeight="1" x14ac:dyDescent="0.25">
      <c r="A303" s="12">
        <f>IF(C303="","",SUBTOTAL(3,$D$24:D303))</f>
        <v>24</v>
      </c>
      <c r="B303" s="12">
        <f>COUNTIF($E$24:E303,E303)</f>
        <v>7</v>
      </c>
      <c r="C303" s="17" t="s">
        <v>209</v>
      </c>
      <c r="D303" s="12" t="str">
        <f>VLOOKUP(C303,'[1]XET CUOI NAM'!$D$9:$E$332,2,0)</f>
        <v>01013009</v>
      </c>
      <c r="E303" s="12" t="s">
        <v>2037</v>
      </c>
      <c r="F303" s="12" t="s">
        <v>378</v>
      </c>
      <c r="G303" s="49"/>
      <c r="H303" s="46">
        <f>VLOOKUP($D303,'[2]CSTD CS'!$D$26:$X$346,3,0)</f>
        <v>0</v>
      </c>
      <c r="I303" s="46"/>
      <c r="J303" s="46">
        <f>VLOOKUP($D303,'[2]CSTD CS'!$D$26:$X$346,5,0)</f>
        <v>0</v>
      </c>
      <c r="K303" s="3"/>
      <c r="L303" s="46">
        <f>VLOOKUP($D303,'[2]CSTD CS'!$D$26:$X$346,4,0)</f>
        <v>0</v>
      </c>
      <c r="M303" s="46"/>
      <c r="N303" s="49"/>
      <c r="O303" s="46">
        <f>VLOOKUP($D303,'[2]CSTD CS'!$D$26:$X$346,6,0)</f>
        <v>0</v>
      </c>
      <c r="P303" s="46"/>
      <c r="Q303" s="46">
        <f>VLOOKUP($D303,'[2]CSTD CS'!$D$26:$X$346,8,0)</f>
        <v>0</v>
      </c>
      <c r="R303" s="3"/>
      <c r="S303" s="46">
        <f>VLOOKUP($D303,'[2]CSTD CS'!$D$26:$X$346,7,0)</f>
        <v>0</v>
      </c>
      <c r="T303" s="46"/>
      <c r="U303" s="49"/>
      <c r="V303" s="46">
        <f>VLOOKUP($D303,'[2]CSTD CS'!$D$26:$X$346,9,0)</f>
        <v>0</v>
      </c>
      <c r="W303" s="46"/>
      <c r="X303" s="46">
        <f>VLOOKUP($D303,'[2]CSTD CS'!$D$26:$X$346,11,0)</f>
        <v>0</v>
      </c>
      <c r="Y303" s="3"/>
      <c r="Z303" s="46">
        <f>VLOOKUP($D303,'[2]CSTD CS'!$D$26:$X$346,10,0)</f>
        <v>0</v>
      </c>
      <c r="AA303" s="46"/>
      <c r="AB303" s="49"/>
      <c r="AC303" s="46">
        <f>VLOOKUP($D303,'[2]CSTD CS'!$D$26:$X$346,12,0)</f>
        <v>0</v>
      </c>
      <c r="AD303" s="46"/>
      <c r="AE303" s="46">
        <f>VLOOKUP($D303,'[2]CSTD CS'!$D$26:$X$346,14,0)</f>
        <v>0</v>
      </c>
      <c r="AF303" s="3"/>
      <c r="AG303" s="46">
        <f>VLOOKUP($D303,'[2]CSTD CS'!$D$26:$X$346,13,0)</f>
        <v>0</v>
      </c>
      <c r="AH303" s="46"/>
      <c r="AI303" s="49"/>
      <c r="AJ303" s="46">
        <f>VLOOKUP($D303,'[2]CSTD CS'!$D$26:$X$346,15,0)</f>
        <v>0</v>
      </c>
      <c r="AK303" s="46"/>
      <c r="AL303" s="46">
        <f>VLOOKUP($D303,'[2]CSTD CS'!$D$26:$X$346,17,0)</f>
        <v>0</v>
      </c>
      <c r="AM303" s="3"/>
      <c r="AN303" s="46">
        <f>VLOOKUP($D303,'[2]CSTD CS'!$D$26:$X$346,16,0)</f>
        <v>0</v>
      </c>
      <c r="AO303" s="46"/>
      <c r="AP303" s="51"/>
      <c r="AQ303" s="46">
        <f>VLOOKUP($D303,'[3]CSTD CS'!$D$25:$AD$344,13,0)</f>
        <v>0</v>
      </c>
      <c r="AR303" s="46"/>
      <c r="AS303" s="3" t="s">
        <v>742</v>
      </c>
      <c r="AT303" s="3"/>
      <c r="AU303" s="46"/>
      <c r="AV303" s="3"/>
      <c r="AW303" s="75"/>
      <c r="AX303" s="46">
        <f>VLOOKUP($D303,'[3]CSTD CS'!$D$25:$AD$344,15,0)</f>
        <v>0</v>
      </c>
      <c r="AY303" s="46"/>
      <c r="AZ303" s="3">
        <v>0</v>
      </c>
      <c r="BA303" s="3"/>
      <c r="BB303" s="46"/>
      <c r="BC303" s="3"/>
      <c r="BD303" s="33"/>
      <c r="BE303" s="46">
        <f>VLOOKUP($D303,'[3]CSTD CS'!$D$25:$AD$344,17,0)</f>
        <v>0</v>
      </c>
      <c r="BF303" s="46"/>
      <c r="BG303" s="3">
        <v>0</v>
      </c>
      <c r="BH303" s="3"/>
      <c r="BI303" s="46"/>
      <c r="BJ303" s="46"/>
      <c r="BK303" s="46"/>
      <c r="BL303" s="69"/>
      <c r="BM303" s="46">
        <f>VLOOKUP($D303,'[3]CSTD CS'!$D$25:$AD$344,20,0)</f>
        <v>0</v>
      </c>
      <c r="BN303" s="46"/>
      <c r="BO303" s="3">
        <v>0</v>
      </c>
      <c r="BP303" s="46"/>
      <c r="BQ303" s="46"/>
      <c r="BR303" s="46"/>
      <c r="BS303" s="46"/>
      <c r="BT303" s="69"/>
      <c r="BU303" s="46">
        <f>VLOOKUP($D303,'[3]CSTD CS'!$D$25:$AA$344,23,0)</f>
        <v>0</v>
      </c>
      <c r="BV303" s="46"/>
      <c r="BW303" s="3">
        <v>0</v>
      </c>
      <c r="BX303" s="3"/>
      <c r="BY303" s="46"/>
      <c r="BZ303" s="46"/>
      <c r="CA303" s="46"/>
      <c r="CB303" s="46"/>
      <c r="CC303" s="46" t="str">
        <f>VLOOKUP($D303,'[3]CSTD CS'!$D$25:$AD$344,25,0)</f>
        <v>HTXS NV</v>
      </c>
      <c r="CD303" s="46"/>
      <c r="CE303" s="46"/>
      <c r="CF303" s="3">
        <v>0</v>
      </c>
      <c r="CG303" s="46"/>
      <c r="CH303" s="46">
        <f>VLOOKUP(D303,[7]LTT!$D$10:$Q$342,10,0)</f>
        <v>0</v>
      </c>
      <c r="CI303" s="3"/>
      <c r="CJ303" s="12" t="str">
        <f>VLOOKUP(D303,'[8]XET CUOI NAM'!$E$9:$BF$332,53,0)</f>
        <v>HTT NV</v>
      </c>
      <c r="CK303" s="12">
        <f>VLOOKUP($D303,'[9]Mau 6'!$D$10:$R$333,7,0)</f>
        <v>0</v>
      </c>
      <c r="CL303" s="12"/>
      <c r="CM303" s="3"/>
      <c r="CN303" s="12">
        <f t="shared" si="20"/>
        <v>0</v>
      </c>
      <c r="CO303" s="12">
        <f>VLOOKUP($D303,'[9]Mau 6'!$D$10:$R$333,10,0)</f>
        <v>0</v>
      </c>
      <c r="CP303" s="46"/>
      <c r="CQ303" s="12">
        <f>VLOOKUP($D303,'[9]Mau 6'!$D$10:$R$333,10,0)</f>
        <v>0</v>
      </c>
      <c r="CR303" s="12" t="s">
        <v>315</v>
      </c>
      <c r="CS303" s="12" t="s">
        <v>371</v>
      </c>
      <c r="CT303" s="12"/>
      <c r="CU303" s="12"/>
      <c r="CV303" s="3"/>
      <c r="CW303" s="12"/>
      <c r="CX303" s="12"/>
      <c r="CY303" s="46"/>
      <c r="CZ303" s="46"/>
      <c r="DA303" s="46"/>
      <c r="DB303" s="12" t="s">
        <v>2227</v>
      </c>
      <c r="DC303" s="12">
        <v>0</v>
      </c>
      <c r="DD303" s="12"/>
      <c r="DE303" s="17" t="s">
        <v>2172</v>
      </c>
      <c r="DF303" s="195"/>
      <c r="DG303" s="195"/>
      <c r="DH303" s="195"/>
      <c r="DI303" s="195"/>
      <c r="DJ303" s="195"/>
    </row>
    <row r="304" spans="1:114" s="20" customFormat="1" ht="30" hidden="1" customHeight="1" x14ac:dyDescent="0.25">
      <c r="A304" s="12">
        <f>ROW()-23</f>
        <v>281</v>
      </c>
      <c r="B304" s="12">
        <f>COUNTIF($E$24:E304,E304)</f>
        <v>8</v>
      </c>
      <c r="C304" s="17" t="s">
        <v>210</v>
      </c>
      <c r="D304" s="12" t="str">
        <f>VLOOKUP(C304,'[1]XET CUOI NAM'!$D$9:$E$332,2,0)</f>
        <v>01013008</v>
      </c>
      <c r="E304" s="12" t="s">
        <v>2037</v>
      </c>
      <c r="F304" s="12" t="s">
        <v>378</v>
      </c>
      <c r="G304" s="49"/>
      <c r="H304" s="46">
        <f>VLOOKUP($D304,'[2]CSTD CS'!$D$26:$X$346,3,0)</f>
        <v>0</v>
      </c>
      <c r="I304" s="46"/>
      <c r="J304" s="46">
        <f>VLOOKUP($D304,'[2]CSTD CS'!$D$26:$X$346,5,0)</f>
        <v>0</v>
      </c>
      <c r="K304" s="3"/>
      <c r="L304" s="46">
        <f>VLOOKUP($D304,'[2]CSTD CS'!$D$26:$X$346,4,0)</f>
        <v>0</v>
      </c>
      <c r="M304" s="46"/>
      <c r="N304" s="49"/>
      <c r="O304" s="46" t="str">
        <f>VLOOKUP($D304,'[2]CSTD CS'!$D$26:$X$346,6,0)</f>
        <v>x</v>
      </c>
      <c r="P304" s="46"/>
      <c r="Q304" s="46" t="str">
        <f>VLOOKUP($D304,'[2]CSTD CS'!$D$26:$X$346,8,0)</f>
        <v>Chế tạo mô hình chu trình 1 cấp có thiết bị hồi giải nhiệt trên giản đồ lgp - h</v>
      </c>
      <c r="R304" s="3"/>
      <c r="S304" s="46">
        <f>VLOOKUP($D304,'[2]CSTD CS'!$D$26:$X$346,7,0)</f>
        <v>0</v>
      </c>
      <c r="T304" s="46"/>
      <c r="U304" s="49"/>
      <c r="V304" s="46">
        <f>VLOOKUP($D304,'[2]CSTD CS'!$D$26:$X$346,9,0)</f>
        <v>0</v>
      </c>
      <c r="W304" s="46"/>
      <c r="X304" s="46">
        <f>VLOOKUP($D304,'[2]CSTD CS'!$D$26:$X$346,11,0)</f>
        <v>0</v>
      </c>
      <c r="Y304" s="3"/>
      <c r="Z304" s="46">
        <f>VLOOKUP($D304,'[2]CSTD CS'!$D$26:$X$346,10,0)</f>
        <v>0</v>
      </c>
      <c r="AA304" s="46"/>
      <c r="AB304" s="49"/>
      <c r="AC304" s="46">
        <f>VLOOKUP($D304,'[2]CSTD CS'!$D$26:$X$346,12,0)</f>
        <v>0</v>
      </c>
      <c r="AD304" s="46"/>
      <c r="AE304" s="46">
        <f>VLOOKUP($D304,'[2]CSTD CS'!$D$26:$X$346,14,0)</f>
        <v>0</v>
      </c>
      <c r="AF304" s="3"/>
      <c r="AG304" s="46">
        <f>VLOOKUP($D304,'[2]CSTD CS'!$D$26:$X$346,13,0)</f>
        <v>0</v>
      </c>
      <c r="AH304" s="46"/>
      <c r="AI304" s="49"/>
      <c r="AJ304" s="46">
        <f>VLOOKUP($D304,'[2]CSTD CS'!$D$26:$X$346,15,0)</f>
        <v>0</v>
      </c>
      <c r="AK304" s="46"/>
      <c r="AL304" s="46" t="str">
        <f>VLOOKUP($D304,'[2]CSTD CS'!$D$26:$X$346,17,0)</f>
        <v>Thiết kế mô hình tủ làm lạnh gián tiếp</v>
      </c>
      <c r="AM304" s="3"/>
      <c r="AN304" s="46">
        <f>VLOOKUP($D304,'[2]CSTD CS'!$D$26:$X$346,16,0)</f>
        <v>0</v>
      </c>
      <c r="AO304" s="46"/>
      <c r="AP304" s="51"/>
      <c r="AQ304" s="46">
        <f>VLOOKUP($D304,'[3]CSTD CS'!$D$25:$AD$344,13,0)</f>
        <v>0</v>
      </c>
      <c r="AR304" s="46"/>
      <c r="AS304" s="3" t="s">
        <v>743</v>
      </c>
      <c r="AT304" s="3"/>
      <c r="AU304" s="46"/>
      <c r="AV304" s="3"/>
      <c r="AW304" s="75"/>
      <c r="AX304" s="46">
        <f>VLOOKUP($D304,'[3]CSTD CS'!$D$25:$AD$344,15,0)</f>
        <v>0</v>
      </c>
      <c r="AY304" s="46"/>
      <c r="AZ304" s="3">
        <v>0</v>
      </c>
      <c r="BA304" s="3"/>
      <c r="BB304" s="46"/>
      <c r="BC304" s="3"/>
      <c r="BD304" s="33"/>
      <c r="BE304" s="46">
        <f>VLOOKUP($D304,'[3]CSTD CS'!$D$25:$AD$344,17,0)</f>
        <v>0</v>
      </c>
      <c r="BF304" s="46"/>
      <c r="BG304" s="3">
        <v>0</v>
      </c>
      <c r="BH304" s="3"/>
      <c r="BI304" s="46"/>
      <c r="BJ304" s="46"/>
      <c r="BK304" s="46"/>
      <c r="BL304" s="69"/>
      <c r="BM304" s="46">
        <f>VLOOKUP($D304,'[3]CSTD CS'!$D$25:$AD$344,20,0)</f>
        <v>0</v>
      </c>
      <c r="BN304" s="46"/>
      <c r="BO304" s="3">
        <v>0</v>
      </c>
      <c r="BP304" s="46"/>
      <c r="BQ304" s="46"/>
      <c r="BR304" s="46"/>
      <c r="BS304" s="46" t="s">
        <v>315</v>
      </c>
      <c r="BT304" s="69"/>
      <c r="BU304" s="46">
        <f>VLOOKUP($D304,'[3]CSTD CS'!$D$25:$AA$344,23,0)</f>
        <v>0</v>
      </c>
      <c r="BV304" s="46"/>
      <c r="BW304" s="3">
        <v>0</v>
      </c>
      <c r="BX304" s="3"/>
      <c r="BY304" s="46"/>
      <c r="BZ304" s="46"/>
      <c r="CA304" s="46"/>
      <c r="CB304" s="46"/>
      <c r="CC304" s="46" t="str">
        <f>VLOOKUP($D304,'[3]CSTD CS'!$D$25:$AD$344,25,0)</f>
        <v>HTXS NV</v>
      </c>
      <c r="CD304" s="46"/>
      <c r="CE304" s="46"/>
      <c r="CF304" s="3">
        <v>0</v>
      </c>
      <c r="CG304" s="46"/>
      <c r="CH304" s="46">
        <f>VLOOKUP(D304,[7]LTT!$D$10:$Q$342,10,0)</f>
        <v>0</v>
      </c>
      <c r="CI304" s="3"/>
      <c r="CJ304" s="12" t="str">
        <f>VLOOKUP(D304,'[8]XET CUOI NAM'!$E$9:$BF$332,53,0)</f>
        <v>HTT NV</v>
      </c>
      <c r="CK304" s="12">
        <f>VLOOKUP($D304,'[9]Mau 6'!$D$10:$R$333,7,0)</f>
        <v>0</v>
      </c>
      <c r="CL304" s="12"/>
      <c r="CM304" s="3"/>
      <c r="CN304" s="12">
        <f t="shared" si="20"/>
        <v>0</v>
      </c>
      <c r="CO304" s="12">
        <f>VLOOKUP($D304,'[9]Mau 6'!$D$10:$R$333,10,0)</f>
        <v>0</v>
      </c>
      <c r="CP304" s="46"/>
      <c r="CQ304" s="12">
        <f>VLOOKUP($D304,'[9]Mau 6'!$D$10:$R$333,10,0)</f>
        <v>0</v>
      </c>
      <c r="CR304" s="12">
        <f>VLOOKUP($D304,'[9]Mau 6'!$D$10:$R$333,10,0)</f>
        <v>0</v>
      </c>
      <c r="CS304" s="12" t="s">
        <v>371</v>
      </c>
      <c r="CT304" s="12" t="s">
        <v>315</v>
      </c>
      <c r="CU304" s="12" t="str">
        <f>VLOOKUP($D304,'[11]XET CUOI NAM'!$E$9:$BF$336,47,0)</f>
        <v>Xuất sắc</v>
      </c>
      <c r="CV304" s="3" t="s">
        <v>1741</v>
      </c>
      <c r="CW304" s="12"/>
      <c r="CX304" s="12"/>
      <c r="CY304" s="46"/>
      <c r="CZ304" s="46"/>
      <c r="DA304" s="46"/>
      <c r="DB304" s="12" t="s">
        <v>2227</v>
      </c>
      <c r="DC304" s="12">
        <v>0</v>
      </c>
      <c r="DD304" s="12">
        <v>0</v>
      </c>
      <c r="DE304" s="5"/>
      <c r="DF304" s="195"/>
      <c r="DG304" s="195"/>
      <c r="DH304" s="195"/>
      <c r="DI304" s="195"/>
      <c r="DJ304" s="195"/>
    </row>
    <row r="305" spans="1:116" s="20" customFormat="1" ht="30" hidden="1" customHeight="1" x14ac:dyDescent="0.25">
      <c r="A305" s="12">
        <f>ROW()-23</f>
        <v>282</v>
      </c>
      <c r="B305" s="12">
        <f>COUNTIF($E$24:E305,E305)</f>
        <v>9</v>
      </c>
      <c r="C305" s="17" t="s">
        <v>211</v>
      </c>
      <c r="D305" s="12" t="str">
        <f>VLOOKUP(C305,'[1]XET CUOI NAM'!$D$9:$E$332,2,0)</f>
        <v>01013015</v>
      </c>
      <c r="E305" s="12" t="s">
        <v>2037</v>
      </c>
      <c r="F305" s="12" t="s">
        <v>378</v>
      </c>
      <c r="G305" s="49"/>
      <c r="H305" s="46">
        <f>VLOOKUP($D305,'[2]CSTD CS'!$D$26:$X$346,3,0)</f>
        <v>0</v>
      </c>
      <c r="I305" s="46"/>
      <c r="J305" s="46">
        <f>VLOOKUP($D305,'[2]CSTD CS'!$D$26:$X$346,5,0)</f>
        <v>0</v>
      </c>
      <c r="K305" s="3"/>
      <c r="L305" s="46">
        <f>VLOOKUP($D305,'[2]CSTD CS'!$D$26:$X$346,4,0)</f>
        <v>0</v>
      </c>
      <c r="M305" s="46"/>
      <c r="N305" s="49"/>
      <c r="O305" s="46">
        <f>VLOOKUP($D305,'[2]CSTD CS'!$D$26:$X$346,6,0)</f>
        <v>0</v>
      </c>
      <c r="P305" s="46"/>
      <c r="Q305" s="46">
        <f>VLOOKUP($D305,'[2]CSTD CS'!$D$26:$X$346,8,0)</f>
        <v>0</v>
      </c>
      <c r="R305" s="3"/>
      <c r="S305" s="46">
        <f>VLOOKUP($D305,'[2]CSTD CS'!$D$26:$X$346,7,0)</f>
        <v>0</v>
      </c>
      <c r="T305" s="46"/>
      <c r="U305" s="49"/>
      <c r="V305" s="46">
        <f>VLOOKUP($D305,'[2]CSTD CS'!$D$26:$X$346,9,0)</f>
        <v>0</v>
      </c>
      <c r="W305" s="46"/>
      <c r="X305" s="46">
        <f>VLOOKUP($D305,'[2]CSTD CS'!$D$26:$X$346,11,0)</f>
        <v>0</v>
      </c>
      <c r="Y305" s="3"/>
      <c r="Z305" s="46">
        <f>VLOOKUP($D305,'[2]CSTD CS'!$D$26:$X$346,10,0)</f>
        <v>0</v>
      </c>
      <c r="AA305" s="46"/>
      <c r="AB305" s="49"/>
      <c r="AC305" s="46">
        <f>VLOOKUP($D305,'[2]CSTD CS'!$D$26:$X$346,12,0)</f>
        <v>0</v>
      </c>
      <c r="AD305" s="46"/>
      <c r="AE305" s="46">
        <f>VLOOKUP($D305,'[2]CSTD CS'!$D$26:$X$346,14,0)</f>
        <v>0</v>
      </c>
      <c r="AF305" s="3"/>
      <c r="AG305" s="46">
        <f>VLOOKUP($D305,'[2]CSTD CS'!$D$26:$X$346,13,0)</f>
        <v>0</v>
      </c>
      <c r="AH305" s="46"/>
      <c r="AI305" s="49"/>
      <c r="AJ305" s="46">
        <f>VLOOKUP($D305,'[2]CSTD CS'!$D$26:$X$346,15,0)</f>
        <v>0</v>
      </c>
      <c r="AK305" s="46"/>
      <c r="AL305" s="46">
        <f>VLOOKUP($D305,'[2]CSTD CS'!$D$26:$X$346,17,0)</f>
        <v>0</v>
      </c>
      <c r="AM305" s="3"/>
      <c r="AN305" s="46">
        <f>VLOOKUP($D305,'[2]CSTD CS'!$D$26:$X$346,16,0)</f>
        <v>0</v>
      </c>
      <c r="AO305" s="46"/>
      <c r="AP305" s="51"/>
      <c r="AQ305" s="46">
        <f>VLOOKUP($D305,'[3]CSTD CS'!$D$25:$AD$344,13,0)</f>
        <v>0</v>
      </c>
      <c r="AR305" s="46"/>
      <c r="AS305" s="3" t="s">
        <v>744</v>
      </c>
      <c r="AT305" s="3"/>
      <c r="AU305" s="46"/>
      <c r="AV305" s="3"/>
      <c r="AW305" s="76"/>
      <c r="AX305" s="46">
        <f>VLOOKUP($D305,'[3]CSTD CS'!$D$25:$AD$344,15,0)</f>
        <v>0</v>
      </c>
      <c r="AY305" s="46"/>
      <c r="AZ305" s="3">
        <v>0</v>
      </c>
      <c r="BA305" s="3"/>
      <c r="BB305" s="46"/>
      <c r="BC305" s="3"/>
      <c r="BD305" s="33"/>
      <c r="BE305" s="46">
        <f>VLOOKUP($D305,'[3]CSTD CS'!$D$25:$AD$344,17,0)</f>
        <v>0</v>
      </c>
      <c r="BF305" s="46"/>
      <c r="BG305" s="3">
        <v>0</v>
      </c>
      <c r="BH305" s="3"/>
      <c r="BI305" s="46"/>
      <c r="BJ305" s="46"/>
      <c r="BK305" s="46"/>
      <c r="BL305" s="55"/>
      <c r="BM305" s="46">
        <f>VLOOKUP($D305,'[3]CSTD CS'!$D$25:$AD$344,20,0)</f>
        <v>0</v>
      </c>
      <c r="BN305" s="46"/>
      <c r="BO305" s="3">
        <v>0</v>
      </c>
      <c r="BP305" s="46"/>
      <c r="BQ305" s="46"/>
      <c r="BR305" s="46"/>
      <c r="BS305" s="46"/>
      <c r="BT305" s="55"/>
      <c r="BU305" s="46">
        <f>VLOOKUP($D305,'[3]CSTD CS'!$D$25:$AA$344,23,0)</f>
        <v>0</v>
      </c>
      <c r="BV305" s="46"/>
      <c r="BW305" s="3">
        <v>0</v>
      </c>
      <c r="BX305" s="3"/>
      <c r="BY305" s="46"/>
      <c r="BZ305" s="46"/>
      <c r="CA305" s="46"/>
      <c r="CB305" s="46"/>
      <c r="CC305" s="46" t="str">
        <f>VLOOKUP($D305,'[3]CSTD CS'!$D$25:$AD$344,25,0)</f>
        <v>HTT NV</v>
      </c>
      <c r="CD305" s="46"/>
      <c r="CE305" s="46"/>
      <c r="CF305" s="3">
        <v>0</v>
      </c>
      <c r="CG305" s="46"/>
      <c r="CH305" s="46">
        <f>VLOOKUP(D305,[7]LTT!$D$10:$Q$342,10,0)</f>
        <v>0</v>
      </c>
      <c r="CI305" s="3"/>
      <c r="CJ305" s="12" t="str">
        <f>VLOOKUP(D305,'[8]XET CUOI NAM'!$E$9:$BF$332,53,0)</f>
        <v>HTT NV</v>
      </c>
      <c r="CK305" s="12">
        <f>VLOOKUP($D305,'[9]Mau 6'!$D$10:$R$333,7,0)</f>
        <v>0</v>
      </c>
      <c r="CL305" s="12"/>
      <c r="CM305" s="3"/>
      <c r="CN305" s="12">
        <f t="shared" si="20"/>
        <v>0</v>
      </c>
      <c r="CO305" s="12">
        <f>VLOOKUP($D305,'[9]Mau 6'!$D$10:$R$333,10,0)</f>
        <v>0</v>
      </c>
      <c r="CP305" s="46"/>
      <c r="CQ305" s="12">
        <f>VLOOKUP($D305,'[9]Mau 6'!$D$10:$R$333,10,0)</f>
        <v>0</v>
      </c>
      <c r="CR305" s="12">
        <f>VLOOKUP($D305,'[9]Mau 6'!$D$10:$R$333,10,0)</f>
        <v>0</v>
      </c>
      <c r="CS305" s="12" t="s">
        <v>431</v>
      </c>
      <c r="CT305" s="12"/>
      <c r="CU305" s="12"/>
      <c r="CV305" s="3"/>
      <c r="CW305" s="12"/>
      <c r="CX305" s="12"/>
      <c r="CY305" s="46"/>
      <c r="CZ305" s="46"/>
      <c r="DA305" s="46"/>
      <c r="DB305" s="12" t="s">
        <v>2227</v>
      </c>
      <c r="DC305" s="12">
        <v>0</v>
      </c>
      <c r="DD305" s="12">
        <v>0</v>
      </c>
      <c r="DE305" s="5"/>
      <c r="DF305" s="195"/>
      <c r="DG305" s="195"/>
      <c r="DH305" s="195"/>
      <c r="DI305" s="195"/>
      <c r="DJ305" s="195"/>
    </row>
    <row r="306" spans="1:116" s="20" customFormat="1" ht="30" hidden="1" customHeight="1" x14ac:dyDescent="0.25">
      <c r="A306" s="12">
        <f>ROW()-23</f>
        <v>283</v>
      </c>
      <c r="B306" s="12">
        <f>COUNTIF($E$24:E306,E306)</f>
        <v>10</v>
      </c>
      <c r="C306" s="17" t="s">
        <v>328</v>
      </c>
      <c r="D306" s="12" t="str">
        <f>VLOOKUP(C306,'[1]XET CUOI NAM'!$D$9:$E$332,2,0)</f>
        <v>01029016</v>
      </c>
      <c r="E306" s="12" t="s">
        <v>2037</v>
      </c>
      <c r="F306" s="12" t="s">
        <v>378</v>
      </c>
      <c r="G306" s="49"/>
      <c r="H306" s="46" t="e">
        <f>VLOOKUP($D306,'[2]CSTD CS'!$D$26:$X$346,3,0)</f>
        <v>#N/A</v>
      </c>
      <c r="I306" s="46"/>
      <c r="J306" s="46" t="e">
        <f>VLOOKUP($D306,'[2]CSTD CS'!$D$26:$X$346,5,0)</f>
        <v>#N/A</v>
      </c>
      <c r="K306" s="3"/>
      <c r="L306" s="46" t="e">
        <f>VLOOKUP($D306,'[2]CSTD CS'!$D$26:$X$346,4,0)</f>
        <v>#N/A</v>
      </c>
      <c r="M306" s="46"/>
      <c r="N306" s="49"/>
      <c r="O306" s="46" t="e">
        <f>VLOOKUP($D306,'[2]CSTD CS'!$D$26:$X$346,6,0)</f>
        <v>#N/A</v>
      </c>
      <c r="P306" s="46"/>
      <c r="Q306" s="46" t="e">
        <f>VLOOKUP($D306,'[2]CSTD CS'!$D$26:$X$346,8,0)</f>
        <v>#N/A</v>
      </c>
      <c r="R306" s="3"/>
      <c r="S306" s="46" t="e">
        <f>VLOOKUP($D306,'[2]CSTD CS'!$D$26:$X$346,7,0)</f>
        <v>#N/A</v>
      </c>
      <c r="T306" s="46"/>
      <c r="U306" s="49"/>
      <c r="V306" s="46" t="e">
        <f>VLOOKUP($D306,'[2]CSTD CS'!$D$26:$X$346,9,0)</f>
        <v>#N/A</v>
      </c>
      <c r="W306" s="46"/>
      <c r="X306" s="46" t="e">
        <f>VLOOKUP($D306,'[2]CSTD CS'!$D$26:$X$346,11,0)</f>
        <v>#N/A</v>
      </c>
      <c r="Y306" s="3"/>
      <c r="Z306" s="46" t="e">
        <f>VLOOKUP($D306,'[2]CSTD CS'!$D$26:$X$346,10,0)</f>
        <v>#N/A</v>
      </c>
      <c r="AA306" s="46"/>
      <c r="AB306" s="49"/>
      <c r="AC306" s="46" t="e">
        <f>VLOOKUP($D306,'[2]CSTD CS'!$D$26:$X$346,12,0)</f>
        <v>#N/A</v>
      </c>
      <c r="AD306" s="46"/>
      <c r="AE306" s="46" t="e">
        <f>VLOOKUP($D306,'[2]CSTD CS'!$D$26:$X$346,14,0)</f>
        <v>#N/A</v>
      </c>
      <c r="AF306" s="3"/>
      <c r="AG306" s="46" t="e">
        <f>VLOOKUP($D306,'[2]CSTD CS'!$D$26:$X$346,13,0)</f>
        <v>#N/A</v>
      </c>
      <c r="AH306" s="46"/>
      <c r="AI306" s="49"/>
      <c r="AJ306" s="46" t="e">
        <f>VLOOKUP($D306,'[2]CSTD CS'!$D$26:$X$346,15,0)</f>
        <v>#N/A</v>
      </c>
      <c r="AK306" s="46"/>
      <c r="AL306" s="46" t="e">
        <f>VLOOKUP($D306,'[2]CSTD CS'!$D$26:$X$346,17,0)</f>
        <v>#N/A</v>
      </c>
      <c r="AM306" s="3"/>
      <c r="AN306" s="46" t="e">
        <f>VLOOKUP($D306,'[2]CSTD CS'!$D$26:$X$346,16,0)</f>
        <v>#N/A</v>
      </c>
      <c r="AO306" s="46"/>
      <c r="AP306" s="51"/>
      <c r="AQ306" s="46"/>
      <c r="AR306" s="46"/>
      <c r="AS306" s="3"/>
      <c r="AT306" s="3"/>
      <c r="AU306" s="46"/>
      <c r="AV306" s="3"/>
      <c r="AW306" s="76"/>
      <c r="AX306" s="46"/>
      <c r="AY306" s="46"/>
      <c r="AZ306" s="3"/>
      <c r="BA306" s="3"/>
      <c r="BB306" s="46"/>
      <c r="BC306" s="3"/>
      <c r="BD306" s="33"/>
      <c r="BE306" s="46"/>
      <c r="BF306" s="46"/>
      <c r="BG306" s="3"/>
      <c r="BH306" s="3"/>
      <c r="BI306" s="46"/>
      <c r="BJ306" s="46"/>
      <c r="BK306" s="46"/>
      <c r="BL306" s="74"/>
      <c r="BM306" s="46"/>
      <c r="BN306" s="46"/>
      <c r="BO306" s="3"/>
      <c r="BP306" s="46"/>
      <c r="BQ306" s="46"/>
      <c r="BR306" s="46"/>
      <c r="BS306" s="46"/>
      <c r="BT306" s="74"/>
      <c r="BU306" s="46"/>
      <c r="BV306" s="46"/>
      <c r="BW306" s="3"/>
      <c r="BX306" s="3"/>
      <c r="BY306" s="46"/>
      <c r="BZ306" s="46"/>
      <c r="CA306" s="46"/>
      <c r="CB306" s="46"/>
      <c r="CC306" s="46"/>
      <c r="CD306" s="46"/>
      <c r="CE306" s="46"/>
      <c r="CF306" s="3"/>
      <c r="CG306" s="46"/>
      <c r="CH306" s="46">
        <f>VLOOKUP(D306,[7]LTT!$D$10:$Q$342,10,0)</f>
        <v>0</v>
      </c>
      <c r="CI306" s="3"/>
      <c r="CJ306" s="12" t="str">
        <f>VLOOKUP(D306,'[8]XET CUOI NAM'!$E$9:$BF$332,53,0)</f>
        <v>HTXS NV</v>
      </c>
      <c r="CK306" s="12" t="str">
        <f>VLOOKUP($D306,'[9]Mau 6'!$D$10:$R$333,7,0)</f>
        <v>X</v>
      </c>
      <c r="CL306" s="12" t="str">
        <f>VLOOKUP(D306,[10]PL7!$F$17:$G$117,2,0)</f>
        <v>X</v>
      </c>
      <c r="CM306" s="3" t="s">
        <v>1542</v>
      </c>
      <c r="CN306" s="12"/>
      <c r="CO306" s="12">
        <f>VLOOKUP($D306,'[9]Mau 6'!$D$10:$R$333,10,0)</f>
        <v>0</v>
      </c>
      <c r="CP306" s="46"/>
      <c r="CQ306" s="12">
        <f>VLOOKUP($D306,'[9]Mau 6'!$D$10:$R$333,10,0)</f>
        <v>0</v>
      </c>
      <c r="CR306" s="12">
        <f>VLOOKUP($D306,'[9]Mau 6'!$D$10:$R$333,10,0)</f>
        <v>0</v>
      </c>
      <c r="CS306" s="12" t="s">
        <v>431</v>
      </c>
      <c r="CT306" s="12"/>
      <c r="CU306" s="12"/>
      <c r="CV306" s="3"/>
      <c r="CW306" s="12"/>
      <c r="CX306" s="12"/>
      <c r="CY306" s="46"/>
      <c r="CZ306" s="46"/>
      <c r="DA306" s="46"/>
      <c r="DB306" s="12" t="s">
        <v>2227</v>
      </c>
      <c r="DC306" s="12">
        <v>0</v>
      </c>
      <c r="DD306" s="12">
        <v>0</v>
      </c>
      <c r="DE306" s="5"/>
      <c r="DF306" s="195"/>
      <c r="DG306" s="195"/>
      <c r="DH306" s="195"/>
      <c r="DI306" s="195"/>
      <c r="DJ306" s="195"/>
    </row>
    <row r="307" spans="1:116" s="16" customFormat="1" ht="30" hidden="1" customHeight="1" x14ac:dyDescent="0.25">
      <c r="A307" s="12">
        <f>ROW()-23</f>
        <v>284</v>
      </c>
      <c r="B307" s="12">
        <f>COUNTIF($E$24:E307,E307)</f>
        <v>11</v>
      </c>
      <c r="C307" s="17" t="s">
        <v>214</v>
      </c>
      <c r="D307" s="12" t="str">
        <f>VLOOKUP(C307,'[1]XET CUOI NAM'!$D$9:$E$332,2,0)</f>
        <v>01028013</v>
      </c>
      <c r="E307" s="12" t="s">
        <v>2037</v>
      </c>
      <c r="F307" s="12" t="s">
        <v>378</v>
      </c>
      <c r="G307" s="49"/>
      <c r="H307" s="46">
        <f>VLOOKUP($D307,'[2]CSTD CS'!$D$26:$X$346,3,0)</f>
        <v>0</v>
      </c>
      <c r="I307" s="46"/>
      <c r="J307" s="46">
        <f>VLOOKUP($D307,'[2]CSTD CS'!$D$26:$X$346,5,0)</f>
        <v>0</v>
      </c>
      <c r="K307" s="3"/>
      <c r="L307" s="46">
        <f>VLOOKUP($D307,'[2]CSTD CS'!$D$26:$X$346,4,0)</f>
        <v>0</v>
      </c>
      <c r="M307" s="46"/>
      <c r="N307" s="49"/>
      <c r="O307" s="46">
        <f>VLOOKUP($D307,'[2]CSTD CS'!$D$26:$X$346,6,0)</f>
        <v>0</v>
      </c>
      <c r="P307" s="46"/>
      <c r="Q307" s="46">
        <f>VLOOKUP($D307,'[2]CSTD CS'!$D$26:$X$346,8,0)</f>
        <v>0</v>
      </c>
      <c r="R307" s="3"/>
      <c r="S307" s="46">
        <f>VLOOKUP($D307,'[2]CSTD CS'!$D$26:$X$346,7,0)</f>
        <v>0</v>
      </c>
      <c r="T307" s="46"/>
      <c r="U307" s="49"/>
      <c r="V307" s="46">
        <f>VLOOKUP($D307,'[2]CSTD CS'!$D$26:$X$346,9,0)</f>
        <v>0</v>
      </c>
      <c r="W307" s="46"/>
      <c r="X307" s="46">
        <f>VLOOKUP($D307,'[2]CSTD CS'!$D$26:$X$346,11,0)</f>
        <v>0</v>
      </c>
      <c r="Y307" s="3"/>
      <c r="Z307" s="46">
        <f>VLOOKUP($D307,'[2]CSTD CS'!$D$26:$X$346,10,0)</f>
        <v>0</v>
      </c>
      <c r="AA307" s="46"/>
      <c r="AB307" s="49"/>
      <c r="AC307" s="46">
        <f>VLOOKUP($D307,'[2]CSTD CS'!$D$26:$X$346,12,0)</f>
        <v>0</v>
      </c>
      <c r="AD307" s="46"/>
      <c r="AE307" s="46">
        <f>VLOOKUP($D307,'[2]CSTD CS'!$D$26:$X$346,14,0)</f>
        <v>0</v>
      </c>
      <c r="AF307" s="3"/>
      <c r="AG307" s="46">
        <f>VLOOKUP($D307,'[2]CSTD CS'!$D$26:$X$346,13,0)</f>
        <v>0</v>
      </c>
      <c r="AH307" s="46"/>
      <c r="AI307" s="49"/>
      <c r="AJ307" s="46">
        <f>VLOOKUP($D307,'[2]CSTD CS'!$D$26:$X$346,15,0)</f>
        <v>0</v>
      </c>
      <c r="AK307" s="46"/>
      <c r="AL307" s="46">
        <f>VLOOKUP($D307,'[2]CSTD CS'!$D$26:$X$346,17,0)</f>
        <v>0</v>
      </c>
      <c r="AM307" s="3"/>
      <c r="AN307" s="46">
        <f>VLOOKUP($D307,'[2]CSTD CS'!$D$26:$X$346,16,0)</f>
        <v>0</v>
      </c>
      <c r="AO307" s="46"/>
      <c r="AP307" s="51"/>
      <c r="AQ307" s="46">
        <f>VLOOKUP($D307,'[3]CSTD CS'!$D$25:$AD$344,13,0)</f>
        <v>0</v>
      </c>
      <c r="AR307" s="46"/>
      <c r="AS307" s="3">
        <v>0</v>
      </c>
      <c r="AT307" s="3"/>
      <c r="AU307" s="46"/>
      <c r="AV307" s="3"/>
      <c r="AW307" s="33"/>
      <c r="AX307" s="46">
        <f>VLOOKUP($D307,'[3]CSTD CS'!$D$25:$AD$344,15,0)</f>
        <v>0</v>
      </c>
      <c r="AY307" s="46"/>
      <c r="AZ307" s="3">
        <v>0</v>
      </c>
      <c r="BA307" s="3"/>
      <c r="BB307" s="46"/>
      <c r="BC307" s="3"/>
      <c r="BD307" s="33"/>
      <c r="BE307" s="46">
        <f>VLOOKUP($D307,'[3]CSTD CS'!$D$25:$AD$344,17,0)</f>
        <v>0</v>
      </c>
      <c r="BF307" s="46"/>
      <c r="BG307" s="3">
        <v>0</v>
      </c>
      <c r="BH307" s="3"/>
      <c r="BI307" s="46"/>
      <c r="BJ307" s="46"/>
      <c r="BK307" s="46"/>
      <c r="BL307" s="78"/>
      <c r="BM307" s="46">
        <f>VLOOKUP($D307,'[3]CSTD CS'!$D$25:$AD$344,20,0)</f>
        <v>0</v>
      </c>
      <c r="BN307" s="46"/>
      <c r="BO307" s="3">
        <v>0</v>
      </c>
      <c r="BP307" s="46"/>
      <c r="BQ307" s="46"/>
      <c r="BR307" s="46"/>
      <c r="BS307" s="46"/>
      <c r="BT307" s="78"/>
      <c r="BU307" s="46">
        <f>VLOOKUP($D307,'[3]CSTD CS'!$D$25:$AA$344,23,0)</f>
        <v>0</v>
      </c>
      <c r="BV307" s="46"/>
      <c r="BW307" s="3">
        <v>0</v>
      </c>
      <c r="BX307" s="3"/>
      <c r="BY307" s="46"/>
      <c r="BZ307" s="46"/>
      <c r="CA307" s="46"/>
      <c r="CB307" s="46"/>
      <c r="CC307" s="46" t="str">
        <f>VLOOKUP($D307,'[3]CSTD CS'!$D$25:$AD$344,25,0)</f>
        <v>HTXS NV</v>
      </c>
      <c r="CD307" s="46"/>
      <c r="CE307" s="46"/>
      <c r="CF307" s="3" t="s">
        <v>1375</v>
      </c>
      <c r="CG307" s="46"/>
      <c r="CH307" s="46">
        <f>VLOOKUP(D307,[7]LTT!$D$10:$Q$342,10,0)</f>
        <v>0</v>
      </c>
      <c r="CI307" s="3"/>
      <c r="CJ307" s="12" t="str">
        <f>VLOOKUP(D307,'[8]XET CUOI NAM'!$E$9:$BF$332,53,0)</f>
        <v>HTT NV</v>
      </c>
      <c r="CK307" s="12">
        <f>VLOOKUP($D307,'[9]Mau 6'!$D$10:$R$333,7,0)</f>
        <v>0</v>
      </c>
      <c r="CL307" s="12"/>
      <c r="CM307" s="3" t="s">
        <v>1554</v>
      </c>
      <c r="CN307" s="12">
        <f>SUM(COUNTIF(BU307,"x"),COUNTIF(CD307,"x"),COUNTIF(CK307,"x"))</f>
        <v>0</v>
      </c>
      <c r="CO307" s="12">
        <f>VLOOKUP($D307,'[9]Mau 6'!$D$10:$R$333,10,0)</f>
        <v>0</v>
      </c>
      <c r="CP307" s="46"/>
      <c r="CQ307" s="12">
        <f>VLOOKUP($D307,'[9]Mau 6'!$D$10:$R$333,10,0)</f>
        <v>0</v>
      </c>
      <c r="CR307" s="12">
        <f>VLOOKUP($D307,'[9]Mau 6'!$D$10:$R$333,10,0)</f>
        <v>0</v>
      </c>
      <c r="CS307" s="12" t="s">
        <v>431</v>
      </c>
      <c r="CT307" s="12"/>
      <c r="CU307" s="12"/>
      <c r="CV307" s="3" t="s">
        <v>1756</v>
      </c>
      <c r="CW307" s="12"/>
      <c r="CX307" s="12"/>
      <c r="CY307" s="46"/>
      <c r="CZ307" s="46"/>
      <c r="DA307" s="46"/>
      <c r="DB307" s="12" t="s">
        <v>2227</v>
      </c>
      <c r="DC307" s="12">
        <v>0</v>
      </c>
      <c r="DD307" s="12">
        <v>0</v>
      </c>
      <c r="DE307" s="5"/>
      <c r="DF307" s="194"/>
      <c r="DG307" s="194"/>
      <c r="DH307" s="194"/>
      <c r="DI307" s="194"/>
      <c r="DJ307" s="194"/>
    </row>
    <row r="308" spans="1:116" s="16" customFormat="1" ht="30" hidden="1" customHeight="1" x14ac:dyDescent="0.25">
      <c r="A308" s="12">
        <f>ROW()-23</f>
        <v>285</v>
      </c>
      <c r="B308" s="12">
        <f>COUNTIF($E$24:E327,E308)</f>
        <v>12</v>
      </c>
      <c r="C308" s="17" t="s">
        <v>335</v>
      </c>
      <c r="D308" s="12" t="str">
        <f>VLOOKUP(C308,'[1]XET CUOI NAM'!$D$9:$E$332,2,0)</f>
        <v>01028017</v>
      </c>
      <c r="E308" s="12" t="s">
        <v>2037</v>
      </c>
      <c r="F308" s="12" t="s">
        <v>378</v>
      </c>
      <c r="G308" s="49"/>
      <c r="H308" s="46" t="e">
        <f>VLOOKUP($D308,'[2]CSTD CS'!$D$26:$X$346,3,0)</f>
        <v>#N/A</v>
      </c>
      <c r="I308" s="46"/>
      <c r="J308" s="46" t="e">
        <f>VLOOKUP($D308,'[2]CSTD CS'!$D$26:$X$346,5,0)</f>
        <v>#N/A</v>
      </c>
      <c r="K308" s="3"/>
      <c r="L308" s="46" t="e">
        <f>VLOOKUP($D308,'[2]CSTD CS'!$D$26:$X$346,4,0)</f>
        <v>#N/A</v>
      </c>
      <c r="M308" s="46"/>
      <c r="N308" s="49"/>
      <c r="O308" s="46" t="e">
        <f>VLOOKUP($D308,'[2]CSTD CS'!$D$26:$X$346,6,0)</f>
        <v>#N/A</v>
      </c>
      <c r="P308" s="46"/>
      <c r="Q308" s="46" t="e">
        <f>VLOOKUP($D308,'[2]CSTD CS'!$D$26:$X$346,8,0)</f>
        <v>#N/A</v>
      </c>
      <c r="R308" s="3"/>
      <c r="S308" s="46" t="e">
        <f>VLOOKUP($D308,'[2]CSTD CS'!$D$26:$X$346,7,0)</f>
        <v>#N/A</v>
      </c>
      <c r="T308" s="46"/>
      <c r="U308" s="49"/>
      <c r="V308" s="46" t="e">
        <f>VLOOKUP($D308,'[2]CSTD CS'!$D$26:$X$346,9,0)</f>
        <v>#N/A</v>
      </c>
      <c r="W308" s="46"/>
      <c r="X308" s="46" t="e">
        <f>VLOOKUP($D308,'[2]CSTD CS'!$D$26:$X$346,11,0)</f>
        <v>#N/A</v>
      </c>
      <c r="Y308" s="3"/>
      <c r="Z308" s="46" t="e">
        <f>VLOOKUP($D308,'[2]CSTD CS'!$D$26:$X$346,10,0)</f>
        <v>#N/A</v>
      </c>
      <c r="AA308" s="46"/>
      <c r="AB308" s="49"/>
      <c r="AC308" s="46" t="e">
        <f>VLOOKUP($D308,'[2]CSTD CS'!$D$26:$X$346,12,0)</f>
        <v>#N/A</v>
      </c>
      <c r="AD308" s="46"/>
      <c r="AE308" s="46" t="e">
        <f>VLOOKUP($D308,'[2]CSTD CS'!$D$26:$X$346,14,0)</f>
        <v>#N/A</v>
      </c>
      <c r="AF308" s="3"/>
      <c r="AG308" s="46" t="e">
        <f>VLOOKUP($D308,'[2]CSTD CS'!$D$26:$X$346,13,0)</f>
        <v>#N/A</v>
      </c>
      <c r="AH308" s="46"/>
      <c r="AI308" s="49"/>
      <c r="AJ308" s="46" t="e">
        <f>VLOOKUP($D308,'[2]CSTD CS'!$D$26:$X$346,15,0)</f>
        <v>#N/A</v>
      </c>
      <c r="AK308" s="46"/>
      <c r="AL308" s="46" t="e">
        <f>VLOOKUP($D308,'[2]CSTD CS'!$D$26:$X$346,17,0)</f>
        <v>#N/A</v>
      </c>
      <c r="AM308" s="3"/>
      <c r="AN308" s="46" t="e">
        <f>VLOOKUP($D308,'[2]CSTD CS'!$D$26:$X$346,16,0)</f>
        <v>#N/A</v>
      </c>
      <c r="AO308" s="46"/>
      <c r="AP308" s="51"/>
      <c r="AQ308" s="46"/>
      <c r="AR308" s="46"/>
      <c r="AS308" s="3"/>
      <c r="AT308" s="3"/>
      <c r="AU308" s="46"/>
      <c r="AV308" s="3"/>
      <c r="AW308" s="28"/>
      <c r="AX308" s="46"/>
      <c r="AY308" s="46"/>
      <c r="AZ308" s="3"/>
      <c r="BA308" s="3"/>
      <c r="BB308" s="46"/>
      <c r="BC308" s="3"/>
      <c r="BD308" s="33"/>
      <c r="BE308" s="46"/>
      <c r="BF308" s="46"/>
      <c r="BG308" s="3"/>
      <c r="BH308" s="3"/>
      <c r="BI308" s="46"/>
      <c r="BJ308" s="46"/>
      <c r="BK308" s="46"/>
      <c r="BL308" s="78"/>
      <c r="BM308" s="46"/>
      <c r="BN308" s="46"/>
      <c r="BO308" s="3"/>
      <c r="BP308" s="46"/>
      <c r="BQ308" s="46"/>
      <c r="BR308" s="46"/>
      <c r="BS308" s="46"/>
      <c r="BT308" s="78"/>
      <c r="BU308" s="46"/>
      <c r="BV308" s="46"/>
      <c r="BW308" s="3"/>
      <c r="BX308" s="3"/>
      <c r="BY308" s="46"/>
      <c r="BZ308" s="46"/>
      <c r="CA308" s="46"/>
      <c r="CB308" s="46"/>
      <c r="CC308" s="46"/>
      <c r="CD308" s="46"/>
      <c r="CE308" s="46"/>
      <c r="CF308" s="3"/>
      <c r="CG308" s="46"/>
      <c r="CH308" s="46">
        <f>VLOOKUP(D308,[7]LTT!$D$10:$Q$342,10,0)</f>
        <v>0</v>
      </c>
      <c r="CI308" s="3"/>
      <c r="CJ308" s="12" t="str">
        <f>VLOOKUP(D308,'[8]XET CUOI NAM'!$E$9:$BF$332,53,0)</f>
        <v>HTXS NV</v>
      </c>
      <c r="CK308" s="12">
        <f>VLOOKUP($D308,'[9]Mau 6'!$D$10:$R$333,7,0)</f>
        <v>0</v>
      </c>
      <c r="CL308" s="12"/>
      <c r="CM308" s="3" t="s">
        <v>1555</v>
      </c>
      <c r="CN308" s="12">
        <f>SUM(COUNTIF(BU308,"x"),COUNTIF(CD308,"x"),COUNTIF(CK308,"x"))</f>
        <v>0</v>
      </c>
      <c r="CO308" s="12">
        <f>VLOOKUP($D308,'[9]Mau 6'!$D$10:$R$333,10,0)</f>
        <v>0</v>
      </c>
      <c r="CP308" s="46"/>
      <c r="CQ308" s="12">
        <f>VLOOKUP($D308,'[9]Mau 6'!$D$10:$R$333,10,0)</f>
        <v>0</v>
      </c>
      <c r="CR308" s="12">
        <f>VLOOKUP($D308,'[9]Mau 6'!$D$10:$R$333,10,0)</f>
        <v>0</v>
      </c>
      <c r="CS308" s="12" t="s">
        <v>371</v>
      </c>
      <c r="CT308" s="12"/>
      <c r="CU308" s="12"/>
      <c r="CV308" s="3" t="s">
        <v>1757</v>
      </c>
      <c r="CW308" s="12"/>
      <c r="CX308" s="12"/>
      <c r="CY308" s="46"/>
      <c r="CZ308" s="46"/>
      <c r="DA308" s="46"/>
      <c r="DB308" s="12" t="s">
        <v>2226</v>
      </c>
      <c r="DC308" s="12" t="s">
        <v>315</v>
      </c>
      <c r="DD308" s="12">
        <v>0</v>
      </c>
      <c r="DE308" s="5"/>
      <c r="DF308" s="194"/>
      <c r="DG308" s="194"/>
      <c r="DH308" s="194"/>
      <c r="DI308" s="194"/>
      <c r="DJ308" s="194"/>
    </row>
    <row r="309" spans="1:116" s="6" customFormat="1" ht="30" hidden="1" customHeight="1" x14ac:dyDescent="0.25">
      <c r="A309" s="12">
        <f>IF(C309="","",SUBTOTAL(3,$D$24:D309))</f>
        <v>24</v>
      </c>
      <c r="B309" s="12">
        <f>COUNTIF($E$24:E309,E309)</f>
        <v>1</v>
      </c>
      <c r="C309" s="17" t="s">
        <v>38</v>
      </c>
      <c r="D309" s="12" t="str">
        <f>VLOOKUP(C309,'[1]XET CUOI NAM'!$D$9:$E$332,2,0)</f>
        <v>01025007</v>
      </c>
      <c r="E309" s="12" t="s">
        <v>410</v>
      </c>
      <c r="F309" s="12" t="s">
        <v>378</v>
      </c>
      <c r="G309" s="49"/>
      <c r="H309" s="46">
        <f>VLOOKUP($D309,'[2]CSTD CS'!$D$26:$X$346,3,0)</f>
        <v>0</v>
      </c>
      <c r="I309" s="46"/>
      <c r="J309" s="46">
        <f>VLOOKUP($D309,'[2]CSTD CS'!$D$26:$X$346,5,0)</f>
        <v>0</v>
      </c>
      <c r="K309" s="3"/>
      <c r="L309" s="46">
        <f>VLOOKUP($D309,'[2]CSTD CS'!$D$26:$X$346,4,0)</f>
        <v>0</v>
      </c>
      <c r="M309" s="46"/>
      <c r="N309" s="49"/>
      <c r="O309" s="46">
        <f>VLOOKUP($D309,'[2]CSTD CS'!$D$26:$X$346,6,0)</f>
        <v>0</v>
      </c>
      <c r="P309" s="46"/>
      <c r="Q309" s="46">
        <f>VLOOKUP($D309,'[2]CSTD CS'!$D$26:$X$346,8,0)</f>
        <v>0</v>
      </c>
      <c r="R309" s="3"/>
      <c r="S309" s="46">
        <f>VLOOKUP($D309,'[2]CSTD CS'!$D$26:$X$346,7,0)</f>
        <v>0</v>
      </c>
      <c r="T309" s="46"/>
      <c r="U309" s="49"/>
      <c r="V309" s="46">
        <f>VLOOKUP($D309,'[2]CSTD CS'!$D$26:$X$346,9,0)</f>
        <v>0</v>
      </c>
      <c r="W309" s="46"/>
      <c r="X309" s="46">
        <f>VLOOKUP($D309,'[2]CSTD CS'!$D$26:$X$346,11,0)</f>
        <v>0</v>
      </c>
      <c r="Y309" s="3"/>
      <c r="Z309" s="46">
        <f>VLOOKUP($D309,'[2]CSTD CS'!$D$26:$X$346,10,0)</f>
        <v>0</v>
      </c>
      <c r="AA309" s="46"/>
      <c r="AB309" s="49"/>
      <c r="AC309" s="46">
        <f>VLOOKUP($D309,'[2]CSTD CS'!$D$26:$X$346,12,0)</f>
        <v>0</v>
      </c>
      <c r="AD309" s="46"/>
      <c r="AE309" s="46">
        <f>VLOOKUP($D309,'[2]CSTD CS'!$D$26:$X$346,14,0)</f>
        <v>0</v>
      </c>
      <c r="AF309" s="3"/>
      <c r="AG309" s="46">
        <f>VLOOKUP($D309,'[2]CSTD CS'!$D$26:$X$346,13,0)</f>
        <v>0</v>
      </c>
      <c r="AH309" s="46"/>
      <c r="AI309" s="49"/>
      <c r="AJ309" s="46">
        <f>VLOOKUP($D309,'[2]CSTD CS'!$D$26:$X$346,15,0)</f>
        <v>0</v>
      </c>
      <c r="AK309" s="46"/>
      <c r="AL309" s="46">
        <f>VLOOKUP($D309,'[2]CSTD CS'!$D$26:$X$346,17,0)</f>
        <v>0</v>
      </c>
      <c r="AM309" s="3"/>
      <c r="AN309" s="46">
        <f>VLOOKUP($D309,'[2]CSTD CS'!$D$26:$X$346,16,0)</f>
        <v>0</v>
      </c>
      <c r="AO309" s="46"/>
      <c r="AP309" s="41"/>
      <c r="AQ309" s="46" t="str">
        <f>VLOOKUP($D309,'[3]CSTD CS'!$D$25:$AD$344,13,0)</f>
        <v>x</v>
      </c>
      <c r="AR309" s="46" t="s">
        <v>346</v>
      </c>
      <c r="AS309" s="3" t="s">
        <v>745</v>
      </c>
      <c r="AT309" s="3"/>
      <c r="AU309" s="46"/>
      <c r="AV309" s="3"/>
      <c r="AW309" s="28"/>
      <c r="AX309" s="46">
        <f>VLOOKUP($D309,'[3]CSTD CS'!$D$25:$AD$344,15,0)</f>
        <v>0</v>
      </c>
      <c r="AY309" s="46"/>
      <c r="AZ309" s="3">
        <v>0</v>
      </c>
      <c r="BA309" s="3"/>
      <c r="BB309" s="46"/>
      <c r="BC309" s="3"/>
      <c r="BD309" s="33"/>
      <c r="BE309" s="46">
        <f>VLOOKUP($D309,'[3]CSTD CS'!$D$25:$AD$344,17,0)</f>
        <v>0</v>
      </c>
      <c r="BF309" s="46"/>
      <c r="BG309" s="3">
        <v>0</v>
      </c>
      <c r="BH309" s="3"/>
      <c r="BI309" s="46"/>
      <c r="BJ309" s="46"/>
      <c r="BK309" s="46"/>
      <c r="BL309" s="77"/>
      <c r="BM309" s="46">
        <f>VLOOKUP($D309,'[3]CSTD CS'!$D$25:$AD$344,20,0)</f>
        <v>0</v>
      </c>
      <c r="BN309" s="46">
        <f>VLOOKUP(C309,'[4]TH cham SK'!$P$19:$S$167,4,0)</f>
        <v>0</v>
      </c>
      <c r="BO309" s="3" t="s">
        <v>1058</v>
      </c>
      <c r="BP309" s="46"/>
      <c r="BQ309" s="46"/>
      <c r="BR309" s="46"/>
      <c r="BS309" s="46"/>
      <c r="BT309" s="77"/>
      <c r="BU309" s="46">
        <f>VLOOKUP($D309,'[3]CSTD CS'!$D$25:$AA$344,23,0)</f>
        <v>0</v>
      </c>
      <c r="BV309" s="46">
        <f>VLOOKUP(C309,'[5]TH chi tiet'!$N$15:$Q$161,4,0)</f>
        <v>0</v>
      </c>
      <c r="BW309" s="3" t="s">
        <v>1207</v>
      </c>
      <c r="BX309" s="3"/>
      <c r="BY309" s="46"/>
      <c r="BZ309" s="46"/>
      <c r="CA309" s="46"/>
      <c r="CB309" s="46"/>
      <c r="CC309" s="46" t="str">
        <f>VLOOKUP($D309,'[3]CSTD CS'!$D$25:$AD$344,25,0)</f>
        <v xml:space="preserve">HTXS NV </v>
      </c>
      <c r="CD309" s="46" t="str">
        <f>VLOOKUP($C309,[6]LTT!$C$10:$J$342,7,0)</f>
        <v>X</v>
      </c>
      <c r="CE309" s="46" t="s">
        <v>315</v>
      </c>
      <c r="CF309" s="3" t="s">
        <v>1366</v>
      </c>
      <c r="CG309" s="46"/>
      <c r="CH309" s="46">
        <f>VLOOKUP(D309,[7]LTT!$D$10:$Q$342,10,0)</f>
        <v>0</v>
      </c>
      <c r="CI309" s="3"/>
      <c r="CJ309" s="12" t="str">
        <f>VLOOKUP(D309,'[8]XET CUOI NAM'!$E$9:$BF$332,53,0)</f>
        <v>HTXS NV</v>
      </c>
      <c r="CK309" s="12" t="str">
        <f>VLOOKUP($D309,'[9]Mau 6'!$D$10:$R$333,7,0)</f>
        <v>X</v>
      </c>
      <c r="CL309" s="12" t="str">
        <f>VLOOKUP(D309,[10]PL7!$F$17:$G$117,2,0)</f>
        <v>X</v>
      </c>
      <c r="CM309" s="3" t="s">
        <v>1543</v>
      </c>
      <c r="CN309" s="12"/>
      <c r="CO309" s="12" t="s">
        <v>346</v>
      </c>
      <c r="CP309" s="46"/>
      <c r="CQ309" s="12"/>
      <c r="CR309" s="12"/>
      <c r="CS309" s="12" t="s">
        <v>371</v>
      </c>
      <c r="CT309" s="12" t="s">
        <v>315</v>
      </c>
      <c r="CU309" s="12" t="str">
        <f>VLOOKUP($D309,'[11]XET CUOI NAM'!$E$9:$BF$336,47,0)</f>
        <v>Tốt</v>
      </c>
      <c r="CV309" s="3" t="s">
        <v>1742</v>
      </c>
      <c r="CW309" s="12"/>
      <c r="CX309" s="203"/>
      <c r="CY309" s="46"/>
      <c r="CZ309" s="46"/>
      <c r="DA309" s="46"/>
      <c r="DB309" s="12" t="s">
        <v>2226</v>
      </c>
      <c r="DC309" s="12" t="s">
        <v>315</v>
      </c>
      <c r="DD309" s="12" t="s">
        <v>2227</v>
      </c>
      <c r="DE309" s="17" t="s">
        <v>2173</v>
      </c>
      <c r="DF309" s="5"/>
      <c r="DG309" s="313" t="s">
        <v>315</v>
      </c>
      <c r="DH309" s="191"/>
      <c r="DI309" s="191"/>
      <c r="DJ309" s="205"/>
      <c r="DL309" s="133" t="s">
        <v>2232</v>
      </c>
    </row>
    <row r="310" spans="1:116" s="16" customFormat="1" ht="30" hidden="1" customHeight="1" x14ac:dyDescent="0.25">
      <c r="A310" s="12">
        <f>IF(C310="","",SUBTOTAL(3,$D$24:D310))</f>
        <v>24</v>
      </c>
      <c r="B310" s="12">
        <f>COUNTIF($E$24:E310,E310)</f>
        <v>2</v>
      </c>
      <c r="C310" s="17" t="s">
        <v>303</v>
      </c>
      <c r="D310" s="12" t="str">
        <f>VLOOKUP(C310,'[1]XET CUOI NAM'!$D$9:$E$332,2,0)</f>
        <v>01025004</v>
      </c>
      <c r="E310" s="12" t="s">
        <v>410</v>
      </c>
      <c r="F310" s="12" t="s">
        <v>378</v>
      </c>
      <c r="G310" s="49"/>
      <c r="H310" s="46">
        <f>VLOOKUP($D310,'[2]CSTD CS'!$D$26:$X$346,3,0)</f>
        <v>0</v>
      </c>
      <c r="I310" s="46"/>
      <c r="J310" s="46">
        <f>VLOOKUP($D310,'[2]CSTD CS'!$D$26:$X$346,5,0)</f>
        <v>0</v>
      </c>
      <c r="K310" s="3"/>
      <c r="L310" s="46">
        <f>VLOOKUP($D310,'[2]CSTD CS'!$D$26:$X$346,4,0)</f>
        <v>0</v>
      </c>
      <c r="M310" s="46"/>
      <c r="N310" s="49"/>
      <c r="O310" s="46">
        <f>VLOOKUP($D310,'[2]CSTD CS'!$D$26:$X$346,6,0)</f>
        <v>0</v>
      </c>
      <c r="P310" s="46"/>
      <c r="Q310" s="46">
        <f>VLOOKUP($D310,'[2]CSTD CS'!$D$26:$X$346,8,0)</f>
        <v>0</v>
      </c>
      <c r="R310" s="3"/>
      <c r="S310" s="46">
        <f>VLOOKUP($D310,'[2]CSTD CS'!$D$26:$X$346,7,0)</f>
        <v>0</v>
      </c>
      <c r="T310" s="46"/>
      <c r="U310" s="49"/>
      <c r="V310" s="46">
        <f>VLOOKUP($D310,'[2]CSTD CS'!$D$26:$X$346,9,0)</f>
        <v>0</v>
      </c>
      <c r="W310" s="46"/>
      <c r="X310" s="46">
        <f>VLOOKUP($D310,'[2]CSTD CS'!$D$26:$X$346,11,0)</f>
        <v>0</v>
      </c>
      <c r="Y310" s="3"/>
      <c r="Z310" s="46">
        <f>VLOOKUP($D310,'[2]CSTD CS'!$D$26:$X$346,10,0)</f>
        <v>0</v>
      </c>
      <c r="AA310" s="46"/>
      <c r="AB310" s="49"/>
      <c r="AC310" s="46">
        <f>VLOOKUP($D310,'[2]CSTD CS'!$D$26:$X$346,12,0)</f>
        <v>0</v>
      </c>
      <c r="AD310" s="46"/>
      <c r="AE310" s="46">
        <f>VLOOKUP($D310,'[2]CSTD CS'!$D$26:$X$346,14,0)</f>
        <v>0</v>
      </c>
      <c r="AF310" s="3"/>
      <c r="AG310" s="46">
        <f>VLOOKUP($D310,'[2]CSTD CS'!$D$26:$X$346,13,0)</f>
        <v>0</v>
      </c>
      <c r="AH310" s="46"/>
      <c r="AI310" s="49"/>
      <c r="AJ310" s="46">
        <f>VLOOKUP($D310,'[2]CSTD CS'!$D$26:$X$346,15,0)</f>
        <v>0</v>
      </c>
      <c r="AK310" s="46"/>
      <c r="AL310" s="46">
        <f>VLOOKUP($D310,'[2]CSTD CS'!$D$26:$X$346,17,0)</f>
        <v>0</v>
      </c>
      <c r="AM310" s="3"/>
      <c r="AN310" s="46">
        <f>VLOOKUP($D310,'[2]CSTD CS'!$D$26:$X$346,16,0)</f>
        <v>0</v>
      </c>
      <c r="AO310" s="46"/>
      <c r="AP310" s="51"/>
      <c r="AQ310" s="46">
        <f>VLOOKUP($D310,'[3]CSTD CS'!$D$25:$AD$344,13,0)</f>
        <v>0</v>
      </c>
      <c r="AR310" s="46"/>
      <c r="AS310" s="3" t="s">
        <v>746</v>
      </c>
      <c r="AT310" s="3"/>
      <c r="AU310" s="46"/>
      <c r="AV310" s="3"/>
      <c r="AW310" s="28"/>
      <c r="AX310" s="46">
        <f>VLOOKUP($D310,'[3]CSTD CS'!$D$25:$AD$344,15,0)</f>
        <v>0</v>
      </c>
      <c r="AY310" s="46"/>
      <c r="AZ310" s="3">
        <v>0</v>
      </c>
      <c r="BA310" s="3"/>
      <c r="BB310" s="46"/>
      <c r="BC310" s="3"/>
      <c r="BD310" s="33"/>
      <c r="BE310" s="46">
        <f>VLOOKUP($D310,'[3]CSTD CS'!$D$25:$AD$344,17,0)</f>
        <v>0</v>
      </c>
      <c r="BF310" s="46"/>
      <c r="BG310" s="3">
        <v>0</v>
      </c>
      <c r="BH310" s="3"/>
      <c r="BI310" s="46"/>
      <c r="BJ310" s="46"/>
      <c r="BK310" s="46"/>
      <c r="BL310" s="78"/>
      <c r="BM310" s="46">
        <f>VLOOKUP($D310,'[3]CSTD CS'!$D$25:$AD$344,20,0)</f>
        <v>0</v>
      </c>
      <c r="BN310" s="46">
        <f>VLOOKUP(C310,'[4]TH cham SK'!$P$19:$S$167,4,0)</f>
        <v>0</v>
      </c>
      <c r="BO310" s="3" t="s">
        <v>1059</v>
      </c>
      <c r="BP310" s="46"/>
      <c r="BQ310" s="46"/>
      <c r="BR310" s="46"/>
      <c r="BS310" s="46"/>
      <c r="BT310" s="78"/>
      <c r="BU310" s="46">
        <f>VLOOKUP($D310,'[3]CSTD CS'!$D$25:$AA$344,23,0)</f>
        <v>0</v>
      </c>
      <c r="BV310" s="46"/>
      <c r="BW310" s="3">
        <v>0</v>
      </c>
      <c r="BX310" s="3"/>
      <c r="BY310" s="46"/>
      <c r="BZ310" s="46"/>
      <c r="CA310" s="46"/>
      <c r="CB310" s="46"/>
      <c r="CC310" s="46" t="str">
        <f>VLOOKUP($D310,'[3]CSTD CS'!$D$25:$AD$344,25,0)</f>
        <v>HTXS NV</v>
      </c>
      <c r="CD310" s="46"/>
      <c r="CE310" s="46"/>
      <c r="CF310" s="3">
        <v>0</v>
      </c>
      <c r="CG310" s="46"/>
      <c r="CH310" s="46">
        <f>VLOOKUP(D310,[7]LTT!$D$10:$Q$342,10,0)</f>
        <v>0</v>
      </c>
      <c r="CI310" s="3"/>
      <c r="CJ310" s="12" t="str">
        <f>VLOOKUP(D310,'[8]XET CUOI NAM'!$E$9:$BF$332,53,0)</f>
        <v>HTXS NV</v>
      </c>
      <c r="CK310" s="12">
        <f>VLOOKUP($D310,'[9]Mau 6'!$D$10:$R$333,7,0)</f>
        <v>0</v>
      </c>
      <c r="CL310" s="12" t="str">
        <f>VLOOKUP(D310,[10]PL7!$F$17:$G$117,2,0)</f>
        <v>X</v>
      </c>
      <c r="CM310" s="3" t="s">
        <v>1544</v>
      </c>
      <c r="CN310" s="12">
        <f>SUM(COUNTIF(BU310,"x"),COUNTIF(CD310,"x"),COUNTIF(CK310,"x"))</f>
        <v>0</v>
      </c>
      <c r="CO310" s="12">
        <f>VLOOKUP($D310,'[9]Mau 6'!$D$10:$R$333,10,0)</f>
        <v>0</v>
      </c>
      <c r="CP310" s="46"/>
      <c r="CQ310" s="12">
        <f>VLOOKUP($D310,'[9]Mau 6'!$D$10:$R$333,10,0)</f>
        <v>0</v>
      </c>
      <c r="CR310" s="12">
        <f>VLOOKUP($D310,'[9]Mau 6'!$D$10:$R$333,10,0)</f>
        <v>0</v>
      </c>
      <c r="CS310" s="12" t="s">
        <v>431</v>
      </c>
      <c r="CT310" s="12"/>
      <c r="CU310" s="12" t="str">
        <f>VLOOKUP($D310,'[11]XET CUOI NAM'!$E$9:$BF$336,47,0)</f>
        <v>Tốt</v>
      </c>
      <c r="CV310" s="3" t="s">
        <v>1743</v>
      </c>
      <c r="CW310" s="12"/>
      <c r="CX310" s="12"/>
      <c r="CY310" s="46"/>
      <c r="CZ310" s="46"/>
      <c r="DA310" s="46"/>
      <c r="DB310" s="12" t="s">
        <v>2227</v>
      </c>
      <c r="DC310" s="12">
        <v>0</v>
      </c>
      <c r="DD310" s="12"/>
      <c r="DE310" s="17" t="s">
        <v>2174</v>
      </c>
      <c r="DF310" s="5">
        <f>VLOOKUP($C310,'[24]Mau 2'!$C$9:$J$20,6,0)</f>
        <v>0</v>
      </c>
      <c r="DG310" s="194"/>
      <c r="DH310" s="194"/>
      <c r="DI310" s="194"/>
      <c r="DJ310" s="194"/>
    </row>
    <row r="311" spans="1:116" s="16" customFormat="1" ht="30" hidden="1" customHeight="1" x14ac:dyDescent="0.25">
      <c r="A311" s="12">
        <f>ROW()-23</f>
        <v>288</v>
      </c>
      <c r="B311" s="12">
        <f>COUNTIF($E$24:E311,E311)</f>
        <v>3</v>
      </c>
      <c r="C311" s="17" t="s">
        <v>300</v>
      </c>
      <c r="D311" s="12" t="str">
        <f>VLOOKUP(C311,'[1]XET CUOI NAM'!$D$9:$E$332,2,0)</f>
        <v>01025016</v>
      </c>
      <c r="E311" s="12" t="s">
        <v>410</v>
      </c>
      <c r="F311" s="12" t="s">
        <v>378</v>
      </c>
      <c r="G311" s="49"/>
      <c r="H311" s="46">
        <f>VLOOKUP($D311,'[2]CSTD CS'!$D$26:$X$346,3,0)</f>
        <v>0</v>
      </c>
      <c r="I311" s="46"/>
      <c r="J311" s="46">
        <f>VLOOKUP($D311,'[2]CSTD CS'!$D$26:$X$346,5,0)</f>
        <v>0</v>
      </c>
      <c r="K311" s="3"/>
      <c r="L311" s="46">
        <f>VLOOKUP($D311,'[2]CSTD CS'!$D$26:$X$346,4,0)</f>
        <v>0</v>
      </c>
      <c r="M311" s="46"/>
      <c r="N311" s="49"/>
      <c r="O311" s="46">
        <f>VLOOKUP($D311,'[2]CSTD CS'!$D$26:$X$346,6,0)</f>
        <v>0</v>
      </c>
      <c r="P311" s="46"/>
      <c r="Q311" s="46">
        <f>VLOOKUP($D311,'[2]CSTD CS'!$D$26:$X$346,8,0)</f>
        <v>0</v>
      </c>
      <c r="R311" s="3"/>
      <c r="S311" s="46">
        <f>VLOOKUP($D311,'[2]CSTD CS'!$D$26:$X$346,7,0)</f>
        <v>0</v>
      </c>
      <c r="T311" s="46"/>
      <c r="U311" s="49"/>
      <c r="V311" s="46">
        <f>VLOOKUP($D311,'[2]CSTD CS'!$D$26:$X$346,9,0)</f>
        <v>0</v>
      </c>
      <c r="W311" s="46"/>
      <c r="X311" s="46">
        <f>VLOOKUP($D311,'[2]CSTD CS'!$D$26:$X$346,11,0)</f>
        <v>0</v>
      </c>
      <c r="Y311" s="3"/>
      <c r="Z311" s="46">
        <f>VLOOKUP($D311,'[2]CSTD CS'!$D$26:$X$346,10,0)</f>
        <v>0</v>
      </c>
      <c r="AA311" s="46"/>
      <c r="AB311" s="49"/>
      <c r="AC311" s="46">
        <f>VLOOKUP($D311,'[2]CSTD CS'!$D$26:$X$346,12,0)</f>
        <v>0</v>
      </c>
      <c r="AD311" s="46"/>
      <c r="AE311" s="46">
        <f>VLOOKUP($D311,'[2]CSTD CS'!$D$26:$X$346,14,0)</f>
        <v>0</v>
      </c>
      <c r="AF311" s="3"/>
      <c r="AG311" s="46">
        <f>VLOOKUP($D311,'[2]CSTD CS'!$D$26:$X$346,13,0)</f>
        <v>0</v>
      </c>
      <c r="AH311" s="46"/>
      <c r="AI311" s="49"/>
      <c r="AJ311" s="46">
        <f>VLOOKUP($D311,'[2]CSTD CS'!$D$26:$X$346,15,0)</f>
        <v>0</v>
      </c>
      <c r="AK311" s="46"/>
      <c r="AL311" s="46">
        <f>VLOOKUP($D311,'[2]CSTD CS'!$D$26:$X$346,17,0)</f>
        <v>0</v>
      </c>
      <c r="AM311" s="3"/>
      <c r="AN311" s="46">
        <f>VLOOKUP($D311,'[2]CSTD CS'!$D$26:$X$346,16,0)</f>
        <v>0</v>
      </c>
      <c r="AO311" s="46"/>
      <c r="AP311" s="41"/>
      <c r="AQ311" s="46">
        <f>VLOOKUP($D311,'[3]CSTD CS'!$D$25:$AD$344,13,0)</f>
        <v>0</v>
      </c>
      <c r="AR311" s="46"/>
      <c r="AS311" s="3">
        <v>0</v>
      </c>
      <c r="AT311" s="3"/>
      <c r="AU311" s="46"/>
      <c r="AV311" s="3"/>
      <c r="AW311" s="28"/>
      <c r="AX311" s="46">
        <f>VLOOKUP($D311,'[3]CSTD CS'!$D$25:$AD$344,15,0)</f>
        <v>0</v>
      </c>
      <c r="AY311" s="46"/>
      <c r="AZ311" s="3">
        <v>0</v>
      </c>
      <c r="BA311" s="3"/>
      <c r="BB311" s="46"/>
      <c r="BC311" s="3"/>
      <c r="BD311" s="33"/>
      <c r="BE311" s="46">
        <f>VLOOKUP($D311,'[3]CSTD CS'!$D$25:$AD$344,17,0)</f>
        <v>0</v>
      </c>
      <c r="BF311" s="46"/>
      <c r="BG311" s="3">
        <v>0</v>
      </c>
      <c r="BH311" s="3"/>
      <c r="BI311" s="46"/>
      <c r="BJ311" s="46"/>
      <c r="BK311" s="46"/>
      <c r="BL311" s="2"/>
      <c r="BM311" s="46">
        <f>VLOOKUP($D311,'[3]CSTD CS'!$D$25:$AD$344,20,0)</f>
        <v>0</v>
      </c>
      <c r="BN311" s="46"/>
      <c r="BO311" s="3">
        <v>0</v>
      </c>
      <c r="BP311" s="46"/>
      <c r="BQ311" s="46"/>
      <c r="BR311" s="46"/>
      <c r="BS311" s="46"/>
      <c r="BT311" s="2"/>
      <c r="BU311" s="46">
        <f>VLOOKUP($D311,'[3]CSTD CS'!$D$25:$AA$344,23,0)</f>
        <v>0</v>
      </c>
      <c r="BV311" s="46"/>
      <c r="BW311" s="3">
        <v>0</v>
      </c>
      <c r="BX311" s="3"/>
      <c r="BY311" s="46"/>
      <c r="BZ311" s="46"/>
      <c r="CA311" s="46"/>
      <c r="CB311" s="46"/>
      <c r="CC311" s="46" t="str">
        <f>VLOOKUP($D311,'[3]CSTD CS'!$D$25:$AD$344,25,0)</f>
        <v>HTT NV</v>
      </c>
      <c r="CD311" s="46"/>
      <c r="CE311" s="46"/>
      <c r="CF311" s="3">
        <v>0</v>
      </c>
      <c r="CG311" s="46"/>
      <c r="CH311" s="46">
        <f>VLOOKUP(D311,[7]LTT!$D$10:$Q$342,10,0)</f>
        <v>0</v>
      </c>
      <c r="CI311" s="3"/>
      <c r="CJ311" s="12" t="str">
        <f>VLOOKUP(D311,'[8]XET CUOI NAM'!$E$9:$BF$332,53,0)</f>
        <v>HTT NV</v>
      </c>
      <c r="CK311" s="12">
        <f>VLOOKUP($D311,'[9]Mau 6'!$D$10:$R$333,7,0)</f>
        <v>0</v>
      </c>
      <c r="CL311" s="12"/>
      <c r="CM311" s="3"/>
      <c r="CN311" s="12">
        <f>SUM(COUNTIF(BU311,"x"),COUNTIF(CD311,"x"),COUNTIF(CK311,"x"))</f>
        <v>0</v>
      </c>
      <c r="CO311" s="12">
        <f>VLOOKUP($D311,'[9]Mau 6'!$D$10:$R$333,10,0)</f>
        <v>0</v>
      </c>
      <c r="CP311" s="46"/>
      <c r="CQ311" s="12">
        <f>VLOOKUP($D311,'[9]Mau 6'!$D$10:$R$333,10,0)</f>
        <v>0</v>
      </c>
      <c r="CR311" s="12">
        <f>VLOOKUP($D311,'[9]Mau 6'!$D$10:$R$333,10,0)</f>
        <v>0</v>
      </c>
      <c r="CS311" s="12" t="s">
        <v>431</v>
      </c>
      <c r="CT311" s="12"/>
      <c r="CU311" s="12"/>
      <c r="CV311" s="3"/>
      <c r="CW311" s="12"/>
      <c r="CX311" s="12"/>
      <c r="CY311" s="46"/>
      <c r="CZ311" s="46"/>
      <c r="DA311" s="46"/>
      <c r="DB311" s="12" t="s">
        <v>2227</v>
      </c>
      <c r="DC311" s="12">
        <v>0</v>
      </c>
      <c r="DD311" s="12">
        <v>0</v>
      </c>
      <c r="DE311" s="5"/>
      <c r="DF311" s="5">
        <f>VLOOKUP($C311,'[24]Mau 2'!$C$9:$J$20,6,0)</f>
        <v>0</v>
      </c>
      <c r="DG311" s="194"/>
      <c r="DH311" s="194"/>
      <c r="DI311" s="194"/>
      <c r="DJ311" s="194"/>
    </row>
    <row r="312" spans="1:116" s="16" customFormat="1" ht="30" hidden="1" customHeight="1" x14ac:dyDescent="0.25">
      <c r="A312" s="12">
        <f>ROW()-23</f>
        <v>289</v>
      </c>
      <c r="B312" s="12">
        <f>COUNTIF($E$24:E312,E312)</f>
        <v>4</v>
      </c>
      <c r="C312" s="17" t="s">
        <v>301</v>
      </c>
      <c r="D312" s="12" t="str">
        <f>VLOOKUP(C312,'[1]XET CUOI NAM'!$D$9:$E$332,2,0)</f>
        <v>01025018</v>
      </c>
      <c r="E312" s="12" t="s">
        <v>410</v>
      </c>
      <c r="F312" s="12" t="s">
        <v>378</v>
      </c>
      <c r="G312" s="49"/>
      <c r="H312" s="46">
        <f>VLOOKUP($D312,'[2]CSTD CS'!$D$26:$X$346,3,0)</f>
        <v>0</v>
      </c>
      <c r="I312" s="46"/>
      <c r="J312" s="46">
        <f>VLOOKUP($D312,'[2]CSTD CS'!$D$26:$X$346,5,0)</f>
        <v>0</v>
      </c>
      <c r="K312" s="3"/>
      <c r="L312" s="46">
        <f>VLOOKUP($D312,'[2]CSTD CS'!$D$26:$X$346,4,0)</f>
        <v>0</v>
      </c>
      <c r="M312" s="46"/>
      <c r="N312" s="49"/>
      <c r="O312" s="46">
        <f>VLOOKUP($D312,'[2]CSTD CS'!$D$26:$X$346,6,0)</f>
        <v>0</v>
      </c>
      <c r="P312" s="46"/>
      <c r="Q312" s="46">
        <f>VLOOKUP($D312,'[2]CSTD CS'!$D$26:$X$346,8,0)</f>
        <v>0</v>
      </c>
      <c r="R312" s="3"/>
      <c r="S312" s="46">
        <f>VLOOKUP($D312,'[2]CSTD CS'!$D$26:$X$346,7,0)</f>
        <v>0</v>
      </c>
      <c r="T312" s="46"/>
      <c r="U312" s="49"/>
      <c r="V312" s="46">
        <f>VLOOKUP($D312,'[2]CSTD CS'!$D$26:$X$346,9,0)</f>
        <v>0</v>
      </c>
      <c r="W312" s="46"/>
      <c r="X312" s="46">
        <f>VLOOKUP($D312,'[2]CSTD CS'!$D$26:$X$346,11,0)</f>
        <v>0</v>
      </c>
      <c r="Y312" s="3"/>
      <c r="Z312" s="46">
        <f>VLOOKUP($D312,'[2]CSTD CS'!$D$26:$X$346,10,0)</f>
        <v>0</v>
      </c>
      <c r="AA312" s="46"/>
      <c r="AB312" s="49"/>
      <c r="AC312" s="46">
        <f>VLOOKUP($D312,'[2]CSTD CS'!$D$26:$X$346,12,0)</f>
        <v>0</v>
      </c>
      <c r="AD312" s="46"/>
      <c r="AE312" s="46">
        <f>VLOOKUP($D312,'[2]CSTD CS'!$D$26:$X$346,14,0)</f>
        <v>0</v>
      </c>
      <c r="AF312" s="3"/>
      <c r="AG312" s="46">
        <f>VLOOKUP($D312,'[2]CSTD CS'!$D$26:$X$346,13,0)</f>
        <v>0</v>
      </c>
      <c r="AH312" s="46"/>
      <c r="AI312" s="49"/>
      <c r="AJ312" s="46">
        <f>VLOOKUP($D312,'[2]CSTD CS'!$D$26:$X$346,15,0)</f>
        <v>0</v>
      </c>
      <c r="AK312" s="46"/>
      <c r="AL312" s="46">
        <f>VLOOKUP($D312,'[2]CSTD CS'!$D$26:$X$346,17,0)</f>
        <v>0</v>
      </c>
      <c r="AM312" s="3"/>
      <c r="AN312" s="46">
        <f>VLOOKUP($D312,'[2]CSTD CS'!$D$26:$X$346,16,0)</f>
        <v>0</v>
      </c>
      <c r="AO312" s="46"/>
      <c r="AP312" s="51"/>
      <c r="AQ312" s="46">
        <f>VLOOKUP($D312,'[3]CSTD CS'!$D$25:$AD$344,13,0)</f>
        <v>0</v>
      </c>
      <c r="AR312" s="46"/>
      <c r="AS312" s="3">
        <v>0</v>
      </c>
      <c r="AT312" s="3"/>
      <c r="AU312" s="46"/>
      <c r="AV312" s="3"/>
      <c r="AW312" s="33"/>
      <c r="AX312" s="46">
        <f>VLOOKUP($D312,'[3]CSTD CS'!$D$25:$AD$344,15,0)</f>
        <v>0</v>
      </c>
      <c r="AY312" s="46"/>
      <c r="AZ312" s="3">
        <v>0</v>
      </c>
      <c r="BA312" s="3"/>
      <c r="BB312" s="46"/>
      <c r="BC312" s="3"/>
      <c r="BD312" s="33"/>
      <c r="BE312" s="46">
        <f>VLOOKUP($D312,'[3]CSTD CS'!$D$25:$AD$344,17,0)</f>
        <v>0</v>
      </c>
      <c r="BF312" s="46"/>
      <c r="BG312" s="3">
        <v>0</v>
      </c>
      <c r="BH312" s="3"/>
      <c r="BI312" s="46"/>
      <c r="BJ312" s="46"/>
      <c r="BK312" s="46"/>
      <c r="BL312" s="78"/>
      <c r="BM312" s="46">
        <f>VLOOKUP($D312,'[3]CSTD CS'!$D$25:$AD$344,20,0)</f>
        <v>0</v>
      </c>
      <c r="BN312" s="46"/>
      <c r="BO312" s="3">
        <v>0</v>
      </c>
      <c r="BP312" s="46"/>
      <c r="BQ312" s="46"/>
      <c r="BR312" s="46"/>
      <c r="BS312" s="46"/>
      <c r="BT312" s="78"/>
      <c r="BU312" s="46">
        <f>VLOOKUP($D312,'[3]CSTD CS'!$D$25:$AA$344,23,0)</f>
        <v>0</v>
      </c>
      <c r="BV312" s="46"/>
      <c r="BW312" s="3">
        <v>0</v>
      </c>
      <c r="BX312" s="3"/>
      <c r="BY312" s="46"/>
      <c r="BZ312" s="46"/>
      <c r="CA312" s="46"/>
      <c r="CB312" s="46"/>
      <c r="CC312" s="46" t="str">
        <f>VLOOKUP($D312,'[3]CSTD CS'!$D$25:$AD$344,25,0)</f>
        <v>HTT NV</v>
      </c>
      <c r="CD312" s="46"/>
      <c r="CE312" s="46"/>
      <c r="CF312" s="3">
        <v>0</v>
      </c>
      <c r="CG312" s="46"/>
      <c r="CH312" s="46">
        <f>VLOOKUP(D312,[7]LTT!$D$10:$Q$342,10,0)</f>
        <v>0</v>
      </c>
      <c r="CI312" s="3"/>
      <c r="CJ312" s="12" t="str">
        <f>VLOOKUP(D312,'[8]XET CUOI NAM'!$E$9:$BF$332,53,0)</f>
        <v>HTT NV</v>
      </c>
      <c r="CK312" s="12">
        <f>VLOOKUP($D312,'[9]Mau 6'!$D$10:$R$333,7,0)</f>
        <v>0</v>
      </c>
      <c r="CL312" s="12"/>
      <c r="CM312" s="3"/>
      <c r="CN312" s="12">
        <f>SUM(COUNTIF(BU312,"x"),COUNTIF(CD312,"x"),COUNTIF(CK312,"x"))</f>
        <v>0</v>
      </c>
      <c r="CO312" s="12">
        <f>VLOOKUP($D312,'[9]Mau 6'!$D$10:$R$333,10,0)</f>
        <v>0</v>
      </c>
      <c r="CP312" s="46"/>
      <c r="CQ312" s="12">
        <f>VLOOKUP($D312,'[9]Mau 6'!$D$10:$R$333,10,0)</f>
        <v>0</v>
      </c>
      <c r="CR312" s="12">
        <f>VLOOKUP($D312,'[9]Mau 6'!$D$10:$R$333,10,0)</f>
        <v>0</v>
      </c>
      <c r="CS312" s="12" t="s">
        <v>431</v>
      </c>
      <c r="CT312" s="12"/>
      <c r="CU312" s="12"/>
      <c r="CV312" s="3"/>
      <c r="CW312" s="12"/>
      <c r="CX312" s="12"/>
      <c r="CY312" s="46"/>
      <c r="CZ312" s="46"/>
      <c r="DA312" s="46"/>
      <c r="DB312" s="12" t="s">
        <v>2227</v>
      </c>
      <c r="DC312" s="12">
        <v>0</v>
      </c>
      <c r="DD312" s="12">
        <v>0</v>
      </c>
      <c r="DE312" s="5"/>
      <c r="DF312" s="5">
        <f>VLOOKUP($C312,'[24]Mau 2'!$C$9:$J$20,6,0)</f>
        <v>0</v>
      </c>
      <c r="DG312" s="194"/>
      <c r="DH312" s="194"/>
      <c r="DI312" s="194"/>
      <c r="DJ312" s="194"/>
    </row>
    <row r="313" spans="1:116" s="6" customFormat="1" ht="30" hidden="1" customHeight="1" x14ac:dyDescent="0.25">
      <c r="A313" s="12">
        <f>ROW()-23</f>
        <v>290</v>
      </c>
      <c r="B313" s="12">
        <f>COUNTIF($E$24:E313,E313)</f>
        <v>5</v>
      </c>
      <c r="C313" s="17" t="s">
        <v>305</v>
      </c>
      <c r="D313" s="12" t="str">
        <f>VLOOKUP(C313,'[1]XET CUOI NAM'!$D$9:$E$332,2,0)</f>
        <v>01025008</v>
      </c>
      <c r="E313" s="12" t="s">
        <v>410</v>
      </c>
      <c r="F313" s="12" t="s">
        <v>378</v>
      </c>
      <c r="G313" s="49"/>
      <c r="H313" s="46">
        <f>VLOOKUP($D313,'[2]CSTD CS'!$D$26:$X$346,3,0)</f>
        <v>0</v>
      </c>
      <c r="I313" s="46"/>
      <c r="J313" s="46">
        <f>VLOOKUP($D313,'[2]CSTD CS'!$D$26:$X$346,5,0)</f>
        <v>0</v>
      </c>
      <c r="K313" s="3"/>
      <c r="L313" s="46">
        <f>VLOOKUP($D313,'[2]CSTD CS'!$D$26:$X$346,4,0)</f>
        <v>0</v>
      </c>
      <c r="M313" s="46"/>
      <c r="N313" s="49"/>
      <c r="O313" s="46">
        <f>VLOOKUP($D313,'[2]CSTD CS'!$D$26:$X$346,6,0)</f>
        <v>0</v>
      </c>
      <c r="P313" s="46"/>
      <c r="Q313" s="46">
        <f>VLOOKUP($D313,'[2]CSTD CS'!$D$26:$X$346,8,0)</f>
        <v>0</v>
      </c>
      <c r="R313" s="3"/>
      <c r="S313" s="46">
        <f>VLOOKUP($D313,'[2]CSTD CS'!$D$26:$X$346,7,0)</f>
        <v>0</v>
      </c>
      <c r="T313" s="46"/>
      <c r="U313" s="49"/>
      <c r="V313" s="46">
        <f>VLOOKUP($D313,'[2]CSTD CS'!$D$26:$X$346,9,0)</f>
        <v>0</v>
      </c>
      <c r="W313" s="46"/>
      <c r="X313" s="46">
        <f>VLOOKUP($D313,'[2]CSTD CS'!$D$26:$X$346,11,0)</f>
        <v>0</v>
      </c>
      <c r="Y313" s="3"/>
      <c r="Z313" s="46">
        <f>VLOOKUP($D313,'[2]CSTD CS'!$D$26:$X$346,10,0)</f>
        <v>0</v>
      </c>
      <c r="AA313" s="46"/>
      <c r="AB313" s="49"/>
      <c r="AC313" s="46">
        <f>VLOOKUP($D313,'[2]CSTD CS'!$D$26:$X$346,12,0)</f>
        <v>0</v>
      </c>
      <c r="AD313" s="46"/>
      <c r="AE313" s="46">
        <f>VLOOKUP($D313,'[2]CSTD CS'!$D$26:$X$346,14,0)</f>
        <v>0</v>
      </c>
      <c r="AF313" s="3"/>
      <c r="AG313" s="46">
        <f>VLOOKUP($D313,'[2]CSTD CS'!$D$26:$X$346,13,0)</f>
        <v>0</v>
      </c>
      <c r="AH313" s="46"/>
      <c r="AI313" s="49"/>
      <c r="AJ313" s="46">
        <f>VLOOKUP($D313,'[2]CSTD CS'!$D$26:$X$346,15,0)</f>
        <v>0</v>
      </c>
      <c r="AK313" s="46"/>
      <c r="AL313" s="46">
        <f>VLOOKUP($D313,'[2]CSTD CS'!$D$26:$X$346,17,0)</f>
        <v>0</v>
      </c>
      <c r="AM313" s="3"/>
      <c r="AN313" s="46">
        <f>VLOOKUP($D313,'[2]CSTD CS'!$D$26:$X$346,16,0)</f>
        <v>0</v>
      </c>
      <c r="AO313" s="46"/>
      <c r="AP313" s="41"/>
      <c r="AQ313" s="46">
        <f>VLOOKUP($D313,'[3]CSTD CS'!$D$25:$AD$344,13,0)</f>
        <v>0</v>
      </c>
      <c r="AR313" s="46"/>
      <c r="AS313" s="3" t="s">
        <v>747</v>
      </c>
      <c r="AT313" s="3"/>
      <c r="AU313" s="46"/>
      <c r="AV313" s="3"/>
      <c r="AW313" s="28"/>
      <c r="AX313" s="46">
        <f>VLOOKUP($D313,'[3]CSTD CS'!$D$25:$AD$344,15,0)</f>
        <v>0</v>
      </c>
      <c r="AY313" s="46"/>
      <c r="AZ313" s="3">
        <v>0</v>
      </c>
      <c r="BA313" s="3"/>
      <c r="BB313" s="46"/>
      <c r="BC313" s="3"/>
      <c r="BD313" s="33"/>
      <c r="BE313" s="46">
        <f>VLOOKUP($D313,'[3]CSTD CS'!$D$25:$AD$344,17,0)</f>
        <v>0</v>
      </c>
      <c r="BF313" s="46"/>
      <c r="BG313" s="3">
        <v>0</v>
      </c>
      <c r="BH313" s="3"/>
      <c r="BI313" s="46"/>
      <c r="BJ313" s="46"/>
      <c r="BK313" s="46"/>
      <c r="BL313" s="77"/>
      <c r="BM313" s="46">
        <f>VLOOKUP($D313,'[3]CSTD CS'!$D$25:$AD$344,20,0)</f>
        <v>0</v>
      </c>
      <c r="BN313" s="46"/>
      <c r="BO313" s="3">
        <v>0</v>
      </c>
      <c r="BP313" s="46"/>
      <c r="BQ313" s="46"/>
      <c r="BR313" s="46"/>
      <c r="BS313" s="46"/>
      <c r="BT313" s="77"/>
      <c r="BU313" s="46">
        <f>VLOOKUP($D313,'[3]CSTD CS'!$D$25:$AA$344,23,0)</f>
        <v>0</v>
      </c>
      <c r="BV313" s="46"/>
      <c r="BW313" s="3">
        <v>0</v>
      </c>
      <c r="BX313" s="3"/>
      <c r="BY313" s="46"/>
      <c r="BZ313" s="46"/>
      <c r="CA313" s="46"/>
      <c r="CB313" s="46"/>
      <c r="CC313" s="46" t="str">
        <f>VLOOKUP($D313,'[3]CSTD CS'!$D$25:$AD$344,25,0)</f>
        <v>HTT NV</v>
      </c>
      <c r="CD313" s="46"/>
      <c r="CE313" s="46"/>
      <c r="CF313" s="3">
        <v>0</v>
      </c>
      <c r="CG313" s="46"/>
      <c r="CH313" s="46">
        <f>VLOOKUP(D313,[7]LTT!$D$10:$Q$342,10,0)</f>
        <v>0</v>
      </c>
      <c r="CI313" s="3"/>
      <c r="CJ313" s="12" t="str">
        <f>VLOOKUP(D313,'[8]XET CUOI NAM'!$E$9:$BF$332,53,0)</f>
        <v>HTT NV</v>
      </c>
      <c r="CK313" s="12">
        <f>VLOOKUP($D313,'[9]Mau 6'!$D$10:$R$333,7,0)</f>
        <v>0</v>
      </c>
      <c r="CL313" s="12"/>
      <c r="CM313" s="3"/>
      <c r="CN313" s="12">
        <f>SUM(COUNTIF(BU313,"x"),COUNTIF(CD313,"x"),COUNTIF(CK313,"x"))</f>
        <v>0</v>
      </c>
      <c r="CO313" s="12">
        <f>VLOOKUP($D313,'[9]Mau 6'!$D$10:$R$333,10,0)</f>
        <v>0</v>
      </c>
      <c r="CP313" s="46"/>
      <c r="CQ313" s="12">
        <f>VLOOKUP($D313,'[9]Mau 6'!$D$10:$R$333,10,0)</f>
        <v>0</v>
      </c>
      <c r="CR313" s="12">
        <f>VLOOKUP($D313,'[9]Mau 6'!$D$10:$R$333,10,0)</f>
        <v>0</v>
      </c>
      <c r="CS313" s="12" t="s">
        <v>431</v>
      </c>
      <c r="CT313" s="12"/>
      <c r="CU313" s="12" t="str">
        <f>VLOOKUP($D313,'[11]XET CUOI NAM'!$E$9:$BF$336,47,0)</f>
        <v>Tốt</v>
      </c>
      <c r="CV313" s="3" t="s">
        <v>1747</v>
      </c>
      <c r="CW313" s="12"/>
      <c r="CX313" s="12"/>
      <c r="CY313" s="46"/>
      <c r="CZ313" s="46"/>
      <c r="DA313" s="46"/>
      <c r="DB313" s="12" t="s">
        <v>2227</v>
      </c>
      <c r="DC313" s="12">
        <v>0</v>
      </c>
      <c r="DD313" s="12"/>
      <c r="DE313" s="5"/>
      <c r="DF313" s="5">
        <f>VLOOKUP($C313,'[24]Mau 2'!$C$9:$J$20,6,0)</f>
        <v>0</v>
      </c>
      <c r="DG313" s="191"/>
      <c r="DH313" s="191"/>
      <c r="DI313" s="191"/>
      <c r="DJ313" s="205"/>
    </row>
    <row r="314" spans="1:116" s="16" customFormat="1" ht="30" hidden="1" customHeight="1" x14ac:dyDescent="0.25">
      <c r="A314" s="12">
        <f>IF(C314="","",SUBTOTAL(3,$D$24:D314))</f>
        <v>24</v>
      </c>
      <c r="B314" s="12">
        <f>COUNTIF($E$24:E314,E314)</f>
        <v>6</v>
      </c>
      <c r="C314" s="17" t="s">
        <v>307</v>
      </c>
      <c r="D314" s="12" t="str">
        <f>VLOOKUP(C314,'[1]XET CUOI NAM'!$D$9:$E$332,2,0)</f>
        <v>01025002</v>
      </c>
      <c r="E314" s="12" t="s">
        <v>410</v>
      </c>
      <c r="F314" s="12" t="s">
        <v>378</v>
      </c>
      <c r="G314" s="49"/>
      <c r="H314" s="46">
        <f>VLOOKUP($D314,'[2]CSTD CS'!$D$26:$X$346,3,0)</f>
        <v>0</v>
      </c>
      <c r="I314" s="46"/>
      <c r="J314" s="46">
        <f>VLOOKUP($D314,'[2]CSTD CS'!$D$26:$X$346,5,0)</f>
        <v>0</v>
      </c>
      <c r="K314" s="3"/>
      <c r="L314" s="46">
        <f>VLOOKUP($D314,'[2]CSTD CS'!$D$26:$X$346,4,0)</f>
        <v>0</v>
      </c>
      <c r="M314" s="46"/>
      <c r="N314" s="49"/>
      <c r="O314" s="46">
        <f>VLOOKUP($D314,'[2]CSTD CS'!$D$26:$X$346,6,0)</f>
        <v>0</v>
      </c>
      <c r="P314" s="46"/>
      <c r="Q314" s="46">
        <f>VLOOKUP($D314,'[2]CSTD CS'!$D$26:$X$346,8,0)</f>
        <v>0</v>
      </c>
      <c r="R314" s="3"/>
      <c r="S314" s="46">
        <f>VLOOKUP($D314,'[2]CSTD CS'!$D$26:$X$346,7,0)</f>
        <v>0</v>
      </c>
      <c r="T314" s="46"/>
      <c r="U314" s="49"/>
      <c r="V314" s="46">
        <f>VLOOKUP($D314,'[2]CSTD CS'!$D$26:$X$346,9,0)</f>
        <v>0</v>
      </c>
      <c r="W314" s="46"/>
      <c r="X314" s="46">
        <f>VLOOKUP($D314,'[2]CSTD CS'!$D$26:$X$346,11,0)</f>
        <v>0</v>
      </c>
      <c r="Y314" s="3"/>
      <c r="Z314" s="46">
        <f>VLOOKUP($D314,'[2]CSTD CS'!$D$26:$X$346,10,0)</f>
        <v>0</v>
      </c>
      <c r="AA314" s="46"/>
      <c r="AB314" s="49"/>
      <c r="AC314" s="46">
        <f>VLOOKUP($D314,'[2]CSTD CS'!$D$26:$X$346,12,0)</f>
        <v>0</v>
      </c>
      <c r="AD314" s="46"/>
      <c r="AE314" s="46">
        <f>VLOOKUP($D314,'[2]CSTD CS'!$D$26:$X$346,14,0)</f>
        <v>0</v>
      </c>
      <c r="AF314" s="3"/>
      <c r="AG314" s="46">
        <f>VLOOKUP($D314,'[2]CSTD CS'!$D$26:$X$346,13,0)</f>
        <v>0</v>
      </c>
      <c r="AH314" s="46"/>
      <c r="AI314" s="49"/>
      <c r="AJ314" s="46">
        <f>VLOOKUP($D314,'[2]CSTD CS'!$D$26:$X$346,15,0)</f>
        <v>0</v>
      </c>
      <c r="AK314" s="46"/>
      <c r="AL314" s="46">
        <f>VLOOKUP($D314,'[2]CSTD CS'!$D$26:$X$346,17,0)</f>
        <v>0</v>
      </c>
      <c r="AM314" s="3"/>
      <c r="AN314" s="46">
        <f>VLOOKUP($D314,'[2]CSTD CS'!$D$26:$X$346,16,0)</f>
        <v>0</v>
      </c>
      <c r="AO314" s="46"/>
      <c r="AP314" s="51"/>
      <c r="AQ314" s="46">
        <f>VLOOKUP($D314,'[3]CSTD CS'!$D$25:$AD$344,13,0)</f>
        <v>0</v>
      </c>
      <c r="AR314" s="46"/>
      <c r="AS314" s="3" t="s">
        <v>749</v>
      </c>
      <c r="AT314" s="3"/>
      <c r="AU314" s="46"/>
      <c r="AV314" s="3"/>
      <c r="AW314" s="33"/>
      <c r="AX314" s="46">
        <f>VLOOKUP($D314,'[3]CSTD CS'!$D$25:$AD$344,15,0)</f>
        <v>0</v>
      </c>
      <c r="AY314" s="46"/>
      <c r="AZ314" s="3">
        <v>0</v>
      </c>
      <c r="BA314" s="3"/>
      <c r="BB314" s="46"/>
      <c r="BC314" s="3"/>
      <c r="BD314" s="33"/>
      <c r="BE314" s="46">
        <f>VLOOKUP($D314,'[3]CSTD CS'!$D$25:$AD$344,17,0)</f>
        <v>0</v>
      </c>
      <c r="BF314" s="46"/>
      <c r="BG314" s="3">
        <v>0</v>
      </c>
      <c r="BH314" s="3"/>
      <c r="BI314" s="46"/>
      <c r="BJ314" s="46"/>
      <c r="BK314" s="46"/>
      <c r="BL314" s="78"/>
      <c r="BM314" s="46">
        <f>VLOOKUP($D314,'[3]CSTD CS'!$D$25:$AD$344,20,0)</f>
        <v>0</v>
      </c>
      <c r="BN314" s="46">
        <f>VLOOKUP(C314,'[4]TH cham SK'!$P$19:$S$167,4,0)</f>
        <v>0</v>
      </c>
      <c r="BO314" s="3" t="s">
        <v>1060</v>
      </c>
      <c r="BP314" s="46"/>
      <c r="BQ314" s="46"/>
      <c r="BR314" s="46"/>
      <c r="BS314" s="46"/>
      <c r="BT314" s="78"/>
      <c r="BU314" s="46">
        <f>VLOOKUP($D314,'[3]CSTD CS'!$D$25:$AA$344,23,0)</f>
        <v>0</v>
      </c>
      <c r="BV314" s="46">
        <f>VLOOKUP(C314,'[5]TH chi tiet'!$N$15:$Q$161,4,0)</f>
        <v>0</v>
      </c>
      <c r="BW314" s="3" t="s">
        <v>1209</v>
      </c>
      <c r="BX314" s="3"/>
      <c r="BY314" s="46"/>
      <c r="BZ314" s="46"/>
      <c r="CA314" s="46"/>
      <c r="CB314" s="46"/>
      <c r="CC314" s="46" t="str">
        <f>VLOOKUP($D314,'[3]CSTD CS'!$D$25:$AD$344,25,0)</f>
        <v>HTT NV</v>
      </c>
      <c r="CD314" s="46"/>
      <c r="CE314" s="46" t="s">
        <v>315</v>
      </c>
      <c r="CF314" s="3" t="s">
        <v>1369</v>
      </c>
      <c r="CG314" s="46"/>
      <c r="CH314" s="46">
        <f>VLOOKUP(D314,[7]LTT!$D$10:$Q$342,10,0)</f>
        <v>0</v>
      </c>
      <c r="CI314" s="3"/>
      <c r="CJ314" s="12" t="str">
        <f>VLOOKUP(D314,'[8]XET CUOI NAM'!$E$9:$BF$332,53,0)</f>
        <v>HTT NV</v>
      </c>
      <c r="CK314" s="12">
        <f>VLOOKUP($D314,'[9]Mau 6'!$D$10:$R$333,7,0)</f>
        <v>0</v>
      </c>
      <c r="CL314" s="12" t="str">
        <f>VLOOKUP(D314,[10]PL7!$F$17:$G$117,2,0)</f>
        <v>X</v>
      </c>
      <c r="CM314" s="3" t="s">
        <v>1548</v>
      </c>
      <c r="CN314" s="12">
        <f>SUM(COUNTIF(BU314,"x"),COUNTIF(CD314,"x"),COUNTIF(CK314,"x"))</f>
        <v>0</v>
      </c>
      <c r="CO314" s="12">
        <f>VLOOKUP($D314,'[9]Mau 6'!$D$10:$R$333,10,0)</f>
        <v>0</v>
      </c>
      <c r="CP314" s="46"/>
      <c r="CQ314" s="12">
        <f>VLOOKUP($D314,'[9]Mau 6'!$D$10:$R$333,10,0)</f>
        <v>0</v>
      </c>
      <c r="CR314" s="12">
        <f>VLOOKUP($D314,'[9]Mau 6'!$D$10:$R$333,10,0)</f>
        <v>0</v>
      </c>
      <c r="CS314" s="12" t="s">
        <v>431</v>
      </c>
      <c r="CT314" s="12"/>
      <c r="CU314" s="12" t="str">
        <f>VLOOKUP($D314,'[11]XET CUOI NAM'!$E$9:$BF$336,47,0)</f>
        <v>Tốt</v>
      </c>
      <c r="CV314" s="3" t="s">
        <v>1748</v>
      </c>
      <c r="CW314" s="12"/>
      <c r="CX314" s="12"/>
      <c r="CY314" s="46"/>
      <c r="CZ314" s="46"/>
      <c r="DA314" s="46"/>
      <c r="DB314" s="12" t="s">
        <v>2226</v>
      </c>
      <c r="DC314" s="12" t="s">
        <v>315</v>
      </c>
      <c r="DD314" s="12" t="s">
        <v>2227</v>
      </c>
      <c r="DE314" s="17" t="s">
        <v>2175</v>
      </c>
      <c r="DF314" s="5">
        <f>VLOOKUP($C314,'[24]Mau 2'!$C$9:$J$20,6,0)</f>
        <v>0</v>
      </c>
      <c r="DG314" s="194"/>
      <c r="DH314" s="194"/>
      <c r="DI314" s="194"/>
      <c r="DJ314" s="194"/>
    </row>
    <row r="315" spans="1:116" s="16" customFormat="1" ht="30" hidden="1" customHeight="1" x14ac:dyDescent="0.25">
      <c r="A315" s="12">
        <f>IF(C315="","",SUBTOTAL(3,$D$24:D315))</f>
        <v>24</v>
      </c>
      <c r="B315" s="12">
        <f>COUNTIF($E$24:E315,E315)</f>
        <v>7</v>
      </c>
      <c r="C315" s="17" t="s">
        <v>308</v>
      </c>
      <c r="D315" s="12" t="str">
        <f>VLOOKUP(C315,'[1]XET CUOI NAM'!$D$9:$E$332,2,0)</f>
        <v>01003013</v>
      </c>
      <c r="E315" s="12" t="s">
        <v>410</v>
      </c>
      <c r="F315" s="12" t="s">
        <v>378</v>
      </c>
      <c r="G315" s="49"/>
      <c r="H315" s="46">
        <f>VLOOKUP($D315,'[2]CSTD CS'!$D$26:$X$346,3,0)</f>
        <v>0</v>
      </c>
      <c r="I315" s="46"/>
      <c r="J315" s="46">
        <f>VLOOKUP($D315,'[2]CSTD CS'!$D$26:$X$346,5,0)</f>
        <v>0</v>
      </c>
      <c r="K315" s="3"/>
      <c r="L315" s="46">
        <f>VLOOKUP($D315,'[2]CSTD CS'!$D$26:$X$346,4,0)</f>
        <v>0</v>
      </c>
      <c r="M315" s="46"/>
      <c r="N315" s="49"/>
      <c r="O315" s="46">
        <f>VLOOKUP($D315,'[2]CSTD CS'!$D$26:$X$346,6,0)</f>
        <v>0</v>
      </c>
      <c r="P315" s="46"/>
      <c r="Q315" s="46">
        <f>VLOOKUP($D315,'[2]CSTD CS'!$D$26:$X$346,8,0)</f>
        <v>0</v>
      </c>
      <c r="R315" s="3"/>
      <c r="S315" s="46">
        <f>VLOOKUP($D315,'[2]CSTD CS'!$D$26:$X$346,7,0)</f>
        <v>0</v>
      </c>
      <c r="T315" s="46"/>
      <c r="U315" s="49"/>
      <c r="V315" s="46">
        <f>VLOOKUP($D315,'[2]CSTD CS'!$D$26:$X$346,9,0)</f>
        <v>0</v>
      </c>
      <c r="W315" s="46"/>
      <c r="X315" s="46">
        <f>VLOOKUP($D315,'[2]CSTD CS'!$D$26:$X$346,11,0)</f>
        <v>0</v>
      </c>
      <c r="Y315" s="3"/>
      <c r="Z315" s="46">
        <f>VLOOKUP($D315,'[2]CSTD CS'!$D$26:$X$346,10,0)</f>
        <v>0</v>
      </c>
      <c r="AA315" s="46"/>
      <c r="AB315" s="49"/>
      <c r="AC315" s="46">
        <f>VLOOKUP($D315,'[2]CSTD CS'!$D$26:$X$346,12,0)</f>
        <v>0</v>
      </c>
      <c r="AD315" s="46"/>
      <c r="AE315" s="46">
        <f>VLOOKUP($D315,'[2]CSTD CS'!$D$26:$X$346,14,0)</f>
        <v>0</v>
      </c>
      <c r="AF315" s="3"/>
      <c r="AG315" s="46">
        <f>VLOOKUP($D315,'[2]CSTD CS'!$D$26:$X$346,13,0)</f>
        <v>0</v>
      </c>
      <c r="AH315" s="46"/>
      <c r="AI315" s="49"/>
      <c r="AJ315" s="46">
        <f>VLOOKUP($D315,'[2]CSTD CS'!$D$26:$X$346,15,0)</f>
        <v>0</v>
      </c>
      <c r="AK315" s="46"/>
      <c r="AL315" s="46">
        <f>VLOOKUP($D315,'[2]CSTD CS'!$D$26:$X$346,17,0)</f>
        <v>0</v>
      </c>
      <c r="AM315" s="3"/>
      <c r="AN315" s="46">
        <f>VLOOKUP($D315,'[2]CSTD CS'!$D$26:$X$346,16,0)</f>
        <v>0</v>
      </c>
      <c r="AO315" s="46"/>
      <c r="AP315" s="51"/>
      <c r="AQ315" s="46">
        <f>VLOOKUP($D315,'[3]CSTD CS'!$D$25:$AD$344,13,0)</f>
        <v>0</v>
      </c>
      <c r="AR315" s="46"/>
      <c r="AS315" s="3">
        <v>0</v>
      </c>
      <c r="AT315" s="3"/>
      <c r="AU315" s="46"/>
      <c r="AV315" s="3"/>
      <c r="AW315" s="33"/>
      <c r="AX315" s="46">
        <f>VLOOKUP($D315,'[3]CSTD CS'!$D$25:$AD$344,15,0)</f>
        <v>0</v>
      </c>
      <c r="AY315" s="46"/>
      <c r="AZ315" s="3">
        <v>0</v>
      </c>
      <c r="BA315" s="3"/>
      <c r="BB315" s="46"/>
      <c r="BC315" s="3"/>
      <c r="BD315" s="33"/>
      <c r="BE315" s="46">
        <f>VLOOKUP($D315,'[3]CSTD CS'!$D$25:$AD$344,17,0)</f>
        <v>0</v>
      </c>
      <c r="BF315" s="46" t="s">
        <v>315</v>
      </c>
      <c r="BG315" s="3" t="s">
        <v>928</v>
      </c>
      <c r="BH315" s="3"/>
      <c r="BI315" s="46"/>
      <c r="BJ315" s="46"/>
      <c r="BK315" s="46"/>
      <c r="BL315" s="3"/>
      <c r="BM315" s="46">
        <f>VLOOKUP($D315,'[3]CSTD CS'!$D$25:$AD$344,20,0)</f>
        <v>0</v>
      </c>
      <c r="BN315" s="46" t="str">
        <f>VLOOKUP(C315,'[4]TH cham SK'!$P$19:$S$167,4,0)</f>
        <v>X</v>
      </c>
      <c r="BO315" s="3" t="s">
        <v>1061</v>
      </c>
      <c r="BP315" s="46"/>
      <c r="BQ315" s="46" t="s">
        <v>346</v>
      </c>
      <c r="BR315" s="46"/>
      <c r="BS315" s="46"/>
      <c r="BT315" s="3"/>
      <c r="BU315" s="46" t="str">
        <f>VLOOKUP($D315,'[3]CSTD CS'!$D$25:$AA$344,23,0)</f>
        <v>x</v>
      </c>
      <c r="BV315" s="46" t="str">
        <f>VLOOKUP(C315,'[5]TH chi tiet'!$N$15:$Q$161,4,0)</f>
        <v>X</v>
      </c>
      <c r="BW315" s="3" t="s">
        <v>1210</v>
      </c>
      <c r="BX315" s="3"/>
      <c r="BY315" s="46"/>
      <c r="BZ315" s="46"/>
      <c r="CA315" s="46"/>
      <c r="CB315" s="46"/>
      <c r="CC315" s="46" t="str">
        <f>VLOOKUP($D315,'[3]CSTD CS'!$D$25:$AD$344,25,0)</f>
        <v>HTXS NV</v>
      </c>
      <c r="CD315" s="46" t="str">
        <f>VLOOKUP($C315,[6]LTT!$C$10:$J$342,7,0)</f>
        <v>X</v>
      </c>
      <c r="CE315" s="46" t="s">
        <v>315</v>
      </c>
      <c r="CF315" s="3" t="s">
        <v>1370</v>
      </c>
      <c r="CG315" s="46"/>
      <c r="CH315" s="46" t="str">
        <f>VLOOKUP(D315,[7]LTT!$D$10:$Q$342,10,0)</f>
        <v>X</v>
      </c>
      <c r="CI315" s="3"/>
      <c r="CJ315" s="12" t="str">
        <f>VLOOKUP(D315,'[8]XET CUOI NAM'!$E$9:$BF$332,53,0)</f>
        <v>HTXS NV</v>
      </c>
      <c r="CK315" s="12">
        <f>VLOOKUP($D315,'[9]Mau 6'!$D$10:$R$333,7,0)</f>
        <v>0</v>
      </c>
      <c r="CL315" s="12" t="str">
        <f>VLOOKUP(D315,[10]PL7!$F$17:$G$117,2,0)</f>
        <v>X</v>
      </c>
      <c r="CM315" s="3" t="s">
        <v>1549</v>
      </c>
      <c r="CN315" s="12"/>
      <c r="CO315" s="12">
        <f>VLOOKUP($D315,'[9]Mau 6'!$D$10:$R$333,10,0)</f>
        <v>0</v>
      </c>
      <c r="CP315" s="46"/>
      <c r="CQ315" s="12">
        <f>VLOOKUP($D315,'[9]Mau 6'!$D$10:$R$333,10,0)</f>
        <v>0</v>
      </c>
      <c r="CR315" s="12">
        <f>VLOOKUP($D315,'[9]Mau 6'!$D$10:$R$333,10,0)</f>
        <v>0</v>
      </c>
      <c r="CS315" s="12" t="s">
        <v>371</v>
      </c>
      <c r="CT315" s="12"/>
      <c r="CU315" s="12" t="str">
        <f>VLOOKUP($D315,'[11]XET CUOI NAM'!$E$9:$BF$336,47,0)</f>
        <v>Tốt</v>
      </c>
      <c r="CV315" s="3" t="s">
        <v>1749</v>
      </c>
      <c r="CW315" s="12"/>
      <c r="CX315" s="203" t="s">
        <v>315</v>
      </c>
      <c r="CY315" s="46"/>
      <c r="CZ315" s="46"/>
      <c r="DA315" s="46"/>
      <c r="DB315" s="12" t="s">
        <v>2227</v>
      </c>
      <c r="DC315" s="12" t="s">
        <v>315</v>
      </c>
      <c r="DD315" s="12" t="s">
        <v>2226</v>
      </c>
      <c r="DE315" s="17" t="s">
        <v>2176</v>
      </c>
      <c r="DF315" s="5">
        <f>VLOOKUP($C315,'[24]Mau 2'!$C$9:$J$20,6,0)</f>
        <v>0</v>
      </c>
      <c r="DG315" s="194"/>
      <c r="DH315" s="194"/>
      <c r="DI315" s="194"/>
      <c r="DJ315" s="194"/>
    </row>
    <row r="316" spans="1:116" s="20" customFormat="1" ht="30" hidden="1" customHeight="1" x14ac:dyDescent="0.25">
      <c r="A316" s="12">
        <f>IF(C316="","",SUBTOTAL(3,$D$24:D316))</f>
        <v>24</v>
      </c>
      <c r="B316" s="12">
        <f>COUNTIF($E$24:E316,E316)</f>
        <v>8</v>
      </c>
      <c r="C316" s="4" t="s">
        <v>235</v>
      </c>
      <c r="D316" s="12" t="str">
        <f>VLOOKUP(C316,'[1]XET CUOI NAM'!$D$9:$E$332,2,0)</f>
        <v>01009027</v>
      </c>
      <c r="E316" s="12" t="s">
        <v>410</v>
      </c>
      <c r="F316" s="12" t="s">
        <v>378</v>
      </c>
      <c r="G316" s="49"/>
      <c r="H316" s="46">
        <f>VLOOKUP($D316,'[2]CSTD CS'!$D$26:$X$346,3,0)</f>
        <v>0</v>
      </c>
      <c r="I316" s="46"/>
      <c r="J316" s="46">
        <f>VLOOKUP($D316,'[2]CSTD CS'!$D$26:$X$346,5,0)</f>
        <v>0</v>
      </c>
      <c r="K316" s="3"/>
      <c r="L316" s="46">
        <f>VLOOKUP($D316,'[2]CSTD CS'!$D$26:$X$346,4,0)</f>
        <v>0</v>
      </c>
      <c r="M316" s="46"/>
      <c r="N316" s="49"/>
      <c r="O316" s="46">
        <f>VLOOKUP($D316,'[2]CSTD CS'!$D$26:$X$346,6,0)</f>
        <v>0</v>
      </c>
      <c r="P316" s="46"/>
      <c r="Q316" s="46">
        <f>VLOOKUP($D316,'[2]CSTD CS'!$D$26:$X$346,8,0)</f>
        <v>0</v>
      </c>
      <c r="R316" s="3"/>
      <c r="S316" s="46">
        <f>VLOOKUP($D316,'[2]CSTD CS'!$D$26:$X$346,7,0)</f>
        <v>0</v>
      </c>
      <c r="T316" s="46"/>
      <c r="U316" s="49"/>
      <c r="V316" s="46">
        <f>VLOOKUP($D316,'[2]CSTD CS'!$D$26:$X$346,9,0)</f>
        <v>0</v>
      </c>
      <c r="W316" s="46"/>
      <c r="X316" s="46">
        <f>VLOOKUP($D316,'[2]CSTD CS'!$D$26:$X$346,11,0)</f>
        <v>0</v>
      </c>
      <c r="Y316" s="3"/>
      <c r="Z316" s="46">
        <f>VLOOKUP($D316,'[2]CSTD CS'!$D$26:$X$346,10,0)</f>
        <v>0</v>
      </c>
      <c r="AA316" s="46"/>
      <c r="AB316" s="49"/>
      <c r="AC316" s="46">
        <f>VLOOKUP($D316,'[2]CSTD CS'!$D$26:$X$346,12,0)</f>
        <v>0</v>
      </c>
      <c r="AD316" s="46"/>
      <c r="AE316" s="46">
        <f>VLOOKUP($D316,'[2]CSTD CS'!$D$26:$X$346,14,0)</f>
        <v>0</v>
      </c>
      <c r="AF316" s="3"/>
      <c r="AG316" s="46">
        <f>VLOOKUP($D316,'[2]CSTD CS'!$D$26:$X$346,13,0)</f>
        <v>0</v>
      </c>
      <c r="AH316" s="46"/>
      <c r="AI316" s="49"/>
      <c r="AJ316" s="46">
        <f>VLOOKUP($D316,'[2]CSTD CS'!$D$26:$X$346,15,0)</f>
        <v>0</v>
      </c>
      <c r="AK316" s="46"/>
      <c r="AL316" s="46">
        <f>VLOOKUP($D316,'[2]CSTD CS'!$D$26:$X$346,17,0)</f>
        <v>0</v>
      </c>
      <c r="AM316" s="3"/>
      <c r="AN316" s="46">
        <f>VLOOKUP($D316,'[2]CSTD CS'!$D$26:$X$346,16,0)</f>
        <v>0</v>
      </c>
      <c r="AO316" s="46"/>
      <c r="AP316" s="41"/>
      <c r="AQ316" s="46">
        <f>VLOOKUP($D316,'[3]CSTD CS'!$D$25:$AD$344,13,0)</f>
        <v>0</v>
      </c>
      <c r="AR316" s="46"/>
      <c r="AS316" s="3">
        <v>0</v>
      </c>
      <c r="AT316" s="3"/>
      <c r="AU316" s="46"/>
      <c r="AV316" s="3"/>
      <c r="AW316" s="28"/>
      <c r="AX316" s="46">
        <f>VLOOKUP($D316,'[3]CSTD CS'!$D$25:$AD$344,15,0)</f>
        <v>0</v>
      </c>
      <c r="AY316" s="46"/>
      <c r="AZ316" s="3">
        <v>0</v>
      </c>
      <c r="BA316" s="3"/>
      <c r="BB316" s="46"/>
      <c r="BC316" s="3"/>
      <c r="BD316" s="33"/>
      <c r="BE316" s="46" t="str">
        <f>VLOOKUP($D316,'[3]CSTD CS'!$D$25:$AD$344,17,0)</f>
        <v>x</v>
      </c>
      <c r="BF316" s="46" t="s">
        <v>315</v>
      </c>
      <c r="BG316" s="3" t="s">
        <v>930</v>
      </c>
      <c r="BH316" s="3"/>
      <c r="BI316" s="46"/>
      <c r="BJ316" s="46"/>
      <c r="BK316" s="46"/>
      <c r="BL316" s="2"/>
      <c r="BM316" s="46">
        <f>VLOOKUP($D316,'[3]CSTD CS'!$D$25:$AD$344,20,0)</f>
        <v>0</v>
      </c>
      <c r="BN316" s="46">
        <f>VLOOKUP(C316,'[4]TH cham SK'!$P$19:$S$167,4,0)</f>
        <v>0</v>
      </c>
      <c r="BO316" s="3" t="s">
        <v>1064</v>
      </c>
      <c r="BP316" s="46"/>
      <c r="BQ316" s="46"/>
      <c r="BR316" s="46"/>
      <c r="BS316" s="46"/>
      <c r="BT316" s="2"/>
      <c r="BU316" s="46">
        <f>VLOOKUP($D316,'[3]CSTD CS'!$D$25:$AA$344,23,0)</f>
        <v>0</v>
      </c>
      <c r="BV316" s="46">
        <f>VLOOKUP(C316,'[5]TH chi tiet'!$N$15:$Q$161,4,0)</f>
        <v>0</v>
      </c>
      <c r="BW316" s="3" t="s">
        <v>1213</v>
      </c>
      <c r="BX316" s="3"/>
      <c r="BY316" s="46"/>
      <c r="BZ316" s="46"/>
      <c r="CA316" s="46"/>
      <c r="CB316" s="46"/>
      <c r="CC316" s="46" t="str">
        <f>VLOOKUP($D316,'[3]CSTD CS'!$D$25:$AD$344,25,0)</f>
        <v>HTXS NV</v>
      </c>
      <c r="CD316" s="46"/>
      <c r="CE316" s="46"/>
      <c r="CF316" s="3" t="s">
        <v>1373</v>
      </c>
      <c r="CG316" s="46"/>
      <c r="CH316" s="46">
        <f>VLOOKUP(D316,[7]LTT!$D$10:$Q$342,10,0)</f>
        <v>0</v>
      </c>
      <c r="CI316" s="3"/>
      <c r="CJ316" s="12" t="str">
        <f>VLOOKUP(D316,'[8]XET CUOI NAM'!$E$9:$BF$332,53,0)</f>
        <v>HTXS NV</v>
      </c>
      <c r="CK316" s="12">
        <f>VLOOKUP($D316,'[9]Mau 6'!$D$10:$R$333,7,0)</f>
        <v>0</v>
      </c>
      <c r="CL316" s="12"/>
      <c r="CM316" s="3" t="s">
        <v>1552</v>
      </c>
      <c r="CN316" s="12">
        <f>SUM(COUNTIF(BU316,"x"),COUNTIF(CD316,"x"),COUNTIF(CK316,"x"))</f>
        <v>0</v>
      </c>
      <c r="CO316" s="12">
        <f>VLOOKUP($D316,'[9]Mau 6'!$D$10:$R$333,10,0)</f>
        <v>0</v>
      </c>
      <c r="CP316" s="46"/>
      <c r="CQ316" s="12">
        <f>VLOOKUP($D316,'[9]Mau 6'!$D$10:$R$333,10,0)</f>
        <v>0</v>
      </c>
      <c r="CR316" s="12">
        <f>VLOOKUP($D316,'[9]Mau 6'!$D$10:$R$333,10,0)</f>
        <v>0</v>
      </c>
      <c r="CS316" s="12" t="s">
        <v>371</v>
      </c>
      <c r="CT316" s="12"/>
      <c r="CU316" s="12" t="str">
        <f>VLOOKUP($D316,'[11]XET CUOI NAM'!$E$9:$BF$336,47,0)</f>
        <v>Tốt</v>
      </c>
      <c r="CV316" s="3" t="s">
        <v>1752</v>
      </c>
      <c r="CW316" s="12"/>
      <c r="CX316" s="12"/>
      <c r="CY316" s="46"/>
      <c r="CZ316" s="46"/>
      <c r="DA316" s="46"/>
      <c r="DB316" s="12" t="s">
        <v>2226</v>
      </c>
      <c r="DC316" s="12" t="s">
        <v>315</v>
      </c>
      <c r="DD316" s="12"/>
      <c r="DE316" s="17" t="s">
        <v>2177</v>
      </c>
      <c r="DF316" s="5">
        <f>VLOOKUP($C316,'[24]Mau 2'!$C$9:$J$20,6,0)</f>
        <v>0</v>
      </c>
      <c r="DG316" s="5" t="s">
        <v>315</v>
      </c>
      <c r="DH316" s="195"/>
      <c r="DI316" s="195"/>
      <c r="DJ316" s="195"/>
    </row>
    <row r="317" spans="1:116" s="16" customFormat="1" ht="30" hidden="1" customHeight="1" x14ac:dyDescent="0.25">
      <c r="A317" s="12">
        <f>ROW()-23</f>
        <v>294</v>
      </c>
      <c r="B317" s="12">
        <f>COUNTIF($E$24:E317,E317)</f>
        <v>9</v>
      </c>
      <c r="C317" s="17" t="s">
        <v>309</v>
      </c>
      <c r="D317" s="12" t="str">
        <f>VLOOKUP(C317,'[1]XET CUOI NAM'!$D$9:$E$332,2,0)</f>
        <v>01025015</v>
      </c>
      <c r="E317" s="12" t="s">
        <v>410</v>
      </c>
      <c r="F317" s="12" t="s">
        <v>378</v>
      </c>
      <c r="G317" s="49"/>
      <c r="H317" s="46">
        <f>VLOOKUP($D317,'[2]CSTD CS'!$D$26:$X$346,3,0)</f>
        <v>0</v>
      </c>
      <c r="I317" s="46"/>
      <c r="J317" s="46">
        <f>VLOOKUP($D317,'[2]CSTD CS'!$D$26:$X$346,5,0)</f>
        <v>0</v>
      </c>
      <c r="K317" s="3"/>
      <c r="L317" s="46">
        <f>VLOOKUP($D317,'[2]CSTD CS'!$D$26:$X$346,4,0)</f>
        <v>0</v>
      </c>
      <c r="M317" s="46"/>
      <c r="N317" s="49"/>
      <c r="O317" s="46">
        <f>VLOOKUP($D317,'[2]CSTD CS'!$D$26:$X$346,6,0)</f>
        <v>0</v>
      </c>
      <c r="P317" s="46"/>
      <c r="Q317" s="46">
        <f>VLOOKUP($D317,'[2]CSTD CS'!$D$26:$X$346,8,0)</f>
        <v>0</v>
      </c>
      <c r="R317" s="3"/>
      <c r="S317" s="46">
        <f>VLOOKUP($D317,'[2]CSTD CS'!$D$26:$X$346,7,0)</f>
        <v>0</v>
      </c>
      <c r="T317" s="46"/>
      <c r="U317" s="49"/>
      <c r="V317" s="46">
        <f>VLOOKUP($D317,'[2]CSTD CS'!$D$26:$X$346,9,0)</f>
        <v>0</v>
      </c>
      <c r="W317" s="46"/>
      <c r="X317" s="46">
        <f>VLOOKUP($D317,'[2]CSTD CS'!$D$26:$X$346,11,0)</f>
        <v>0</v>
      </c>
      <c r="Y317" s="3"/>
      <c r="Z317" s="46">
        <f>VLOOKUP($D317,'[2]CSTD CS'!$D$26:$X$346,10,0)</f>
        <v>0</v>
      </c>
      <c r="AA317" s="46"/>
      <c r="AB317" s="49"/>
      <c r="AC317" s="46">
        <f>VLOOKUP($D317,'[2]CSTD CS'!$D$26:$X$346,12,0)</f>
        <v>0</v>
      </c>
      <c r="AD317" s="46"/>
      <c r="AE317" s="46">
        <f>VLOOKUP($D317,'[2]CSTD CS'!$D$26:$X$346,14,0)</f>
        <v>0</v>
      </c>
      <c r="AF317" s="3"/>
      <c r="AG317" s="46">
        <f>VLOOKUP($D317,'[2]CSTD CS'!$D$26:$X$346,13,0)</f>
        <v>0</v>
      </c>
      <c r="AH317" s="46"/>
      <c r="AI317" s="49"/>
      <c r="AJ317" s="46">
        <f>VLOOKUP($D317,'[2]CSTD CS'!$D$26:$X$346,15,0)</f>
        <v>0</v>
      </c>
      <c r="AK317" s="46"/>
      <c r="AL317" s="46">
        <f>VLOOKUP($D317,'[2]CSTD CS'!$D$26:$X$346,17,0)</f>
        <v>0</v>
      </c>
      <c r="AM317" s="3"/>
      <c r="AN317" s="46">
        <f>VLOOKUP($D317,'[2]CSTD CS'!$D$26:$X$346,16,0)</f>
        <v>0</v>
      </c>
      <c r="AO317" s="46"/>
      <c r="AP317" s="51"/>
      <c r="AQ317" s="46">
        <f>VLOOKUP($D317,'[3]CSTD CS'!$D$25:$AD$344,13,0)</f>
        <v>0</v>
      </c>
      <c r="AR317" s="46"/>
      <c r="AS317" s="3">
        <v>0</v>
      </c>
      <c r="AT317" s="3"/>
      <c r="AU317" s="46"/>
      <c r="AV317" s="3"/>
      <c r="AW317" s="28"/>
      <c r="AX317" s="46">
        <f>VLOOKUP($D317,'[3]CSTD CS'!$D$25:$AD$344,15,0)</f>
        <v>0</v>
      </c>
      <c r="AY317" s="46"/>
      <c r="AZ317" s="3">
        <v>0</v>
      </c>
      <c r="BA317" s="3"/>
      <c r="BB317" s="46"/>
      <c r="BC317" s="3"/>
      <c r="BD317" s="33"/>
      <c r="BE317" s="46">
        <f>VLOOKUP($D317,'[3]CSTD CS'!$D$25:$AD$344,17,0)</f>
        <v>0</v>
      </c>
      <c r="BF317" s="46"/>
      <c r="BG317" s="3">
        <v>0</v>
      </c>
      <c r="BH317" s="3"/>
      <c r="BI317" s="46"/>
      <c r="BJ317" s="46"/>
      <c r="BK317" s="46"/>
      <c r="BL317" s="78"/>
      <c r="BM317" s="46">
        <f>VLOOKUP($D317,'[3]CSTD CS'!$D$25:$AD$344,20,0)</f>
        <v>0</v>
      </c>
      <c r="BN317" s="46">
        <f>VLOOKUP(C317,'[4]TH cham SK'!$P$19:$S$167,4,0)</f>
        <v>0</v>
      </c>
      <c r="BO317" s="3" t="s">
        <v>1062</v>
      </c>
      <c r="BP317" s="46"/>
      <c r="BQ317" s="46"/>
      <c r="BR317" s="46"/>
      <c r="BS317" s="46"/>
      <c r="BT317" s="78"/>
      <c r="BU317" s="46">
        <f>VLOOKUP($D317,'[3]CSTD CS'!$D$25:$AA$344,23,0)</f>
        <v>0</v>
      </c>
      <c r="BV317" s="46">
        <f>VLOOKUP(C317,'[5]TH chi tiet'!$N$15:$Q$161,4,0)</f>
        <v>0</v>
      </c>
      <c r="BW317" s="3" t="s">
        <v>1211</v>
      </c>
      <c r="BX317" s="3"/>
      <c r="BY317" s="46"/>
      <c r="BZ317" s="46"/>
      <c r="CA317" s="46"/>
      <c r="CB317" s="46"/>
      <c r="CC317" s="46" t="str">
        <f>VLOOKUP($D317,'[3]CSTD CS'!$D$25:$AD$344,25,0)</f>
        <v>HTXS NV</v>
      </c>
      <c r="CD317" s="46"/>
      <c r="CE317" s="46" t="s">
        <v>315</v>
      </c>
      <c r="CF317" s="3" t="s">
        <v>1371</v>
      </c>
      <c r="CG317" s="46"/>
      <c r="CH317" s="46">
        <f>VLOOKUP(D317,[7]LTT!$D$10:$Q$342,10,0)</f>
        <v>0</v>
      </c>
      <c r="CI317" s="3"/>
      <c r="CJ317" s="12" t="str">
        <f>VLOOKUP(D317,'[8]XET CUOI NAM'!$E$9:$BF$332,53,0)</f>
        <v>HTT NV</v>
      </c>
      <c r="CK317" s="12">
        <f>VLOOKUP($D317,'[9]Mau 6'!$D$10:$R$333,7,0)</f>
        <v>0</v>
      </c>
      <c r="CL317" s="12" t="str">
        <f>VLOOKUP(D317,[10]PL7!$F$17:$G$117,2,0)</f>
        <v>X</v>
      </c>
      <c r="CM317" s="3" t="s">
        <v>1550</v>
      </c>
      <c r="CN317" s="12">
        <f>SUM(COUNTIF(BU317,"x"),COUNTIF(CD317,"x"),COUNTIF(CK317,"x"))</f>
        <v>0</v>
      </c>
      <c r="CO317" s="12">
        <f>VLOOKUP($D317,'[9]Mau 6'!$D$10:$R$333,10,0)</f>
        <v>0</v>
      </c>
      <c r="CP317" s="46"/>
      <c r="CQ317" s="12">
        <f>VLOOKUP($D317,'[9]Mau 6'!$D$10:$R$333,10,0)</f>
        <v>0</v>
      </c>
      <c r="CR317" s="12">
        <f>VLOOKUP($D317,'[9]Mau 6'!$D$10:$R$333,10,0)</f>
        <v>0</v>
      </c>
      <c r="CS317" s="12" t="s">
        <v>431</v>
      </c>
      <c r="CT317" s="12"/>
      <c r="CU317" s="12"/>
      <c r="CV317" s="3" t="s">
        <v>1750</v>
      </c>
      <c r="CW317" s="12"/>
      <c r="CX317" s="12"/>
      <c r="CY317" s="46"/>
      <c r="CZ317" s="46"/>
      <c r="DA317" s="46"/>
      <c r="DB317" s="12" t="s">
        <v>2227</v>
      </c>
      <c r="DC317" s="12">
        <v>0</v>
      </c>
      <c r="DD317" s="12">
        <v>0</v>
      </c>
      <c r="DE317" s="5"/>
      <c r="DF317" s="5">
        <f>VLOOKUP($C317,'[24]Mau 2'!$C$9:$J$20,6,0)</f>
        <v>0</v>
      </c>
      <c r="DG317" s="194"/>
      <c r="DH317" s="194"/>
      <c r="DI317" s="194"/>
      <c r="DJ317" s="194"/>
    </row>
    <row r="318" spans="1:116" s="16" customFormat="1" ht="30" hidden="1" customHeight="1" x14ac:dyDescent="0.25">
      <c r="A318" s="12">
        <f>IF(C318="","",SUBTOTAL(3,$D$24:D318))</f>
        <v>24</v>
      </c>
      <c r="B318" s="12">
        <f>COUNTIF($E$24:E318,E318)</f>
        <v>10</v>
      </c>
      <c r="C318" s="4" t="s">
        <v>413</v>
      </c>
      <c r="D318" s="102" t="s">
        <v>414</v>
      </c>
      <c r="E318" s="12" t="s">
        <v>410</v>
      </c>
      <c r="F318" s="12" t="s">
        <v>378</v>
      </c>
      <c r="G318" s="49"/>
      <c r="H318" s="46" t="e">
        <f>VLOOKUP($D318,'[2]CSTD CS'!$D$26:$X$346,3,0)</f>
        <v>#N/A</v>
      </c>
      <c r="I318" s="46"/>
      <c r="J318" s="46" t="e">
        <f>VLOOKUP($D318,'[2]CSTD CS'!$D$26:$X$346,5,0)</f>
        <v>#N/A</v>
      </c>
      <c r="K318" s="3"/>
      <c r="L318" s="46" t="e">
        <f>VLOOKUP($D318,'[2]CSTD CS'!$D$26:$X$346,4,0)</f>
        <v>#N/A</v>
      </c>
      <c r="M318" s="46"/>
      <c r="N318" s="49"/>
      <c r="O318" s="46" t="e">
        <f>VLOOKUP($D318,'[2]CSTD CS'!$D$26:$X$346,6,0)</f>
        <v>#N/A</v>
      </c>
      <c r="P318" s="46"/>
      <c r="Q318" s="46" t="e">
        <f>VLOOKUP($D318,'[2]CSTD CS'!$D$26:$X$346,8,0)</f>
        <v>#N/A</v>
      </c>
      <c r="R318" s="3"/>
      <c r="S318" s="46" t="e">
        <f>VLOOKUP($D318,'[2]CSTD CS'!$D$26:$X$346,7,0)</f>
        <v>#N/A</v>
      </c>
      <c r="T318" s="46"/>
      <c r="U318" s="49"/>
      <c r="V318" s="46" t="e">
        <f>VLOOKUP($D318,'[2]CSTD CS'!$D$26:$X$346,9,0)</f>
        <v>#N/A</v>
      </c>
      <c r="W318" s="46"/>
      <c r="X318" s="46" t="e">
        <f>VLOOKUP($D318,'[2]CSTD CS'!$D$26:$X$346,11,0)</f>
        <v>#N/A</v>
      </c>
      <c r="Y318" s="3"/>
      <c r="Z318" s="46" t="e">
        <f>VLOOKUP($D318,'[2]CSTD CS'!$D$26:$X$346,10,0)</f>
        <v>#N/A</v>
      </c>
      <c r="AA318" s="46"/>
      <c r="AB318" s="49"/>
      <c r="AC318" s="46" t="e">
        <f>VLOOKUP($D318,'[2]CSTD CS'!$D$26:$X$346,12,0)</f>
        <v>#N/A</v>
      </c>
      <c r="AD318" s="46"/>
      <c r="AE318" s="46" t="e">
        <f>VLOOKUP($D318,'[2]CSTD CS'!$D$26:$X$346,14,0)</f>
        <v>#N/A</v>
      </c>
      <c r="AF318" s="3"/>
      <c r="AG318" s="46" t="e">
        <f>VLOOKUP($D318,'[2]CSTD CS'!$D$26:$X$346,13,0)</f>
        <v>#N/A</v>
      </c>
      <c r="AH318" s="46"/>
      <c r="AI318" s="49"/>
      <c r="AJ318" s="46" t="e">
        <f>VLOOKUP($D318,'[2]CSTD CS'!$D$26:$X$346,15,0)</f>
        <v>#N/A</v>
      </c>
      <c r="AK318" s="46"/>
      <c r="AL318" s="46" t="e">
        <f>VLOOKUP($D318,'[2]CSTD CS'!$D$26:$X$346,17,0)</f>
        <v>#N/A</v>
      </c>
      <c r="AM318" s="3"/>
      <c r="AN318" s="46" t="e">
        <f>VLOOKUP($D318,'[2]CSTD CS'!$D$26:$X$346,16,0)</f>
        <v>#N/A</v>
      </c>
      <c r="AO318" s="46"/>
      <c r="AP318" s="41"/>
      <c r="AQ318" s="46"/>
      <c r="AR318" s="46"/>
      <c r="AS318" s="3"/>
      <c r="AT318" s="3"/>
      <c r="AU318" s="46"/>
      <c r="AV318" s="3"/>
      <c r="AW318" s="28"/>
      <c r="AX318" s="46"/>
      <c r="AY318" s="46"/>
      <c r="AZ318" s="3"/>
      <c r="BA318" s="3"/>
      <c r="BB318" s="46"/>
      <c r="BC318" s="3"/>
      <c r="BD318" s="33"/>
      <c r="BE318" s="46"/>
      <c r="BF318" s="46"/>
      <c r="BG318" s="3"/>
      <c r="BH318" s="3"/>
      <c r="BI318" s="46"/>
      <c r="BJ318" s="46"/>
      <c r="BK318" s="46"/>
      <c r="BL318" s="2"/>
      <c r="BM318" s="46"/>
      <c r="BN318" s="46"/>
      <c r="BO318" s="3"/>
      <c r="BP318" s="46"/>
      <c r="BQ318" s="46"/>
      <c r="BR318" s="46"/>
      <c r="BS318" s="46"/>
      <c r="BT318" s="2"/>
      <c r="BU318" s="46"/>
      <c r="BV318" s="46"/>
      <c r="BW318" s="3"/>
      <c r="BX318" s="3"/>
      <c r="BY318" s="46"/>
      <c r="BZ318" s="46"/>
      <c r="CA318" s="46"/>
      <c r="CB318" s="46"/>
      <c r="CC318" s="46"/>
      <c r="CD318" s="46"/>
      <c r="CE318" s="46"/>
      <c r="CF318" s="3"/>
      <c r="CG318" s="46"/>
      <c r="CH318" s="46"/>
      <c r="CI318" s="3"/>
      <c r="CJ318" s="12"/>
      <c r="CK318" s="12"/>
      <c r="CL318" s="12"/>
      <c r="CM318" s="3"/>
      <c r="CN318" s="12"/>
      <c r="CO318" s="12"/>
      <c r="CP318" s="46"/>
      <c r="CQ318" s="12"/>
      <c r="CR318" s="12"/>
      <c r="CS318" s="12" t="s">
        <v>431</v>
      </c>
      <c r="CT318" s="12"/>
      <c r="CU318" s="12"/>
      <c r="CV318" s="3" t="s">
        <v>1754</v>
      </c>
      <c r="CW318" s="12"/>
      <c r="CX318" s="12"/>
      <c r="CY318" s="46"/>
      <c r="CZ318" s="46"/>
      <c r="DA318" s="46"/>
      <c r="DB318" s="12" t="s">
        <v>2227</v>
      </c>
      <c r="DC318" s="12" t="s">
        <v>315</v>
      </c>
      <c r="DD318" s="12" t="s">
        <v>2227</v>
      </c>
      <c r="DE318" s="17" t="s">
        <v>2178</v>
      </c>
      <c r="DF318" s="5">
        <f>VLOOKUP($C318,'[24]Mau 2'!$C$9:$J$20,6,0)</f>
        <v>0</v>
      </c>
      <c r="DG318" s="194"/>
      <c r="DH318" s="194"/>
      <c r="DI318" s="194"/>
      <c r="DJ318" s="194"/>
    </row>
    <row r="319" spans="1:116" s="16" customFormat="1" ht="30" hidden="1" customHeight="1" x14ac:dyDescent="0.25">
      <c r="A319" s="12">
        <f>ROW()-23</f>
        <v>296</v>
      </c>
      <c r="B319" s="12">
        <f>COUNTIF($E$24:E319,E319)</f>
        <v>11</v>
      </c>
      <c r="C319" s="4" t="s">
        <v>415</v>
      </c>
      <c r="D319" s="102" t="s">
        <v>416</v>
      </c>
      <c r="E319" s="12" t="s">
        <v>410</v>
      </c>
      <c r="F319" s="12" t="s">
        <v>378</v>
      </c>
      <c r="G319" s="49"/>
      <c r="H319" s="46" t="e">
        <f>VLOOKUP($D319,'[2]CSTD CS'!$D$26:$X$346,3,0)</f>
        <v>#N/A</v>
      </c>
      <c r="I319" s="46"/>
      <c r="J319" s="46" t="e">
        <f>VLOOKUP($D319,'[2]CSTD CS'!$D$26:$X$346,5,0)</f>
        <v>#N/A</v>
      </c>
      <c r="K319" s="3"/>
      <c r="L319" s="46" t="e">
        <f>VLOOKUP($D319,'[2]CSTD CS'!$D$26:$X$346,4,0)</f>
        <v>#N/A</v>
      </c>
      <c r="M319" s="46"/>
      <c r="N319" s="49"/>
      <c r="O319" s="46" t="e">
        <f>VLOOKUP($D319,'[2]CSTD CS'!$D$26:$X$346,6,0)</f>
        <v>#N/A</v>
      </c>
      <c r="P319" s="46"/>
      <c r="Q319" s="46" t="e">
        <f>VLOOKUP($D319,'[2]CSTD CS'!$D$26:$X$346,8,0)</f>
        <v>#N/A</v>
      </c>
      <c r="R319" s="3"/>
      <c r="S319" s="46" t="e">
        <f>VLOOKUP($D319,'[2]CSTD CS'!$D$26:$X$346,7,0)</f>
        <v>#N/A</v>
      </c>
      <c r="T319" s="46"/>
      <c r="U319" s="49"/>
      <c r="V319" s="46" t="e">
        <f>VLOOKUP($D319,'[2]CSTD CS'!$D$26:$X$346,9,0)</f>
        <v>#N/A</v>
      </c>
      <c r="W319" s="46"/>
      <c r="X319" s="46" t="e">
        <f>VLOOKUP($D319,'[2]CSTD CS'!$D$26:$X$346,11,0)</f>
        <v>#N/A</v>
      </c>
      <c r="Y319" s="3"/>
      <c r="Z319" s="46" t="e">
        <f>VLOOKUP($D319,'[2]CSTD CS'!$D$26:$X$346,10,0)</f>
        <v>#N/A</v>
      </c>
      <c r="AA319" s="46"/>
      <c r="AB319" s="49"/>
      <c r="AC319" s="46" t="e">
        <f>VLOOKUP($D319,'[2]CSTD CS'!$D$26:$X$346,12,0)</f>
        <v>#N/A</v>
      </c>
      <c r="AD319" s="46"/>
      <c r="AE319" s="46" t="e">
        <f>VLOOKUP($D319,'[2]CSTD CS'!$D$26:$X$346,14,0)</f>
        <v>#N/A</v>
      </c>
      <c r="AF319" s="3"/>
      <c r="AG319" s="46" t="e">
        <f>VLOOKUP($D319,'[2]CSTD CS'!$D$26:$X$346,13,0)</f>
        <v>#N/A</v>
      </c>
      <c r="AH319" s="46"/>
      <c r="AI319" s="49"/>
      <c r="AJ319" s="46" t="e">
        <f>VLOOKUP($D319,'[2]CSTD CS'!$D$26:$X$346,15,0)</f>
        <v>#N/A</v>
      </c>
      <c r="AK319" s="46"/>
      <c r="AL319" s="46" t="e">
        <f>VLOOKUP($D319,'[2]CSTD CS'!$D$26:$X$346,17,0)</f>
        <v>#N/A</v>
      </c>
      <c r="AM319" s="3"/>
      <c r="AN319" s="46" t="e">
        <f>VLOOKUP($D319,'[2]CSTD CS'!$D$26:$X$346,16,0)</f>
        <v>#N/A</v>
      </c>
      <c r="AO319" s="46"/>
      <c r="AP319" s="41"/>
      <c r="AQ319" s="46"/>
      <c r="AR319" s="46"/>
      <c r="AS319" s="3"/>
      <c r="AT319" s="3"/>
      <c r="AU319" s="46"/>
      <c r="AV319" s="3"/>
      <c r="AW319" s="28"/>
      <c r="AX319" s="46"/>
      <c r="AY319" s="46"/>
      <c r="AZ319" s="3"/>
      <c r="BA319" s="3"/>
      <c r="BB319" s="46"/>
      <c r="BC319" s="3"/>
      <c r="BD319" s="33"/>
      <c r="BE319" s="46"/>
      <c r="BF319" s="46"/>
      <c r="BG319" s="3"/>
      <c r="BH319" s="3"/>
      <c r="BI319" s="46"/>
      <c r="BJ319" s="46"/>
      <c r="BK319" s="46"/>
      <c r="BL319" s="2"/>
      <c r="BM319" s="46"/>
      <c r="BN319" s="46"/>
      <c r="BO319" s="3"/>
      <c r="BP319" s="46"/>
      <c r="BQ319" s="46"/>
      <c r="BR319" s="46"/>
      <c r="BS319" s="46"/>
      <c r="BT319" s="2"/>
      <c r="BU319" s="46"/>
      <c r="BV319" s="46"/>
      <c r="BW319" s="3"/>
      <c r="BX319" s="3"/>
      <c r="BY319" s="46"/>
      <c r="BZ319" s="46"/>
      <c r="CA319" s="46"/>
      <c r="CB319" s="46"/>
      <c r="CC319" s="46"/>
      <c r="CD319" s="46"/>
      <c r="CE319" s="46"/>
      <c r="CF319" s="3"/>
      <c r="CG319" s="46"/>
      <c r="CH319" s="46"/>
      <c r="CI319" s="3"/>
      <c r="CJ319" s="12"/>
      <c r="CK319" s="12"/>
      <c r="CL319" s="12"/>
      <c r="CM319" s="3"/>
      <c r="CN319" s="12"/>
      <c r="CO319" s="12"/>
      <c r="CP319" s="46"/>
      <c r="CQ319" s="12"/>
      <c r="CR319" s="12"/>
      <c r="CS319" s="12" t="s">
        <v>431</v>
      </c>
      <c r="CT319" s="12"/>
      <c r="CU319" s="12"/>
      <c r="CV319" s="3"/>
      <c r="CW319" s="12"/>
      <c r="CX319" s="12"/>
      <c r="CY319" s="46"/>
      <c r="CZ319" s="46"/>
      <c r="DA319" s="46"/>
      <c r="DB319" s="12" t="s">
        <v>2227</v>
      </c>
      <c r="DC319" s="12">
        <v>0</v>
      </c>
      <c r="DD319" s="12">
        <v>0</v>
      </c>
      <c r="DE319" s="5"/>
      <c r="DF319" s="5">
        <f>VLOOKUP($C319,'[24]Mau 2'!$C$9:$J$20,6,0)</f>
        <v>0</v>
      </c>
      <c r="DG319" s="194"/>
      <c r="DH319" s="194"/>
      <c r="DI319" s="194"/>
      <c r="DJ319" s="194"/>
    </row>
    <row r="320" spans="1:116" s="16" customFormat="1" ht="30" hidden="1" customHeight="1" x14ac:dyDescent="0.25">
      <c r="A320" s="12">
        <f>ROW()-23</f>
        <v>297</v>
      </c>
      <c r="B320" s="12">
        <f>COUNTIF($E$24:E320,E320)</f>
        <v>12</v>
      </c>
      <c r="C320" s="4" t="s">
        <v>2014</v>
      </c>
      <c r="D320" s="102" t="s">
        <v>2015</v>
      </c>
      <c r="E320" s="12" t="s">
        <v>410</v>
      </c>
      <c r="F320" s="12" t="s">
        <v>378</v>
      </c>
      <c r="G320" s="49"/>
      <c r="H320" s="46" t="e">
        <f>VLOOKUP($D320,'[2]CSTD CS'!$D$26:$X$346,3,0)</f>
        <v>#N/A</v>
      </c>
      <c r="I320" s="46"/>
      <c r="J320" s="46" t="e">
        <f>VLOOKUP($D320,'[2]CSTD CS'!$D$26:$X$346,5,0)</f>
        <v>#N/A</v>
      </c>
      <c r="K320" s="3"/>
      <c r="L320" s="46" t="e">
        <f>VLOOKUP($D320,'[2]CSTD CS'!$D$26:$X$346,4,0)</f>
        <v>#N/A</v>
      </c>
      <c r="M320" s="46"/>
      <c r="N320" s="49"/>
      <c r="O320" s="46" t="e">
        <f>VLOOKUP($D320,'[2]CSTD CS'!$D$26:$X$346,6,0)</f>
        <v>#N/A</v>
      </c>
      <c r="P320" s="46"/>
      <c r="Q320" s="46" t="e">
        <f>VLOOKUP($D320,'[2]CSTD CS'!$D$26:$X$346,8,0)</f>
        <v>#N/A</v>
      </c>
      <c r="R320" s="3"/>
      <c r="S320" s="46" t="e">
        <f>VLOOKUP($D320,'[2]CSTD CS'!$D$26:$X$346,7,0)</f>
        <v>#N/A</v>
      </c>
      <c r="T320" s="46"/>
      <c r="U320" s="49"/>
      <c r="V320" s="46" t="e">
        <f>VLOOKUP($D320,'[2]CSTD CS'!$D$26:$X$346,9,0)</f>
        <v>#N/A</v>
      </c>
      <c r="W320" s="46"/>
      <c r="X320" s="46" t="e">
        <f>VLOOKUP($D320,'[2]CSTD CS'!$D$26:$X$346,11,0)</f>
        <v>#N/A</v>
      </c>
      <c r="Y320" s="3"/>
      <c r="Z320" s="46" t="e">
        <f>VLOOKUP($D320,'[2]CSTD CS'!$D$26:$X$346,10,0)</f>
        <v>#N/A</v>
      </c>
      <c r="AA320" s="46"/>
      <c r="AB320" s="49"/>
      <c r="AC320" s="46" t="e">
        <f>VLOOKUP($D320,'[2]CSTD CS'!$D$26:$X$346,12,0)</f>
        <v>#N/A</v>
      </c>
      <c r="AD320" s="46"/>
      <c r="AE320" s="46" t="e">
        <f>VLOOKUP($D320,'[2]CSTD CS'!$D$26:$X$346,14,0)</f>
        <v>#N/A</v>
      </c>
      <c r="AF320" s="3"/>
      <c r="AG320" s="46" t="e">
        <f>VLOOKUP($D320,'[2]CSTD CS'!$D$26:$X$346,13,0)</f>
        <v>#N/A</v>
      </c>
      <c r="AH320" s="46"/>
      <c r="AI320" s="49"/>
      <c r="AJ320" s="46" t="e">
        <f>VLOOKUP($D320,'[2]CSTD CS'!$D$26:$X$346,15,0)</f>
        <v>#N/A</v>
      </c>
      <c r="AK320" s="46"/>
      <c r="AL320" s="46" t="e">
        <f>VLOOKUP($D320,'[2]CSTD CS'!$D$26:$X$346,17,0)</f>
        <v>#N/A</v>
      </c>
      <c r="AM320" s="3"/>
      <c r="AN320" s="46" t="e">
        <f>VLOOKUP($D320,'[2]CSTD CS'!$D$26:$X$346,16,0)</f>
        <v>#N/A</v>
      </c>
      <c r="AO320" s="46"/>
      <c r="AP320" s="41"/>
      <c r="AQ320" s="46"/>
      <c r="AR320" s="46"/>
      <c r="AS320" s="3"/>
      <c r="AT320" s="3"/>
      <c r="AU320" s="46"/>
      <c r="AV320" s="3"/>
      <c r="AW320" s="28"/>
      <c r="AX320" s="46"/>
      <c r="AY320" s="46"/>
      <c r="AZ320" s="3"/>
      <c r="BA320" s="3"/>
      <c r="BB320" s="46"/>
      <c r="BC320" s="3"/>
      <c r="BD320" s="33"/>
      <c r="BE320" s="46"/>
      <c r="BF320" s="46"/>
      <c r="BG320" s="3"/>
      <c r="BH320" s="3"/>
      <c r="BI320" s="46"/>
      <c r="BJ320" s="46"/>
      <c r="BK320" s="46"/>
      <c r="BL320" s="2"/>
      <c r="BM320" s="46"/>
      <c r="BN320" s="46"/>
      <c r="BO320" s="3"/>
      <c r="BP320" s="46"/>
      <c r="BQ320" s="46"/>
      <c r="BR320" s="46"/>
      <c r="BS320" s="46"/>
      <c r="BT320" s="2"/>
      <c r="BU320" s="46"/>
      <c r="BV320" s="46"/>
      <c r="BW320" s="3"/>
      <c r="BX320" s="3"/>
      <c r="BY320" s="46"/>
      <c r="BZ320" s="46"/>
      <c r="CA320" s="46"/>
      <c r="CB320" s="46"/>
      <c r="CC320" s="46"/>
      <c r="CD320" s="46"/>
      <c r="CE320" s="46"/>
      <c r="CF320" s="3"/>
      <c r="CG320" s="46"/>
      <c r="CH320" s="46"/>
      <c r="CI320" s="3"/>
      <c r="CJ320" s="12"/>
      <c r="CK320" s="12"/>
      <c r="CL320" s="12"/>
      <c r="CM320" s="3"/>
      <c r="CN320" s="12"/>
      <c r="CO320" s="12"/>
      <c r="CP320" s="46"/>
      <c r="CQ320" s="12"/>
      <c r="CR320" s="12"/>
      <c r="CS320" s="12" t="s">
        <v>431</v>
      </c>
      <c r="CT320" s="12"/>
      <c r="CU320" s="12"/>
      <c r="CV320" s="3"/>
      <c r="CW320" s="12"/>
      <c r="CX320" s="12"/>
      <c r="CY320" s="46"/>
      <c r="CZ320" s="46"/>
      <c r="DA320" s="46"/>
      <c r="DB320" s="12" t="s">
        <v>2227</v>
      </c>
      <c r="DC320" s="12">
        <v>0</v>
      </c>
      <c r="DD320" s="12">
        <v>0</v>
      </c>
      <c r="DE320" s="5"/>
      <c r="DF320" s="5">
        <f>VLOOKUP($C320,'[24]Mau 2'!$C$9:$J$20,6,0)</f>
        <v>0</v>
      </c>
      <c r="DG320" s="194"/>
      <c r="DH320" s="194"/>
      <c r="DI320" s="194"/>
      <c r="DJ320" s="194"/>
    </row>
    <row r="321" spans="1:116" s="6" customFormat="1" ht="30" hidden="1" customHeight="1" x14ac:dyDescent="0.25">
      <c r="A321" s="12">
        <f>IF(C321="","",SUBTOTAL(3,$D$24:D321))</f>
        <v>24</v>
      </c>
      <c r="B321" s="12">
        <f>COUNTIF($E$24:E321,E321)</f>
        <v>1</v>
      </c>
      <c r="C321" s="17" t="s">
        <v>341</v>
      </c>
      <c r="D321" s="12" t="str">
        <f>VLOOKUP(C321,'[1]XET CUOI NAM'!$D$9:$E$332,2,0)</f>
        <v>01025029</v>
      </c>
      <c r="E321" s="12" t="s">
        <v>2013</v>
      </c>
      <c r="F321" s="12" t="s">
        <v>378</v>
      </c>
      <c r="G321" s="49"/>
      <c r="H321" s="46" t="e">
        <f>VLOOKUP($D321,'[2]CSTD CS'!$D$26:$X$346,3,0)</f>
        <v>#N/A</v>
      </c>
      <c r="I321" s="46"/>
      <c r="J321" s="46" t="e">
        <f>VLOOKUP($D321,'[2]CSTD CS'!$D$26:$X$346,5,0)</f>
        <v>#N/A</v>
      </c>
      <c r="K321" s="3"/>
      <c r="L321" s="46" t="e">
        <f>VLOOKUP($D321,'[2]CSTD CS'!$D$26:$X$346,4,0)</f>
        <v>#N/A</v>
      </c>
      <c r="M321" s="46"/>
      <c r="N321" s="49"/>
      <c r="O321" s="46" t="e">
        <f>VLOOKUP($D321,'[2]CSTD CS'!$D$26:$X$346,6,0)</f>
        <v>#N/A</v>
      </c>
      <c r="P321" s="46"/>
      <c r="Q321" s="46" t="e">
        <f>VLOOKUP($D321,'[2]CSTD CS'!$D$26:$X$346,8,0)</f>
        <v>#N/A</v>
      </c>
      <c r="R321" s="3"/>
      <c r="S321" s="46" t="e">
        <f>VLOOKUP($D321,'[2]CSTD CS'!$D$26:$X$346,7,0)</f>
        <v>#N/A</v>
      </c>
      <c r="T321" s="46"/>
      <c r="U321" s="49"/>
      <c r="V321" s="46" t="e">
        <f>VLOOKUP($D321,'[2]CSTD CS'!$D$26:$X$346,9,0)</f>
        <v>#N/A</v>
      </c>
      <c r="W321" s="46"/>
      <c r="X321" s="46" t="e">
        <f>VLOOKUP($D321,'[2]CSTD CS'!$D$26:$X$346,11,0)</f>
        <v>#N/A</v>
      </c>
      <c r="Y321" s="3"/>
      <c r="Z321" s="46" t="e">
        <f>VLOOKUP($D321,'[2]CSTD CS'!$D$26:$X$346,10,0)</f>
        <v>#N/A</v>
      </c>
      <c r="AA321" s="46"/>
      <c r="AB321" s="49"/>
      <c r="AC321" s="46" t="e">
        <f>VLOOKUP($D321,'[2]CSTD CS'!$D$26:$X$346,12,0)</f>
        <v>#N/A</v>
      </c>
      <c r="AD321" s="46"/>
      <c r="AE321" s="46" t="e">
        <f>VLOOKUP($D321,'[2]CSTD CS'!$D$26:$X$346,14,0)</f>
        <v>#N/A</v>
      </c>
      <c r="AF321" s="3"/>
      <c r="AG321" s="46" t="e">
        <f>VLOOKUP($D321,'[2]CSTD CS'!$D$26:$X$346,13,0)</f>
        <v>#N/A</v>
      </c>
      <c r="AH321" s="46"/>
      <c r="AI321" s="49"/>
      <c r="AJ321" s="46" t="e">
        <f>VLOOKUP($D321,'[2]CSTD CS'!$D$26:$X$346,15,0)</f>
        <v>#N/A</v>
      </c>
      <c r="AK321" s="46"/>
      <c r="AL321" s="46" t="e">
        <f>VLOOKUP($D321,'[2]CSTD CS'!$D$26:$X$346,17,0)</f>
        <v>#N/A</v>
      </c>
      <c r="AM321" s="3"/>
      <c r="AN321" s="46" t="e">
        <f>VLOOKUP($D321,'[2]CSTD CS'!$D$26:$X$346,16,0)</f>
        <v>#N/A</v>
      </c>
      <c r="AO321" s="46"/>
      <c r="AP321" s="41"/>
      <c r="AQ321" s="46"/>
      <c r="AR321" s="46"/>
      <c r="AS321" s="3"/>
      <c r="AT321" s="3"/>
      <c r="AU321" s="46"/>
      <c r="AV321" s="3"/>
      <c r="AW321" s="28"/>
      <c r="AX321" s="46"/>
      <c r="AY321" s="46"/>
      <c r="AZ321" s="3"/>
      <c r="BA321" s="3"/>
      <c r="BB321" s="46"/>
      <c r="BC321" s="3"/>
      <c r="BD321" s="33"/>
      <c r="BE321" s="46"/>
      <c r="BF321" s="46"/>
      <c r="BG321" s="3"/>
      <c r="BH321" s="3"/>
      <c r="BI321" s="46"/>
      <c r="BJ321" s="46"/>
      <c r="BK321" s="46"/>
      <c r="BL321" s="77"/>
      <c r="BM321" s="46"/>
      <c r="BN321" s="46"/>
      <c r="BO321" s="3"/>
      <c r="BP321" s="46"/>
      <c r="BQ321" s="46"/>
      <c r="BR321" s="46"/>
      <c r="BS321" s="46"/>
      <c r="BT321" s="77"/>
      <c r="BU321" s="46"/>
      <c r="BV321" s="46"/>
      <c r="BW321" s="3"/>
      <c r="BX321" s="3"/>
      <c r="BY321" s="46"/>
      <c r="BZ321" s="46"/>
      <c r="CA321" s="46"/>
      <c r="CB321" s="46"/>
      <c r="CC321" s="46"/>
      <c r="CD321" s="46"/>
      <c r="CE321" s="46"/>
      <c r="CF321" s="3"/>
      <c r="CG321" s="46"/>
      <c r="CH321" s="46">
        <f>VLOOKUP(D321,[7]LTT!$D$10:$Q$342,10,0)</f>
        <v>0</v>
      </c>
      <c r="CI321" s="3"/>
      <c r="CJ321" s="12" t="str">
        <f>VLOOKUP(D321,'[8]XET CUOI NAM'!$E$9:$BF$332,53,0)</f>
        <v>HTXS NV</v>
      </c>
      <c r="CK321" s="12">
        <f>VLOOKUP($D321,'[9]Mau 6'!$D$10:$R$333,7,0)</f>
        <v>0</v>
      </c>
      <c r="CL321" s="12" t="str">
        <f>VLOOKUP(D321,[10]PL7!$F$17:$G$117,2,0)</f>
        <v>X</v>
      </c>
      <c r="CM321" s="3" t="s">
        <v>1545</v>
      </c>
      <c r="CN321" s="12">
        <f>SUM(COUNTIF(BU321,"x"),COUNTIF(CD321,"x"),COUNTIF(CK321,"x"))</f>
        <v>0</v>
      </c>
      <c r="CO321" s="12">
        <f>VLOOKUP($D321,'[9]Mau 6'!$D$10:$R$333,10,0)</f>
        <v>0</v>
      </c>
      <c r="CP321" s="46"/>
      <c r="CQ321" s="12">
        <f>VLOOKUP($D321,'[9]Mau 6'!$D$10:$R$333,10,0)</f>
        <v>0</v>
      </c>
      <c r="CR321" s="12">
        <f>VLOOKUP($D321,'[9]Mau 6'!$D$10:$R$333,10,0)</f>
        <v>0</v>
      </c>
      <c r="CS321" s="12" t="s">
        <v>371</v>
      </c>
      <c r="CT321" s="12" t="s">
        <v>315</v>
      </c>
      <c r="CU321" s="12" t="str">
        <f>VLOOKUP($D321,'[11]XET CUOI NAM'!$E$9:$BF$336,47,0)</f>
        <v>Tốt</v>
      </c>
      <c r="CV321" s="3" t="s">
        <v>1744</v>
      </c>
      <c r="CW321" s="12"/>
      <c r="CX321" s="203" t="s">
        <v>315</v>
      </c>
      <c r="CY321" s="46"/>
      <c r="CZ321" s="46"/>
      <c r="DA321" s="46"/>
      <c r="DB321" s="12" t="s">
        <v>2227</v>
      </c>
      <c r="DC321" s="12" t="s">
        <v>315</v>
      </c>
      <c r="DD321" s="12" t="s">
        <v>2227</v>
      </c>
      <c r="DE321" s="17" t="s">
        <v>2179</v>
      </c>
      <c r="DF321" s="5"/>
      <c r="DG321" s="191"/>
      <c r="DH321" s="191"/>
      <c r="DI321" s="191"/>
      <c r="DJ321" s="205"/>
    </row>
    <row r="322" spans="1:116" s="16" customFormat="1" ht="30" hidden="1" customHeight="1" x14ac:dyDescent="0.25">
      <c r="A322" s="12">
        <f>IF(C322="","",SUBTOTAL(3,$D$24:D322))</f>
        <v>24</v>
      </c>
      <c r="B322" s="12">
        <f>COUNTIF($E$24:E322,E322)</f>
        <v>2</v>
      </c>
      <c r="C322" s="17" t="s">
        <v>310</v>
      </c>
      <c r="D322" s="12" t="str">
        <f>VLOOKUP(C322,'[1]XET CUOI NAM'!$D$9:$E$332,2,0)</f>
        <v>01025009</v>
      </c>
      <c r="E322" s="12" t="s">
        <v>2013</v>
      </c>
      <c r="F322" s="12" t="s">
        <v>378</v>
      </c>
      <c r="G322" s="49"/>
      <c r="H322" s="46">
        <f>VLOOKUP($D322,'[2]CSTD CS'!$D$26:$X$346,3,0)</f>
        <v>0</v>
      </c>
      <c r="I322" s="46"/>
      <c r="J322" s="46">
        <f>VLOOKUP($D322,'[2]CSTD CS'!$D$26:$X$346,5,0)</f>
        <v>0</v>
      </c>
      <c r="K322" s="3"/>
      <c r="L322" s="46">
        <f>VLOOKUP($D322,'[2]CSTD CS'!$D$26:$X$346,4,0)</f>
        <v>0</v>
      </c>
      <c r="M322" s="46"/>
      <c r="N322" s="49"/>
      <c r="O322" s="46">
        <f>VLOOKUP($D322,'[2]CSTD CS'!$D$26:$X$346,6,0)</f>
        <v>0</v>
      </c>
      <c r="P322" s="46"/>
      <c r="Q322" s="46">
        <f>VLOOKUP($D322,'[2]CSTD CS'!$D$26:$X$346,8,0)</f>
        <v>0</v>
      </c>
      <c r="R322" s="3"/>
      <c r="S322" s="46">
        <f>VLOOKUP($D322,'[2]CSTD CS'!$D$26:$X$346,7,0)</f>
        <v>0</v>
      </c>
      <c r="T322" s="46"/>
      <c r="U322" s="49"/>
      <c r="V322" s="46">
        <f>VLOOKUP($D322,'[2]CSTD CS'!$D$26:$X$346,9,0)</f>
        <v>0</v>
      </c>
      <c r="W322" s="46"/>
      <c r="X322" s="46">
        <f>VLOOKUP($D322,'[2]CSTD CS'!$D$26:$X$346,11,0)</f>
        <v>0</v>
      </c>
      <c r="Y322" s="3"/>
      <c r="Z322" s="46">
        <f>VLOOKUP($D322,'[2]CSTD CS'!$D$26:$X$346,10,0)</f>
        <v>0</v>
      </c>
      <c r="AA322" s="46"/>
      <c r="AB322" s="49"/>
      <c r="AC322" s="46">
        <f>VLOOKUP($D322,'[2]CSTD CS'!$D$26:$X$346,12,0)</f>
        <v>0</v>
      </c>
      <c r="AD322" s="46"/>
      <c r="AE322" s="46">
        <f>VLOOKUP($D322,'[2]CSTD CS'!$D$26:$X$346,14,0)</f>
        <v>0</v>
      </c>
      <c r="AF322" s="3"/>
      <c r="AG322" s="46">
        <f>VLOOKUP($D322,'[2]CSTD CS'!$D$26:$X$346,13,0)</f>
        <v>0</v>
      </c>
      <c r="AH322" s="46"/>
      <c r="AI322" s="49"/>
      <c r="AJ322" s="46">
        <f>VLOOKUP($D322,'[2]CSTD CS'!$D$26:$X$346,15,0)</f>
        <v>0</v>
      </c>
      <c r="AK322" s="46"/>
      <c r="AL322" s="46">
        <f>VLOOKUP($D322,'[2]CSTD CS'!$D$26:$X$346,17,0)</f>
        <v>0</v>
      </c>
      <c r="AM322" s="3"/>
      <c r="AN322" s="46">
        <f>VLOOKUP($D322,'[2]CSTD CS'!$D$26:$X$346,16,0)</f>
        <v>0</v>
      </c>
      <c r="AO322" s="46"/>
      <c r="AP322" s="41"/>
      <c r="AQ322" s="46">
        <f>VLOOKUP($D322,'[3]CSTD CS'!$D$25:$AD$344,13,0)</f>
        <v>0</v>
      </c>
      <c r="AR322" s="46"/>
      <c r="AS322" s="3" t="s">
        <v>750</v>
      </c>
      <c r="AT322" s="3"/>
      <c r="AU322" s="46"/>
      <c r="AV322" s="3"/>
      <c r="AW322" s="28"/>
      <c r="AX322" s="46" t="str">
        <f>VLOOKUP($D322,'[3]CSTD CS'!$D$25:$AD$344,15,0)</f>
        <v>x</v>
      </c>
      <c r="AY322" s="46" t="s">
        <v>346</v>
      </c>
      <c r="AZ322" s="3" t="s">
        <v>855</v>
      </c>
      <c r="BA322" s="3"/>
      <c r="BB322" s="46"/>
      <c r="BC322" s="3"/>
      <c r="BD322" s="33"/>
      <c r="BE322" s="46">
        <f>VLOOKUP($D322,'[3]CSTD CS'!$D$25:$AD$344,17,0)</f>
        <v>0</v>
      </c>
      <c r="BF322" s="46"/>
      <c r="BG322" s="3" t="s">
        <v>929</v>
      </c>
      <c r="BH322" s="3"/>
      <c r="BI322" s="46"/>
      <c r="BJ322" s="46"/>
      <c r="BK322" s="46"/>
      <c r="BL322" s="2"/>
      <c r="BM322" s="46">
        <f>VLOOKUP($D322,'[3]CSTD CS'!$D$25:$AD$344,20,0)</f>
        <v>0</v>
      </c>
      <c r="BN322" s="46">
        <f>VLOOKUP(C322,'[4]TH cham SK'!$P$19:$S$167,4,0)</f>
        <v>0</v>
      </c>
      <c r="BO322" s="3" t="s">
        <v>1063</v>
      </c>
      <c r="BP322" s="46"/>
      <c r="BQ322" s="46"/>
      <c r="BR322" s="46"/>
      <c r="BS322" s="46"/>
      <c r="BT322" s="2"/>
      <c r="BU322" s="46">
        <f>VLOOKUP($D322,'[3]CSTD CS'!$D$25:$AA$344,23,0)</f>
        <v>0</v>
      </c>
      <c r="BV322" s="46" t="str">
        <f>VLOOKUP(C322,'[5]TH chi tiet'!$N$15:$Q$161,4,0)</f>
        <v>X</v>
      </c>
      <c r="BW322" s="3" t="s">
        <v>1212</v>
      </c>
      <c r="BX322" s="3"/>
      <c r="BY322" s="46"/>
      <c r="BZ322" s="46"/>
      <c r="CA322" s="46"/>
      <c r="CB322" s="46"/>
      <c r="CC322" s="46" t="str">
        <f>VLOOKUP($D322,'[3]CSTD CS'!$D$25:$AD$344,25,0)</f>
        <v>HTXS NV</v>
      </c>
      <c r="CD322" s="46"/>
      <c r="CE322" s="46"/>
      <c r="CF322" s="3" t="s">
        <v>1372</v>
      </c>
      <c r="CG322" s="46"/>
      <c r="CH322" s="46">
        <f>VLOOKUP(D322,[7]LTT!$D$10:$Q$342,10,0)</f>
        <v>0</v>
      </c>
      <c r="CI322" s="3"/>
      <c r="CJ322" s="12" t="str">
        <f>VLOOKUP(D322,'[8]XET CUOI NAM'!$E$9:$BF$332,53,0)</f>
        <v>HTXS NV</v>
      </c>
      <c r="CK322" s="12" t="str">
        <f>VLOOKUP($D322,'[9]Mau 6'!$D$10:$R$333,7,0)</f>
        <v>X</v>
      </c>
      <c r="CL322" s="12" t="str">
        <f>VLOOKUP(D322,[10]PL7!$F$17:$G$117,2,0)</f>
        <v>X</v>
      </c>
      <c r="CM322" s="3" t="s">
        <v>1551</v>
      </c>
      <c r="CN322" s="12"/>
      <c r="CO322" s="12">
        <f>VLOOKUP($D322,'[9]Mau 6'!$D$10:$R$333,10,0)</f>
        <v>0</v>
      </c>
      <c r="CP322" s="46"/>
      <c r="CQ322" s="12">
        <f>VLOOKUP($D322,'[9]Mau 6'!$D$10:$R$333,10,0)</f>
        <v>0</v>
      </c>
      <c r="CR322" s="12">
        <f>VLOOKUP($D322,'[9]Mau 6'!$D$10:$R$333,10,0)</f>
        <v>0</v>
      </c>
      <c r="CS322" s="12" t="s">
        <v>371</v>
      </c>
      <c r="CT322" s="12"/>
      <c r="CU322" s="12"/>
      <c r="CV322" s="3" t="s">
        <v>1751</v>
      </c>
      <c r="CW322" s="12"/>
      <c r="CX322" s="12"/>
      <c r="CY322" s="46"/>
      <c r="CZ322" s="46"/>
      <c r="DA322" s="46"/>
      <c r="DB322" s="12" t="s">
        <v>2226</v>
      </c>
      <c r="DC322" s="12" t="s">
        <v>315</v>
      </c>
      <c r="DD322" s="12" t="s">
        <v>2226</v>
      </c>
      <c r="DE322" s="17" t="s">
        <v>2180</v>
      </c>
      <c r="DF322" s="5">
        <f>VLOOKUP($C322,'[25]Mau 2'!$C$9:$J$15,6,0)</f>
        <v>0</v>
      </c>
      <c r="DG322" s="194"/>
      <c r="DH322" s="194"/>
      <c r="DI322" s="194"/>
      <c r="DJ322" s="194"/>
    </row>
    <row r="323" spans="1:116" s="6" customFormat="1" ht="30" hidden="1" customHeight="1" x14ac:dyDescent="0.25">
      <c r="A323" s="12">
        <f>IF(C323="","",SUBTOTAL(3,$D$24:D323))</f>
        <v>24</v>
      </c>
      <c r="B323" s="12">
        <f>COUNTIF($E$24:E323,E323)</f>
        <v>3</v>
      </c>
      <c r="C323" s="138" t="s">
        <v>203</v>
      </c>
      <c r="D323" s="12" t="str">
        <f>VLOOKUP(C323,'[1]XET CUOI NAM'!$D$9:$E$332,2,0)</f>
        <v>01016003</v>
      </c>
      <c r="E323" s="12" t="s">
        <v>2013</v>
      </c>
      <c r="F323" s="12" t="s">
        <v>378</v>
      </c>
      <c r="G323" s="49"/>
      <c r="H323" s="46">
        <f>VLOOKUP($D323,'[2]CSTD CS'!$D$26:$X$346,3,0)</f>
        <v>0</v>
      </c>
      <c r="I323" s="46"/>
      <c r="J323" s="46">
        <f>VLOOKUP($D323,'[2]CSTD CS'!$D$26:$X$346,5,0)</f>
        <v>0</v>
      </c>
      <c r="K323" s="3"/>
      <c r="L323" s="46">
        <f>VLOOKUP($D323,'[2]CSTD CS'!$D$26:$X$346,4,0)</f>
        <v>0</v>
      </c>
      <c r="M323" s="46"/>
      <c r="N323" s="49"/>
      <c r="O323" s="46">
        <f>VLOOKUP($D323,'[2]CSTD CS'!$D$26:$X$346,6,0)</f>
        <v>0</v>
      </c>
      <c r="P323" s="46"/>
      <c r="Q323" s="46">
        <f>VLOOKUP($D323,'[2]CSTD CS'!$D$26:$X$346,8,0)</f>
        <v>0</v>
      </c>
      <c r="R323" s="3"/>
      <c r="S323" s="46">
        <f>VLOOKUP($D323,'[2]CSTD CS'!$D$26:$X$346,7,0)</f>
        <v>0</v>
      </c>
      <c r="T323" s="46"/>
      <c r="U323" s="49"/>
      <c r="V323" s="46">
        <f>VLOOKUP($D323,'[2]CSTD CS'!$D$26:$X$346,9,0)</f>
        <v>0</v>
      </c>
      <c r="W323" s="46"/>
      <c r="X323" s="46">
        <f>VLOOKUP($D323,'[2]CSTD CS'!$D$26:$X$346,11,0)</f>
        <v>0</v>
      </c>
      <c r="Y323" s="3"/>
      <c r="Z323" s="46">
        <f>VLOOKUP($D323,'[2]CSTD CS'!$D$26:$X$346,10,0)</f>
        <v>0</v>
      </c>
      <c r="AA323" s="46"/>
      <c r="AB323" s="49"/>
      <c r="AC323" s="46">
        <f>VLOOKUP($D323,'[2]CSTD CS'!$D$26:$X$346,12,0)</f>
        <v>0</v>
      </c>
      <c r="AD323" s="46"/>
      <c r="AE323" s="46">
        <f>VLOOKUP($D323,'[2]CSTD CS'!$D$26:$X$346,14,0)</f>
        <v>0</v>
      </c>
      <c r="AF323" s="3"/>
      <c r="AG323" s="46">
        <f>VLOOKUP($D323,'[2]CSTD CS'!$D$26:$X$346,13,0)</f>
        <v>0</v>
      </c>
      <c r="AH323" s="46"/>
      <c r="AI323" s="49"/>
      <c r="AJ323" s="46" t="str">
        <f>VLOOKUP($D323,'[2]CSTD CS'!$D$26:$X$346,15,0)</f>
        <v>x</v>
      </c>
      <c r="AK323" s="46"/>
      <c r="AL323" s="46" t="str">
        <f>VLOOKUP($D323,'[2]CSTD CS'!$D$26:$X$346,17,0)</f>
        <v>Xây dựng sản phẩm mẫu học phần Thực tập may trang phục I áp dụng cho sinh viên bậc cao đẳng khoa  Công nghệ May thời trang, trường CĐKT Lý Tự Trọng</v>
      </c>
      <c r="AM323" s="3"/>
      <c r="AN323" s="46">
        <f>VLOOKUP($D323,'[2]CSTD CS'!$D$26:$X$346,16,0)</f>
        <v>0</v>
      </c>
      <c r="AO323" s="46"/>
      <c r="AP323" s="41"/>
      <c r="AQ323" s="46">
        <f>VLOOKUP($D323,'[3]CSTD CS'!$D$25:$AD$344,13,0)</f>
        <v>0</v>
      </c>
      <c r="AR323" s="46"/>
      <c r="AS323" s="3">
        <v>0</v>
      </c>
      <c r="AT323" s="3"/>
      <c r="AU323" s="46"/>
      <c r="AV323" s="3"/>
      <c r="AW323" s="28"/>
      <c r="AX323" s="46">
        <f>VLOOKUP($D323,'[3]CSTD CS'!$D$25:$AD$344,15,0)</f>
        <v>0</v>
      </c>
      <c r="AY323" s="46"/>
      <c r="AZ323" s="3">
        <v>0</v>
      </c>
      <c r="BA323" s="3"/>
      <c r="BB323" s="46"/>
      <c r="BC323" s="3"/>
      <c r="BD323" s="33"/>
      <c r="BE323" s="46" t="str">
        <f>VLOOKUP($D323,'[3]CSTD CS'!$D$25:$AD$344,17,0)</f>
        <v>x</v>
      </c>
      <c r="BF323" s="46" t="s">
        <v>315</v>
      </c>
      <c r="BG323" s="3" t="s">
        <v>927</v>
      </c>
      <c r="BH323" s="3"/>
      <c r="BI323" s="46"/>
      <c r="BJ323" s="46"/>
      <c r="BK323" s="46"/>
      <c r="BL323" s="31"/>
      <c r="BM323" s="46">
        <f>VLOOKUP($D323,'[3]CSTD CS'!$D$25:$AD$344,20,0)</f>
        <v>0</v>
      </c>
      <c r="BN323" s="46"/>
      <c r="BO323" s="3">
        <v>0</v>
      </c>
      <c r="BP323" s="46"/>
      <c r="BQ323" s="46"/>
      <c r="BR323" s="46"/>
      <c r="BS323" s="46"/>
      <c r="BT323" s="31"/>
      <c r="BU323" s="46">
        <f>VLOOKUP($D323,'[3]CSTD CS'!$D$25:$AA$344,23,0)</f>
        <v>0</v>
      </c>
      <c r="BV323" s="46"/>
      <c r="BW323" s="3">
        <v>0</v>
      </c>
      <c r="BX323" s="3"/>
      <c r="BY323" s="46"/>
      <c r="BZ323" s="46"/>
      <c r="CA323" s="46"/>
      <c r="CB323" s="46"/>
      <c r="CC323" s="46" t="str">
        <f>VLOOKUP($D323,'[3]CSTD CS'!$D$25:$AD$344,25,0)</f>
        <v>HTXS NV</v>
      </c>
      <c r="CD323" s="46"/>
      <c r="CE323" s="46"/>
      <c r="CF323" s="3">
        <v>0</v>
      </c>
      <c r="CG323" s="46"/>
      <c r="CH323" s="46">
        <f>VLOOKUP(D323,[7]LTT!$D$10:$Q$342,10,0)</f>
        <v>0</v>
      </c>
      <c r="CI323" s="3"/>
      <c r="CJ323" s="12" t="str">
        <f>VLOOKUP(D323,'[8]XET CUOI NAM'!$E$9:$BF$332,53,0)</f>
        <v>HTT NV</v>
      </c>
      <c r="CK323" s="12">
        <f>VLOOKUP($D323,'[9]Mau 6'!$D$10:$R$333,7,0)</f>
        <v>0</v>
      </c>
      <c r="CL323" s="12"/>
      <c r="CM323" s="3"/>
      <c r="CN323" s="12">
        <f>SUM(COUNTIF(BU323,"x"),COUNTIF(CD323,"x"),COUNTIF(CK323,"x"))</f>
        <v>0</v>
      </c>
      <c r="CO323" s="12">
        <f>VLOOKUP($D323,'[9]Mau 6'!$D$10:$R$333,10,0)</f>
        <v>0</v>
      </c>
      <c r="CP323" s="46"/>
      <c r="CQ323" s="12">
        <f>VLOOKUP($D323,'[9]Mau 6'!$D$10:$R$333,10,0)</f>
        <v>0</v>
      </c>
      <c r="CR323" s="12" t="s">
        <v>315</v>
      </c>
      <c r="CS323" s="12" t="s">
        <v>431</v>
      </c>
      <c r="CT323" s="12"/>
      <c r="CU323" s="12"/>
      <c r="CV323" s="3"/>
      <c r="CW323" s="12"/>
      <c r="CX323" s="12"/>
      <c r="CY323" s="46"/>
      <c r="CZ323" s="46"/>
      <c r="DA323" s="46"/>
      <c r="DB323" s="12" t="s">
        <v>2227</v>
      </c>
      <c r="DC323" s="12">
        <v>0</v>
      </c>
      <c r="DD323" s="12"/>
      <c r="DE323" s="17" t="s">
        <v>2181</v>
      </c>
      <c r="DF323" s="5">
        <f>VLOOKUP($C323,'[25]Mau 2'!$C$9:$J$15,6,0)</f>
        <v>0</v>
      </c>
      <c r="DG323" s="191"/>
      <c r="DH323" s="191"/>
      <c r="DI323" s="191"/>
      <c r="DJ323" s="205"/>
    </row>
    <row r="324" spans="1:116" s="16" customFormat="1" ht="30" hidden="1" customHeight="1" x14ac:dyDescent="0.25">
      <c r="A324" s="12">
        <f>IF(C324="","",SUBTOTAL(3,$D$24:D324))</f>
        <v>24</v>
      </c>
      <c r="B324" s="12">
        <f>COUNTIF($E$24:E324,E324)</f>
        <v>4</v>
      </c>
      <c r="C324" s="17" t="s">
        <v>306</v>
      </c>
      <c r="D324" s="12" t="str">
        <f>VLOOKUP(C324,'[1]XET CUOI NAM'!$D$9:$E$332,2,0)</f>
        <v>01025012</v>
      </c>
      <c r="E324" s="12" t="s">
        <v>2013</v>
      </c>
      <c r="F324" s="12" t="s">
        <v>378</v>
      </c>
      <c r="G324" s="49"/>
      <c r="H324" s="46">
        <f>VLOOKUP($D324,'[2]CSTD CS'!$D$26:$X$346,3,0)</f>
        <v>0</v>
      </c>
      <c r="I324" s="46"/>
      <c r="J324" s="46">
        <f>VLOOKUP($D324,'[2]CSTD CS'!$D$26:$X$346,5,0)</f>
        <v>0</v>
      </c>
      <c r="K324" s="3"/>
      <c r="L324" s="46">
        <f>VLOOKUP($D324,'[2]CSTD CS'!$D$26:$X$346,4,0)</f>
        <v>0</v>
      </c>
      <c r="M324" s="46"/>
      <c r="N324" s="49"/>
      <c r="O324" s="46">
        <f>VLOOKUP($D324,'[2]CSTD CS'!$D$26:$X$346,6,0)</f>
        <v>0</v>
      </c>
      <c r="P324" s="46"/>
      <c r="Q324" s="46">
        <f>VLOOKUP($D324,'[2]CSTD CS'!$D$26:$X$346,8,0)</f>
        <v>0</v>
      </c>
      <c r="R324" s="3"/>
      <c r="S324" s="46">
        <f>VLOOKUP($D324,'[2]CSTD CS'!$D$26:$X$346,7,0)</f>
        <v>0</v>
      </c>
      <c r="T324" s="46"/>
      <c r="U324" s="49"/>
      <c r="V324" s="46">
        <f>VLOOKUP($D324,'[2]CSTD CS'!$D$26:$X$346,9,0)</f>
        <v>0</v>
      </c>
      <c r="W324" s="46"/>
      <c r="X324" s="46">
        <f>VLOOKUP($D324,'[2]CSTD CS'!$D$26:$X$346,11,0)</f>
        <v>0</v>
      </c>
      <c r="Y324" s="3"/>
      <c r="Z324" s="46">
        <f>VLOOKUP($D324,'[2]CSTD CS'!$D$26:$X$346,10,0)</f>
        <v>0</v>
      </c>
      <c r="AA324" s="46"/>
      <c r="AB324" s="49"/>
      <c r="AC324" s="46">
        <f>VLOOKUP($D324,'[2]CSTD CS'!$D$26:$X$346,12,0)</f>
        <v>0</v>
      </c>
      <c r="AD324" s="46"/>
      <c r="AE324" s="46">
        <f>VLOOKUP($D324,'[2]CSTD CS'!$D$26:$X$346,14,0)</f>
        <v>0</v>
      </c>
      <c r="AF324" s="3"/>
      <c r="AG324" s="46">
        <f>VLOOKUP($D324,'[2]CSTD CS'!$D$26:$X$346,13,0)</f>
        <v>0</v>
      </c>
      <c r="AH324" s="46"/>
      <c r="AI324" s="49"/>
      <c r="AJ324" s="46">
        <f>VLOOKUP($D324,'[2]CSTD CS'!$D$26:$X$346,15,0)</f>
        <v>0</v>
      </c>
      <c r="AK324" s="46"/>
      <c r="AL324" s="46">
        <f>VLOOKUP($D324,'[2]CSTD CS'!$D$26:$X$346,17,0)</f>
        <v>0</v>
      </c>
      <c r="AM324" s="3"/>
      <c r="AN324" s="46">
        <f>VLOOKUP($D324,'[2]CSTD CS'!$D$26:$X$346,16,0)</f>
        <v>0</v>
      </c>
      <c r="AO324" s="46"/>
      <c r="AP324" s="41"/>
      <c r="AQ324" s="46">
        <f>VLOOKUP($D324,'[3]CSTD CS'!$D$25:$AD$344,13,0)</f>
        <v>0</v>
      </c>
      <c r="AR324" s="46"/>
      <c r="AS324" s="3" t="s">
        <v>748</v>
      </c>
      <c r="AT324" s="3"/>
      <c r="AU324" s="46"/>
      <c r="AV324" s="3"/>
      <c r="AW324" s="28"/>
      <c r="AX324" s="46">
        <f>VLOOKUP($D324,'[3]CSTD CS'!$D$25:$AD$344,15,0)</f>
        <v>0</v>
      </c>
      <c r="AY324" s="46"/>
      <c r="AZ324" s="3" t="s">
        <v>854</v>
      </c>
      <c r="BA324" s="3"/>
      <c r="BB324" s="46"/>
      <c r="BC324" s="3"/>
      <c r="BD324" s="33"/>
      <c r="BE324" s="46">
        <f>VLOOKUP($D324,'[3]CSTD CS'!$D$25:$AD$344,17,0)</f>
        <v>0</v>
      </c>
      <c r="BF324" s="46"/>
      <c r="BG324" s="3">
        <v>0</v>
      </c>
      <c r="BH324" s="3"/>
      <c r="BI324" s="46"/>
      <c r="BJ324" s="46"/>
      <c r="BK324" s="46"/>
      <c r="BL324" s="2"/>
      <c r="BM324" s="46">
        <f>VLOOKUP($D324,'[3]CSTD CS'!$D$25:$AD$344,20,0)</f>
        <v>0</v>
      </c>
      <c r="BN324" s="46"/>
      <c r="BO324" s="3">
        <v>0</v>
      </c>
      <c r="BP324" s="46"/>
      <c r="BQ324" s="46"/>
      <c r="BR324" s="46"/>
      <c r="BS324" s="46"/>
      <c r="BT324" s="2"/>
      <c r="BU324" s="46">
        <f>VLOOKUP($D324,'[3]CSTD CS'!$D$25:$AA$344,23,0)</f>
        <v>0</v>
      </c>
      <c r="BV324" s="46">
        <f>VLOOKUP(C324,'[5]TH chi tiet'!$N$15:$Q$161,4,0)</f>
        <v>0</v>
      </c>
      <c r="BW324" s="3" t="s">
        <v>1208</v>
      </c>
      <c r="BX324" s="3"/>
      <c r="BY324" s="46"/>
      <c r="BZ324" s="46"/>
      <c r="CA324" s="46"/>
      <c r="CB324" s="46"/>
      <c r="CC324" s="46" t="str">
        <f>VLOOKUP($D324,'[3]CSTD CS'!$D$25:$AD$344,25,0)</f>
        <v>HTXS NV</v>
      </c>
      <c r="CD324" s="46"/>
      <c r="CE324" s="46"/>
      <c r="CF324" s="3" t="s">
        <v>1368</v>
      </c>
      <c r="CG324" s="46"/>
      <c r="CH324" s="46">
        <f>VLOOKUP(D324,[7]LTT!$D$10:$Q$342,10,0)</f>
        <v>0</v>
      </c>
      <c r="CI324" s="3"/>
      <c r="CJ324" s="12" t="str">
        <f>VLOOKUP(D324,'[8]XET CUOI NAM'!$E$9:$BF$332,53,0)</f>
        <v>HTXS NV</v>
      </c>
      <c r="CK324" s="12">
        <f>VLOOKUP($D324,'[9]Mau 6'!$D$10:$R$333,7,0)</f>
        <v>0</v>
      </c>
      <c r="CL324" s="12" t="str">
        <f>VLOOKUP(D324,[10]PL7!$F$17:$G$117,2,0)</f>
        <v>X</v>
      </c>
      <c r="CM324" s="3" t="s">
        <v>1547</v>
      </c>
      <c r="CN324" s="12">
        <f>SUM(COUNTIF(BU324,"x"),COUNTIF(CD324,"x"),COUNTIF(CK324,"x"))</f>
        <v>0</v>
      </c>
      <c r="CO324" s="12">
        <f>VLOOKUP($D324,'[9]Mau 6'!$D$10:$R$333,10,0)</f>
        <v>0</v>
      </c>
      <c r="CP324" s="46"/>
      <c r="CQ324" s="12">
        <f>VLOOKUP($D324,'[9]Mau 6'!$D$10:$R$333,10,0)</f>
        <v>0</v>
      </c>
      <c r="CR324" s="12">
        <f>VLOOKUP($D324,'[9]Mau 6'!$D$10:$R$333,10,0)</f>
        <v>0</v>
      </c>
      <c r="CS324" s="12" t="s">
        <v>431</v>
      </c>
      <c r="CT324" s="12"/>
      <c r="CU324" s="12"/>
      <c r="CV324" s="3"/>
      <c r="CW324" s="12"/>
      <c r="CX324" s="12"/>
      <c r="CY324" s="46"/>
      <c r="CZ324" s="46"/>
      <c r="DA324" s="46"/>
      <c r="DB324" s="12" t="s">
        <v>2227</v>
      </c>
      <c r="DC324" s="12" t="s">
        <v>315</v>
      </c>
      <c r="DD324" s="12" t="s">
        <v>2227</v>
      </c>
      <c r="DE324" s="17" t="s">
        <v>2182</v>
      </c>
      <c r="DF324" s="5">
        <f>VLOOKUP($C324,'[25]Mau 2'!$C$9:$J$15,6,0)</f>
        <v>0</v>
      </c>
      <c r="DG324" s="194"/>
      <c r="DH324" s="194"/>
      <c r="DI324" s="194"/>
      <c r="DJ324" s="194"/>
    </row>
    <row r="325" spans="1:116" s="20" customFormat="1" ht="30" hidden="1" customHeight="1" x14ac:dyDescent="0.25">
      <c r="A325" s="12">
        <f>IF(C325="","",SUBTOTAL(3,$D$24:D325))</f>
        <v>24</v>
      </c>
      <c r="B325" s="12">
        <f>COUNTIF($E$24:E325,E325)</f>
        <v>5</v>
      </c>
      <c r="C325" s="181" t="s">
        <v>417</v>
      </c>
      <c r="D325" s="104" t="s">
        <v>418</v>
      </c>
      <c r="E325" s="12" t="s">
        <v>2013</v>
      </c>
      <c r="F325" s="12" t="s">
        <v>378</v>
      </c>
      <c r="G325" s="49"/>
      <c r="H325" s="46" t="e">
        <f>VLOOKUP($D325,'[2]CSTD CS'!$D$26:$X$346,3,0)</f>
        <v>#N/A</v>
      </c>
      <c r="I325" s="46"/>
      <c r="J325" s="46" t="e">
        <f>VLOOKUP($D325,'[2]CSTD CS'!$D$26:$X$346,5,0)</f>
        <v>#N/A</v>
      </c>
      <c r="K325" s="3"/>
      <c r="L325" s="46" t="e">
        <f>VLOOKUP($D325,'[2]CSTD CS'!$D$26:$X$346,4,0)</f>
        <v>#N/A</v>
      </c>
      <c r="M325" s="46"/>
      <c r="N325" s="49"/>
      <c r="O325" s="46" t="e">
        <f>VLOOKUP($D325,'[2]CSTD CS'!$D$26:$X$346,6,0)</f>
        <v>#N/A</v>
      </c>
      <c r="P325" s="46"/>
      <c r="Q325" s="46" t="e">
        <f>VLOOKUP($D325,'[2]CSTD CS'!$D$26:$X$346,8,0)</f>
        <v>#N/A</v>
      </c>
      <c r="R325" s="3"/>
      <c r="S325" s="46" t="e">
        <f>VLOOKUP($D325,'[2]CSTD CS'!$D$26:$X$346,7,0)</f>
        <v>#N/A</v>
      </c>
      <c r="T325" s="46"/>
      <c r="U325" s="49"/>
      <c r="V325" s="46" t="e">
        <f>VLOOKUP($D325,'[2]CSTD CS'!$D$26:$X$346,9,0)</f>
        <v>#N/A</v>
      </c>
      <c r="W325" s="46"/>
      <c r="X325" s="46" t="e">
        <f>VLOOKUP($D325,'[2]CSTD CS'!$D$26:$X$346,11,0)</f>
        <v>#N/A</v>
      </c>
      <c r="Y325" s="3"/>
      <c r="Z325" s="46" t="e">
        <f>VLOOKUP($D325,'[2]CSTD CS'!$D$26:$X$346,10,0)</f>
        <v>#N/A</v>
      </c>
      <c r="AA325" s="46"/>
      <c r="AB325" s="49"/>
      <c r="AC325" s="46" t="e">
        <f>VLOOKUP($D325,'[2]CSTD CS'!$D$26:$X$346,12,0)</f>
        <v>#N/A</v>
      </c>
      <c r="AD325" s="46"/>
      <c r="AE325" s="46" t="e">
        <f>VLOOKUP($D325,'[2]CSTD CS'!$D$26:$X$346,14,0)</f>
        <v>#N/A</v>
      </c>
      <c r="AF325" s="3"/>
      <c r="AG325" s="46" t="e">
        <f>VLOOKUP($D325,'[2]CSTD CS'!$D$26:$X$346,13,0)</f>
        <v>#N/A</v>
      </c>
      <c r="AH325" s="46"/>
      <c r="AI325" s="49"/>
      <c r="AJ325" s="46" t="e">
        <f>VLOOKUP($D325,'[2]CSTD CS'!$D$26:$X$346,15,0)</f>
        <v>#N/A</v>
      </c>
      <c r="AK325" s="46"/>
      <c r="AL325" s="46" t="e">
        <f>VLOOKUP($D325,'[2]CSTD CS'!$D$26:$X$346,17,0)</f>
        <v>#N/A</v>
      </c>
      <c r="AM325" s="3"/>
      <c r="AN325" s="46" t="e">
        <f>VLOOKUP($D325,'[2]CSTD CS'!$D$26:$X$346,16,0)</f>
        <v>#N/A</v>
      </c>
      <c r="AO325" s="46"/>
      <c r="AP325" s="41"/>
      <c r="AQ325" s="46"/>
      <c r="AR325" s="46"/>
      <c r="AS325" s="3"/>
      <c r="AT325" s="3"/>
      <c r="AU325" s="46"/>
      <c r="AV325" s="3"/>
      <c r="AW325" s="28"/>
      <c r="AX325" s="46"/>
      <c r="AY325" s="46"/>
      <c r="AZ325" s="3"/>
      <c r="BA325" s="3"/>
      <c r="BB325" s="46"/>
      <c r="BC325" s="3"/>
      <c r="BD325" s="33"/>
      <c r="BE325" s="46"/>
      <c r="BF325" s="46"/>
      <c r="BG325" s="3"/>
      <c r="BH325" s="3"/>
      <c r="BI325" s="46"/>
      <c r="BJ325" s="46"/>
      <c r="BK325" s="46"/>
      <c r="BL325" s="2"/>
      <c r="BM325" s="46"/>
      <c r="BN325" s="46"/>
      <c r="BO325" s="3"/>
      <c r="BP325" s="46"/>
      <c r="BQ325" s="46"/>
      <c r="BR325" s="46"/>
      <c r="BS325" s="46"/>
      <c r="BT325" s="2"/>
      <c r="BU325" s="46"/>
      <c r="BV325" s="46"/>
      <c r="BW325" s="3"/>
      <c r="BX325" s="3"/>
      <c r="BY325" s="46"/>
      <c r="BZ325" s="46"/>
      <c r="CA325" s="46"/>
      <c r="CB325" s="46"/>
      <c r="CC325" s="46"/>
      <c r="CD325" s="46"/>
      <c r="CE325" s="46"/>
      <c r="CF325" s="3"/>
      <c r="CG325" s="46"/>
      <c r="CH325" s="46"/>
      <c r="CI325" s="3"/>
      <c r="CJ325" s="12"/>
      <c r="CK325" s="12"/>
      <c r="CL325" s="12"/>
      <c r="CM325" s="3"/>
      <c r="CN325" s="12"/>
      <c r="CO325" s="12"/>
      <c r="CP325" s="46"/>
      <c r="CQ325" s="12"/>
      <c r="CR325" s="12"/>
      <c r="CS325" s="12" t="s">
        <v>431</v>
      </c>
      <c r="CT325" s="12"/>
      <c r="CU325" s="12" t="str">
        <f>VLOOKUP($D325,'[11]XET CUOI NAM'!$E$9:$BF$336,47,0)</f>
        <v>Tốt</v>
      </c>
      <c r="CV325" s="3" t="s">
        <v>1753</v>
      </c>
      <c r="CW325" s="12"/>
      <c r="CX325" s="12"/>
      <c r="CY325" s="46"/>
      <c r="CZ325" s="46"/>
      <c r="DA325" s="46"/>
      <c r="DB325" s="12" t="s">
        <v>2227</v>
      </c>
      <c r="DC325" s="12">
        <v>0</v>
      </c>
      <c r="DD325" s="12"/>
      <c r="DE325" s="17" t="s">
        <v>2183</v>
      </c>
      <c r="DF325" s="5">
        <f>VLOOKUP($C325,'[25]Mau 2'!$C$9:$J$15,6,0)</f>
        <v>0</v>
      </c>
      <c r="DG325" s="195"/>
      <c r="DH325" s="195"/>
      <c r="DI325" s="195"/>
      <c r="DJ325" s="195"/>
    </row>
    <row r="326" spans="1:116" s="6" customFormat="1" ht="30" hidden="1" customHeight="1" x14ac:dyDescent="0.25">
      <c r="A326" s="12">
        <f>IF(C326="","",SUBTOTAL(3,$D$24:D326))</f>
        <v>24</v>
      </c>
      <c r="B326" s="12">
        <f>COUNTIF($E$24:E326,E326)</f>
        <v>6</v>
      </c>
      <c r="C326" s="17" t="s">
        <v>304</v>
      </c>
      <c r="D326" s="12" t="str">
        <f>VLOOKUP(C326,'[1]XET CUOI NAM'!$D$9:$E$332,2,0)</f>
        <v>01025020</v>
      </c>
      <c r="E326" s="12" t="s">
        <v>2013</v>
      </c>
      <c r="F326" s="12" t="s">
        <v>378</v>
      </c>
      <c r="G326" s="49"/>
      <c r="H326" s="46">
        <f>VLOOKUP($D326,'[2]CSTD CS'!$D$26:$X$346,3,0)</f>
        <v>0</v>
      </c>
      <c r="I326" s="46"/>
      <c r="J326" s="46">
        <f>VLOOKUP($D326,'[2]CSTD CS'!$D$26:$X$346,5,0)</f>
        <v>0</v>
      </c>
      <c r="K326" s="3"/>
      <c r="L326" s="46">
        <f>VLOOKUP($D326,'[2]CSTD CS'!$D$26:$X$346,4,0)</f>
        <v>0</v>
      </c>
      <c r="M326" s="46"/>
      <c r="N326" s="49"/>
      <c r="O326" s="46">
        <f>VLOOKUP($D326,'[2]CSTD CS'!$D$26:$X$346,6,0)</f>
        <v>0</v>
      </c>
      <c r="P326" s="46"/>
      <c r="Q326" s="46">
        <f>VLOOKUP($D326,'[2]CSTD CS'!$D$26:$X$346,8,0)</f>
        <v>0</v>
      </c>
      <c r="R326" s="3"/>
      <c r="S326" s="46">
        <f>VLOOKUP($D326,'[2]CSTD CS'!$D$26:$X$346,7,0)</f>
        <v>0</v>
      </c>
      <c r="T326" s="46"/>
      <c r="U326" s="49"/>
      <c r="V326" s="46">
        <f>VLOOKUP($D326,'[2]CSTD CS'!$D$26:$X$346,9,0)</f>
        <v>0</v>
      </c>
      <c r="W326" s="46"/>
      <c r="X326" s="46">
        <f>VLOOKUP($D326,'[2]CSTD CS'!$D$26:$X$346,11,0)</f>
        <v>0</v>
      </c>
      <c r="Y326" s="3"/>
      <c r="Z326" s="46">
        <f>VLOOKUP($D326,'[2]CSTD CS'!$D$26:$X$346,10,0)</f>
        <v>0</v>
      </c>
      <c r="AA326" s="46"/>
      <c r="AB326" s="49"/>
      <c r="AC326" s="46">
        <f>VLOOKUP($D326,'[2]CSTD CS'!$D$26:$X$346,12,0)</f>
        <v>0</v>
      </c>
      <c r="AD326" s="46"/>
      <c r="AE326" s="46">
        <f>VLOOKUP($D326,'[2]CSTD CS'!$D$26:$X$346,14,0)</f>
        <v>0</v>
      </c>
      <c r="AF326" s="3"/>
      <c r="AG326" s="46">
        <f>VLOOKUP($D326,'[2]CSTD CS'!$D$26:$X$346,13,0)</f>
        <v>0</v>
      </c>
      <c r="AH326" s="46"/>
      <c r="AI326" s="49"/>
      <c r="AJ326" s="46">
        <f>VLOOKUP($D326,'[2]CSTD CS'!$D$26:$X$346,15,0)</f>
        <v>0</v>
      </c>
      <c r="AK326" s="46"/>
      <c r="AL326" s="46">
        <f>VLOOKUP($D326,'[2]CSTD CS'!$D$26:$X$346,17,0)</f>
        <v>0</v>
      </c>
      <c r="AM326" s="3"/>
      <c r="AN326" s="46">
        <f>VLOOKUP($D326,'[2]CSTD CS'!$D$26:$X$346,16,0)</f>
        <v>0</v>
      </c>
      <c r="AO326" s="46"/>
      <c r="AP326" s="41"/>
      <c r="AQ326" s="46">
        <f>VLOOKUP($D326,'[3]CSTD CS'!$D$25:$AD$344,13,0)</f>
        <v>0</v>
      </c>
      <c r="AR326" s="46"/>
      <c r="AS326" s="3">
        <v>0</v>
      </c>
      <c r="AT326" s="3"/>
      <c r="AU326" s="46"/>
      <c r="AV326" s="3"/>
      <c r="AW326" s="28"/>
      <c r="AX326" s="46">
        <f>VLOOKUP($D326,'[3]CSTD CS'!$D$25:$AD$344,15,0)</f>
        <v>0</v>
      </c>
      <c r="AY326" s="46"/>
      <c r="AZ326" s="3">
        <v>0</v>
      </c>
      <c r="BA326" s="3"/>
      <c r="BB326" s="46"/>
      <c r="BC326" s="3"/>
      <c r="BD326" s="33"/>
      <c r="BE326" s="46">
        <f>VLOOKUP($D326,'[3]CSTD CS'!$D$25:$AD$344,17,0)</f>
        <v>0</v>
      </c>
      <c r="BF326" s="46"/>
      <c r="BG326" s="3">
        <v>0</v>
      </c>
      <c r="BH326" s="3"/>
      <c r="BI326" s="46"/>
      <c r="BJ326" s="46"/>
      <c r="BK326" s="46"/>
      <c r="BL326" s="31"/>
      <c r="BM326" s="46">
        <f>VLOOKUP($D326,'[3]CSTD CS'!$D$25:$AD$344,20,0)</f>
        <v>0</v>
      </c>
      <c r="BN326" s="46"/>
      <c r="BO326" s="3">
        <v>0</v>
      </c>
      <c r="BP326" s="46"/>
      <c r="BQ326" s="46"/>
      <c r="BR326" s="46"/>
      <c r="BS326" s="46"/>
      <c r="BT326" s="31"/>
      <c r="BU326" s="46">
        <f>VLOOKUP($D326,'[3]CSTD CS'!$D$25:$AA$344,23,0)</f>
        <v>0</v>
      </c>
      <c r="BV326" s="46"/>
      <c r="BW326" s="3">
        <v>0</v>
      </c>
      <c r="BX326" s="3"/>
      <c r="BY326" s="46"/>
      <c r="BZ326" s="46"/>
      <c r="CA326" s="46"/>
      <c r="CB326" s="46"/>
      <c r="CC326" s="46" t="str">
        <f>VLOOKUP($D326,'[3]CSTD CS'!$D$25:$AD$344,25,0)</f>
        <v>HTT NV</v>
      </c>
      <c r="CD326" s="46"/>
      <c r="CE326" s="46" t="s">
        <v>315</v>
      </c>
      <c r="CF326" s="3" t="s">
        <v>1367</v>
      </c>
      <c r="CG326" s="46"/>
      <c r="CH326" s="46">
        <f>VLOOKUP(D326,[7]LTT!$D$10:$Q$342,10,0)</f>
        <v>0</v>
      </c>
      <c r="CI326" s="3"/>
      <c r="CJ326" s="12" t="str">
        <f>VLOOKUP(D326,'[8]XET CUOI NAM'!$E$9:$BF$332,53,0)</f>
        <v>HTT NV</v>
      </c>
      <c r="CK326" s="12">
        <f>VLOOKUP($D326,'[9]Mau 6'!$D$10:$R$333,7,0)</f>
        <v>0</v>
      </c>
      <c r="CL326" s="12"/>
      <c r="CM326" s="3"/>
      <c r="CN326" s="12">
        <f>SUM(COUNTIF(BU326,"x"),COUNTIF(CD326,"x"),COUNTIF(CK326,"x"))</f>
        <v>0</v>
      </c>
      <c r="CO326" s="12">
        <f>VLOOKUP($D326,'[9]Mau 6'!$D$10:$R$333,10,0)</f>
        <v>0</v>
      </c>
      <c r="CP326" s="46"/>
      <c r="CQ326" s="12">
        <f>VLOOKUP($D326,'[9]Mau 6'!$D$10:$R$333,10,0)</f>
        <v>0</v>
      </c>
      <c r="CR326" s="12">
        <f>VLOOKUP($D326,'[9]Mau 6'!$D$10:$R$333,10,0)</f>
        <v>0</v>
      </c>
      <c r="CS326" s="12" t="s">
        <v>431</v>
      </c>
      <c r="CT326" s="12"/>
      <c r="CU326" s="12"/>
      <c r="CV326" s="3" t="s">
        <v>1746</v>
      </c>
      <c r="CW326" s="12"/>
      <c r="CX326" s="12"/>
      <c r="CY326" s="46"/>
      <c r="CZ326" s="46"/>
      <c r="DA326" s="46"/>
      <c r="DB326" s="12" t="s">
        <v>2227</v>
      </c>
      <c r="DC326" s="12" t="s">
        <v>315</v>
      </c>
      <c r="DD326" s="12" t="s">
        <v>2227</v>
      </c>
      <c r="DE326" s="17" t="s">
        <v>2184</v>
      </c>
      <c r="DF326" s="5">
        <f>VLOOKUP($C326,'[25]Mau 2'!$C$9:$J$15,6,0)</f>
        <v>0</v>
      </c>
      <c r="DG326" s="191"/>
      <c r="DH326" s="191"/>
      <c r="DI326" s="191"/>
      <c r="DJ326" s="205"/>
    </row>
    <row r="327" spans="1:116" s="16" customFormat="1" ht="30" hidden="1" customHeight="1" x14ac:dyDescent="0.25">
      <c r="A327" s="12">
        <f>ROW()-23</f>
        <v>304</v>
      </c>
      <c r="B327" s="12">
        <f>COUNTIF($E$24:E327,E327)</f>
        <v>7</v>
      </c>
      <c r="C327" s="17" t="s">
        <v>342</v>
      </c>
      <c r="D327" s="12" t="str">
        <f>VLOOKUP(C327,'[1]XET CUOI NAM'!$D$9:$E$332,2,0)</f>
        <v>01025027</v>
      </c>
      <c r="E327" s="12" t="s">
        <v>2013</v>
      </c>
      <c r="F327" s="12" t="s">
        <v>378</v>
      </c>
      <c r="G327" s="49"/>
      <c r="H327" s="46" t="e">
        <f>VLOOKUP($D327,'[2]CSTD CS'!$D$26:$X$346,3,0)</f>
        <v>#N/A</v>
      </c>
      <c r="I327" s="46"/>
      <c r="J327" s="46" t="e">
        <f>VLOOKUP($D327,'[2]CSTD CS'!$D$26:$X$346,5,0)</f>
        <v>#N/A</v>
      </c>
      <c r="K327" s="3"/>
      <c r="L327" s="46" t="e">
        <f>VLOOKUP($D327,'[2]CSTD CS'!$D$26:$X$346,4,0)</f>
        <v>#N/A</v>
      </c>
      <c r="M327" s="46"/>
      <c r="N327" s="49"/>
      <c r="O327" s="46" t="e">
        <f>VLOOKUP($D327,'[2]CSTD CS'!$D$26:$X$346,6,0)</f>
        <v>#N/A</v>
      </c>
      <c r="P327" s="46"/>
      <c r="Q327" s="46" t="e">
        <f>VLOOKUP($D327,'[2]CSTD CS'!$D$26:$X$346,8,0)</f>
        <v>#N/A</v>
      </c>
      <c r="R327" s="3"/>
      <c r="S327" s="46" t="e">
        <f>VLOOKUP($D327,'[2]CSTD CS'!$D$26:$X$346,7,0)</f>
        <v>#N/A</v>
      </c>
      <c r="T327" s="46"/>
      <c r="U327" s="49"/>
      <c r="V327" s="46" t="e">
        <f>VLOOKUP($D327,'[2]CSTD CS'!$D$26:$X$346,9,0)</f>
        <v>#N/A</v>
      </c>
      <c r="W327" s="46"/>
      <c r="X327" s="46" t="e">
        <f>VLOOKUP($D327,'[2]CSTD CS'!$D$26:$X$346,11,0)</f>
        <v>#N/A</v>
      </c>
      <c r="Y327" s="3"/>
      <c r="Z327" s="46" t="e">
        <f>VLOOKUP($D327,'[2]CSTD CS'!$D$26:$X$346,10,0)</f>
        <v>#N/A</v>
      </c>
      <c r="AA327" s="46"/>
      <c r="AB327" s="49"/>
      <c r="AC327" s="46" t="e">
        <f>VLOOKUP($D327,'[2]CSTD CS'!$D$26:$X$346,12,0)</f>
        <v>#N/A</v>
      </c>
      <c r="AD327" s="46"/>
      <c r="AE327" s="46" t="e">
        <f>VLOOKUP($D327,'[2]CSTD CS'!$D$26:$X$346,14,0)</f>
        <v>#N/A</v>
      </c>
      <c r="AF327" s="3"/>
      <c r="AG327" s="46" t="e">
        <f>VLOOKUP($D327,'[2]CSTD CS'!$D$26:$X$346,13,0)</f>
        <v>#N/A</v>
      </c>
      <c r="AH327" s="46"/>
      <c r="AI327" s="49"/>
      <c r="AJ327" s="46" t="e">
        <f>VLOOKUP($D327,'[2]CSTD CS'!$D$26:$X$346,15,0)</f>
        <v>#N/A</v>
      </c>
      <c r="AK327" s="46"/>
      <c r="AL327" s="46" t="e">
        <f>VLOOKUP($D327,'[2]CSTD CS'!$D$26:$X$346,17,0)</f>
        <v>#N/A</v>
      </c>
      <c r="AM327" s="3"/>
      <c r="AN327" s="46" t="e">
        <f>VLOOKUP($D327,'[2]CSTD CS'!$D$26:$X$346,16,0)</f>
        <v>#N/A</v>
      </c>
      <c r="AO327" s="46"/>
      <c r="AP327" s="41"/>
      <c r="AQ327" s="46"/>
      <c r="AR327" s="46"/>
      <c r="AS327" s="3"/>
      <c r="AT327" s="3"/>
      <c r="AU327" s="46"/>
      <c r="AV327" s="3"/>
      <c r="AW327" s="28"/>
      <c r="AX327" s="46"/>
      <c r="AY327" s="46"/>
      <c r="AZ327" s="3"/>
      <c r="BA327" s="3"/>
      <c r="BB327" s="46"/>
      <c r="BC327" s="3"/>
      <c r="BD327" s="33"/>
      <c r="BE327" s="46"/>
      <c r="BF327" s="46"/>
      <c r="BG327" s="3"/>
      <c r="BH327" s="3"/>
      <c r="BI327" s="46"/>
      <c r="BJ327" s="46"/>
      <c r="BK327" s="46"/>
      <c r="BL327" s="2"/>
      <c r="BM327" s="46"/>
      <c r="BN327" s="46"/>
      <c r="BO327" s="3"/>
      <c r="BP327" s="46"/>
      <c r="BQ327" s="46"/>
      <c r="BR327" s="46"/>
      <c r="BS327" s="46"/>
      <c r="BT327" s="2"/>
      <c r="BU327" s="46"/>
      <c r="BV327" s="46"/>
      <c r="BW327" s="3"/>
      <c r="BX327" s="3"/>
      <c r="BY327" s="46"/>
      <c r="BZ327" s="46"/>
      <c r="CA327" s="46"/>
      <c r="CB327" s="46"/>
      <c r="CC327" s="46"/>
      <c r="CD327" s="46"/>
      <c r="CE327" s="46"/>
      <c r="CF327" s="3"/>
      <c r="CG327" s="46"/>
      <c r="CH327" s="46">
        <f>VLOOKUP(D327,[7]LTT!$D$10:$Q$342,10,0)</f>
        <v>0</v>
      </c>
      <c r="CI327" s="3"/>
      <c r="CJ327" s="12" t="str">
        <f>VLOOKUP(D327,'[8]XET CUOI NAM'!$E$9:$BF$332,53,0)</f>
        <v>HTT NV</v>
      </c>
      <c r="CK327" s="12">
        <f>VLOOKUP($D327,'[9]Mau 6'!$D$10:$R$333,7,0)</f>
        <v>0</v>
      </c>
      <c r="CL327" s="12"/>
      <c r="CM327" s="3" t="s">
        <v>1546</v>
      </c>
      <c r="CN327" s="12">
        <f>SUM(COUNTIF(BU327,"x"),COUNTIF(CD327,"x"),COUNTIF(CK327,"x"))</f>
        <v>0</v>
      </c>
      <c r="CO327" s="12">
        <f>VLOOKUP($D327,'[9]Mau 6'!$D$10:$R$333,10,0)</f>
        <v>0</v>
      </c>
      <c r="CP327" s="46"/>
      <c r="CQ327" s="12">
        <f>VLOOKUP($D327,'[9]Mau 6'!$D$10:$R$333,10,0)</f>
        <v>0</v>
      </c>
      <c r="CR327" s="12">
        <f>VLOOKUP($D327,'[9]Mau 6'!$D$10:$R$333,10,0)</f>
        <v>0</v>
      </c>
      <c r="CS327" s="12" t="s">
        <v>431</v>
      </c>
      <c r="CT327" s="12"/>
      <c r="CU327" s="12"/>
      <c r="CV327" s="3" t="s">
        <v>1745</v>
      </c>
      <c r="CW327" s="12"/>
      <c r="CX327" s="12"/>
      <c r="CY327" s="46"/>
      <c r="CZ327" s="46"/>
      <c r="DA327" s="46"/>
      <c r="DB327" s="12" t="s">
        <v>1790</v>
      </c>
      <c r="DC327" s="12">
        <v>0</v>
      </c>
      <c r="DD327" s="12">
        <v>0</v>
      </c>
      <c r="DE327" s="5"/>
      <c r="DF327" s="5">
        <f>VLOOKUP($C327,'[25]Mau 2'!$C$9:$J$15,6,0)</f>
        <v>0</v>
      </c>
      <c r="DG327" s="194"/>
      <c r="DH327" s="194"/>
      <c r="DI327" s="194"/>
      <c r="DJ327" s="194"/>
    </row>
    <row r="328" spans="1:116" s="6" customFormat="1" ht="30" hidden="1" customHeight="1" x14ac:dyDescent="0.25">
      <c r="A328" s="12">
        <f>IF(C328="","",SUBTOTAL(3,$D$24:D328))</f>
        <v>24</v>
      </c>
      <c r="B328" s="12">
        <f>COUNTIF($E$24:E328,E328)</f>
        <v>1</v>
      </c>
      <c r="C328" s="4" t="s">
        <v>246</v>
      </c>
      <c r="D328" s="12" t="str">
        <f>VLOOKUP(C328,'[1]XET CUOI NAM'!$D$9:$E$332,2,0)</f>
        <v>01015042</v>
      </c>
      <c r="E328" s="12" t="s">
        <v>419</v>
      </c>
      <c r="F328" s="12" t="s">
        <v>378</v>
      </c>
      <c r="G328" s="49"/>
      <c r="H328" s="46">
        <f>VLOOKUP($D328,'[2]CSTD CS'!$D$26:$X$346,3,0)</f>
        <v>0</v>
      </c>
      <c r="I328" s="46"/>
      <c r="J328" s="46">
        <f>VLOOKUP($D328,'[2]CSTD CS'!$D$26:$X$346,5,0)</f>
        <v>0</v>
      </c>
      <c r="K328" s="3"/>
      <c r="L328" s="46">
        <f>VLOOKUP($D328,'[2]CSTD CS'!$D$26:$X$346,4,0)</f>
        <v>0</v>
      </c>
      <c r="M328" s="46"/>
      <c r="N328" s="49"/>
      <c r="O328" s="46">
        <f>VLOOKUP($D328,'[2]CSTD CS'!$D$26:$X$346,6,0)</f>
        <v>0</v>
      </c>
      <c r="P328" s="46"/>
      <c r="Q328" s="46">
        <f>VLOOKUP($D328,'[2]CSTD CS'!$D$26:$X$346,8,0)</f>
        <v>0</v>
      </c>
      <c r="R328" s="3"/>
      <c r="S328" s="46">
        <f>VLOOKUP($D328,'[2]CSTD CS'!$D$26:$X$346,7,0)</f>
        <v>0</v>
      </c>
      <c r="T328" s="46"/>
      <c r="U328" s="49"/>
      <c r="V328" s="46">
        <f>VLOOKUP($D328,'[2]CSTD CS'!$D$26:$X$346,9,0)</f>
        <v>0</v>
      </c>
      <c r="W328" s="46"/>
      <c r="X328" s="46">
        <f>VLOOKUP($D328,'[2]CSTD CS'!$D$26:$X$346,11,0)</f>
        <v>0</v>
      </c>
      <c r="Y328" s="3"/>
      <c r="Z328" s="46">
        <f>VLOOKUP($D328,'[2]CSTD CS'!$D$26:$X$346,10,0)</f>
        <v>0</v>
      </c>
      <c r="AA328" s="46"/>
      <c r="AB328" s="49"/>
      <c r="AC328" s="46">
        <f>VLOOKUP($D328,'[2]CSTD CS'!$D$26:$X$346,12,0)</f>
        <v>0</v>
      </c>
      <c r="AD328" s="46"/>
      <c r="AE328" s="46">
        <f>VLOOKUP($D328,'[2]CSTD CS'!$D$26:$X$346,14,0)</f>
        <v>0</v>
      </c>
      <c r="AF328" s="3"/>
      <c r="AG328" s="46">
        <f>VLOOKUP($D328,'[2]CSTD CS'!$D$26:$X$346,13,0)</f>
        <v>0</v>
      </c>
      <c r="AH328" s="46"/>
      <c r="AI328" s="49"/>
      <c r="AJ328" s="46">
        <f>VLOOKUP($D328,'[2]CSTD CS'!$D$26:$X$346,15,0)</f>
        <v>0</v>
      </c>
      <c r="AK328" s="46"/>
      <c r="AL328" s="46">
        <f>VLOOKUP($D328,'[2]CSTD CS'!$D$26:$X$346,17,0)</f>
        <v>0</v>
      </c>
      <c r="AM328" s="3"/>
      <c r="AN328" s="46">
        <f>VLOOKUP($D328,'[2]CSTD CS'!$D$26:$X$346,16,0)</f>
        <v>0</v>
      </c>
      <c r="AO328" s="46"/>
      <c r="AP328" s="41"/>
      <c r="AQ328" s="46">
        <f>VLOOKUP($D328,'[3]CSTD CS'!$D$25:$AD$344,13,0)</f>
        <v>0</v>
      </c>
      <c r="AR328" s="46"/>
      <c r="AS328" s="3">
        <v>0</v>
      </c>
      <c r="AT328" s="3"/>
      <c r="AU328" s="46"/>
      <c r="AV328" s="3"/>
      <c r="AW328" s="56"/>
      <c r="AX328" s="46">
        <f>VLOOKUP($D328,'[3]CSTD CS'!$D$25:$AD$344,15,0)</f>
        <v>0</v>
      </c>
      <c r="AY328" s="46"/>
      <c r="AZ328" s="3">
        <v>0</v>
      </c>
      <c r="BA328" s="3"/>
      <c r="BB328" s="46"/>
      <c r="BC328" s="3"/>
      <c r="BD328" s="33"/>
      <c r="BE328" s="46">
        <f>VLOOKUP($D328,'[3]CSTD CS'!$D$25:$AD$344,17,0)</f>
        <v>0</v>
      </c>
      <c r="BF328" s="46"/>
      <c r="BG328" s="3">
        <v>0</v>
      </c>
      <c r="BH328" s="3"/>
      <c r="BI328" s="46"/>
      <c r="BJ328" s="46"/>
      <c r="BK328" s="46"/>
      <c r="BL328" s="66"/>
      <c r="BM328" s="46">
        <f>VLOOKUP($D328,'[3]CSTD CS'!$D$25:$AD$344,20,0)</f>
        <v>0</v>
      </c>
      <c r="BN328" s="46"/>
      <c r="BO328" s="3">
        <v>0</v>
      </c>
      <c r="BP328" s="46"/>
      <c r="BQ328" s="46"/>
      <c r="BR328" s="46"/>
      <c r="BS328" s="46"/>
      <c r="BT328" s="66"/>
      <c r="BU328" s="46">
        <f>VLOOKUP($D328,'[3]CSTD CS'!$D$25:$AA$344,23,0)</f>
        <v>0</v>
      </c>
      <c r="BV328" s="46" t="str">
        <f>VLOOKUP(C328,'[5]TH chi tiet'!$N$15:$Q$161,4,0)</f>
        <v>X</v>
      </c>
      <c r="BW328" s="3" t="s">
        <v>1215</v>
      </c>
      <c r="BX328" s="3"/>
      <c r="BY328" s="46"/>
      <c r="BZ328" s="46"/>
      <c r="CA328" s="46"/>
      <c r="CB328" s="46"/>
      <c r="CC328" s="46" t="str">
        <f>VLOOKUP($D328,'[3]CSTD CS'!$D$25:$AD$344,25,0)</f>
        <v>HTXS NV</v>
      </c>
      <c r="CD328" s="46"/>
      <c r="CE328" s="46"/>
      <c r="CF328" s="3">
        <v>0</v>
      </c>
      <c r="CG328" s="46"/>
      <c r="CH328" s="46">
        <f>VLOOKUP(D328,[7]LTT!$D$10:$Q$342,10,0)</f>
        <v>0</v>
      </c>
      <c r="CI328" s="3"/>
      <c r="CJ328" s="12" t="str">
        <f>VLOOKUP(D328,'[8]XET CUOI NAM'!$E$9:$BF$332,53,0)</f>
        <v>HTXS NV</v>
      </c>
      <c r="CK328" s="12" t="str">
        <f>VLOOKUP($D328,'[9]Mau 6'!$D$10:$R$333,7,0)</f>
        <v>X</v>
      </c>
      <c r="CL328" s="12" t="str">
        <f>VLOOKUP(D328,[10]PL7!$F$17:$G$117,2,0)</f>
        <v>X</v>
      </c>
      <c r="CM328" s="3" t="s">
        <v>1556</v>
      </c>
      <c r="CN328" s="12"/>
      <c r="CO328" s="12">
        <f>VLOOKUP($D328,'[9]Mau 6'!$D$10:$R$333,10,0)</f>
        <v>0</v>
      </c>
      <c r="CP328" s="46"/>
      <c r="CQ328" s="12">
        <f>VLOOKUP($D328,'[9]Mau 6'!$D$10:$R$333,10,0)</f>
        <v>0</v>
      </c>
      <c r="CR328" s="12">
        <f>VLOOKUP($D328,'[9]Mau 6'!$D$10:$R$333,10,0)</f>
        <v>0</v>
      </c>
      <c r="CS328" s="12" t="s">
        <v>371</v>
      </c>
      <c r="CT328" s="12" t="s">
        <v>315</v>
      </c>
      <c r="CU328" s="12" t="str">
        <f>VLOOKUP($D328,'[11]XET CUOI NAM'!$E$9:$BF$336,47,0)</f>
        <v>Tốt</v>
      </c>
      <c r="CV328" s="3" t="s">
        <v>1758</v>
      </c>
      <c r="CW328" s="12"/>
      <c r="CX328" s="203" t="s">
        <v>315</v>
      </c>
      <c r="CY328" s="46"/>
      <c r="CZ328" s="46"/>
      <c r="DA328" s="46"/>
      <c r="DB328" s="12" t="s">
        <v>2227</v>
      </c>
      <c r="DC328" s="12" t="s">
        <v>315</v>
      </c>
      <c r="DD328" s="12" t="s">
        <v>2227</v>
      </c>
      <c r="DE328" s="17" t="s">
        <v>2185</v>
      </c>
      <c r="DF328" s="5" t="s">
        <v>315</v>
      </c>
      <c r="DG328" s="191"/>
      <c r="DH328" s="191"/>
      <c r="DI328" s="191"/>
      <c r="DJ328" s="205"/>
    </row>
    <row r="329" spans="1:116" s="16" customFormat="1" ht="30" hidden="1" customHeight="1" x14ac:dyDescent="0.25">
      <c r="A329" s="12">
        <f>ROW()-23</f>
        <v>306</v>
      </c>
      <c r="B329" s="12">
        <f>COUNTIF($E$24:E329,E329)</f>
        <v>2</v>
      </c>
      <c r="C329" s="17" t="s">
        <v>217</v>
      </c>
      <c r="D329" s="12" t="str">
        <f>VLOOKUP(C329,'[1]XET CUOI NAM'!$D$9:$E$332,2,0)</f>
        <v>01018003</v>
      </c>
      <c r="E329" s="12" t="s">
        <v>419</v>
      </c>
      <c r="F329" s="12" t="s">
        <v>378</v>
      </c>
      <c r="G329" s="49"/>
      <c r="H329" s="46">
        <f>VLOOKUP($D329,'[2]CSTD CS'!$D$26:$X$346,3,0)</f>
        <v>0</v>
      </c>
      <c r="I329" s="46"/>
      <c r="J329" s="46">
        <f>VLOOKUP($D329,'[2]CSTD CS'!$D$26:$X$346,5,0)</f>
        <v>0</v>
      </c>
      <c r="K329" s="3"/>
      <c r="L329" s="46">
        <f>VLOOKUP($D329,'[2]CSTD CS'!$D$26:$X$346,4,0)</f>
        <v>0</v>
      </c>
      <c r="M329" s="46"/>
      <c r="N329" s="49"/>
      <c r="O329" s="46">
        <f>VLOOKUP($D329,'[2]CSTD CS'!$D$26:$X$346,6,0)</f>
        <v>0</v>
      </c>
      <c r="P329" s="46"/>
      <c r="Q329" s="46">
        <f>VLOOKUP($D329,'[2]CSTD CS'!$D$26:$X$346,8,0)</f>
        <v>0</v>
      </c>
      <c r="R329" s="3"/>
      <c r="S329" s="46">
        <f>VLOOKUP($D329,'[2]CSTD CS'!$D$26:$X$346,7,0)</f>
        <v>0</v>
      </c>
      <c r="T329" s="46"/>
      <c r="U329" s="49"/>
      <c r="V329" s="46">
        <f>VLOOKUP($D329,'[2]CSTD CS'!$D$26:$X$346,9,0)</f>
        <v>0</v>
      </c>
      <c r="W329" s="46"/>
      <c r="X329" s="46">
        <f>VLOOKUP($D329,'[2]CSTD CS'!$D$26:$X$346,11,0)</f>
        <v>0</v>
      </c>
      <c r="Y329" s="3"/>
      <c r="Z329" s="46">
        <f>VLOOKUP($D329,'[2]CSTD CS'!$D$26:$X$346,10,0)</f>
        <v>0</v>
      </c>
      <c r="AA329" s="46"/>
      <c r="AB329" s="49"/>
      <c r="AC329" s="46">
        <f>VLOOKUP($D329,'[2]CSTD CS'!$D$26:$X$346,12,0)</f>
        <v>0</v>
      </c>
      <c r="AD329" s="46"/>
      <c r="AE329" s="46">
        <f>VLOOKUP($D329,'[2]CSTD CS'!$D$26:$X$346,14,0)</f>
        <v>0</v>
      </c>
      <c r="AF329" s="3"/>
      <c r="AG329" s="46">
        <f>VLOOKUP($D329,'[2]CSTD CS'!$D$26:$X$346,13,0)</f>
        <v>0</v>
      </c>
      <c r="AH329" s="46"/>
      <c r="AI329" s="49"/>
      <c r="AJ329" s="46">
        <f>VLOOKUP($D329,'[2]CSTD CS'!$D$26:$X$346,15,0)</f>
        <v>0</v>
      </c>
      <c r="AK329" s="46"/>
      <c r="AL329" s="46">
        <f>VLOOKUP($D329,'[2]CSTD CS'!$D$26:$X$346,17,0)</f>
        <v>0</v>
      </c>
      <c r="AM329" s="3"/>
      <c r="AN329" s="46">
        <f>VLOOKUP($D329,'[2]CSTD CS'!$D$26:$X$346,16,0)</f>
        <v>0</v>
      </c>
      <c r="AO329" s="46"/>
      <c r="AP329" s="41"/>
      <c r="AQ329" s="46">
        <f>VLOOKUP($D329,'[3]CSTD CS'!$D$25:$AD$344,13,0)</f>
        <v>0</v>
      </c>
      <c r="AR329" s="46"/>
      <c r="AS329" s="3" t="s">
        <v>752</v>
      </c>
      <c r="AT329" s="3"/>
      <c r="AU329" s="46"/>
      <c r="AV329" s="3"/>
      <c r="AW329" s="28"/>
      <c r="AX329" s="46">
        <f>VLOOKUP($D329,'[3]CSTD CS'!$D$25:$AD$344,15,0)</f>
        <v>0</v>
      </c>
      <c r="AY329" s="46"/>
      <c r="AZ329" s="3">
        <v>0</v>
      </c>
      <c r="BA329" s="3"/>
      <c r="BB329" s="46"/>
      <c r="BC329" s="3"/>
      <c r="BD329" s="33"/>
      <c r="BE329" s="46">
        <f>VLOOKUP($D329,'[3]CSTD CS'!$D$25:$AD$344,17,0)</f>
        <v>0</v>
      </c>
      <c r="BF329" s="46"/>
      <c r="BG329" s="3">
        <v>0</v>
      </c>
      <c r="BH329" s="3"/>
      <c r="BI329" s="46"/>
      <c r="BJ329" s="46"/>
      <c r="BK329" s="46"/>
      <c r="BL329" s="2"/>
      <c r="BM329" s="46">
        <f>VLOOKUP($D329,'[3]CSTD CS'!$D$25:$AD$344,20,0)</f>
        <v>0</v>
      </c>
      <c r="BN329" s="46">
        <f>VLOOKUP(C329,'[4]TH cham SK'!$P$19:$S$167,4,0)</f>
        <v>0</v>
      </c>
      <c r="BO329" s="3" t="s">
        <v>1066</v>
      </c>
      <c r="BP329" s="46"/>
      <c r="BQ329" s="46"/>
      <c r="BR329" s="46"/>
      <c r="BS329" s="46"/>
      <c r="BT329" s="2"/>
      <c r="BU329" s="46">
        <f>VLOOKUP($D329,'[3]CSTD CS'!$D$25:$AA$344,23,0)</f>
        <v>0</v>
      </c>
      <c r="BV329" s="46"/>
      <c r="BW329" s="3">
        <v>0</v>
      </c>
      <c r="BX329" s="3"/>
      <c r="BY329" s="46"/>
      <c r="BZ329" s="46"/>
      <c r="CA329" s="46"/>
      <c r="CB329" s="46"/>
      <c r="CC329" s="46" t="str">
        <f>VLOOKUP($D329,'[3]CSTD CS'!$D$25:$AD$344,25,0)</f>
        <v>HTXS NV</v>
      </c>
      <c r="CD329" s="46"/>
      <c r="CE329" s="46"/>
      <c r="CF329" s="3" t="s">
        <v>1376</v>
      </c>
      <c r="CG329" s="46"/>
      <c r="CH329" s="46">
        <f>VLOOKUP(D329,[7]LTT!$D$10:$Q$342,10,0)</f>
        <v>0</v>
      </c>
      <c r="CI329" s="3"/>
      <c r="CJ329" s="12" t="str">
        <f>VLOOKUP(D329,'[8]XET CUOI NAM'!$E$9:$BF$332,53,0)</f>
        <v>HTT NV</v>
      </c>
      <c r="CK329" s="12">
        <f>VLOOKUP($D329,'[9]Mau 6'!$D$10:$R$333,7,0)</f>
        <v>0</v>
      </c>
      <c r="CL329" s="12"/>
      <c r="CM329" s="3" t="s">
        <v>1557</v>
      </c>
      <c r="CN329" s="12">
        <f t="shared" ref="CN329:CN334" si="21">SUM(COUNTIF(BU329,"x"),COUNTIF(CD329,"x"),COUNTIF(CK329,"x"))</f>
        <v>0</v>
      </c>
      <c r="CO329" s="12">
        <f>VLOOKUP($D329,'[9]Mau 6'!$D$10:$R$333,10,0)</f>
        <v>0</v>
      </c>
      <c r="CP329" s="46"/>
      <c r="CQ329" s="12">
        <f>VLOOKUP($D329,'[9]Mau 6'!$D$10:$R$333,10,0)</f>
        <v>0</v>
      </c>
      <c r="CR329" s="12">
        <f>VLOOKUP($D329,'[9]Mau 6'!$D$10:$R$333,10,0)</f>
        <v>0</v>
      </c>
      <c r="CS329" s="12" t="s">
        <v>431</v>
      </c>
      <c r="CT329" s="12"/>
      <c r="CU329" s="12"/>
      <c r="CV329" s="3"/>
      <c r="CW329" s="12"/>
      <c r="CX329" s="12"/>
      <c r="CY329" s="46"/>
      <c r="CZ329" s="46"/>
      <c r="DA329" s="46"/>
      <c r="DB329" s="12" t="s">
        <v>2227</v>
      </c>
      <c r="DC329" s="12">
        <v>0</v>
      </c>
      <c r="DD329" s="12">
        <v>0</v>
      </c>
      <c r="DE329" s="5"/>
      <c r="DF329" s="5">
        <f>VLOOKUP($C329,'[26]Mau 2'!$C$9:$J$15,6,0)</f>
        <v>0</v>
      </c>
      <c r="DG329" s="194"/>
      <c r="DH329" s="194"/>
      <c r="DI329" s="194"/>
      <c r="DJ329" s="194"/>
    </row>
    <row r="330" spans="1:116" s="16" customFormat="1" ht="30" hidden="1" customHeight="1" x14ac:dyDescent="0.25">
      <c r="A330" s="12">
        <f>ROW()-23</f>
        <v>307</v>
      </c>
      <c r="B330" s="12">
        <f>COUNTIF($E$24:E330,E330)</f>
        <v>3</v>
      </c>
      <c r="C330" s="17" t="s">
        <v>218</v>
      </c>
      <c r="D330" s="12" t="str">
        <f>VLOOKUP(C330,'[1]XET CUOI NAM'!$D$9:$E$332,2,0)</f>
        <v>01018002</v>
      </c>
      <c r="E330" s="12" t="s">
        <v>419</v>
      </c>
      <c r="F330" s="12" t="s">
        <v>378</v>
      </c>
      <c r="G330" s="49"/>
      <c r="H330" s="46">
        <f>VLOOKUP($D330,'[2]CSTD CS'!$D$26:$X$346,3,0)</f>
        <v>0</v>
      </c>
      <c r="I330" s="46"/>
      <c r="J330" s="46">
        <f>VLOOKUP($D330,'[2]CSTD CS'!$D$26:$X$346,5,0)</f>
        <v>0</v>
      </c>
      <c r="K330" s="3"/>
      <c r="L330" s="46">
        <f>VLOOKUP($D330,'[2]CSTD CS'!$D$26:$X$346,4,0)</f>
        <v>0</v>
      </c>
      <c r="M330" s="46"/>
      <c r="N330" s="49"/>
      <c r="O330" s="46">
        <f>VLOOKUP($D330,'[2]CSTD CS'!$D$26:$X$346,6,0)</f>
        <v>0</v>
      </c>
      <c r="P330" s="46"/>
      <c r="Q330" s="46">
        <f>VLOOKUP($D330,'[2]CSTD CS'!$D$26:$X$346,8,0)</f>
        <v>0</v>
      </c>
      <c r="R330" s="3"/>
      <c r="S330" s="46">
        <f>VLOOKUP($D330,'[2]CSTD CS'!$D$26:$X$346,7,0)</f>
        <v>0</v>
      </c>
      <c r="T330" s="46"/>
      <c r="U330" s="49"/>
      <c r="V330" s="46">
        <f>VLOOKUP($D330,'[2]CSTD CS'!$D$26:$X$346,9,0)</f>
        <v>0</v>
      </c>
      <c r="W330" s="46"/>
      <c r="X330" s="46">
        <f>VLOOKUP($D330,'[2]CSTD CS'!$D$26:$X$346,11,0)</f>
        <v>0</v>
      </c>
      <c r="Y330" s="3"/>
      <c r="Z330" s="46">
        <f>VLOOKUP($D330,'[2]CSTD CS'!$D$26:$X$346,10,0)</f>
        <v>0</v>
      </c>
      <c r="AA330" s="46"/>
      <c r="AB330" s="49"/>
      <c r="AC330" s="46">
        <f>VLOOKUP($D330,'[2]CSTD CS'!$D$26:$X$346,12,0)</f>
        <v>0</v>
      </c>
      <c r="AD330" s="46"/>
      <c r="AE330" s="46">
        <f>VLOOKUP($D330,'[2]CSTD CS'!$D$26:$X$346,14,0)</f>
        <v>0</v>
      </c>
      <c r="AF330" s="3"/>
      <c r="AG330" s="46">
        <f>VLOOKUP($D330,'[2]CSTD CS'!$D$26:$X$346,13,0)</f>
        <v>0</v>
      </c>
      <c r="AH330" s="46"/>
      <c r="AI330" s="49"/>
      <c r="AJ330" s="46">
        <f>VLOOKUP($D330,'[2]CSTD CS'!$D$26:$X$346,15,0)</f>
        <v>0</v>
      </c>
      <c r="AK330" s="46"/>
      <c r="AL330" s="46">
        <f>VLOOKUP($D330,'[2]CSTD CS'!$D$26:$X$346,17,0)</f>
        <v>0</v>
      </c>
      <c r="AM330" s="3"/>
      <c r="AN330" s="46">
        <f>VLOOKUP($D330,'[2]CSTD CS'!$D$26:$X$346,16,0)</f>
        <v>0</v>
      </c>
      <c r="AO330" s="46"/>
      <c r="AP330" s="51"/>
      <c r="AQ330" s="46">
        <f>VLOOKUP($D330,'[3]CSTD CS'!$D$25:$AD$344,13,0)</f>
        <v>0</v>
      </c>
      <c r="AR330" s="46"/>
      <c r="AS330" s="3" t="s">
        <v>753</v>
      </c>
      <c r="AT330" s="3"/>
      <c r="AU330" s="46"/>
      <c r="AV330" s="3"/>
      <c r="AW330" s="28"/>
      <c r="AX330" s="46">
        <f>VLOOKUP($D330,'[3]CSTD CS'!$D$25:$AD$344,15,0)</f>
        <v>0</v>
      </c>
      <c r="AY330" s="46"/>
      <c r="AZ330" s="3">
        <v>0</v>
      </c>
      <c r="BA330" s="3"/>
      <c r="BB330" s="46"/>
      <c r="BC330" s="3"/>
      <c r="BD330" s="33"/>
      <c r="BE330" s="46">
        <f>VLOOKUP($D330,'[3]CSTD CS'!$D$25:$AD$344,17,0)</f>
        <v>0</v>
      </c>
      <c r="BF330" s="46"/>
      <c r="BG330" s="3">
        <v>0</v>
      </c>
      <c r="BH330" s="3"/>
      <c r="BI330" s="46"/>
      <c r="BJ330" s="46"/>
      <c r="BK330" s="46"/>
      <c r="BL330" s="78"/>
      <c r="BM330" s="46">
        <f>VLOOKUP($D330,'[3]CSTD CS'!$D$25:$AD$344,20,0)</f>
        <v>0</v>
      </c>
      <c r="BN330" s="46"/>
      <c r="BO330" s="3">
        <v>0</v>
      </c>
      <c r="BP330" s="46"/>
      <c r="BQ330" s="46"/>
      <c r="BR330" s="46"/>
      <c r="BS330" s="46"/>
      <c r="BT330" s="78"/>
      <c r="BU330" s="46">
        <f>VLOOKUP($D330,'[3]CSTD CS'!$D$25:$AA$344,23,0)</f>
        <v>0</v>
      </c>
      <c r="BV330" s="46"/>
      <c r="BW330" s="3">
        <v>0</v>
      </c>
      <c r="BX330" s="3"/>
      <c r="BY330" s="46"/>
      <c r="BZ330" s="46"/>
      <c r="CA330" s="46"/>
      <c r="CB330" s="46"/>
      <c r="CC330" s="46" t="str">
        <f>VLOOKUP($D330,'[3]CSTD CS'!$D$25:$AD$344,25,0)</f>
        <v>HTXS NV</v>
      </c>
      <c r="CD330" s="46"/>
      <c r="CE330" s="46"/>
      <c r="CF330" s="3" t="s">
        <v>1377</v>
      </c>
      <c r="CG330" s="46"/>
      <c r="CH330" s="46">
        <f>VLOOKUP(D330,[7]LTT!$D$10:$Q$342,10,0)</f>
        <v>0</v>
      </c>
      <c r="CI330" s="3"/>
      <c r="CJ330" s="12" t="str">
        <f>VLOOKUP(D330,'[8]XET CUOI NAM'!$E$9:$BF$332,53,0)</f>
        <v>HTXS NV</v>
      </c>
      <c r="CK330" s="12">
        <f>VLOOKUP($D330,'[9]Mau 6'!$D$10:$R$333,7,0)</f>
        <v>0</v>
      </c>
      <c r="CL330" s="12" t="str">
        <f>VLOOKUP(D330,[10]PL7!$F$17:$G$117,2,0)</f>
        <v>X</v>
      </c>
      <c r="CM330" s="3" t="s">
        <v>1558</v>
      </c>
      <c r="CN330" s="12">
        <f t="shared" si="21"/>
        <v>0</v>
      </c>
      <c r="CO330" s="12">
        <f>VLOOKUP($D330,'[9]Mau 6'!$D$10:$R$333,10,0)</f>
        <v>0</v>
      </c>
      <c r="CP330" s="46"/>
      <c r="CQ330" s="12">
        <f>VLOOKUP($D330,'[9]Mau 6'!$D$10:$R$333,10,0)</f>
        <v>0</v>
      </c>
      <c r="CR330" s="12">
        <f>VLOOKUP($D330,'[9]Mau 6'!$D$10:$R$333,10,0)</f>
        <v>0</v>
      </c>
      <c r="CS330" s="12" t="s">
        <v>371</v>
      </c>
      <c r="CT330" s="12"/>
      <c r="CU330" s="12" t="str">
        <f>VLOOKUP($D330,'[11]XET CUOI NAM'!$E$9:$BF$336,47,0)</f>
        <v>Tốt</v>
      </c>
      <c r="CV330" s="3" t="s">
        <v>1759</v>
      </c>
      <c r="CW330" s="12"/>
      <c r="CX330" s="203" t="s">
        <v>315</v>
      </c>
      <c r="CY330" s="46"/>
      <c r="CZ330" s="46"/>
      <c r="DA330" s="46"/>
      <c r="DB330" s="12" t="s">
        <v>2227</v>
      </c>
      <c r="DC330" s="12">
        <v>0</v>
      </c>
      <c r="DD330" s="12">
        <v>0</v>
      </c>
      <c r="DE330" s="5"/>
      <c r="DF330" s="5">
        <f>VLOOKUP($C330,'[26]Mau 2'!$C$9:$J$15,6,0)</f>
        <v>0</v>
      </c>
      <c r="DG330" s="194"/>
      <c r="DH330" s="194"/>
      <c r="DI330" s="194"/>
      <c r="DJ330" s="194"/>
    </row>
    <row r="331" spans="1:116" s="16" customFormat="1" ht="30" hidden="1" customHeight="1" x14ac:dyDescent="0.25">
      <c r="A331" s="12">
        <f>IF(C331="","",SUBTOTAL(3,$D$24:D331))</f>
        <v>24</v>
      </c>
      <c r="B331" s="12">
        <f>COUNTIF($E$24:E331,E331)</f>
        <v>4</v>
      </c>
      <c r="C331" s="17" t="s">
        <v>219</v>
      </c>
      <c r="D331" s="12" t="str">
        <f>VLOOKUP(C331,'[1]XET CUOI NAM'!$D$9:$E$332,2,0)</f>
        <v>01018005</v>
      </c>
      <c r="E331" s="12" t="s">
        <v>419</v>
      </c>
      <c r="F331" s="12" t="s">
        <v>378</v>
      </c>
      <c r="G331" s="49"/>
      <c r="H331" s="46" t="str">
        <f>VLOOKUP($D331,'[2]CSTD CS'!$D$26:$X$346,3,0)</f>
        <v>x</v>
      </c>
      <c r="I331" s="46"/>
      <c r="J331" s="46" t="str">
        <f>VLOOKUP($D331,'[2]CSTD CS'!$D$26:$X$346,5,0)</f>
        <v>Chuyển phương pháp phân loại BBK thành phương pháp phân loại DDC cho kho sách</v>
      </c>
      <c r="K331" s="3"/>
      <c r="L331" s="46" t="str">
        <f>VLOOKUP($D331,'[2]CSTD CS'!$D$26:$X$346,4,0)</f>
        <v>x</v>
      </c>
      <c r="M331" s="46"/>
      <c r="N331" s="49"/>
      <c r="O331" s="46">
        <f>VLOOKUP($D331,'[2]CSTD CS'!$D$26:$X$346,6,0)</f>
        <v>0</v>
      </c>
      <c r="P331" s="46"/>
      <c r="Q331" s="46">
        <f>VLOOKUP($D331,'[2]CSTD CS'!$D$26:$X$346,8,0)</f>
        <v>0</v>
      </c>
      <c r="R331" s="3"/>
      <c r="S331" s="46">
        <f>VLOOKUP($D331,'[2]CSTD CS'!$D$26:$X$346,7,0)</f>
        <v>0</v>
      </c>
      <c r="T331" s="46"/>
      <c r="U331" s="49"/>
      <c r="V331" s="46" t="str">
        <f>VLOOKUP($D331,'[2]CSTD CS'!$D$26:$X$346,9,0)</f>
        <v>x</v>
      </c>
      <c r="W331" s="46"/>
      <c r="X331" s="46" t="str">
        <f>VLOOKUP($D331,'[2]CSTD CS'!$D$26:$X$346,11,0)</f>
        <v>Ứng dụng VEMIS.Library trong phân loại sách</v>
      </c>
      <c r="Y331" s="3"/>
      <c r="Z331" s="46">
        <f>VLOOKUP($D331,'[2]CSTD CS'!$D$26:$X$346,10,0)</f>
        <v>0</v>
      </c>
      <c r="AA331" s="46"/>
      <c r="AB331" s="49"/>
      <c r="AC331" s="46" t="str">
        <f>VLOOKUP($D331,'[2]CSTD CS'!$D$26:$X$346,12,0)</f>
        <v>x</v>
      </c>
      <c r="AD331" s="46"/>
      <c r="AE331" s="46" t="str">
        <f>VLOOKUP($D331,'[2]CSTD CS'!$D$26:$X$346,14,0)</f>
        <v>Giải pháp nâng cao chất lượng phục vụ của thư viện Trường CĐKT Lý Tự Trọng</v>
      </c>
      <c r="AF331" s="3"/>
      <c r="AG331" s="46" t="str">
        <f>VLOOKUP($D331,'[2]CSTD CS'!$D$26:$X$346,13,0)</f>
        <v>x</v>
      </c>
      <c r="AH331" s="46"/>
      <c r="AI331" s="49"/>
      <c r="AJ331" s="46">
        <f>VLOOKUP($D331,'[2]CSTD CS'!$D$26:$X$346,15,0)</f>
        <v>0</v>
      </c>
      <c r="AK331" s="46"/>
      <c r="AL331" s="46">
        <f>VLOOKUP($D331,'[2]CSTD CS'!$D$26:$X$346,17,0)</f>
        <v>0</v>
      </c>
      <c r="AM331" s="3"/>
      <c r="AN331" s="46">
        <f>VLOOKUP($D331,'[2]CSTD CS'!$D$26:$X$346,16,0)</f>
        <v>0</v>
      </c>
      <c r="AO331" s="46"/>
      <c r="AP331" s="51"/>
      <c r="AQ331" s="46">
        <f>VLOOKUP($D331,'[3]CSTD CS'!$D$25:$AD$344,13,0)</f>
        <v>0</v>
      </c>
      <c r="AR331" s="46"/>
      <c r="AS331" s="3" t="s">
        <v>754</v>
      </c>
      <c r="AT331" s="3"/>
      <c r="AU331" s="46"/>
      <c r="AV331" s="3"/>
      <c r="AW331" s="28"/>
      <c r="AX331" s="46">
        <f>VLOOKUP($D331,'[3]CSTD CS'!$D$25:$AD$344,15,0)</f>
        <v>0</v>
      </c>
      <c r="AY331" s="46"/>
      <c r="AZ331" s="3">
        <v>0</v>
      </c>
      <c r="BA331" s="3"/>
      <c r="BB331" s="46"/>
      <c r="BC331" s="3"/>
      <c r="BD331" s="33"/>
      <c r="BE331" s="46">
        <f>VLOOKUP($D331,'[3]CSTD CS'!$D$25:$AD$344,17,0)</f>
        <v>0</v>
      </c>
      <c r="BF331" s="46"/>
      <c r="BG331" s="3">
        <v>0</v>
      </c>
      <c r="BH331" s="3"/>
      <c r="BI331" s="46"/>
      <c r="BJ331" s="46"/>
      <c r="BK331" s="46"/>
      <c r="BL331" s="3"/>
      <c r="BM331" s="46">
        <f>VLOOKUP($D331,'[3]CSTD CS'!$D$25:$AD$344,20,0)</f>
        <v>0</v>
      </c>
      <c r="BN331" s="46"/>
      <c r="BO331" s="3">
        <v>0</v>
      </c>
      <c r="BP331" s="46"/>
      <c r="BQ331" s="46"/>
      <c r="BR331" s="46"/>
      <c r="BS331" s="46"/>
      <c r="BT331" s="3"/>
      <c r="BU331" s="46">
        <f>VLOOKUP($D331,'[3]CSTD CS'!$D$25:$AA$344,23,0)</f>
        <v>0</v>
      </c>
      <c r="BV331" s="46"/>
      <c r="BW331" s="3">
        <v>0</v>
      </c>
      <c r="BX331" s="3"/>
      <c r="BY331" s="46"/>
      <c r="BZ331" s="46"/>
      <c r="CA331" s="46"/>
      <c r="CB331" s="46"/>
      <c r="CC331" s="46" t="str">
        <f>VLOOKUP($D331,'[3]CSTD CS'!$D$25:$AD$344,25,0)</f>
        <v>HTXS NV</v>
      </c>
      <c r="CD331" s="46"/>
      <c r="CE331" s="46" t="s">
        <v>315</v>
      </c>
      <c r="CF331" s="3" t="s">
        <v>1378</v>
      </c>
      <c r="CG331" s="46"/>
      <c r="CH331" s="46">
        <f>VLOOKUP(D331,[7]LTT!$D$10:$Q$342,10,0)</f>
        <v>0</v>
      </c>
      <c r="CI331" s="3"/>
      <c r="CJ331" s="12" t="str">
        <f>VLOOKUP(D331,'[8]XET CUOI NAM'!$E$9:$BF$332,53,0)</f>
        <v>HTXS NV</v>
      </c>
      <c r="CK331" s="12">
        <f>VLOOKUP($D331,'[9]Mau 6'!$D$10:$R$333,7,0)</f>
        <v>0</v>
      </c>
      <c r="CL331" s="12" t="str">
        <f>VLOOKUP(D331,[10]PL7!$F$17:$G$117,2,0)</f>
        <v>X</v>
      </c>
      <c r="CM331" s="3" t="s">
        <v>1559</v>
      </c>
      <c r="CN331" s="12">
        <f t="shared" si="21"/>
        <v>0</v>
      </c>
      <c r="CO331" s="12" t="s">
        <v>346</v>
      </c>
      <c r="CP331" s="46"/>
      <c r="CQ331" s="12"/>
      <c r="CR331" s="12"/>
      <c r="CS331" s="12" t="s">
        <v>371</v>
      </c>
      <c r="CT331" s="12"/>
      <c r="CU331" s="12" t="str">
        <f>VLOOKUP($D331,'[11]XET CUOI NAM'!$E$9:$BF$336,47,0)</f>
        <v>Tốt</v>
      </c>
      <c r="CV331" s="3" t="s">
        <v>1760</v>
      </c>
      <c r="CW331" s="12"/>
      <c r="CX331" s="203"/>
      <c r="CY331" s="46"/>
      <c r="CZ331" s="46"/>
      <c r="DA331" s="46"/>
      <c r="DB331" s="12" t="s">
        <v>2226</v>
      </c>
      <c r="DC331" s="12" t="s">
        <v>315</v>
      </c>
      <c r="DD331" s="12"/>
      <c r="DE331" s="17" t="s">
        <v>2186</v>
      </c>
      <c r="DF331" s="5">
        <f>VLOOKUP($C331,'[26]Mau 2'!$C$9:$J$15,6,0)</f>
        <v>0</v>
      </c>
      <c r="DG331" s="5" t="s">
        <v>315</v>
      </c>
      <c r="DH331" s="194"/>
      <c r="DI331" s="194"/>
      <c r="DJ331" s="194"/>
    </row>
    <row r="332" spans="1:116" s="6" customFormat="1" ht="30" hidden="1" customHeight="1" x14ac:dyDescent="0.25">
      <c r="A332" s="12">
        <f>IF(C332="","",SUBTOTAL(3,$D$24:D332))</f>
        <v>24</v>
      </c>
      <c r="B332" s="12">
        <f>COUNTIF($E$24:E332,E332)</f>
        <v>5</v>
      </c>
      <c r="C332" s="17" t="s">
        <v>220</v>
      </c>
      <c r="D332" s="12" t="str">
        <f>VLOOKUP(C332,'[1]XET CUOI NAM'!$D$9:$E$332,2,0)</f>
        <v>01018008</v>
      </c>
      <c r="E332" s="12" t="s">
        <v>419</v>
      </c>
      <c r="F332" s="12" t="s">
        <v>380</v>
      </c>
      <c r="G332" s="49"/>
      <c r="H332" s="46">
        <f>VLOOKUP($D332,'[2]CSTD CS'!$D$26:$X$346,3,0)</f>
        <v>0</v>
      </c>
      <c r="I332" s="46"/>
      <c r="J332" s="46">
        <f>VLOOKUP($D332,'[2]CSTD CS'!$D$26:$X$346,5,0)</f>
        <v>0</v>
      </c>
      <c r="K332" s="3"/>
      <c r="L332" s="46">
        <f>VLOOKUP($D332,'[2]CSTD CS'!$D$26:$X$346,4,0)</f>
        <v>0</v>
      </c>
      <c r="M332" s="46"/>
      <c r="N332" s="49"/>
      <c r="O332" s="46">
        <f>VLOOKUP($D332,'[2]CSTD CS'!$D$26:$X$346,6,0)</f>
        <v>0</v>
      </c>
      <c r="P332" s="46"/>
      <c r="Q332" s="46">
        <f>VLOOKUP($D332,'[2]CSTD CS'!$D$26:$X$346,8,0)</f>
        <v>0</v>
      </c>
      <c r="R332" s="3"/>
      <c r="S332" s="46">
        <f>VLOOKUP($D332,'[2]CSTD CS'!$D$26:$X$346,7,0)</f>
        <v>0</v>
      </c>
      <c r="T332" s="46"/>
      <c r="U332" s="49"/>
      <c r="V332" s="46">
        <f>VLOOKUP($D332,'[2]CSTD CS'!$D$26:$X$346,9,0)</f>
        <v>0</v>
      </c>
      <c r="W332" s="46"/>
      <c r="X332" s="46">
        <f>VLOOKUP($D332,'[2]CSTD CS'!$D$26:$X$346,11,0)</f>
        <v>0</v>
      </c>
      <c r="Y332" s="3"/>
      <c r="Z332" s="46">
        <f>VLOOKUP($D332,'[2]CSTD CS'!$D$26:$X$346,10,0)</f>
        <v>0</v>
      </c>
      <c r="AA332" s="46"/>
      <c r="AB332" s="49"/>
      <c r="AC332" s="46">
        <f>VLOOKUP($D332,'[2]CSTD CS'!$D$26:$X$346,12,0)</f>
        <v>0</v>
      </c>
      <c r="AD332" s="46"/>
      <c r="AE332" s="46">
        <f>VLOOKUP($D332,'[2]CSTD CS'!$D$26:$X$346,14,0)</f>
        <v>0</v>
      </c>
      <c r="AF332" s="3"/>
      <c r="AG332" s="46">
        <f>VLOOKUP($D332,'[2]CSTD CS'!$D$26:$X$346,13,0)</f>
        <v>0</v>
      </c>
      <c r="AH332" s="46"/>
      <c r="AI332" s="49"/>
      <c r="AJ332" s="46">
        <f>VLOOKUP($D332,'[2]CSTD CS'!$D$26:$X$346,15,0)</f>
        <v>0</v>
      </c>
      <c r="AK332" s="46"/>
      <c r="AL332" s="46">
        <f>VLOOKUP($D332,'[2]CSTD CS'!$D$26:$X$346,17,0)</f>
        <v>0</v>
      </c>
      <c r="AM332" s="3"/>
      <c r="AN332" s="46">
        <f>VLOOKUP($D332,'[2]CSTD CS'!$D$26:$X$346,16,0)</f>
        <v>0</v>
      </c>
      <c r="AO332" s="46"/>
      <c r="AP332" s="41"/>
      <c r="AQ332" s="46">
        <f>VLOOKUP($D332,'[3]CSTD CS'!$D$25:$AD$344,13,0)</f>
        <v>0</v>
      </c>
      <c r="AR332" s="46"/>
      <c r="AS332" s="3" t="s">
        <v>755</v>
      </c>
      <c r="AT332" s="3"/>
      <c r="AU332" s="46"/>
      <c r="AV332" s="3"/>
      <c r="AW332" s="28"/>
      <c r="AX332" s="46">
        <f>VLOOKUP($D332,'[3]CSTD CS'!$D$25:$AD$344,15,0)</f>
        <v>0</v>
      </c>
      <c r="AY332" s="46"/>
      <c r="AZ332" s="3">
        <v>0</v>
      </c>
      <c r="BA332" s="3"/>
      <c r="BB332" s="46"/>
      <c r="BC332" s="3"/>
      <c r="BD332" s="33"/>
      <c r="BE332" s="46">
        <f>VLOOKUP($D332,'[3]CSTD CS'!$D$25:$AD$344,17,0)</f>
        <v>0</v>
      </c>
      <c r="BF332" s="46"/>
      <c r="BG332" s="3">
        <v>0</v>
      </c>
      <c r="BH332" s="3"/>
      <c r="BI332" s="46"/>
      <c r="BJ332" s="46"/>
      <c r="BK332" s="46"/>
      <c r="BL332" s="77"/>
      <c r="BM332" s="46">
        <f>VLOOKUP($D332,'[3]CSTD CS'!$D$25:$AD$344,20,0)</f>
        <v>0</v>
      </c>
      <c r="BN332" s="46"/>
      <c r="BO332" s="3">
        <v>0</v>
      </c>
      <c r="BP332" s="46"/>
      <c r="BQ332" s="46"/>
      <c r="BR332" s="46"/>
      <c r="BS332" s="46"/>
      <c r="BT332" s="77"/>
      <c r="BU332" s="46">
        <f>VLOOKUP($D332,'[3]CSTD CS'!$D$25:$AA$344,23,0)</f>
        <v>0</v>
      </c>
      <c r="BV332" s="46" t="str">
        <f>VLOOKUP(C332,'[5]TH chi tiet'!$N$15:$Q$161,4,0)</f>
        <v>X</v>
      </c>
      <c r="BW332" s="3" t="s">
        <v>1216</v>
      </c>
      <c r="BX332" s="3"/>
      <c r="BY332" s="46"/>
      <c r="BZ332" s="46"/>
      <c r="CA332" s="46"/>
      <c r="CB332" s="46"/>
      <c r="CC332" s="46" t="str">
        <f>VLOOKUP($D332,'[3]CSTD CS'!$D$25:$AD$344,25,0)</f>
        <v>HTXS NV</v>
      </c>
      <c r="CD332" s="46"/>
      <c r="CE332" s="46" t="s">
        <v>315</v>
      </c>
      <c r="CF332" s="3" t="s">
        <v>1379</v>
      </c>
      <c r="CG332" s="46"/>
      <c r="CH332" s="46" t="str">
        <f>VLOOKUP(D332,[7]LTT!$D$10:$Q$342,10,0)</f>
        <v>X</v>
      </c>
      <c r="CI332" s="3"/>
      <c r="CJ332" s="12" t="str">
        <f>VLOOKUP(D332,'[8]XET CUOI NAM'!$E$9:$BF$332,53,0)</f>
        <v>HTXS NV</v>
      </c>
      <c r="CK332" s="12">
        <f>VLOOKUP($D332,'[9]Mau 6'!$D$10:$R$333,7,0)</f>
        <v>0</v>
      </c>
      <c r="CL332" s="12"/>
      <c r="CM332" s="3" t="s">
        <v>1560</v>
      </c>
      <c r="CN332" s="12">
        <f t="shared" si="21"/>
        <v>0</v>
      </c>
      <c r="CO332" s="12">
        <f>VLOOKUP($D332,'[9]Mau 6'!$D$10:$R$333,10,0)</f>
        <v>0</v>
      </c>
      <c r="CP332" s="46"/>
      <c r="CQ332" s="12">
        <f>VLOOKUP($D332,'[9]Mau 6'!$D$10:$R$333,10,0)</f>
        <v>0</v>
      </c>
      <c r="CR332" s="12">
        <f>VLOOKUP($D332,'[9]Mau 6'!$D$10:$R$333,10,0)</f>
        <v>0</v>
      </c>
      <c r="CS332" s="12" t="s">
        <v>371</v>
      </c>
      <c r="CT332" s="12"/>
      <c r="CU332" s="12"/>
      <c r="CV332" s="3" t="s">
        <v>1761</v>
      </c>
      <c r="CW332" s="12"/>
      <c r="CX332" s="12"/>
      <c r="CY332" s="46"/>
      <c r="CZ332" s="46"/>
      <c r="DA332" s="46"/>
      <c r="DB332" s="12" t="s">
        <v>2227</v>
      </c>
      <c r="DC332" s="12">
        <v>0</v>
      </c>
      <c r="DD332" s="12"/>
      <c r="DE332" s="17" t="s">
        <v>2187</v>
      </c>
      <c r="DF332" s="5">
        <f>VLOOKUP($C332,'[26]Mau 2'!$C$9:$J$15,6,0)</f>
        <v>0</v>
      </c>
      <c r="DG332" s="191"/>
      <c r="DH332" s="191"/>
      <c r="DI332" s="191"/>
      <c r="DJ332" s="205"/>
    </row>
    <row r="333" spans="1:116" s="16" customFormat="1" ht="30" hidden="1" customHeight="1" x14ac:dyDescent="0.25">
      <c r="A333" s="12">
        <f>IF(C333="","",SUBTOTAL(3,$D$24:D333))</f>
        <v>24</v>
      </c>
      <c r="B333" s="12">
        <f>COUNTIF($E$24:E333,E333)</f>
        <v>6</v>
      </c>
      <c r="C333" s="17" t="s">
        <v>221</v>
      </c>
      <c r="D333" s="12" t="str">
        <f>VLOOKUP(C333,'[1]XET CUOI NAM'!$D$9:$E$332,2,0)</f>
        <v>01018007</v>
      </c>
      <c r="E333" s="12" t="s">
        <v>419</v>
      </c>
      <c r="F333" s="12" t="s">
        <v>380</v>
      </c>
      <c r="G333" s="49"/>
      <c r="H333" s="46">
        <f>VLOOKUP($D333,'[2]CSTD CS'!$D$26:$X$346,3,0)</f>
        <v>0</v>
      </c>
      <c r="I333" s="46"/>
      <c r="J333" s="46">
        <f>VLOOKUP($D333,'[2]CSTD CS'!$D$26:$X$346,5,0)</f>
        <v>0</v>
      </c>
      <c r="K333" s="3"/>
      <c r="L333" s="46">
        <f>VLOOKUP($D333,'[2]CSTD CS'!$D$26:$X$346,4,0)</f>
        <v>0</v>
      </c>
      <c r="M333" s="46"/>
      <c r="N333" s="49"/>
      <c r="O333" s="46">
        <f>VLOOKUP($D333,'[2]CSTD CS'!$D$26:$X$346,6,0)</f>
        <v>0</v>
      </c>
      <c r="P333" s="46"/>
      <c r="Q333" s="46">
        <f>VLOOKUP($D333,'[2]CSTD CS'!$D$26:$X$346,8,0)</f>
        <v>0</v>
      </c>
      <c r="R333" s="3"/>
      <c r="S333" s="46">
        <f>VLOOKUP($D333,'[2]CSTD CS'!$D$26:$X$346,7,0)</f>
        <v>0</v>
      </c>
      <c r="T333" s="46"/>
      <c r="U333" s="49"/>
      <c r="V333" s="46">
        <f>VLOOKUP($D333,'[2]CSTD CS'!$D$26:$X$346,9,0)</f>
        <v>0</v>
      </c>
      <c r="W333" s="46"/>
      <c r="X333" s="46">
        <f>VLOOKUP($D333,'[2]CSTD CS'!$D$26:$X$346,11,0)</f>
        <v>0</v>
      </c>
      <c r="Y333" s="3"/>
      <c r="Z333" s="46">
        <f>VLOOKUP($D333,'[2]CSTD CS'!$D$26:$X$346,10,0)</f>
        <v>0</v>
      </c>
      <c r="AA333" s="46"/>
      <c r="AB333" s="49"/>
      <c r="AC333" s="46">
        <f>VLOOKUP($D333,'[2]CSTD CS'!$D$26:$X$346,12,0)</f>
        <v>0</v>
      </c>
      <c r="AD333" s="46"/>
      <c r="AE333" s="46">
        <f>VLOOKUP($D333,'[2]CSTD CS'!$D$26:$X$346,14,0)</f>
        <v>0</v>
      </c>
      <c r="AF333" s="3"/>
      <c r="AG333" s="46">
        <f>VLOOKUP($D333,'[2]CSTD CS'!$D$26:$X$346,13,0)</f>
        <v>0</v>
      </c>
      <c r="AH333" s="46"/>
      <c r="AI333" s="49"/>
      <c r="AJ333" s="46">
        <f>VLOOKUP($D333,'[2]CSTD CS'!$D$26:$X$346,15,0)</f>
        <v>0</v>
      </c>
      <c r="AK333" s="46"/>
      <c r="AL333" s="46">
        <f>VLOOKUP($D333,'[2]CSTD CS'!$D$26:$X$346,17,0)</f>
        <v>0</v>
      </c>
      <c r="AM333" s="3"/>
      <c r="AN333" s="46">
        <f>VLOOKUP($D333,'[2]CSTD CS'!$D$26:$X$346,16,0)</f>
        <v>0</v>
      </c>
      <c r="AO333" s="46"/>
      <c r="AP333" s="41"/>
      <c r="AQ333" s="46">
        <f>VLOOKUP($D333,'[3]CSTD CS'!$D$25:$AD$344,13,0)</f>
        <v>0</v>
      </c>
      <c r="AR333" s="46"/>
      <c r="AS333" s="3" t="s">
        <v>756</v>
      </c>
      <c r="AT333" s="3"/>
      <c r="AU333" s="46"/>
      <c r="AV333" s="3"/>
      <c r="AW333" s="28"/>
      <c r="AX333" s="46">
        <f>VLOOKUP($D333,'[3]CSTD CS'!$D$25:$AD$344,15,0)</f>
        <v>0</v>
      </c>
      <c r="AY333" s="46"/>
      <c r="AZ333" s="3">
        <v>0</v>
      </c>
      <c r="BA333" s="3"/>
      <c r="BB333" s="46"/>
      <c r="BC333" s="3"/>
      <c r="BD333" s="33"/>
      <c r="BE333" s="46">
        <f>VLOOKUP($D333,'[3]CSTD CS'!$D$25:$AD$344,17,0)</f>
        <v>0</v>
      </c>
      <c r="BF333" s="46"/>
      <c r="BG333" s="3">
        <v>0</v>
      </c>
      <c r="BH333" s="3"/>
      <c r="BI333" s="46"/>
      <c r="BJ333" s="46"/>
      <c r="BK333" s="46"/>
      <c r="BL333" s="2"/>
      <c r="BM333" s="46">
        <f>VLOOKUP($D333,'[3]CSTD CS'!$D$25:$AD$344,20,0)</f>
        <v>0</v>
      </c>
      <c r="BN333" s="46"/>
      <c r="BO333" s="3">
        <v>0</v>
      </c>
      <c r="BP333" s="46"/>
      <c r="BQ333" s="46"/>
      <c r="BR333" s="46"/>
      <c r="BS333" s="46"/>
      <c r="BT333" s="2"/>
      <c r="BU333" s="46">
        <f>VLOOKUP($D333,'[3]CSTD CS'!$D$25:$AA$344,23,0)</f>
        <v>0</v>
      </c>
      <c r="BV333" s="46">
        <f>VLOOKUP(C333,'[5]TH chi tiet'!$N$15:$Q$161,4,0)</f>
        <v>0</v>
      </c>
      <c r="BW333" s="3" t="s">
        <v>1217</v>
      </c>
      <c r="BX333" s="3"/>
      <c r="BY333" s="46"/>
      <c r="BZ333" s="46"/>
      <c r="CA333" s="46"/>
      <c r="CB333" s="46"/>
      <c r="CC333" s="46" t="str">
        <f>VLOOKUP($D333,'[3]CSTD CS'!$D$25:$AD$344,25,0)</f>
        <v>HTXS NV</v>
      </c>
      <c r="CD333" s="46"/>
      <c r="CE333" s="46" t="s">
        <v>315</v>
      </c>
      <c r="CF333" s="3" t="s">
        <v>1380</v>
      </c>
      <c r="CG333" s="46"/>
      <c r="CH333" s="46">
        <f>VLOOKUP(D333,[7]LTT!$D$10:$Q$342,10,0)</f>
        <v>0</v>
      </c>
      <c r="CI333" s="3"/>
      <c r="CJ333" s="12" t="str">
        <f>VLOOKUP(D333,'[8]XET CUOI NAM'!$E$9:$BF$332,53,0)</f>
        <v>HTT NV</v>
      </c>
      <c r="CK333" s="12">
        <f>VLOOKUP($D333,'[9]Mau 6'!$D$10:$R$333,7,0)</f>
        <v>0</v>
      </c>
      <c r="CL333" s="12" t="str">
        <f>VLOOKUP(D333,[10]PL7!$F$17:$G$117,2,0)</f>
        <v>X</v>
      </c>
      <c r="CM333" s="3" t="s">
        <v>1561</v>
      </c>
      <c r="CN333" s="12">
        <f t="shared" si="21"/>
        <v>0</v>
      </c>
      <c r="CO333" s="12">
        <f>VLOOKUP($D333,'[9]Mau 6'!$D$10:$R$333,10,0)</f>
        <v>0</v>
      </c>
      <c r="CP333" s="46"/>
      <c r="CQ333" s="12">
        <f>VLOOKUP($D333,'[9]Mau 6'!$D$10:$R$333,10,0)</f>
        <v>0</v>
      </c>
      <c r="CR333" s="12">
        <f>VLOOKUP($D333,'[9]Mau 6'!$D$10:$R$333,10,0)</f>
        <v>0</v>
      </c>
      <c r="CS333" s="12" t="s">
        <v>371</v>
      </c>
      <c r="CT333" s="12"/>
      <c r="CU333" s="12" t="str">
        <f>VLOOKUP($D333,'[11]XET CUOI NAM'!$E$9:$BF$336,47,0)</f>
        <v>Tốt</v>
      </c>
      <c r="CV333" s="3" t="s">
        <v>1762</v>
      </c>
      <c r="CW333" s="12"/>
      <c r="CX333" s="12"/>
      <c r="CY333" s="46"/>
      <c r="CZ333" s="46"/>
      <c r="DA333" s="46"/>
      <c r="DB333" s="12" t="s">
        <v>2227</v>
      </c>
      <c r="DC333" s="12">
        <v>0</v>
      </c>
      <c r="DD333" s="12"/>
      <c r="DE333" s="17" t="s">
        <v>2188</v>
      </c>
      <c r="DF333" s="5">
        <f>VLOOKUP($C333,'[26]Mau 2'!$C$9:$J$15,6,0)</f>
        <v>0</v>
      </c>
      <c r="DG333" s="5" t="s">
        <v>315</v>
      </c>
      <c r="DH333" s="194"/>
      <c r="DI333" s="194"/>
      <c r="DJ333" s="194"/>
    </row>
    <row r="334" spans="1:116" s="16" customFormat="1" ht="30" hidden="1" customHeight="1" x14ac:dyDescent="0.25">
      <c r="A334" s="12">
        <f>IF(C334="","",SUBTOTAL(3,$D$24:D334))</f>
        <v>24</v>
      </c>
      <c r="B334" s="12">
        <f>COUNTIF($E$24:E334,E334)</f>
        <v>7</v>
      </c>
      <c r="C334" s="17" t="s">
        <v>222</v>
      </c>
      <c r="D334" s="12" t="str">
        <f>VLOOKUP(C334,'[1]XET CUOI NAM'!$D$9:$E$332,2,0)</f>
        <v>01018009</v>
      </c>
      <c r="E334" s="12" t="s">
        <v>419</v>
      </c>
      <c r="F334" s="12" t="s">
        <v>380</v>
      </c>
      <c r="G334" s="49"/>
      <c r="H334" s="46" t="e">
        <f>VLOOKUP($D334,'[2]CSTD CS'!$D$26:$X$346,3,0)</f>
        <v>#N/A</v>
      </c>
      <c r="I334" s="46"/>
      <c r="J334" s="46" t="e">
        <f>VLOOKUP($D334,'[2]CSTD CS'!$D$26:$X$346,5,0)</f>
        <v>#N/A</v>
      </c>
      <c r="K334" s="3"/>
      <c r="L334" s="46" t="e">
        <f>VLOOKUP($D334,'[2]CSTD CS'!$D$26:$X$346,4,0)</f>
        <v>#N/A</v>
      </c>
      <c r="M334" s="46"/>
      <c r="N334" s="49"/>
      <c r="O334" s="46" t="e">
        <f>VLOOKUP($D334,'[2]CSTD CS'!$D$26:$X$346,6,0)</f>
        <v>#N/A</v>
      </c>
      <c r="P334" s="46"/>
      <c r="Q334" s="46" t="e">
        <f>VLOOKUP($D334,'[2]CSTD CS'!$D$26:$X$346,8,0)</f>
        <v>#N/A</v>
      </c>
      <c r="R334" s="3"/>
      <c r="S334" s="46" t="e">
        <f>VLOOKUP($D334,'[2]CSTD CS'!$D$26:$X$346,7,0)</f>
        <v>#N/A</v>
      </c>
      <c r="T334" s="46"/>
      <c r="U334" s="49"/>
      <c r="V334" s="46" t="e">
        <f>VLOOKUP($D334,'[2]CSTD CS'!$D$26:$X$346,9,0)</f>
        <v>#N/A</v>
      </c>
      <c r="W334" s="46"/>
      <c r="X334" s="46" t="e">
        <f>VLOOKUP($D334,'[2]CSTD CS'!$D$26:$X$346,11,0)</f>
        <v>#N/A</v>
      </c>
      <c r="Y334" s="3"/>
      <c r="Z334" s="46" t="e">
        <f>VLOOKUP($D334,'[2]CSTD CS'!$D$26:$X$346,10,0)</f>
        <v>#N/A</v>
      </c>
      <c r="AA334" s="46"/>
      <c r="AB334" s="49"/>
      <c r="AC334" s="46" t="e">
        <f>VLOOKUP($D334,'[2]CSTD CS'!$D$26:$X$346,12,0)</f>
        <v>#N/A</v>
      </c>
      <c r="AD334" s="46"/>
      <c r="AE334" s="46" t="e">
        <f>VLOOKUP($D334,'[2]CSTD CS'!$D$26:$X$346,14,0)</f>
        <v>#N/A</v>
      </c>
      <c r="AF334" s="3"/>
      <c r="AG334" s="46" t="e">
        <f>VLOOKUP($D334,'[2]CSTD CS'!$D$26:$X$346,13,0)</f>
        <v>#N/A</v>
      </c>
      <c r="AH334" s="46"/>
      <c r="AI334" s="49"/>
      <c r="AJ334" s="46" t="e">
        <f>VLOOKUP($D334,'[2]CSTD CS'!$D$26:$X$346,15,0)</f>
        <v>#N/A</v>
      </c>
      <c r="AK334" s="46"/>
      <c r="AL334" s="46" t="e">
        <f>VLOOKUP($D334,'[2]CSTD CS'!$D$26:$X$346,17,0)</f>
        <v>#N/A</v>
      </c>
      <c r="AM334" s="3"/>
      <c r="AN334" s="46" t="e">
        <f>VLOOKUP($D334,'[2]CSTD CS'!$D$26:$X$346,16,0)</f>
        <v>#N/A</v>
      </c>
      <c r="AO334" s="46"/>
      <c r="AP334" s="51"/>
      <c r="AQ334" s="46"/>
      <c r="AR334" s="46"/>
      <c r="AS334" s="3"/>
      <c r="AT334" s="3"/>
      <c r="AU334" s="46"/>
      <c r="AV334" s="3"/>
      <c r="AW334" s="28"/>
      <c r="AX334" s="46"/>
      <c r="AY334" s="46"/>
      <c r="AZ334" s="3"/>
      <c r="BA334" s="3"/>
      <c r="BB334" s="46"/>
      <c r="BC334" s="3"/>
      <c r="BD334" s="33"/>
      <c r="BE334" s="46"/>
      <c r="BF334" s="46"/>
      <c r="BG334" s="3"/>
      <c r="BH334" s="3"/>
      <c r="BI334" s="46"/>
      <c r="BJ334" s="46"/>
      <c r="BK334" s="46"/>
      <c r="BL334" s="78"/>
      <c r="BM334" s="46"/>
      <c r="BN334" s="46"/>
      <c r="BO334" s="3"/>
      <c r="BP334" s="46"/>
      <c r="BQ334" s="46"/>
      <c r="BR334" s="46"/>
      <c r="BS334" s="46"/>
      <c r="BT334" s="78"/>
      <c r="BU334" s="46"/>
      <c r="BV334" s="46"/>
      <c r="BW334" s="3"/>
      <c r="BX334" s="3"/>
      <c r="BY334" s="46"/>
      <c r="BZ334" s="46"/>
      <c r="CA334" s="46"/>
      <c r="CB334" s="46"/>
      <c r="CC334" s="46"/>
      <c r="CD334" s="46"/>
      <c r="CE334" s="46"/>
      <c r="CF334" s="3"/>
      <c r="CG334" s="46"/>
      <c r="CH334" s="46">
        <f>VLOOKUP(D334,[7]LTT!$D$10:$Q$342,10,0)</f>
        <v>0</v>
      </c>
      <c r="CI334" s="3"/>
      <c r="CJ334" s="12" t="str">
        <f>VLOOKUP(D334,'[8]XET CUOI NAM'!$E$9:$BF$332,53,0)</f>
        <v>HTT NV</v>
      </c>
      <c r="CK334" s="12">
        <f>VLOOKUP($D334,'[9]Mau 6'!$D$10:$R$333,7,0)</f>
        <v>0</v>
      </c>
      <c r="CL334" s="12" t="str">
        <f>VLOOKUP(D334,[10]PL7!$F$17:$G$117,2,0)</f>
        <v>X</v>
      </c>
      <c r="CM334" s="3" t="s">
        <v>1562</v>
      </c>
      <c r="CN334" s="12">
        <f t="shared" si="21"/>
        <v>0</v>
      </c>
      <c r="CO334" s="12">
        <f>VLOOKUP($D334,'[9]Mau 6'!$D$10:$R$333,10,0)</f>
        <v>0</v>
      </c>
      <c r="CP334" s="46"/>
      <c r="CQ334" s="12">
        <f>VLOOKUP($D334,'[9]Mau 6'!$D$10:$R$333,10,0)</f>
        <v>0</v>
      </c>
      <c r="CR334" s="12">
        <f>VLOOKUP($D334,'[9]Mau 6'!$D$10:$R$333,10,0)</f>
        <v>0</v>
      </c>
      <c r="CS334" s="12" t="s">
        <v>431</v>
      </c>
      <c r="CT334" s="12"/>
      <c r="CU334" s="12" t="str">
        <f>VLOOKUP($D334,'[11]XET CUOI NAM'!$E$9:$BF$336,47,0)</f>
        <v>Tốt</v>
      </c>
      <c r="CV334" s="3" t="s">
        <v>1763</v>
      </c>
      <c r="CW334" s="12"/>
      <c r="CX334" s="12"/>
      <c r="CY334" s="46"/>
      <c r="CZ334" s="46"/>
      <c r="DA334" s="46"/>
      <c r="DB334" s="12" t="s">
        <v>2227</v>
      </c>
      <c r="DC334" s="12" t="s">
        <v>315</v>
      </c>
      <c r="DD334" s="12" t="s">
        <v>2227</v>
      </c>
      <c r="DE334" s="17" t="s">
        <v>2189</v>
      </c>
      <c r="DF334" s="5">
        <f>VLOOKUP($C334,'[26]Mau 2'!$C$9:$J$15,6,0)</f>
        <v>0</v>
      </c>
      <c r="DG334" s="194"/>
      <c r="DH334" s="194"/>
      <c r="DI334" s="194"/>
      <c r="DJ334" s="194"/>
    </row>
    <row r="335" spans="1:116" s="16" customFormat="1" ht="30" hidden="1" customHeight="1" x14ac:dyDescent="0.25">
      <c r="A335" s="12">
        <f>IF(C335="","",SUBTOTAL(3,$D$24:D335))</f>
        <v>24</v>
      </c>
      <c r="B335" s="12">
        <f>COUNTIF($E$24:E335,E335)</f>
        <v>1</v>
      </c>
      <c r="C335" s="316" t="s">
        <v>154</v>
      </c>
      <c r="D335" s="12" t="str">
        <f>VLOOKUP(C335,'[1]XET CUOI NAM'!$D$9:$E$332,2,0)</f>
        <v>01004005</v>
      </c>
      <c r="E335" s="12" t="s">
        <v>420</v>
      </c>
      <c r="F335" s="12" t="s">
        <v>378</v>
      </c>
      <c r="G335" s="49"/>
      <c r="H335" s="46">
        <f>VLOOKUP($D335,'[2]CSTD CS'!$D$26:$X$346,3,0)</f>
        <v>0</v>
      </c>
      <c r="I335" s="46"/>
      <c r="J335" s="46">
        <f>VLOOKUP($D335,'[2]CSTD CS'!$D$26:$X$346,5,0)</f>
        <v>0</v>
      </c>
      <c r="K335" s="3"/>
      <c r="L335" s="46">
        <f>VLOOKUP($D335,'[2]CSTD CS'!$D$26:$X$346,4,0)</f>
        <v>0</v>
      </c>
      <c r="M335" s="46"/>
      <c r="N335" s="49"/>
      <c r="O335" s="46">
        <f>VLOOKUP($D335,'[2]CSTD CS'!$D$26:$X$346,6,0)</f>
        <v>0</v>
      </c>
      <c r="P335" s="46"/>
      <c r="Q335" s="46">
        <f>VLOOKUP($D335,'[2]CSTD CS'!$D$26:$X$346,8,0)</f>
        <v>0</v>
      </c>
      <c r="R335" s="3"/>
      <c r="S335" s="46">
        <f>VLOOKUP($D335,'[2]CSTD CS'!$D$26:$X$346,7,0)</f>
        <v>0</v>
      </c>
      <c r="T335" s="46"/>
      <c r="U335" s="49"/>
      <c r="V335" s="46">
        <f>VLOOKUP($D335,'[2]CSTD CS'!$D$26:$X$346,9,0)</f>
        <v>0</v>
      </c>
      <c r="W335" s="46"/>
      <c r="X335" s="46">
        <f>VLOOKUP($D335,'[2]CSTD CS'!$D$26:$X$346,11,0)</f>
        <v>0</v>
      </c>
      <c r="Y335" s="3"/>
      <c r="Z335" s="46">
        <f>VLOOKUP($D335,'[2]CSTD CS'!$D$26:$X$346,10,0)</f>
        <v>0</v>
      </c>
      <c r="AA335" s="46"/>
      <c r="AB335" s="49"/>
      <c r="AC335" s="46">
        <f>VLOOKUP($D335,'[2]CSTD CS'!$D$26:$X$346,12,0)</f>
        <v>0</v>
      </c>
      <c r="AD335" s="46"/>
      <c r="AE335" s="46">
        <f>VLOOKUP($D335,'[2]CSTD CS'!$D$26:$X$346,14,0)</f>
        <v>0</v>
      </c>
      <c r="AF335" s="3"/>
      <c r="AG335" s="46">
        <f>VLOOKUP($D335,'[2]CSTD CS'!$D$26:$X$346,13,0)</f>
        <v>0</v>
      </c>
      <c r="AH335" s="46"/>
      <c r="AI335" s="49"/>
      <c r="AJ335" s="46">
        <f>VLOOKUP($D335,'[2]CSTD CS'!$D$26:$X$346,15,0)</f>
        <v>0</v>
      </c>
      <c r="AK335" s="46"/>
      <c r="AL335" s="46">
        <f>VLOOKUP($D335,'[2]CSTD CS'!$D$26:$X$346,17,0)</f>
        <v>0</v>
      </c>
      <c r="AM335" s="3"/>
      <c r="AN335" s="46">
        <f>VLOOKUP($D335,'[2]CSTD CS'!$D$26:$X$346,16,0)</f>
        <v>0</v>
      </c>
      <c r="AO335" s="46"/>
      <c r="AP335" s="51"/>
      <c r="AQ335" s="46">
        <f>VLOOKUP($D335,'[3]CSTD CS'!$D$25:$AD$344,13,0)</f>
        <v>0</v>
      </c>
      <c r="AR335" s="46"/>
      <c r="AS335" s="3" t="s">
        <v>757</v>
      </c>
      <c r="AT335" s="3"/>
      <c r="AU335" s="46"/>
      <c r="AV335" s="3"/>
      <c r="AW335" s="56"/>
      <c r="AX335" s="46">
        <f>VLOOKUP($D335,'[3]CSTD CS'!$D$25:$AD$344,15,0)</f>
        <v>0</v>
      </c>
      <c r="AY335" s="46"/>
      <c r="AZ335" s="3" t="s">
        <v>856</v>
      </c>
      <c r="BA335" s="3"/>
      <c r="BB335" s="46"/>
      <c r="BC335" s="3"/>
      <c r="BD335" s="33"/>
      <c r="BE335" s="46">
        <f>VLOOKUP($D335,'[3]CSTD CS'!$D$25:$AD$344,17,0)</f>
        <v>0</v>
      </c>
      <c r="BF335" s="46"/>
      <c r="BG335" s="3">
        <v>0</v>
      </c>
      <c r="BH335" s="3"/>
      <c r="BI335" s="46"/>
      <c r="BJ335" s="46"/>
      <c r="BK335" s="46"/>
      <c r="BL335" s="55"/>
      <c r="BM335" s="46" t="str">
        <f>VLOOKUP($D335,'[3]CSTD CS'!$D$25:$AD$344,20,0)</f>
        <v>x</v>
      </c>
      <c r="BN335" s="46" t="str">
        <f>VLOOKUP(C335,'[4]TH cham SK'!$P$19:$S$167,4,0)</f>
        <v>X</v>
      </c>
      <c r="BO335" s="3" t="s">
        <v>1067</v>
      </c>
      <c r="BP335" s="46"/>
      <c r="BQ335" s="46"/>
      <c r="BR335" s="46"/>
      <c r="BS335" s="46"/>
      <c r="BT335" s="55"/>
      <c r="BU335" s="46" t="str">
        <f>VLOOKUP($D335,'[3]CSTD CS'!$D$25:$AA$344,23,0)</f>
        <v>x</v>
      </c>
      <c r="BV335" s="46" t="str">
        <f>VLOOKUP(C335,'[5]TH chi tiet'!$N$15:$Q$161,4,0)</f>
        <v>X</v>
      </c>
      <c r="BW335" s="3" t="s">
        <v>1218</v>
      </c>
      <c r="BX335" s="3"/>
      <c r="BY335" s="46" t="s">
        <v>315</v>
      </c>
      <c r="BZ335" s="46"/>
      <c r="CA335" s="46"/>
      <c r="CB335" s="46"/>
      <c r="CC335" s="46" t="str">
        <f>VLOOKUP($D335,'[3]CSTD CS'!$D$25:$AD$344,25,0)</f>
        <v>HTXS NV</v>
      </c>
      <c r="CD335" s="46" t="str">
        <f>VLOOKUP($C335,[6]LTT!$C$10:$J$342,7,0)</f>
        <v>X</v>
      </c>
      <c r="CE335" s="46" t="s">
        <v>315</v>
      </c>
      <c r="CF335" s="96" t="s">
        <v>1381</v>
      </c>
      <c r="CG335" s="46"/>
      <c r="CH335" s="46">
        <f>VLOOKUP(D335,[7]LTT!$D$10:$Q$342,10,0)</f>
        <v>0</v>
      </c>
      <c r="CI335" s="3"/>
      <c r="CJ335" s="12" t="str">
        <f>VLOOKUP(D335,'[8]XET CUOI NAM'!$E$9:$BF$332,53,0)</f>
        <v>HTXS NV</v>
      </c>
      <c r="CK335" s="12" t="str">
        <f>VLOOKUP($D335,'[9]Mau 6'!$D$10:$R$333,7,0)</f>
        <v>X</v>
      </c>
      <c r="CL335" s="12" t="str">
        <f>VLOOKUP(D335,[10]PL7!$F$17:$G$117,2,0)</f>
        <v>X</v>
      </c>
      <c r="CM335" s="3" t="s">
        <v>1563</v>
      </c>
      <c r="CN335" s="12"/>
      <c r="CO335" s="12" t="s">
        <v>346</v>
      </c>
      <c r="CP335" s="46"/>
      <c r="CQ335" s="12"/>
      <c r="CR335" s="12"/>
      <c r="CS335" s="12" t="s">
        <v>371</v>
      </c>
      <c r="CT335" s="12" t="s">
        <v>315</v>
      </c>
      <c r="CU335" s="12" t="str">
        <f>VLOOKUP($D335,'[11]XET CUOI NAM'!$E$9:$BF$336,47,0)</f>
        <v>Tốt</v>
      </c>
      <c r="CV335" s="3" t="s">
        <v>1764</v>
      </c>
      <c r="CW335" s="12"/>
      <c r="CX335" s="203"/>
      <c r="CY335" s="46"/>
      <c r="CZ335" s="46"/>
      <c r="DA335" s="46"/>
      <c r="DB335" s="12" t="s">
        <v>2226</v>
      </c>
      <c r="DC335" s="12" t="s">
        <v>315</v>
      </c>
      <c r="DD335" s="12" t="s">
        <v>2227</v>
      </c>
      <c r="DE335" s="17" t="s">
        <v>2190</v>
      </c>
      <c r="DF335" s="5"/>
      <c r="DG335" s="313" t="s">
        <v>315</v>
      </c>
      <c r="DH335" s="194"/>
      <c r="DI335" s="194"/>
      <c r="DJ335" s="194"/>
      <c r="DL335" s="133" t="s">
        <v>2232</v>
      </c>
    </row>
    <row r="336" spans="1:116" s="6" customFormat="1" ht="30" hidden="1" customHeight="1" x14ac:dyDescent="0.25">
      <c r="A336" s="12">
        <f>IF(C336="","",SUBTOTAL(3,$D$24:D336))</f>
        <v>24</v>
      </c>
      <c r="B336" s="12">
        <f>COUNTIF($E$24:E336,E336)</f>
        <v>2</v>
      </c>
      <c r="C336" s="320" t="s">
        <v>43</v>
      </c>
      <c r="D336" s="12" t="str">
        <f>VLOOKUP(C336,'[1]XET CUOI NAM'!$D$9:$E$332,2,0)</f>
        <v>01002021</v>
      </c>
      <c r="E336" s="12" t="s">
        <v>420</v>
      </c>
      <c r="F336" s="12" t="s">
        <v>378</v>
      </c>
      <c r="G336" s="49"/>
      <c r="H336" s="46">
        <f>VLOOKUP($D336,'[2]CSTD CS'!$D$26:$X$346,3,0)</f>
        <v>0</v>
      </c>
      <c r="I336" s="46"/>
      <c r="J336" s="46">
        <f>VLOOKUP($D336,'[2]CSTD CS'!$D$26:$X$346,5,0)</f>
        <v>0</v>
      </c>
      <c r="K336" s="3"/>
      <c r="L336" s="46">
        <f>VLOOKUP($D336,'[2]CSTD CS'!$D$26:$X$346,4,0)</f>
        <v>0</v>
      </c>
      <c r="M336" s="46"/>
      <c r="N336" s="49"/>
      <c r="O336" s="46">
        <f>VLOOKUP($D336,'[2]CSTD CS'!$D$26:$X$346,6,0)</f>
        <v>0</v>
      </c>
      <c r="P336" s="46"/>
      <c r="Q336" s="46">
        <f>VLOOKUP($D336,'[2]CSTD CS'!$D$26:$X$346,8,0)</f>
        <v>0</v>
      </c>
      <c r="R336" s="3"/>
      <c r="S336" s="46">
        <f>VLOOKUP($D336,'[2]CSTD CS'!$D$26:$X$346,7,0)</f>
        <v>0</v>
      </c>
      <c r="T336" s="46"/>
      <c r="U336" s="49"/>
      <c r="V336" s="46">
        <f>VLOOKUP($D336,'[2]CSTD CS'!$D$26:$X$346,9,0)</f>
        <v>0</v>
      </c>
      <c r="W336" s="46"/>
      <c r="X336" s="46">
        <f>VLOOKUP($D336,'[2]CSTD CS'!$D$26:$X$346,11,0)</f>
        <v>0</v>
      </c>
      <c r="Y336" s="3"/>
      <c r="Z336" s="46">
        <f>VLOOKUP($D336,'[2]CSTD CS'!$D$26:$X$346,10,0)</f>
        <v>0</v>
      </c>
      <c r="AA336" s="46"/>
      <c r="AB336" s="49"/>
      <c r="AC336" s="46">
        <f>VLOOKUP($D336,'[2]CSTD CS'!$D$26:$X$346,12,0)</f>
        <v>0</v>
      </c>
      <c r="AD336" s="46"/>
      <c r="AE336" s="46">
        <f>VLOOKUP($D336,'[2]CSTD CS'!$D$26:$X$346,14,0)</f>
        <v>0</v>
      </c>
      <c r="AF336" s="3"/>
      <c r="AG336" s="46">
        <f>VLOOKUP($D336,'[2]CSTD CS'!$D$26:$X$346,13,0)</f>
        <v>0</v>
      </c>
      <c r="AH336" s="46"/>
      <c r="AI336" s="49"/>
      <c r="AJ336" s="46">
        <f>VLOOKUP($D336,'[2]CSTD CS'!$D$26:$X$346,15,0)</f>
        <v>0</v>
      </c>
      <c r="AK336" s="46"/>
      <c r="AL336" s="46">
        <f>VLOOKUP($D336,'[2]CSTD CS'!$D$26:$X$346,17,0)</f>
        <v>0</v>
      </c>
      <c r="AM336" s="3"/>
      <c r="AN336" s="46">
        <f>VLOOKUP($D336,'[2]CSTD CS'!$D$26:$X$346,16,0)</f>
        <v>0</v>
      </c>
      <c r="AO336" s="46"/>
      <c r="AP336" s="41"/>
      <c r="AQ336" s="46">
        <f>VLOOKUP($D336,'[3]CSTD CS'!$D$25:$AD$344,13,0)</f>
        <v>0</v>
      </c>
      <c r="AR336" s="46"/>
      <c r="AS336" s="3" t="s">
        <v>614</v>
      </c>
      <c r="AT336" s="3"/>
      <c r="AU336" s="46"/>
      <c r="AV336" s="3"/>
      <c r="AW336" s="62"/>
      <c r="AX336" s="46">
        <f>VLOOKUP($D336,'[3]CSTD CS'!$D$25:$AD$344,15,0)</f>
        <v>0</v>
      </c>
      <c r="AY336" s="46"/>
      <c r="AZ336" s="3" t="s">
        <v>795</v>
      </c>
      <c r="BA336" s="3"/>
      <c r="BB336" s="46"/>
      <c r="BC336" s="3"/>
      <c r="BD336" s="33"/>
      <c r="BE336" s="46" t="str">
        <f>VLOOKUP($D336,'[3]CSTD CS'!$D$25:$AD$344,17,0)</f>
        <v>x</v>
      </c>
      <c r="BF336" s="46" t="s">
        <v>315</v>
      </c>
      <c r="BG336" s="3" t="s">
        <v>891</v>
      </c>
      <c r="BH336" s="3"/>
      <c r="BI336" s="46"/>
      <c r="BJ336" s="46"/>
      <c r="BK336" s="46"/>
      <c r="BL336" s="55"/>
      <c r="BM336" s="46" t="str">
        <f>VLOOKUP($D336,'[3]CSTD CS'!$D$25:$AD$344,20,0)</f>
        <v>x</v>
      </c>
      <c r="BN336" s="46" t="str">
        <f>VLOOKUP(C336,'[4]TH cham SK'!$P$19:$S$167,4,0)</f>
        <v>X</v>
      </c>
      <c r="BO336" s="3" t="s">
        <v>988</v>
      </c>
      <c r="BP336" s="46"/>
      <c r="BQ336" s="46"/>
      <c r="BR336" s="46"/>
      <c r="BS336" s="46"/>
      <c r="BT336" s="55"/>
      <c r="BU336" s="46" t="str">
        <f>VLOOKUP($D336,'[3]CSTD CS'!$D$25:$AA$344,23,0)</f>
        <v>x</v>
      </c>
      <c r="BV336" s="46" t="str">
        <f>VLOOKUP(C336,'[5]TH chi tiet'!$N$15:$Q$161,4,0)</f>
        <v>X</v>
      </c>
      <c r="BW336" s="3" t="s">
        <v>1128</v>
      </c>
      <c r="BX336" s="3"/>
      <c r="BY336" s="46" t="s">
        <v>315</v>
      </c>
      <c r="BZ336" s="46"/>
      <c r="CA336" s="46"/>
      <c r="CB336" s="46"/>
      <c r="CC336" s="46" t="str">
        <f>VLOOKUP($D336,'[3]CSTD CS'!$D$25:$AD$344,25,0)</f>
        <v xml:space="preserve">HTXS NV </v>
      </c>
      <c r="CD336" s="46" t="str">
        <f>VLOOKUP($C336,[6]LTT!$C$10:$J$342,7,0)</f>
        <v>X</v>
      </c>
      <c r="CE336" s="46" t="s">
        <v>315</v>
      </c>
      <c r="CF336" s="3" t="s">
        <v>1285</v>
      </c>
      <c r="CG336" s="46"/>
      <c r="CH336" s="46">
        <f>VLOOKUP(D336,[7]LTT!$D$10:$Q$342,10,0)</f>
        <v>0</v>
      </c>
      <c r="CI336" s="3"/>
      <c r="CJ336" s="12" t="str">
        <f>VLOOKUP(D336,'[8]XET CUOI NAM'!$E$9:$BF$332,53,0)</f>
        <v>HTXS NV</v>
      </c>
      <c r="CK336" s="12" t="str">
        <f>VLOOKUP($D336,'[9]Mau 6'!$D$10:$R$333,7,0)</f>
        <v>X</v>
      </c>
      <c r="CL336" s="12" t="str">
        <f>VLOOKUP(D336,[10]PL7!$F$17:$G$117,2,0)</f>
        <v>X</v>
      </c>
      <c r="CM336" s="3" t="s">
        <v>1452</v>
      </c>
      <c r="CN336" s="12"/>
      <c r="CO336" s="12" t="s">
        <v>346</v>
      </c>
      <c r="CP336" s="46"/>
      <c r="CQ336" s="12"/>
      <c r="CR336" s="12"/>
      <c r="CS336" s="12" t="s">
        <v>371</v>
      </c>
      <c r="CT336" s="12" t="s">
        <v>315</v>
      </c>
      <c r="CU336" s="12" t="str">
        <f>VLOOKUP($D336,'[11]XET CUOI NAM'!$E$9:$BF$336,47,0)</f>
        <v>Xuất sắc</v>
      </c>
      <c r="CV336" s="3" t="s">
        <v>1645</v>
      </c>
      <c r="CW336" s="12"/>
      <c r="CX336" s="203"/>
      <c r="CY336" s="46"/>
      <c r="CZ336" s="46"/>
      <c r="DA336" s="46"/>
      <c r="DB336" s="12" t="s">
        <v>2227</v>
      </c>
      <c r="DC336" s="12" t="s">
        <v>315</v>
      </c>
      <c r="DD336" s="12" t="s">
        <v>2227</v>
      </c>
      <c r="DE336" s="17" t="s">
        <v>2191</v>
      </c>
      <c r="DF336" s="5" t="s">
        <v>315</v>
      </c>
      <c r="DG336" s="5" t="s">
        <v>315</v>
      </c>
      <c r="DH336" s="191"/>
      <c r="DI336" s="191"/>
      <c r="DJ336" s="205"/>
    </row>
    <row r="337" spans="1:116" s="16" customFormat="1" ht="30" hidden="1" customHeight="1" x14ac:dyDescent="0.25">
      <c r="A337" s="12">
        <f>ROW()-23</f>
        <v>314</v>
      </c>
      <c r="B337" s="12">
        <f>COUNTIF($E$24:E337,E337)</f>
        <v>3</v>
      </c>
      <c r="C337" s="17" t="s">
        <v>224</v>
      </c>
      <c r="D337" s="12" t="str">
        <f>VLOOKUP(C337,'[1]XET CUOI NAM'!$D$9:$E$332,2,0)</f>
        <v>01019002</v>
      </c>
      <c r="E337" s="12" t="s">
        <v>420</v>
      </c>
      <c r="F337" s="12" t="s">
        <v>378</v>
      </c>
      <c r="G337" s="49"/>
      <c r="H337" s="46">
        <f>VLOOKUP($D337,'[2]CSTD CS'!$D$26:$X$346,3,0)</f>
        <v>0</v>
      </c>
      <c r="I337" s="46"/>
      <c r="J337" s="46">
        <f>VLOOKUP($D337,'[2]CSTD CS'!$D$26:$X$346,5,0)</f>
        <v>0</v>
      </c>
      <c r="K337" s="3"/>
      <c r="L337" s="46">
        <f>VLOOKUP($D337,'[2]CSTD CS'!$D$26:$X$346,4,0)</f>
        <v>0</v>
      </c>
      <c r="M337" s="46"/>
      <c r="N337" s="49"/>
      <c r="O337" s="46">
        <f>VLOOKUP($D337,'[2]CSTD CS'!$D$26:$X$346,6,0)</f>
        <v>0</v>
      </c>
      <c r="P337" s="46"/>
      <c r="Q337" s="46">
        <f>VLOOKUP($D337,'[2]CSTD CS'!$D$26:$X$346,8,0)</f>
        <v>0</v>
      </c>
      <c r="R337" s="3"/>
      <c r="S337" s="46">
        <f>VLOOKUP($D337,'[2]CSTD CS'!$D$26:$X$346,7,0)</f>
        <v>0</v>
      </c>
      <c r="T337" s="46"/>
      <c r="U337" s="49"/>
      <c r="V337" s="46">
        <f>VLOOKUP($D337,'[2]CSTD CS'!$D$26:$X$346,9,0)</f>
        <v>0</v>
      </c>
      <c r="W337" s="46"/>
      <c r="X337" s="46">
        <f>VLOOKUP($D337,'[2]CSTD CS'!$D$26:$X$346,11,0)</f>
        <v>0</v>
      </c>
      <c r="Y337" s="3"/>
      <c r="Z337" s="46">
        <f>VLOOKUP($D337,'[2]CSTD CS'!$D$26:$X$346,10,0)</f>
        <v>0</v>
      </c>
      <c r="AA337" s="46"/>
      <c r="AB337" s="49"/>
      <c r="AC337" s="46">
        <f>VLOOKUP($D337,'[2]CSTD CS'!$D$26:$X$346,12,0)</f>
        <v>0</v>
      </c>
      <c r="AD337" s="46"/>
      <c r="AE337" s="46">
        <f>VLOOKUP($D337,'[2]CSTD CS'!$D$26:$X$346,14,0)</f>
        <v>0</v>
      </c>
      <c r="AF337" s="3"/>
      <c r="AG337" s="46">
        <f>VLOOKUP($D337,'[2]CSTD CS'!$D$26:$X$346,13,0)</f>
        <v>0</v>
      </c>
      <c r="AH337" s="46"/>
      <c r="AI337" s="49"/>
      <c r="AJ337" s="46">
        <f>VLOOKUP($D337,'[2]CSTD CS'!$D$26:$X$346,15,0)</f>
        <v>0</v>
      </c>
      <c r="AK337" s="46"/>
      <c r="AL337" s="46">
        <f>VLOOKUP($D337,'[2]CSTD CS'!$D$26:$X$346,17,0)</f>
        <v>0</v>
      </c>
      <c r="AM337" s="3"/>
      <c r="AN337" s="46">
        <f>VLOOKUP($D337,'[2]CSTD CS'!$D$26:$X$346,16,0)</f>
        <v>0</v>
      </c>
      <c r="AO337" s="46"/>
      <c r="AP337" s="41"/>
      <c r="AQ337" s="46">
        <f>VLOOKUP($D337,'[3]CSTD CS'!$D$25:$AD$344,13,0)</f>
        <v>0</v>
      </c>
      <c r="AR337" s="46"/>
      <c r="AS337" s="3"/>
      <c r="AT337" s="3"/>
      <c r="AU337" s="46"/>
      <c r="AV337" s="3"/>
      <c r="AW337" s="28"/>
      <c r="AX337" s="46">
        <f>VLOOKUP($D337,'[3]CSTD CS'!$D$25:$AD$344,15,0)</f>
        <v>0</v>
      </c>
      <c r="AY337" s="46"/>
      <c r="AZ337" s="3">
        <v>0</v>
      </c>
      <c r="BA337" s="3"/>
      <c r="BB337" s="46"/>
      <c r="BC337" s="3"/>
      <c r="BD337" s="33"/>
      <c r="BE337" s="46">
        <f>VLOOKUP($D337,'[3]CSTD CS'!$D$25:$AD$344,17,0)</f>
        <v>0</v>
      </c>
      <c r="BF337" s="46"/>
      <c r="BG337" s="3">
        <v>0</v>
      </c>
      <c r="BH337" s="3"/>
      <c r="BI337" s="46"/>
      <c r="BJ337" s="46"/>
      <c r="BK337" s="46"/>
      <c r="BL337" s="2"/>
      <c r="BM337" s="46">
        <f>VLOOKUP($D337,'[3]CSTD CS'!$D$25:$AD$344,20,0)</f>
        <v>0</v>
      </c>
      <c r="BN337" s="46"/>
      <c r="BO337" s="3">
        <v>0</v>
      </c>
      <c r="BP337" s="46"/>
      <c r="BQ337" s="46"/>
      <c r="BR337" s="46"/>
      <c r="BS337" s="46" t="s">
        <v>315</v>
      </c>
      <c r="BT337" s="2"/>
      <c r="BU337" s="46">
        <f>VLOOKUP($D337,'[3]CSTD CS'!$D$25:$AA$344,23,0)</f>
        <v>0</v>
      </c>
      <c r="BV337" s="46"/>
      <c r="BW337" s="3">
        <v>0</v>
      </c>
      <c r="BX337" s="3"/>
      <c r="BY337" s="46"/>
      <c r="BZ337" s="46"/>
      <c r="CA337" s="46"/>
      <c r="CB337" s="46"/>
      <c r="CC337" s="46" t="str">
        <f>VLOOKUP($D337,'[3]CSTD CS'!$D$25:$AD$344,25,0)</f>
        <v>HTXS NV</v>
      </c>
      <c r="CD337" s="46"/>
      <c r="CE337" s="46"/>
      <c r="CF337" s="3">
        <v>0</v>
      </c>
      <c r="CG337" s="46"/>
      <c r="CH337" s="46">
        <f>VLOOKUP(D337,[7]LTT!$D$10:$Q$342,10,0)</f>
        <v>0</v>
      </c>
      <c r="CI337" s="3"/>
      <c r="CJ337" s="12" t="str">
        <f>VLOOKUP(D337,'[8]XET CUOI NAM'!$E$9:$BF$332,53,0)</f>
        <v>HTT NV</v>
      </c>
      <c r="CK337" s="12">
        <f>VLOOKUP($D337,'[9]Mau 6'!$D$10:$R$333,7,0)</f>
        <v>0</v>
      </c>
      <c r="CL337" s="12"/>
      <c r="CM337" s="3" t="s">
        <v>1564</v>
      </c>
      <c r="CN337" s="12">
        <f t="shared" ref="CN337:CN343" si="22">SUM(COUNTIF(BU337,"x"),COUNTIF(CD337,"x"),COUNTIF(CK337,"x"))</f>
        <v>0</v>
      </c>
      <c r="CO337" s="12">
        <f>VLOOKUP($D337,'[9]Mau 6'!$D$10:$R$333,10,0)</f>
        <v>0</v>
      </c>
      <c r="CP337" s="46"/>
      <c r="CQ337" s="12">
        <f>VLOOKUP($D337,'[9]Mau 6'!$D$10:$R$333,10,0)</f>
        <v>0</v>
      </c>
      <c r="CR337" s="12">
        <f>VLOOKUP($D337,'[9]Mau 6'!$D$10:$R$333,10,0)</f>
        <v>0</v>
      </c>
      <c r="CS337" s="12" t="s">
        <v>431</v>
      </c>
      <c r="CT337" s="12"/>
      <c r="CU337" s="12" t="str">
        <f>VLOOKUP($D337,'[11]XET CUOI NAM'!$E$9:$BF$336,47,0)</f>
        <v>Tốt</v>
      </c>
      <c r="CV337" s="3" t="s">
        <v>1765</v>
      </c>
      <c r="CW337" s="12"/>
      <c r="CX337" s="12"/>
      <c r="CY337" s="46"/>
      <c r="CZ337" s="46"/>
      <c r="DA337" s="46"/>
      <c r="DB337" s="12" t="s">
        <v>2227</v>
      </c>
      <c r="DC337" s="12">
        <v>0</v>
      </c>
      <c r="DD337" s="12">
        <v>0</v>
      </c>
      <c r="DE337" s="5"/>
      <c r="DF337" s="5">
        <f>VLOOKUP($C337,'[27]Mau 2'!$C$9:$J$18,6,0)</f>
        <v>0</v>
      </c>
      <c r="DG337" s="194"/>
      <c r="DH337" s="194"/>
      <c r="DI337" s="194"/>
      <c r="DJ337" s="194"/>
    </row>
    <row r="338" spans="1:116" s="6" customFormat="1" ht="30" hidden="1" customHeight="1" x14ac:dyDescent="0.25">
      <c r="A338" s="12">
        <f>IF(C338="","",SUBTOTAL(3,$D$24:D338))</f>
        <v>24</v>
      </c>
      <c r="B338" s="12">
        <f>COUNTIF($E$24:E338,E338)</f>
        <v>4</v>
      </c>
      <c r="C338" s="320" t="s">
        <v>45</v>
      </c>
      <c r="D338" s="12" t="str">
        <f>VLOOKUP(C338,'[1]XET CUOI NAM'!$D$9:$E$332,2,0)</f>
        <v>01015026</v>
      </c>
      <c r="E338" s="12" t="s">
        <v>420</v>
      </c>
      <c r="F338" s="12" t="s">
        <v>378</v>
      </c>
      <c r="G338" s="49"/>
      <c r="H338" s="46">
        <f>VLOOKUP($D338,'[2]CSTD CS'!$D$26:$X$346,3,0)</f>
        <v>0</v>
      </c>
      <c r="I338" s="46"/>
      <c r="J338" s="46">
        <f>VLOOKUP($D338,'[2]CSTD CS'!$D$26:$X$346,5,0)</f>
        <v>0</v>
      </c>
      <c r="K338" s="3"/>
      <c r="L338" s="46">
        <f>VLOOKUP($D338,'[2]CSTD CS'!$D$26:$X$346,4,0)</f>
        <v>0</v>
      </c>
      <c r="M338" s="46"/>
      <c r="N338" s="49"/>
      <c r="O338" s="46">
        <f>VLOOKUP($D338,'[2]CSTD CS'!$D$26:$X$346,6,0)</f>
        <v>0</v>
      </c>
      <c r="P338" s="46"/>
      <c r="Q338" s="46">
        <f>VLOOKUP($D338,'[2]CSTD CS'!$D$26:$X$346,8,0)</f>
        <v>0</v>
      </c>
      <c r="R338" s="3"/>
      <c r="S338" s="46">
        <f>VLOOKUP($D338,'[2]CSTD CS'!$D$26:$X$346,7,0)</f>
        <v>0</v>
      </c>
      <c r="T338" s="46"/>
      <c r="U338" s="49"/>
      <c r="V338" s="46">
        <f>VLOOKUP($D338,'[2]CSTD CS'!$D$26:$X$346,9,0)</f>
        <v>0</v>
      </c>
      <c r="W338" s="46"/>
      <c r="X338" s="46">
        <f>VLOOKUP($D338,'[2]CSTD CS'!$D$26:$X$346,11,0)</f>
        <v>0</v>
      </c>
      <c r="Y338" s="3"/>
      <c r="Z338" s="46">
        <f>VLOOKUP($D338,'[2]CSTD CS'!$D$26:$X$346,10,0)</f>
        <v>0</v>
      </c>
      <c r="AA338" s="46"/>
      <c r="AB338" s="49"/>
      <c r="AC338" s="46" t="str">
        <f>VLOOKUP($D338,'[2]CSTD CS'!$D$26:$X$346,12,0)</f>
        <v>x</v>
      </c>
      <c r="AD338" s="46"/>
      <c r="AE338" s="46" t="str">
        <f>VLOOKUP($D338,'[2]CSTD CS'!$D$26:$X$346,14,0)</f>
        <v xml:space="preserve">Ứng dụng Acronis Snap Deloy cho phòng máy vi tính trường CĐKT Lý Tự Trọng </v>
      </c>
      <c r="AF338" s="3"/>
      <c r="AG338" s="46">
        <f>VLOOKUP($D338,'[2]CSTD CS'!$D$26:$X$346,13,0)</f>
        <v>0</v>
      </c>
      <c r="AH338" s="46"/>
      <c r="AI338" s="49"/>
      <c r="AJ338" s="46">
        <f>VLOOKUP($D338,'[2]CSTD CS'!$D$26:$X$346,15,0)</f>
        <v>0</v>
      </c>
      <c r="AK338" s="46"/>
      <c r="AL338" s="46">
        <f>VLOOKUP($D338,'[2]CSTD CS'!$D$26:$X$346,17,0)</f>
        <v>0</v>
      </c>
      <c r="AM338" s="3"/>
      <c r="AN338" s="46">
        <f>VLOOKUP($D338,'[2]CSTD CS'!$D$26:$X$346,16,0)</f>
        <v>0</v>
      </c>
      <c r="AO338" s="46"/>
      <c r="AP338" s="41"/>
      <c r="AQ338" s="46">
        <f>VLOOKUP($D338,'[3]CSTD CS'!$D$25:$AD$344,13,0)</f>
        <v>0</v>
      </c>
      <c r="AR338" s="46"/>
      <c r="AS338" s="3" t="s">
        <v>616</v>
      </c>
      <c r="AT338" s="3"/>
      <c r="AU338" s="46"/>
      <c r="AV338" s="3"/>
      <c r="AW338" s="62"/>
      <c r="AX338" s="46">
        <f>VLOOKUP($D338,'[3]CSTD CS'!$D$25:$AD$344,15,0)</f>
        <v>0</v>
      </c>
      <c r="AY338" s="46"/>
      <c r="AZ338" s="3">
        <v>0</v>
      </c>
      <c r="BA338" s="3"/>
      <c r="BB338" s="46"/>
      <c r="BC338" s="3"/>
      <c r="BD338" s="33"/>
      <c r="BE338" s="46">
        <f>VLOOKUP($D338,'[3]CSTD CS'!$D$25:$AD$344,17,0)</f>
        <v>0</v>
      </c>
      <c r="BF338" s="46"/>
      <c r="BG338" s="3" t="s">
        <v>893</v>
      </c>
      <c r="BH338" s="3"/>
      <c r="BI338" s="46"/>
      <c r="BJ338" s="46"/>
      <c r="BK338" s="46"/>
      <c r="BL338" s="23"/>
      <c r="BM338" s="46">
        <f>VLOOKUP($D338,'[3]CSTD CS'!$D$25:$AD$344,20,0)</f>
        <v>0</v>
      </c>
      <c r="BN338" s="46"/>
      <c r="BO338" s="3">
        <v>0</v>
      </c>
      <c r="BP338" s="46"/>
      <c r="BQ338" s="46"/>
      <c r="BR338" s="46"/>
      <c r="BS338" s="46"/>
      <c r="BT338" s="23"/>
      <c r="BU338" s="46">
        <f>VLOOKUP($D338,'[3]CSTD CS'!$D$25:$AA$344,23,0)</f>
        <v>0</v>
      </c>
      <c r="BV338" s="46"/>
      <c r="BW338" s="3">
        <v>0</v>
      </c>
      <c r="BX338" s="3"/>
      <c r="BY338" s="46"/>
      <c r="BZ338" s="46"/>
      <c r="CA338" s="46"/>
      <c r="CB338" s="46"/>
      <c r="CC338" s="46" t="str">
        <f>VLOOKUP($D338,'[3]CSTD CS'!$D$25:$AD$344,25,0)</f>
        <v>HTXS NV</v>
      </c>
      <c r="CD338" s="46"/>
      <c r="CE338" s="46"/>
      <c r="CF338" s="3" t="s">
        <v>1287</v>
      </c>
      <c r="CG338" s="46"/>
      <c r="CH338" s="46">
        <f>VLOOKUP(D338,[7]LTT!$D$10:$Q$342,10,0)</f>
        <v>0</v>
      </c>
      <c r="CI338" s="3"/>
      <c r="CJ338" s="12" t="str">
        <f>VLOOKUP(D338,'[8]XET CUOI NAM'!$E$9:$BF$332,53,0)</f>
        <v>HTT NV</v>
      </c>
      <c r="CK338" s="12">
        <f>VLOOKUP($D338,'[9]Mau 6'!$D$10:$R$333,7,0)</f>
        <v>0</v>
      </c>
      <c r="CL338" s="12"/>
      <c r="CM338" s="3" t="s">
        <v>1454</v>
      </c>
      <c r="CN338" s="12">
        <f t="shared" si="22"/>
        <v>0</v>
      </c>
      <c r="CO338" s="12">
        <f>VLOOKUP($D338,'[9]Mau 6'!$D$10:$R$333,10,0)</f>
        <v>0</v>
      </c>
      <c r="CP338" s="46"/>
      <c r="CQ338" s="12">
        <f>VLOOKUP($D338,'[9]Mau 6'!$D$10:$R$333,10,0)</f>
        <v>0</v>
      </c>
      <c r="CR338" s="12">
        <f>VLOOKUP($D338,'[9]Mau 6'!$D$10:$R$333,10,0)</f>
        <v>0</v>
      </c>
      <c r="CS338" s="12" t="s">
        <v>371</v>
      </c>
      <c r="CT338" s="12"/>
      <c r="CU338" s="12"/>
      <c r="CV338" s="3" t="s">
        <v>1647</v>
      </c>
      <c r="CW338" s="12"/>
      <c r="CX338" s="12"/>
      <c r="CY338" s="46"/>
      <c r="CZ338" s="46"/>
      <c r="DA338" s="46"/>
      <c r="DB338" s="12" t="s">
        <v>2226</v>
      </c>
      <c r="DC338" s="12" t="s">
        <v>315</v>
      </c>
      <c r="DD338" s="12"/>
      <c r="DE338" s="17" t="s">
        <v>2192</v>
      </c>
      <c r="DF338" s="5">
        <f>VLOOKUP($C338,'[27]Mau 2'!$C$9:$J$18,6,0)</f>
        <v>0</v>
      </c>
      <c r="DG338" s="191"/>
      <c r="DH338" s="191"/>
      <c r="DI338" s="191"/>
      <c r="DJ338" s="205"/>
    </row>
    <row r="339" spans="1:116" s="6" customFormat="1" ht="30" hidden="1" customHeight="1" x14ac:dyDescent="0.25">
      <c r="A339" s="12">
        <f>IF(C339="","",SUBTOTAL(3,$D$24:D339))</f>
        <v>24</v>
      </c>
      <c r="B339" s="12">
        <f>COUNTIF($E$24:E339,E339)</f>
        <v>5</v>
      </c>
      <c r="C339" s="137" t="s">
        <v>46</v>
      </c>
      <c r="D339" s="12" t="str">
        <f>VLOOKUP(C339,'[1]XET CUOI NAM'!$D$9:$E$332,2,0)</f>
        <v>01015028</v>
      </c>
      <c r="E339" s="12" t="s">
        <v>420</v>
      </c>
      <c r="F339" s="12" t="s">
        <v>378</v>
      </c>
      <c r="G339" s="49"/>
      <c r="H339" s="46">
        <f>VLOOKUP($D339,'[2]CSTD CS'!$D$26:$X$346,3,0)</f>
        <v>0</v>
      </c>
      <c r="I339" s="46"/>
      <c r="J339" s="46">
        <f>VLOOKUP($D339,'[2]CSTD CS'!$D$26:$X$346,5,0)</f>
        <v>0</v>
      </c>
      <c r="K339" s="3"/>
      <c r="L339" s="46">
        <f>VLOOKUP($D339,'[2]CSTD CS'!$D$26:$X$346,4,0)</f>
        <v>0</v>
      </c>
      <c r="M339" s="46"/>
      <c r="N339" s="49"/>
      <c r="O339" s="46">
        <f>VLOOKUP($D339,'[2]CSTD CS'!$D$26:$X$346,6,0)</f>
        <v>0</v>
      </c>
      <c r="P339" s="46"/>
      <c r="Q339" s="46">
        <f>VLOOKUP($D339,'[2]CSTD CS'!$D$26:$X$346,8,0)</f>
        <v>0</v>
      </c>
      <c r="R339" s="3"/>
      <c r="S339" s="46">
        <f>VLOOKUP($D339,'[2]CSTD CS'!$D$26:$X$346,7,0)</f>
        <v>0</v>
      </c>
      <c r="T339" s="46"/>
      <c r="U339" s="49"/>
      <c r="V339" s="46">
        <f>VLOOKUP($D339,'[2]CSTD CS'!$D$26:$X$346,9,0)</f>
        <v>0</v>
      </c>
      <c r="W339" s="46"/>
      <c r="X339" s="46">
        <f>VLOOKUP($D339,'[2]CSTD CS'!$D$26:$X$346,11,0)</f>
        <v>0</v>
      </c>
      <c r="Y339" s="3"/>
      <c r="Z339" s="46">
        <f>VLOOKUP($D339,'[2]CSTD CS'!$D$26:$X$346,10,0)</f>
        <v>0</v>
      </c>
      <c r="AA339" s="46"/>
      <c r="AB339" s="49"/>
      <c r="AC339" s="46" t="str">
        <f>VLOOKUP($D339,'[2]CSTD CS'!$D$26:$X$346,12,0)</f>
        <v>x</v>
      </c>
      <c r="AD339" s="46"/>
      <c r="AE339" s="46" t="str">
        <f>VLOOKUP($D339,'[2]CSTD CS'!$D$26:$X$346,14,0)</f>
        <v xml:space="preserve"> Ứng dụng  phần mềm Netop_School kết hợp với phần mềm Rollback RX để hỗ trợ công tác dạy học và thi kiểm tra ở các phòng máy vi tính khoa CNTT - trường CĐKT Lý Tự Trọng </v>
      </c>
      <c r="AF339" s="3"/>
      <c r="AG339" s="46">
        <f>VLOOKUP($D339,'[2]CSTD CS'!$D$26:$X$346,13,0)</f>
        <v>0</v>
      </c>
      <c r="AH339" s="46"/>
      <c r="AI339" s="49"/>
      <c r="AJ339" s="46">
        <f>VLOOKUP($D339,'[2]CSTD CS'!$D$26:$X$346,15,0)</f>
        <v>0</v>
      </c>
      <c r="AK339" s="46"/>
      <c r="AL339" s="46">
        <f>VLOOKUP($D339,'[2]CSTD CS'!$D$26:$X$346,17,0)</f>
        <v>0</v>
      </c>
      <c r="AM339" s="3"/>
      <c r="AN339" s="46">
        <f>VLOOKUP($D339,'[2]CSTD CS'!$D$26:$X$346,16,0)</f>
        <v>0</v>
      </c>
      <c r="AO339" s="46"/>
      <c r="AP339" s="41"/>
      <c r="AQ339" s="46" t="str">
        <f>VLOOKUP($D339,'[3]CSTD CS'!$D$25:$AD$344,13,0)</f>
        <v>x</v>
      </c>
      <c r="AR339" s="46" t="s">
        <v>346</v>
      </c>
      <c r="AS339" s="3" t="s">
        <v>617</v>
      </c>
      <c r="AT339" s="3"/>
      <c r="AU339" s="46"/>
      <c r="AV339" s="3"/>
      <c r="AW339" s="62"/>
      <c r="AX339" s="46">
        <f>VLOOKUP($D339,'[3]CSTD CS'!$D$25:$AD$344,15,0)</f>
        <v>0</v>
      </c>
      <c r="AY339" s="46"/>
      <c r="AZ339" s="3" t="s">
        <v>796</v>
      </c>
      <c r="BA339" s="3"/>
      <c r="BB339" s="46"/>
      <c r="BC339" s="3"/>
      <c r="BD339" s="33"/>
      <c r="BE339" s="46">
        <f>VLOOKUP($D339,'[3]CSTD CS'!$D$25:$AD$344,17,0)</f>
        <v>0</v>
      </c>
      <c r="BF339" s="46"/>
      <c r="BG339" s="3" t="s">
        <v>894</v>
      </c>
      <c r="BH339" s="3"/>
      <c r="BI339" s="46"/>
      <c r="BJ339" s="46"/>
      <c r="BK339" s="46"/>
      <c r="BL339" s="23"/>
      <c r="BM339" s="46">
        <f>VLOOKUP($D339,'[3]CSTD CS'!$D$25:$AD$344,20,0)</f>
        <v>0</v>
      </c>
      <c r="BN339" s="46"/>
      <c r="BO339" s="3">
        <v>0</v>
      </c>
      <c r="BP339" s="46"/>
      <c r="BQ339" s="46"/>
      <c r="BR339" s="46"/>
      <c r="BS339" s="46"/>
      <c r="BT339" s="23"/>
      <c r="BU339" s="46">
        <f>VLOOKUP($D339,'[3]CSTD CS'!$D$25:$AA$344,23,0)</f>
        <v>0</v>
      </c>
      <c r="BV339" s="46"/>
      <c r="BW339" s="3">
        <v>0</v>
      </c>
      <c r="BX339" s="3"/>
      <c r="BY339" s="46"/>
      <c r="BZ339" s="46"/>
      <c r="CA339" s="46"/>
      <c r="CB339" s="46"/>
      <c r="CC339" s="46" t="str">
        <f>VLOOKUP($D339,'[3]CSTD CS'!$D$25:$AD$344,25,0)</f>
        <v xml:space="preserve">HTXS NV </v>
      </c>
      <c r="CD339" s="46"/>
      <c r="CE339" s="46"/>
      <c r="CF339" s="3" t="s">
        <v>1288</v>
      </c>
      <c r="CG339" s="46"/>
      <c r="CH339" s="46">
        <f>VLOOKUP(D339,[7]LTT!$D$10:$Q$342,10,0)</f>
        <v>0</v>
      </c>
      <c r="CI339" s="3"/>
      <c r="CJ339" s="12" t="str">
        <f>VLOOKUP(D339,'[8]XET CUOI NAM'!$E$9:$BF$332,53,0)</f>
        <v>HTXS NV</v>
      </c>
      <c r="CK339" s="12">
        <f>VLOOKUP($D339,'[9]Mau 6'!$D$10:$R$333,7,0)</f>
        <v>0</v>
      </c>
      <c r="CL339" s="12"/>
      <c r="CM339" s="3" t="s">
        <v>1455</v>
      </c>
      <c r="CN339" s="12">
        <f t="shared" si="22"/>
        <v>0</v>
      </c>
      <c r="CO339" s="12">
        <f>VLOOKUP($D339,'[9]Mau 6'!$D$10:$R$333,10,0)</f>
        <v>0</v>
      </c>
      <c r="CP339" s="46"/>
      <c r="CQ339" s="12">
        <f>VLOOKUP($D339,'[9]Mau 6'!$D$10:$R$333,10,0)</f>
        <v>0</v>
      </c>
      <c r="CR339" s="12">
        <f>VLOOKUP($D339,'[9]Mau 6'!$D$10:$R$333,10,0)</f>
        <v>0</v>
      </c>
      <c r="CS339" s="12" t="s">
        <v>371</v>
      </c>
      <c r="CT339" s="12"/>
      <c r="CU339" s="12"/>
      <c r="CV339" s="3" t="s">
        <v>1648</v>
      </c>
      <c r="CW339" s="12"/>
      <c r="CX339" s="12"/>
      <c r="CY339" s="46"/>
      <c r="CZ339" s="46"/>
      <c r="DA339" s="46"/>
      <c r="DB339" s="12" t="s">
        <v>2227</v>
      </c>
      <c r="DC339" s="12">
        <v>0</v>
      </c>
      <c r="DD339" s="12"/>
      <c r="DE339" s="17" t="s">
        <v>2193</v>
      </c>
      <c r="DF339" s="5">
        <f>VLOOKUP($C339,'[27]Mau 2'!$C$9:$J$18,6,0)</f>
        <v>0</v>
      </c>
      <c r="DG339" s="191"/>
      <c r="DH339" s="191"/>
      <c r="DI339" s="191"/>
      <c r="DJ339" s="205"/>
    </row>
    <row r="340" spans="1:116" s="6" customFormat="1" ht="30" hidden="1" customHeight="1" x14ac:dyDescent="0.25">
      <c r="A340" s="12">
        <f>IF(C340="","",SUBTOTAL(3,$D$24:D340))</f>
        <v>24</v>
      </c>
      <c r="B340" s="12">
        <f>COUNTIF($E$24:E340,E340)</f>
        <v>6</v>
      </c>
      <c r="C340" s="137" t="s">
        <v>51</v>
      </c>
      <c r="D340" s="12" t="str">
        <f>VLOOKUP(C340,'[1]XET CUOI NAM'!$D$9:$E$332,2,0)</f>
        <v>01008034</v>
      </c>
      <c r="E340" s="12" t="s">
        <v>420</v>
      </c>
      <c r="F340" s="12" t="s">
        <v>378</v>
      </c>
      <c r="G340" s="49"/>
      <c r="H340" s="46">
        <f>VLOOKUP($D340,'[2]CSTD CS'!$D$26:$X$346,3,0)</f>
        <v>0</v>
      </c>
      <c r="I340" s="46"/>
      <c r="J340" s="46">
        <f>VLOOKUP($D340,'[2]CSTD CS'!$D$26:$X$346,5,0)</f>
        <v>0</v>
      </c>
      <c r="K340" s="3"/>
      <c r="L340" s="46">
        <f>VLOOKUP($D340,'[2]CSTD CS'!$D$26:$X$346,4,0)</f>
        <v>0</v>
      </c>
      <c r="M340" s="46"/>
      <c r="N340" s="49"/>
      <c r="O340" s="46">
        <f>VLOOKUP($D340,'[2]CSTD CS'!$D$26:$X$346,6,0)</f>
        <v>0</v>
      </c>
      <c r="P340" s="46"/>
      <c r="Q340" s="46">
        <f>VLOOKUP($D340,'[2]CSTD CS'!$D$26:$X$346,8,0)</f>
        <v>0</v>
      </c>
      <c r="R340" s="3"/>
      <c r="S340" s="46">
        <f>VLOOKUP($D340,'[2]CSTD CS'!$D$26:$X$346,7,0)</f>
        <v>0</v>
      </c>
      <c r="T340" s="46"/>
      <c r="U340" s="49"/>
      <c r="V340" s="46">
        <f>VLOOKUP($D340,'[2]CSTD CS'!$D$26:$X$346,9,0)</f>
        <v>0</v>
      </c>
      <c r="W340" s="46"/>
      <c r="X340" s="46">
        <f>VLOOKUP($D340,'[2]CSTD CS'!$D$26:$X$346,11,0)</f>
        <v>0</v>
      </c>
      <c r="Y340" s="3"/>
      <c r="Z340" s="46">
        <f>VLOOKUP($D340,'[2]CSTD CS'!$D$26:$X$346,10,0)</f>
        <v>0</v>
      </c>
      <c r="AA340" s="46"/>
      <c r="AB340" s="49"/>
      <c r="AC340" s="46">
        <f>VLOOKUP($D340,'[2]CSTD CS'!$D$26:$X$346,12,0)</f>
        <v>0</v>
      </c>
      <c r="AD340" s="46"/>
      <c r="AE340" s="46">
        <f>VLOOKUP($D340,'[2]CSTD CS'!$D$26:$X$346,14,0)</f>
        <v>0</v>
      </c>
      <c r="AF340" s="3"/>
      <c r="AG340" s="46">
        <f>VLOOKUP($D340,'[2]CSTD CS'!$D$26:$X$346,13,0)</f>
        <v>0</v>
      </c>
      <c r="AH340" s="46"/>
      <c r="AI340" s="49"/>
      <c r="AJ340" s="46">
        <f>VLOOKUP($D340,'[2]CSTD CS'!$D$26:$X$346,15,0)</f>
        <v>0</v>
      </c>
      <c r="AK340" s="46"/>
      <c r="AL340" s="46">
        <f>VLOOKUP($D340,'[2]CSTD CS'!$D$26:$X$346,17,0)</f>
        <v>0</v>
      </c>
      <c r="AM340" s="3"/>
      <c r="AN340" s="46">
        <f>VLOOKUP($D340,'[2]CSTD CS'!$D$26:$X$346,16,0)</f>
        <v>0</v>
      </c>
      <c r="AO340" s="46"/>
      <c r="AP340" s="41"/>
      <c r="AQ340" s="46">
        <f>VLOOKUP($D340,'[3]CSTD CS'!$D$25:$AD$344,13,0)</f>
        <v>0</v>
      </c>
      <c r="AR340" s="46"/>
      <c r="AS340" s="3">
        <v>0</v>
      </c>
      <c r="AT340" s="3"/>
      <c r="AU340" s="46"/>
      <c r="AV340" s="3"/>
      <c r="AW340" s="62"/>
      <c r="AX340" s="46">
        <f>VLOOKUP($D340,'[3]CSTD CS'!$D$25:$AD$344,15,0)</f>
        <v>0</v>
      </c>
      <c r="AY340" s="46"/>
      <c r="AZ340" s="3">
        <v>0</v>
      </c>
      <c r="BA340" s="3"/>
      <c r="BB340" s="46"/>
      <c r="BC340" s="3"/>
      <c r="BD340" s="33"/>
      <c r="BE340" s="46">
        <f>VLOOKUP($D340,'[3]CSTD CS'!$D$25:$AD$344,17,0)</f>
        <v>0</v>
      </c>
      <c r="BF340" s="46"/>
      <c r="BG340" s="3">
        <v>0</v>
      </c>
      <c r="BH340" s="3"/>
      <c r="BI340" s="46"/>
      <c r="BJ340" s="46"/>
      <c r="BK340" s="46"/>
      <c r="BL340" s="23"/>
      <c r="BM340" s="46" t="str">
        <f>VLOOKUP($D340,'[3]CSTD CS'!$D$25:$AD$344,20,0)</f>
        <v>x</v>
      </c>
      <c r="BN340" s="46" t="str">
        <f>VLOOKUP(C340,'[4]TH cham SK'!$P$19:$S$167,4,0)</f>
        <v>X</v>
      </c>
      <c r="BO340" s="3" t="s">
        <v>991</v>
      </c>
      <c r="BP340" s="46"/>
      <c r="BQ340" s="46"/>
      <c r="BR340" s="46"/>
      <c r="BS340" s="46"/>
      <c r="BT340" s="23"/>
      <c r="BU340" s="46">
        <f>VLOOKUP($D340,'[3]CSTD CS'!$D$25:$AA$344,23,0)</f>
        <v>0</v>
      </c>
      <c r="BV340" s="46">
        <f>VLOOKUP(C340,'[5]TH chi tiet'!$N$15:$Q$161,4,0)</f>
        <v>0</v>
      </c>
      <c r="BW340" s="3" t="s">
        <v>1131</v>
      </c>
      <c r="BX340" s="3"/>
      <c r="BY340" s="46"/>
      <c r="BZ340" s="46"/>
      <c r="CA340" s="46"/>
      <c r="CB340" s="46"/>
      <c r="CC340" s="46" t="str">
        <f>VLOOKUP($D340,'[3]CSTD CS'!$D$25:$AD$344,25,0)</f>
        <v xml:space="preserve">HTXS NV </v>
      </c>
      <c r="CD340" s="46"/>
      <c r="CE340" s="46"/>
      <c r="CF340" s="3" t="s">
        <v>1290</v>
      </c>
      <c r="CG340" s="46"/>
      <c r="CH340" s="46">
        <f>VLOOKUP(D340,[7]LTT!$D$10:$Q$342,10,0)</f>
        <v>0</v>
      </c>
      <c r="CI340" s="3"/>
      <c r="CJ340" s="12" t="str">
        <f>VLOOKUP(D340,'[8]XET CUOI NAM'!$E$9:$BF$332,53,0)</f>
        <v>HTXS NV</v>
      </c>
      <c r="CK340" s="12">
        <f>VLOOKUP($D340,'[9]Mau 6'!$D$10:$R$333,7,0)</f>
        <v>0</v>
      </c>
      <c r="CL340" s="12" t="str">
        <f>VLOOKUP(D340,[10]PL7!$F$17:$G$117,2,0)</f>
        <v>X</v>
      </c>
      <c r="CM340" s="3" t="s">
        <v>1457</v>
      </c>
      <c r="CN340" s="12">
        <f t="shared" si="22"/>
        <v>0</v>
      </c>
      <c r="CO340" s="12">
        <f>VLOOKUP($D340,'[9]Mau 6'!$D$10:$R$333,10,0)</f>
        <v>0</v>
      </c>
      <c r="CP340" s="46"/>
      <c r="CQ340" s="12">
        <f>VLOOKUP($D340,'[9]Mau 6'!$D$10:$R$333,10,0)</f>
        <v>0</v>
      </c>
      <c r="CR340" s="12">
        <f>VLOOKUP($D340,'[9]Mau 6'!$D$10:$R$333,10,0)</f>
        <v>0</v>
      </c>
      <c r="CS340" s="12" t="s">
        <v>371</v>
      </c>
      <c r="CT340" s="12" t="s">
        <v>315</v>
      </c>
      <c r="CU340" s="12" t="str">
        <f>VLOOKUP($D340,'[11]XET CUOI NAM'!$E$9:$BF$336,47,0)</f>
        <v>Tốt</v>
      </c>
      <c r="CV340" s="3" t="s">
        <v>1650</v>
      </c>
      <c r="CW340" s="12"/>
      <c r="CX340" s="203" t="s">
        <v>315</v>
      </c>
      <c r="CY340" s="46"/>
      <c r="CZ340" s="46"/>
      <c r="DA340" s="46"/>
      <c r="DB340" s="12" t="s">
        <v>2227</v>
      </c>
      <c r="DC340" s="12">
        <v>0</v>
      </c>
      <c r="DD340" s="12"/>
      <c r="DE340" s="17" t="s">
        <v>2194</v>
      </c>
      <c r="DF340" s="5">
        <f>VLOOKUP($C340,'[27]Mau 2'!$C$9:$J$18,6,0)</f>
        <v>0</v>
      </c>
      <c r="DG340" s="191"/>
      <c r="DH340" s="191"/>
      <c r="DI340" s="191"/>
      <c r="DJ340" s="205"/>
    </row>
    <row r="341" spans="1:116" s="16" customFormat="1" ht="30" hidden="1" customHeight="1" x14ac:dyDescent="0.25">
      <c r="A341" s="12">
        <f>IF(C341="","",SUBTOTAL(3,$D$24:D341))</f>
        <v>24</v>
      </c>
      <c r="B341" s="12">
        <f>COUNTIF($E$24:E341,E341)</f>
        <v>7</v>
      </c>
      <c r="C341" s="43" t="s">
        <v>317</v>
      </c>
      <c r="D341" s="12" t="str">
        <f>VLOOKUP(C341,'[1]XET CUOI NAM'!$D$9:$E$332,2,0)</f>
        <v>01017008</v>
      </c>
      <c r="E341" s="12" t="s">
        <v>420</v>
      </c>
      <c r="F341" s="12" t="s">
        <v>380</v>
      </c>
      <c r="G341" s="49"/>
      <c r="H341" s="46">
        <f>VLOOKUP($D341,'[2]CSTD CS'!$D$26:$X$346,3,0)</f>
        <v>0</v>
      </c>
      <c r="I341" s="46"/>
      <c r="J341" s="46">
        <f>VLOOKUP($D341,'[2]CSTD CS'!$D$26:$X$346,5,0)</f>
        <v>0</v>
      </c>
      <c r="K341" s="3"/>
      <c r="L341" s="46">
        <f>VLOOKUP($D341,'[2]CSTD CS'!$D$26:$X$346,4,0)</f>
        <v>0</v>
      </c>
      <c r="M341" s="46"/>
      <c r="N341" s="49"/>
      <c r="O341" s="46">
        <f>VLOOKUP($D341,'[2]CSTD CS'!$D$26:$X$346,6,0)</f>
        <v>0</v>
      </c>
      <c r="P341" s="46"/>
      <c r="Q341" s="46">
        <f>VLOOKUP($D341,'[2]CSTD CS'!$D$26:$X$346,8,0)</f>
        <v>0</v>
      </c>
      <c r="R341" s="3"/>
      <c r="S341" s="46">
        <f>VLOOKUP($D341,'[2]CSTD CS'!$D$26:$X$346,7,0)</f>
        <v>0</v>
      </c>
      <c r="T341" s="46"/>
      <c r="U341" s="49"/>
      <c r="V341" s="46">
        <f>VLOOKUP($D341,'[2]CSTD CS'!$D$26:$X$346,9,0)</f>
        <v>0</v>
      </c>
      <c r="W341" s="46"/>
      <c r="X341" s="46">
        <f>VLOOKUP($D341,'[2]CSTD CS'!$D$26:$X$346,11,0)</f>
        <v>0</v>
      </c>
      <c r="Y341" s="3"/>
      <c r="Z341" s="46">
        <f>VLOOKUP($D341,'[2]CSTD CS'!$D$26:$X$346,10,0)</f>
        <v>0</v>
      </c>
      <c r="AA341" s="46"/>
      <c r="AB341" s="49"/>
      <c r="AC341" s="46" t="str">
        <f>VLOOKUP($D341,'[2]CSTD CS'!$D$26:$X$346,12,0)</f>
        <v>x</v>
      </c>
      <c r="AD341" s="46"/>
      <c r="AE341" s="46" t="str">
        <f>VLOOKUP($D341,'[2]CSTD CS'!$D$26:$X$346,14,0)</f>
        <v>Giải pháp ứng dụng phần mềm Magic Boot trong công việc bảo trì cho máy vi tính ở trường CĐKT Lý Tự Trọng</v>
      </c>
      <c r="AF341" s="3"/>
      <c r="AG341" s="46">
        <f>VLOOKUP($D341,'[2]CSTD CS'!$D$26:$X$346,13,0)</f>
        <v>0</v>
      </c>
      <c r="AH341" s="46"/>
      <c r="AI341" s="49"/>
      <c r="AJ341" s="46">
        <f>VLOOKUP($D341,'[2]CSTD CS'!$D$26:$X$346,15,0)</f>
        <v>0</v>
      </c>
      <c r="AK341" s="46"/>
      <c r="AL341" s="46">
        <f>VLOOKUP($D341,'[2]CSTD CS'!$D$26:$X$346,17,0)</f>
        <v>0</v>
      </c>
      <c r="AM341" s="3"/>
      <c r="AN341" s="46">
        <f>VLOOKUP($D341,'[2]CSTD CS'!$D$26:$X$346,16,0)</f>
        <v>0</v>
      </c>
      <c r="AO341" s="46"/>
      <c r="AP341" s="41"/>
      <c r="AQ341" s="46">
        <f>VLOOKUP($D341,'[3]CSTD CS'!$D$25:$AD$344,13,0)</f>
        <v>0</v>
      </c>
      <c r="AR341" s="46"/>
      <c r="AS341" s="3" t="s">
        <v>620</v>
      </c>
      <c r="AT341" s="3"/>
      <c r="AU341" s="46"/>
      <c r="AV341" s="3"/>
      <c r="AW341" s="62"/>
      <c r="AX341" s="46">
        <f>VLOOKUP($D341,'[3]CSTD CS'!$D$25:$AD$344,15,0)</f>
        <v>0</v>
      </c>
      <c r="AY341" s="46"/>
      <c r="AZ341" s="3" t="s">
        <v>799</v>
      </c>
      <c r="BA341" s="3"/>
      <c r="BB341" s="46"/>
      <c r="BC341" s="3"/>
      <c r="BD341" s="33"/>
      <c r="BE341" s="46">
        <f>VLOOKUP($D341,'[3]CSTD CS'!$D$25:$AD$344,17,0)</f>
        <v>0</v>
      </c>
      <c r="BF341" s="46"/>
      <c r="BG341" s="3" t="s">
        <v>896</v>
      </c>
      <c r="BH341" s="3"/>
      <c r="BI341" s="46"/>
      <c r="BJ341" s="46"/>
      <c r="BK341" s="46"/>
      <c r="BL341" s="2"/>
      <c r="BM341" s="46">
        <f>VLOOKUP($D341,'[3]CSTD CS'!$D$25:$AD$344,20,0)</f>
        <v>0</v>
      </c>
      <c r="BN341" s="46"/>
      <c r="BO341" s="3">
        <v>0</v>
      </c>
      <c r="BP341" s="46"/>
      <c r="BQ341" s="46"/>
      <c r="BR341" s="46"/>
      <c r="BS341" s="46"/>
      <c r="BT341" s="2"/>
      <c r="BU341" s="46">
        <f>VLOOKUP($D341,'[3]CSTD CS'!$D$25:$AA$344,23,0)</f>
        <v>0</v>
      </c>
      <c r="BV341" s="46"/>
      <c r="BW341" s="3" t="s">
        <v>1134</v>
      </c>
      <c r="BX341" s="3"/>
      <c r="BY341" s="46"/>
      <c r="BZ341" s="46"/>
      <c r="CA341" s="46"/>
      <c r="CB341" s="46"/>
      <c r="CC341" s="46" t="str">
        <f>VLOOKUP($D341,'[3]CSTD CS'!$D$25:$AD$344,25,0)</f>
        <v xml:space="preserve">HTXS NV </v>
      </c>
      <c r="CD341" s="46"/>
      <c r="CE341" s="46"/>
      <c r="CF341" s="3">
        <v>0</v>
      </c>
      <c r="CG341" s="46"/>
      <c r="CH341" s="46">
        <f>VLOOKUP(D341,[7]LTT!$D$10:$Q$342,10,0)</f>
        <v>0</v>
      </c>
      <c r="CI341" s="3"/>
      <c r="CJ341" s="12" t="str">
        <f>VLOOKUP(D341,'[8]XET CUOI NAM'!$E$9:$BF$332,53,0)</f>
        <v>HTT NV</v>
      </c>
      <c r="CK341" s="12">
        <f>VLOOKUP($D341,'[9]Mau 6'!$D$10:$R$333,7,0)</f>
        <v>0</v>
      </c>
      <c r="CL341" s="12"/>
      <c r="CM341" s="3" t="s">
        <v>1461</v>
      </c>
      <c r="CN341" s="12">
        <f t="shared" si="22"/>
        <v>0</v>
      </c>
      <c r="CO341" s="12">
        <f>VLOOKUP($D341,'[9]Mau 6'!$D$10:$R$333,10,0)</f>
        <v>0</v>
      </c>
      <c r="CP341" s="46"/>
      <c r="CQ341" s="12">
        <f>VLOOKUP($D341,'[9]Mau 6'!$D$10:$R$333,10,0)</f>
        <v>0</v>
      </c>
      <c r="CR341" s="12">
        <f>VLOOKUP($D341,'[9]Mau 6'!$D$10:$R$333,10,0)</f>
        <v>0</v>
      </c>
      <c r="CS341" s="12" t="s">
        <v>431</v>
      </c>
      <c r="CT341" s="12"/>
      <c r="CU341" s="12"/>
      <c r="CV341" s="3" t="s">
        <v>1654</v>
      </c>
      <c r="CW341" s="12"/>
      <c r="CX341" s="12"/>
      <c r="CY341" s="46"/>
      <c r="CZ341" s="46"/>
      <c r="DA341" s="46"/>
      <c r="DB341" s="12" t="s">
        <v>2227</v>
      </c>
      <c r="DC341" s="12">
        <v>0</v>
      </c>
      <c r="DD341" s="12"/>
      <c r="DE341" s="17" t="s">
        <v>2195</v>
      </c>
      <c r="DF341" s="5">
        <f>VLOOKUP($C341,'[27]Mau 2'!$C$9:$J$18,6,0)</f>
        <v>0</v>
      </c>
      <c r="DG341" s="194"/>
      <c r="DH341" s="194"/>
      <c r="DI341" s="194"/>
      <c r="DJ341" s="194"/>
    </row>
    <row r="342" spans="1:116" s="6" customFormat="1" ht="30" hidden="1" customHeight="1" x14ac:dyDescent="0.25">
      <c r="A342" s="12">
        <f>ROW()-23</f>
        <v>319</v>
      </c>
      <c r="B342" s="12">
        <f>COUNTIF($E$24:E342,E342)</f>
        <v>8</v>
      </c>
      <c r="C342" s="17" t="s">
        <v>223</v>
      </c>
      <c r="D342" s="12" t="str">
        <f>VLOOKUP(C342,'[1]XET CUOI NAM'!$D$9:$E$332,2,0)</f>
        <v>01019001</v>
      </c>
      <c r="E342" s="12" t="s">
        <v>420</v>
      </c>
      <c r="F342" s="12" t="s">
        <v>380</v>
      </c>
      <c r="G342" s="49"/>
      <c r="H342" s="46">
        <f>VLOOKUP($D342,'[2]CSTD CS'!$D$26:$X$346,3,0)</f>
        <v>0</v>
      </c>
      <c r="I342" s="46"/>
      <c r="J342" s="46">
        <f>VLOOKUP($D342,'[2]CSTD CS'!$D$26:$X$346,5,0)</f>
        <v>0</v>
      </c>
      <c r="K342" s="3"/>
      <c r="L342" s="46">
        <f>VLOOKUP($D342,'[2]CSTD CS'!$D$26:$X$346,4,0)</f>
        <v>0</v>
      </c>
      <c r="M342" s="46"/>
      <c r="N342" s="49"/>
      <c r="O342" s="46">
        <f>VLOOKUP($D342,'[2]CSTD CS'!$D$26:$X$346,6,0)</f>
        <v>0</v>
      </c>
      <c r="P342" s="46"/>
      <c r="Q342" s="46">
        <f>VLOOKUP($D342,'[2]CSTD CS'!$D$26:$X$346,8,0)</f>
        <v>0</v>
      </c>
      <c r="R342" s="3"/>
      <c r="S342" s="46">
        <f>VLOOKUP($D342,'[2]CSTD CS'!$D$26:$X$346,7,0)</f>
        <v>0</v>
      </c>
      <c r="T342" s="46"/>
      <c r="U342" s="49"/>
      <c r="V342" s="46">
        <f>VLOOKUP($D342,'[2]CSTD CS'!$D$26:$X$346,9,0)</f>
        <v>0</v>
      </c>
      <c r="W342" s="46"/>
      <c r="X342" s="46">
        <f>VLOOKUP($D342,'[2]CSTD CS'!$D$26:$X$346,11,0)</f>
        <v>0</v>
      </c>
      <c r="Y342" s="3"/>
      <c r="Z342" s="46">
        <f>VLOOKUP($D342,'[2]CSTD CS'!$D$26:$X$346,10,0)</f>
        <v>0</v>
      </c>
      <c r="AA342" s="46"/>
      <c r="AB342" s="49"/>
      <c r="AC342" s="46">
        <f>VLOOKUP($D342,'[2]CSTD CS'!$D$26:$X$346,12,0)</f>
        <v>0</v>
      </c>
      <c r="AD342" s="46"/>
      <c r="AE342" s="46">
        <f>VLOOKUP($D342,'[2]CSTD CS'!$D$26:$X$346,14,0)</f>
        <v>0</v>
      </c>
      <c r="AF342" s="3"/>
      <c r="AG342" s="46">
        <f>VLOOKUP($D342,'[2]CSTD CS'!$D$26:$X$346,13,0)</f>
        <v>0</v>
      </c>
      <c r="AH342" s="46"/>
      <c r="AI342" s="49"/>
      <c r="AJ342" s="46">
        <f>VLOOKUP($D342,'[2]CSTD CS'!$D$26:$X$346,15,0)</f>
        <v>0</v>
      </c>
      <c r="AK342" s="46"/>
      <c r="AL342" s="46">
        <f>VLOOKUP($D342,'[2]CSTD CS'!$D$26:$X$346,17,0)</f>
        <v>0</v>
      </c>
      <c r="AM342" s="3"/>
      <c r="AN342" s="46">
        <f>VLOOKUP($D342,'[2]CSTD CS'!$D$26:$X$346,16,0)</f>
        <v>0</v>
      </c>
      <c r="AO342" s="46"/>
      <c r="AP342" s="41"/>
      <c r="AQ342" s="46">
        <f>VLOOKUP($D342,'[3]CSTD CS'!$D$25:$AD$344,13,0)</f>
        <v>0</v>
      </c>
      <c r="AR342" s="46"/>
      <c r="AS342" s="3"/>
      <c r="AT342" s="3"/>
      <c r="AU342" s="46"/>
      <c r="AV342" s="3"/>
      <c r="AW342" s="28"/>
      <c r="AX342" s="46">
        <f>VLOOKUP($D342,'[3]CSTD CS'!$D$25:$AD$344,15,0)</f>
        <v>0</v>
      </c>
      <c r="AY342" s="46"/>
      <c r="AZ342" s="3">
        <v>0</v>
      </c>
      <c r="BA342" s="3"/>
      <c r="BB342" s="46"/>
      <c r="BC342" s="3"/>
      <c r="BD342" s="33"/>
      <c r="BE342" s="46">
        <f>VLOOKUP($D342,'[3]CSTD CS'!$D$25:$AD$344,17,0)</f>
        <v>0</v>
      </c>
      <c r="BF342" s="46"/>
      <c r="BG342" s="3">
        <v>0</v>
      </c>
      <c r="BH342" s="3"/>
      <c r="BI342" s="46"/>
      <c r="BJ342" s="46"/>
      <c r="BK342" s="46"/>
      <c r="BL342" s="77"/>
      <c r="BM342" s="46">
        <f>VLOOKUP($D342,'[3]CSTD CS'!$D$25:$AD$344,20,0)</f>
        <v>0</v>
      </c>
      <c r="BN342" s="46"/>
      <c r="BO342" s="3">
        <v>0</v>
      </c>
      <c r="BP342" s="46"/>
      <c r="BQ342" s="46"/>
      <c r="BR342" s="46"/>
      <c r="BS342" s="46"/>
      <c r="BT342" s="77"/>
      <c r="BU342" s="46">
        <f>VLOOKUP($D342,'[3]CSTD CS'!$D$25:$AA$344,23,0)</f>
        <v>0</v>
      </c>
      <c r="BV342" s="46"/>
      <c r="BW342" s="3">
        <v>0</v>
      </c>
      <c r="BX342" s="3"/>
      <c r="BY342" s="46"/>
      <c r="BZ342" s="46"/>
      <c r="CA342" s="46"/>
      <c r="CB342" s="46"/>
      <c r="CC342" s="46" t="str">
        <f>VLOOKUP($D342,'[3]CSTD CS'!$D$25:$AD$344,25,0)</f>
        <v>HTXS NV</v>
      </c>
      <c r="CD342" s="46"/>
      <c r="CE342" s="46"/>
      <c r="CF342" s="3">
        <v>0</v>
      </c>
      <c r="CG342" s="46"/>
      <c r="CH342" s="46">
        <f>VLOOKUP(D342,[7]LTT!$D$10:$Q$342,10,0)</f>
        <v>0</v>
      </c>
      <c r="CI342" s="3"/>
      <c r="CJ342" s="12" t="str">
        <f>VLOOKUP(D342,'[8]XET CUOI NAM'!$E$9:$BF$332,53,0)</f>
        <v>HTT NV</v>
      </c>
      <c r="CK342" s="12">
        <f>VLOOKUP($D342,'[9]Mau 6'!$D$10:$R$333,7,0)</f>
        <v>0</v>
      </c>
      <c r="CL342" s="12"/>
      <c r="CM342" s="3" t="s">
        <v>1565</v>
      </c>
      <c r="CN342" s="12">
        <f t="shared" si="22"/>
        <v>0</v>
      </c>
      <c r="CO342" s="12">
        <f>VLOOKUP($D342,'[9]Mau 6'!$D$10:$R$333,10,0)</f>
        <v>0</v>
      </c>
      <c r="CP342" s="46"/>
      <c r="CQ342" s="12">
        <f>VLOOKUP($D342,'[9]Mau 6'!$D$10:$R$333,10,0)</f>
        <v>0</v>
      </c>
      <c r="CR342" s="12">
        <f>VLOOKUP($D342,'[9]Mau 6'!$D$10:$R$333,10,0)</f>
        <v>0</v>
      </c>
      <c r="CS342" s="12" t="s">
        <v>431</v>
      </c>
      <c r="CT342" s="12"/>
      <c r="CU342" s="12"/>
      <c r="CV342" s="3" t="s">
        <v>1766</v>
      </c>
      <c r="CW342" s="12"/>
      <c r="CX342" s="12"/>
      <c r="CY342" s="46"/>
      <c r="CZ342" s="46"/>
      <c r="DA342" s="46"/>
      <c r="DB342" s="12" t="s">
        <v>2227</v>
      </c>
      <c r="DC342" s="12">
        <v>0</v>
      </c>
      <c r="DD342" s="12">
        <v>0</v>
      </c>
      <c r="DE342" s="5"/>
      <c r="DF342" s="5">
        <f>VLOOKUP($C342,'[27]Mau 2'!$C$9:$J$18,6,0)</f>
        <v>0</v>
      </c>
      <c r="DG342" s="191"/>
      <c r="DH342" s="191"/>
      <c r="DI342" s="191"/>
      <c r="DJ342" s="205"/>
    </row>
    <row r="343" spans="1:116" s="6" customFormat="1" ht="30" hidden="1" customHeight="1" x14ac:dyDescent="0.25">
      <c r="A343" s="12">
        <f>ROW()-23</f>
        <v>320</v>
      </c>
      <c r="B343" s="12">
        <f>COUNTIF($E$24:E343,E343)</f>
        <v>9</v>
      </c>
      <c r="C343" s="316" t="s">
        <v>225</v>
      </c>
      <c r="D343" s="12" t="str">
        <f>VLOOKUP(C343,'[1]XET CUOI NAM'!$D$9:$E$332,2,0)</f>
        <v>01005005</v>
      </c>
      <c r="E343" s="12" t="s">
        <v>420</v>
      </c>
      <c r="F343" s="12" t="s">
        <v>380</v>
      </c>
      <c r="G343" s="49"/>
      <c r="H343" s="46">
        <f>VLOOKUP($D343,'[2]CSTD CS'!$D$26:$X$346,3,0)</f>
        <v>0</v>
      </c>
      <c r="I343" s="46"/>
      <c r="J343" s="46">
        <f>VLOOKUP($D343,'[2]CSTD CS'!$D$26:$X$346,5,0)</f>
        <v>0</v>
      </c>
      <c r="K343" s="3"/>
      <c r="L343" s="46">
        <f>VLOOKUP($D343,'[2]CSTD CS'!$D$26:$X$346,4,0)</f>
        <v>0</v>
      </c>
      <c r="M343" s="46"/>
      <c r="N343" s="49"/>
      <c r="O343" s="46">
        <f>VLOOKUP($D343,'[2]CSTD CS'!$D$26:$X$346,6,0)</f>
        <v>0</v>
      </c>
      <c r="P343" s="46"/>
      <c r="Q343" s="46">
        <f>VLOOKUP($D343,'[2]CSTD CS'!$D$26:$X$346,8,0)</f>
        <v>0</v>
      </c>
      <c r="R343" s="3"/>
      <c r="S343" s="46">
        <f>VLOOKUP($D343,'[2]CSTD CS'!$D$26:$X$346,7,0)</f>
        <v>0</v>
      </c>
      <c r="T343" s="46"/>
      <c r="U343" s="49"/>
      <c r="V343" s="46">
        <f>VLOOKUP($D343,'[2]CSTD CS'!$D$26:$X$346,9,0)</f>
        <v>0</v>
      </c>
      <c r="W343" s="46"/>
      <c r="X343" s="46">
        <f>VLOOKUP($D343,'[2]CSTD CS'!$D$26:$X$346,11,0)</f>
        <v>0</v>
      </c>
      <c r="Y343" s="3"/>
      <c r="Z343" s="46">
        <f>VLOOKUP($D343,'[2]CSTD CS'!$D$26:$X$346,10,0)</f>
        <v>0</v>
      </c>
      <c r="AA343" s="46"/>
      <c r="AB343" s="49"/>
      <c r="AC343" s="46">
        <f>VLOOKUP($D343,'[2]CSTD CS'!$D$26:$X$346,12,0)</f>
        <v>0</v>
      </c>
      <c r="AD343" s="46"/>
      <c r="AE343" s="46">
        <f>VLOOKUP($D343,'[2]CSTD CS'!$D$26:$X$346,14,0)</f>
        <v>0</v>
      </c>
      <c r="AF343" s="3"/>
      <c r="AG343" s="46">
        <f>VLOOKUP($D343,'[2]CSTD CS'!$D$26:$X$346,13,0)</f>
        <v>0</v>
      </c>
      <c r="AH343" s="46"/>
      <c r="AI343" s="49"/>
      <c r="AJ343" s="46">
        <f>VLOOKUP($D343,'[2]CSTD CS'!$D$26:$X$346,15,0)</f>
        <v>0</v>
      </c>
      <c r="AK343" s="46"/>
      <c r="AL343" s="46">
        <f>VLOOKUP($D343,'[2]CSTD CS'!$D$26:$X$346,17,0)</f>
        <v>0</v>
      </c>
      <c r="AM343" s="3"/>
      <c r="AN343" s="46">
        <f>VLOOKUP($D343,'[2]CSTD CS'!$D$26:$X$346,16,0)</f>
        <v>0</v>
      </c>
      <c r="AO343" s="46"/>
      <c r="AP343" s="41"/>
      <c r="AQ343" s="46">
        <f>VLOOKUP($D343,'[3]CSTD CS'!$D$25:$AD$344,13,0)</f>
        <v>0</v>
      </c>
      <c r="AR343" s="46"/>
      <c r="AS343" s="3"/>
      <c r="AT343" s="3"/>
      <c r="AU343" s="46"/>
      <c r="AV343" s="3"/>
      <c r="AW343" s="28"/>
      <c r="AX343" s="46">
        <f>VLOOKUP($D343,'[3]CSTD CS'!$D$25:$AD$344,15,0)</f>
        <v>0</v>
      </c>
      <c r="AY343" s="46"/>
      <c r="AZ343" s="3">
        <v>0</v>
      </c>
      <c r="BA343" s="3"/>
      <c r="BB343" s="46"/>
      <c r="BC343" s="3"/>
      <c r="BD343" s="33"/>
      <c r="BE343" s="46">
        <f>VLOOKUP($D343,'[3]CSTD CS'!$D$25:$AD$344,17,0)</f>
        <v>0</v>
      </c>
      <c r="BF343" s="46"/>
      <c r="BG343" s="3">
        <v>0</v>
      </c>
      <c r="BH343" s="3"/>
      <c r="BI343" s="46"/>
      <c r="BJ343" s="46"/>
      <c r="BK343" s="46"/>
      <c r="BL343" s="77"/>
      <c r="BM343" s="46">
        <f>VLOOKUP($D343,'[3]CSTD CS'!$D$25:$AD$344,20,0)</f>
        <v>0</v>
      </c>
      <c r="BN343" s="46"/>
      <c r="BO343" s="3">
        <v>0</v>
      </c>
      <c r="BP343" s="46"/>
      <c r="BQ343" s="46"/>
      <c r="BR343" s="46"/>
      <c r="BS343" s="46"/>
      <c r="BT343" s="77"/>
      <c r="BU343" s="46">
        <f>VLOOKUP($D343,'[3]CSTD CS'!$D$25:$AA$344,23,0)</f>
        <v>0</v>
      </c>
      <c r="BV343" s="46"/>
      <c r="BW343" s="3">
        <v>0</v>
      </c>
      <c r="BX343" s="3"/>
      <c r="BY343" s="46"/>
      <c r="BZ343" s="46"/>
      <c r="CA343" s="46"/>
      <c r="CB343" s="46"/>
      <c r="CC343" s="46" t="str">
        <f>VLOOKUP($D343,'[3]CSTD CS'!$D$25:$AD$344,25,0)</f>
        <v>HTXS NV</v>
      </c>
      <c r="CD343" s="46"/>
      <c r="CE343" s="46"/>
      <c r="CF343" s="3">
        <v>0</v>
      </c>
      <c r="CG343" s="46"/>
      <c r="CH343" s="46">
        <f>VLOOKUP(D343,[7]LTT!$D$10:$Q$342,10,0)</f>
        <v>0</v>
      </c>
      <c r="CI343" s="3"/>
      <c r="CJ343" s="12" t="str">
        <f>VLOOKUP(D343,'[8]XET CUOI NAM'!$E$9:$BF$332,53,0)</f>
        <v>HTXS NV</v>
      </c>
      <c r="CK343" s="12">
        <f>VLOOKUP($D343,'[9]Mau 6'!$D$10:$R$333,7,0)</f>
        <v>0</v>
      </c>
      <c r="CL343" s="12"/>
      <c r="CM343" s="3"/>
      <c r="CN343" s="12">
        <f t="shared" si="22"/>
        <v>0</v>
      </c>
      <c r="CO343" s="12">
        <f>VLOOKUP($D343,'[9]Mau 6'!$D$10:$R$333,10,0)</f>
        <v>0</v>
      </c>
      <c r="CP343" s="46"/>
      <c r="CQ343" s="12">
        <f>VLOOKUP($D343,'[9]Mau 6'!$D$10:$R$333,10,0)</f>
        <v>0</v>
      </c>
      <c r="CR343" s="12">
        <f>VLOOKUP($D343,'[9]Mau 6'!$D$10:$R$333,10,0)</f>
        <v>0</v>
      </c>
      <c r="CS343" s="12" t="s">
        <v>371</v>
      </c>
      <c r="CT343" s="12"/>
      <c r="CU343" s="12"/>
      <c r="CV343" s="3"/>
      <c r="CW343" s="12"/>
      <c r="CX343" s="12"/>
      <c r="CY343" s="46"/>
      <c r="CZ343" s="46"/>
      <c r="DA343" s="46"/>
      <c r="DB343" s="12" t="s">
        <v>2226</v>
      </c>
      <c r="DC343" s="12" t="s">
        <v>315</v>
      </c>
      <c r="DD343" s="12">
        <v>0</v>
      </c>
      <c r="DE343" s="5"/>
      <c r="DF343" s="5">
        <f>VLOOKUP($C343,'[27]Mau 2'!$C$9:$J$18,6,0)</f>
        <v>0</v>
      </c>
      <c r="DG343" s="191"/>
      <c r="DH343" s="191"/>
      <c r="DI343" s="191"/>
      <c r="DJ343" s="205"/>
    </row>
    <row r="344" spans="1:116" s="133" customFormat="1" ht="30" hidden="1" customHeight="1" x14ac:dyDescent="0.25">
      <c r="A344" s="12">
        <f>ROW()-23</f>
        <v>321</v>
      </c>
      <c r="B344" s="12">
        <f>COUNTIF($E$24:E344,E344)</f>
        <v>10</v>
      </c>
      <c r="C344" s="17" t="s">
        <v>1804</v>
      </c>
      <c r="D344" s="33" t="s">
        <v>1805</v>
      </c>
      <c r="E344" s="12" t="s">
        <v>420</v>
      </c>
      <c r="F344" s="12" t="s">
        <v>380</v>
      </c>
      <c r="G344" s="49"/>
      <c r="H344" s="46" t="e">
        <f>VLOOKUP($D344,'[2]CSTD CS'!$D$26:$X$346,3,0)</f>
        <v>#N/A</v>
      </c>
      <c r="I344" s="46"/>
      <c r="J344" s="46" t="e">
        <f>VLOOKUP($D344,'[2]CSTD CS'!$D$26:$X$346,5,0)</f>
        <v>#N/A</v>
      </c>
      <c r="K344" s="3"/>
      <c r="L344" s="46" t="e">
        <f>VLOOKUP($D344,'[2]CSTD CS'!$D$26:$X$346,4,0)</f>
        <v>#N/A</v>
      </c>
      <c r="M344" s="46"/>
      <c r="N344" s="49"/>
      <c r="O344" s="46" t="e">
        <f>VLOOKUP($D344,'[2]CSTD CS'!$D$26:$X$346,6,0)</f>
        <v>#N/A</v>
      </c>
      <c r="P344" s="46"/>
      <c r="Q344" s="46" t="e">
        <f>VLOOKUP($D344,'[2]CSTD CS'!$D$26:$X$346,8,0)</f>
        <v>#N/A</v>
      </c>
      <c r="R344" s="3"/>
      <c r="S344" s="46" t="e">
        <f>VLOOKUP($D344,'[2]CSTD CS'!$D$26:$X$346,7,0)</f>
        <v>#N/A</v>
      </c>
      <c r="T344" s="46"/>
      <c r="U344" s="49"/>
      <c r="V344" s="46" t="e">
        <f>VLOOKUP($D344,'[2]CSTD CS'!$D$26:$X$346,9,0)</f>
        <v>#N/A</v>
      </c>
      <c r="W344" s="46"/>
      <c r="X344" s="46" t="e">
        <f>VLOOKUP($D344,'[2]CSTD CS'!$D$26:$X$346,11,0)</f>
        <v>#N/A</v>
      </c>
      <c r="Y344" s="3"/>
      <c r="Z344" s="46" t="e">
        <f>VLOOKUP($D344,'[2]CSTD CS'!$D$26:$X$346,10,0)</f>
        <v>#N/A</v>
      </c>
      <c r="AA344" s="46"/>
      <c r="AB344" s="49"/>
      <c r="AC344" s="46" t="e">
        <f>VLOOKUP($D344,'[2]CSTD CS'!$D$26:$X$346,12,0)</f>
        <v>#N/A</v>
      </c>
      <c r="AD344" s="46"/>
      <c r="AE344" s="46" t="e">
        <f>VLOOKUP($D344,'[2]CSTD CS'!$D$26:$X$346,14,0)</f>
        <v>#N/A</v>
      </c>
      <c r="AF344" s="3"/>
      <c r="AG344" s="46" t="e">
        <f>VLOOKUP($D344,'[2]CSTD CS'!$D$26:$X$346,13,0)</f>
        <v>#N/A</v>
      </c>
      <c r="AH344" s="46"/>
      <c r="AI344" s="49"/>
      <c r="AJ344" s="46" t="e">
        <f>VLOOKUP($D344,'[2]CSTD CS'!$D$26:$X$346,15,0)</f>
        <v>#N/A</v>
      </c>
      <c r="AK344" s="46"/>
      <c r="AL344" s="46" t="e">
        <f>VLOOKUP($D344,'[2]CSTD CS'!$D$26:$X$346,17,0)</f>
        <v>#N/A</v>
      </c>
      <c r="AM344" s="3"/>
      <c r="AN344" s="46" t="e">
        <f>VLOOKUP($D344,'[2]CSTD CS'!$D$26:$X$346,16,0)</f>
        <v>#N/A</v>
      </c>
      <c r="AO344" s="46"/>
      <c r="AP344" s="41"/>
      <c r="AQ344" s="46"/>
      <c r="AR344" s="46"/>
      <c r="AS344" s="3"/>
      <c r="AT344" s="3"/>
      <c r="AU344" s="46"/>
      <c r="AV344" s="3"/>
      <c r="AW344" s="28"/>
      <c r="AX344" s="46"/>
      <c r="AY344" s="46"/>
      <c r="AZ344" s="3"/>
      <c r="BA344" s="3"/>
      <c r="BB344" s="46"/>
      <c r="BC344" s="3"/>
      <c r="BD344" s="33"/>
      <c r="BE344" s="46"/>
      <c r="BF344" s="46"/>
      <c r="BG344" s="3"/>
      <c r="BH344" s="3"/>
      <c r="BI344" s="46"/>
      <c r="BJ344" s="46"/>
      <c r="BK344" s="46"/>
      <c r="BL344" s="77"/>
      <c r="BM344" s="46"/>
      <c r="BN344" s="46"/>
      <c r="BO344" s="3"/>
      <c r="BP344" s="46"/>
      <c r="BQ344" s="46"/>
      <c r="BR344" s="46"/>
      <c r="BS344" s="46"/>
      <c r="BT344" s="77"/>
      <c r="BU344" s="46"/>
      <c r="BV344" s="46"/>
      <c r="BW344" s="3"/>
      <c r="BX344" s="3"/>
      <c r="BY344" s="46"/>
      <c r="BZ344" s="46"/>
      <c r="CA344" s="46"/>
      <c r="CB344" s="46"/>
      <c r="CC344" s="46"/>
      <c r="CD344" s="46"/>
      <c r="CE344" s="46"/>
      <c r="CF344" s="3"/>
      <c r="CG344" s="46"/>
      <c r="CH344" s="46"/>
      <c r="CI344" s="3"/>
      <c r="CJ344" s="12"/>
      <c r="CK344" s="12"/>
      <c r="CL344" s="12"/>
      <c r="CM344" s="3"/>
      <c r="CN344" s="12"/>
      <c r="CO344" s="12"/>
      <c r="CP344" s="46"/>
      <c r="CQ344" s="12"/>
      <c r="CR344" s="12"/>
      <c r="CS344" s="12"/>
      <c r="CT344" s="12"/>
      <c r="CU344" s="12"/>
      <c r="CV344" s="3"/>
      <c r="CW344" s="12"/>
      <c r="CX344" s="12"/>
      <c r="CY344" s="46"/>
      <c r="CZ344" s="46"/>
      <c r="DA344" s="46"/>
      <c r="DB344" s="12" t="s">
        <v>2227</v>
      </c>
      <c r="DC344" s="12">
        <v>0</v>
      </c>
      <c r="DD344" s="12">
        <v>0</v>
      </c>
      <c r="DE344" s="5"/>
      <c r="DF344" s="5">
        <f>VLOOKUP($C344,'[27]Mau 2'!$C$9:$J$18,6,0)</f>
        <v>0</v>
      </c>
      <c r="DG344" s="191"/>
      <c r="DH344" s="191"/>
      <c r="DI344" s="191"/>
      <c r="DJ344" s="205"/>
    </row>
    <row r="345" spans="1:116" s="6" customFormat="1" ht="30" hidden="1" customHeight="1" x14ac:dyDescent="0.25">
      <c r="A345" s="12">
        <f>IF(C345="","",SUBTOTAL(3,$D$24:D345))</f>
        <v>24</v>
      </c>
      <c r="B345" s="12">
        <f>COUNTIF($E$24:E345,E345)</f>
        <v>1</v>
      </c>
      <c r="C345" s="17" t="s">
        <v>226</v>
      </c>
      <c r="D345" s="12" t="str">
        <f>VLOOKUP(C345,'[1]XET CUOI NAM'!$D$9:$E$332,2,0)</f>
        <v>01021001</v>
      </c>
      <c r="E345" s="12" t="s">
        <v>421</v>
      </c>
      <c r="F345" s="12" t="s">
        <v>378</v>
      </c>
      <c r="G345" s="49"/>
      <c r="H345" s="46">
        <f>VLOOKUP($D345,'[2]CSTD CS'!$D$26:$X$346,3,0)</f>
        <v>0</v>
      </c>
      <c r="I345" s="46"/>
      <c r="J345" s="46">
        <f>VLOOKUP($D345,'[2]CSTD CS'!$D$26:$X$346,5,0)</f>
        <v>0</v>
      </c>
      <c r="K345" s="3"/>
      <c r="L345" s="46">
        <f>VLOOKUP($D345,'[2]CSTD CS'!$D$26:$X$346,4,0)</f>
        <v>0</v>
      </c>
      <c r="M345" s="46"/>
      <c r="N345" s="49"/>
      <c r="O345" s="46">
        <f>VLOOKUP($D345,'[2]CSTD CS'!$D$26:$X$346,6,0)</f>
        <v>0</v>
      </c>
      <c r="P345" s="46"/>
      <c r="Q345" s="46">
        <f>VLOOKUP($D345,'[2]CSTD CS'!$D$26:$X$346,8,0)</f>
        <v>0</v>
      </c>
      <c r="R345" s="3"/>
      <c r="S345" s="46">
        <f>VLOOKUP($D345,'[2]CSTD CS'!$D$26:$X$346,7,0)</f>
        <v>0</v>
      </c>
      <c r="T345" s="46"/>
      <c r="U345" s="49"/>
      <c r="V345" s="46">
        <f>VLOOKUP($D345,'[2]CSTD CS'!$D$26:$X$346,9,0)</f>
        <v>0</v>
      </c>
      <c r="W345" s="46"/>
      <c r="X345" s="46">
        <f>VLOOKUP($D345,'[2]CSTD CS'!$D$26:$X$346,11,0)</f>
        <v>0</v>
      </c>
      <c r="Y345" s="3"/>
      <c r="Z345" s="46">
        <f>VLOOKUP($D345,'[2]CSTD CS'!$D$26:$X$346,10,0)</f>
        <v>0</v>
      </c>
      <c r="AA345" s="46"/>
      <c r="AB345" s="49"/>
      <c r="AC345" s="46">
        <f>VLOOKUP($D345,'[2]CSTD CS'!$D$26:$X$346,12,0)</f>
        <v>0</v>
      </c>
      <c r="AD345" s="46"/>
      <c r="AE345" s="46">
        <f>VLOOKUP($D345,'[2]CSTD CS'!$D$26:$X$346,14,0)</f>
        <v>0</v>
      </c>
      <c r="AF345" s="3"/>
      <c r="AG345" s="46">
        <f>VLOOKUP($D345,'[2]CSTD CS'!$D$26:$X$346,13,0)</f>
        <v>0</v>
      </c>
      <c r="AH345" s="46"/>
      <c r="AI345" s="49"/>
      <c r="AJ345" s="46">
        <f>VLOOKUP($D345,'[2]CSTD CS'!$D$26:$X$346,15,0)</f>
        <v>0</v>
      </c>
      <c r="AK345" s="46"/>
      <c r="AL345" s="46">
        <f>VLOOKUP($D345,'[2]CSTD CS'!$D$26:$X$346,17,0)</f>
        <v>0</v>
      </c>
      <c r="AM345" s="3"/>
      <c r="AN345" s="46">
        <f>VLOOKUP($D345,'[2]CSTD CS'!$D$26:$X$346,16,0)</f>
        <v>0</v>
      </c>
      <c r="AO345" s="46"/>
      <c r="AP345" s="41"/>
      <c r="AQ345" s="46">
        <f>VLOOKUP($D345,'[3]CSTD CS'!$D$25:$AD$344,13,0)</f>
        <v>0</v>
      </c>
      <c r="AR345" s="46"/>
      <c r="AS345" s="3"/>
      <c r="AT345" s="3"/>
      <c r="AU345" s="46"/>
      <c r="AV345" s="3"/>
      <c r="AW345" s="28"/>
      <c r="AX345" s="46">
        <f>VLOOKUP($D345,'[3]CSTD CS'!$D$25:$AD$344,15,0)</f>
        <v>0</v>
      </c>
      <c r="AY345" s="46"/>
      <c r="AZ345" s="3">
        <v>0</v>
      </c>
      <c r="BA345" s="3"/>
      <c r="BB345" s="46"/>
      <c r="BC345" s="3"/>
      <c r="BD345" s="33"/>
      <c r="BE345" s="46">
        <f>VLOOKUP($D345,'[3]CSTD CS'!$D$25:$AD$344,17,0)</f>
        <v>0</v>
      </c>
      <c r="BF345" s="46"/>
      <c r="BG345" s="3">
        <v>0</v>
      </c>
      <c r="BH345" s="3"/>
      <c r="BI345" s="46"/>
      <c r="BJ345" s="46"/>
      <c r="BK345" s="46" t="s">
        <v>315</v>
      </c>
      <c r="BL345" s="77"/>
      <c r="BM345" s="46">
        <f>VLOOKUP($D345,'[3]CSTD CS'!$D$25:$AD$344,20,0)</f>
        <v>0</v>
      </c>
      <c r="BN345" s="46"/>
      <c r="BO345" s="3">
        <v>0</v>
      </c>
      <c r="BP345" s="46"/>
      <c r="BQ345" s="46"/>
      <c r="BR345" s="46"/>
      <c r="BS345" s="46"/>
      <c r="BT345" s="77"/>
      <c r="BU345" s="46" t="str">
        <f>VLOOKUP($D345,'[3]CSTD CS'!$D$25:$AA$344,23,0)</f>
        <v>x</v>
      </c>
      <c r="BV345" s="46" t="str">
        <f>VLOOKUP(C345,'[5]TH chi tiet'!$N$15:$Q$161,4,0)</f>
        <v>X</v>
      </c>
      <c r="BW345" s="3" t="s">
        <v>1219</v>
      </c>
      <c r="BX345" s="3"/>
      <c r="BY345" s="46"/>
      <c r="BZ345" s="46"/>
      <c r="CA345" s="46"/>
      <c r="CB345" s="46"/>
      <c r="CC345" s="46" t="str">
        <f>VLOOKUP($D345,'[3]CSTD CS'!$D$25:$AD$344,25,0)</f>
        <v>HTXS NV</v>
      </c>
      <c r="CD345" s="46" t="str">
        <f>VLOOKUP($C345,[6]LTT!$C$10:$J$342,7,0)</f>
        <v>X</v>
      </c>
      <c r="CE345" s="46" t="s">
        <v>315</v>
      </c>
      <c r="CF345" s="3" t="s">
        <v>1382</v>
      </c>
      <c r="CG345" s="46"/>
      <c r="CH345" s="46" t="str">
        <f>VLOOKUP(D345,[7]LTT!$D$10:$Q$342,10,0)</f>
        <v>X</v>
      </c>
      <c r="CI345" s="3"/>
      <c r="CJ345" s="12" t="str">
        <f>VLOOKUP(D345,'[8]XET CUOI NAM'!$E$9:$BF$332,53,0)</f>
        <v>HTXS NV</v>
      </c>
      <c r="CK345" s="12" t="str">
        <f>VLOOKUP($D345,'[9]Mau 6'!$D$10:$R$333,7,0)</f>
        <v>X</v>
      </c>
      <c r="CL345" s="12" t="str">
        <f>VLOOKUP(D345,[10]PL7!$F$17:$G$117,2,0)</f>
        <v>X</v>
      </c>
      <c r="CM345" s="3" t="s">
        <v>1566</v>
      </c>
      <c r="CN345" s="12"/>
      <c r="CO345" s="12">
        <f>VLOOKUP($D345,'[9]Mau 6'!$D$10:$R$333,10,0)</f>
        <v>0</v>
      </c>
      <c r="CP345" s="46"/>
      <c r="CQ345" s="12">
        <f>VLOOKUP($D345,'[9]Mau 6'!$D$10:$R$333,10,0)</f>
        <v>0</v>
      </c>
      <c r="CR345" s="12">
        <f>VLOOKUP($D345,'[9]Mau 6'!$D$10:$R$333,10,0)</f>
        <v>0</v>
      </c>
      <c r="CS345" s="12" t="s">
        <v>371</v>
      </c>
      <c r="CT345" s="12" t="s">
        <v>315</v>
      </c>
      <c r="CU345" s="12" t="str">
        <f>VLOOKUP($D345,'[11]XET CUOI NAM'!$E$9:$BF$336,47,0)</f>
        <v>Tốt</v>
      </c>
      <c r="CV345" s="3" t="s">
        <v>1767</v>
      </c>
      <c r="CW345" s="12"/>
      <c r="CX345" s="203" t="s">
        <v>315</v>
      </c>
      <c r="CY345" s="46"/>
      <c r="CZ345" s="46"/>
      <c r="DA345" s="46"/>
      <c r="DB345" s="12" t="s">
        <v>2227</v>
      </c>
      <c r="DC345" s="12" t="s">
        <v>315</v>
      </c>
      <c r="DD345" s="12" t="s">
        <v>2227</v>
      </c>
      <c r="DE345" s="17" t="s">
        <v>2196</v>
      </c>
      <c r="DF345" s="5" t="s">
        <v>315</v>
      </c>
      <c r="DG345" s="191"/>
      <c r="DH345" s="191"/>
      <c r="DI345" s="191"/>
      <c r="DJ345" s="205"/>
    </row>
    <row r="346" spans="1:116" s="6" customFormat="1" ht="30" hidden="1" customHeight="1" x14ac:dyDescent="0.25">
      <c r="A346" s="12">
        <f>ROW()-23</f>
        <v>323</v>
      </c>
      <c r="B346" s="12">
        <f>COUNTIF($E$24:E346,E346)</f>
        <v>2</v>
      </c>
      <c r="C346" s="17" t="s">
        <v>227</v>
      </c>
      <c r="D346" s="12" t="str">
        <f>VLOOKUP(C346,'[1]XET CUOI NAM'!$D$9:$E$332,2,0)</f>
        <v>01021003</v>
      </c>
      <c r="E346" s="12" t="s">
        <v>421</v>
      </c>
      <c r="F346" s="12" t="s">
        <v>378</v>
      </c>
      <c r="G346" s="49"/>
      <c r="H346" s="46">
        <f>VLOOKUP($D346,'[2]CSTD CS'!$D$26:$X$346,3,0)</f>
        <v>0</v>
      </c>
      <c r="I346" s="46"/>
      <c r="J346" s="46">
        <f>VLOOKUP($D346,'[2]CSTD CS'!$D$26:$X$346,5,0)</f>
        <v>0</v>
      </c>
      <c r="K346" s="3"/>
      <c r="L346" s="46">
        <f>VLOOKUP($D346,'[2]CSTD CS'!$D$26:$X$346,4,0)</f>
        <v>0</v>
      </c>
      <c r="M346" s="46"/>
      <c r="N346" s="49"/>
      <c r="O346" s="46">
        <f>VLOOKUP($D346,'[2]CSTD CS'!$D$26:$X$346,6,0)</f>
        <v>0</v>
      </c>
      <c r="P346" s="46"/>
      <c r="Q346" s="46">
        <f>VLOOKUP($D346,'[2]CSTD CS'!$D$26:$X$346,8,0)</f>
        <v>0</v>
      </c>
      <c r="R346" s="3"/>
      <c r="S346" s="46">
        <f>VLOOKUP($D346,'[2]CSTD CS'!$D$26:$X$346,7,0)</f>
        <v>0</v>
      </c>
      <c r="T346" s="46"/>
      <c r="U346" s="49"/>
      <c r="V346" s="46">
        <f>VLOOKUP($D346,'[2]CSTD CS'!$D$26:$X$346,9,0)</f>
        <v>0</v>
      </c>
      <c r="W346" s="46"/>
      <c r="X346" s="46">
        <f>VLOOKUP($D346,'[2]CSTD CS'!$D$26:$X$346,11,0)</f>
        <v>0</v>
      </c>
      <c r="Y346" s="3"/>
      <c r="Z346" s="46">
        <f>VLOOKUP($D346,'[2]CSTD CS'!$D$26:$X$346,10,0)</f>
        <v>0</v>
      </c>
      <c r="AA346" s="46"/>
      <c r="AB346" s="49"/>
      <c r="AC346" s="46">
        <f>VLOOKUP($D346,'[2]CSTD CS'!$D$26:$X$346,12,0)</f>
        <v>0</v>
      </c>
      <c r="AD346" s="46"/>
      <c r="AE346" s="46">
        <f>VLOOKUP($D346,'[2]CSTD CS'!$D$26:$X$346,14,0)</f>
        <v>0</v>
      </c>
      <c r="AF346" s="3"/>
      <c r="AG346" s="46">
        <f>VLOOKUP($D346,'[2]CSTD CS'!$D$26:$X$346,13,0)</f>
        <v>0</v>
      </c>
      <c r="AH346" s="46"/>
      <c r="AI346" s="49"/>
      <c r="AJ346" s="46">
        <f>VLOOKUP($D346,'[2]CSTD CS'!$D$26:$X$346,15,0)</f>
        <v>0</v>
      </c>
      <c r="AK346" s="46"/>
      <c r="AL346" s="46">
        <f>VLOOKUP($D346,'[2]CSTD CS'!$D$26:$X$346,17,0)</f>
        <v>0</v>
      </c>
      <c r="AM346" s="3"/>
      <c r="AN346" s="46">
        <f>VLOOKUP($D346,'[2]CSTD CS'!$D$26:$X$346,16,0)</f>
        <v>0</v>
      </c>
      <c r="AO346" s="46"/>
      <c r="AP346" s="41"/>
      <c r="AQ346" s="46">
        <f>VLOOKUP($D346,'[3]CSTD CS'!$D$25:$AD$344,13,0)</f>
        <v>0</v>
      </c>
      <c r="AR346" s="46"/>
      <c r="AS346" s="3"/>
      <c r="AT346" s="3"/>
      <c r="AU346" s="46"/>
      <c r="AV346" s="3"/>
      <c r="AW346" s="28"/>
      <c r="AX346" s="46">
        <f>VLOOKUP($D346,'[3]CSTD CS'!$D$25:$AD$344,15,0)</f>
        <v>0</v>
      </c>
      <c r="AY346" s="46"/>
      <c r="AZ346" s="3">
        <v>0</v>
      </c>
      <c r="BA346" s="3"/>
      <c r="BB346" s="46"/>
      <c r="BC346" s="3"/>
      <c r="BD346" s="33"/>
      <c r="BE346" s="46">
        <f>VLOOKUP($D346,'[3]CSTD CS'!$D$25:$AD$344,17,0)</f>
        <v>0</v>
      </c>
      <c r="BF346" s="46"/>
      <c r="BG346" s="3">
        <v>0</v>
      </c>
      <c r="BH346" s="3"/>
      <c r="BI346" s="46"/>
      <c r="BJ346" s="46"/>
      <c r="BK346" s="46"/>
      <c r="BL346" s="77"/>
      <c r="BM346" s="46" t="str">
        <f>VLOOKUP($D346,'[3]CSTD CS'!$D$25:$AD$344,20,0)</f>
        <v>x</v>
      </c>
      <c r="BN346" s="46" t="str">
        <f>VLOOKUP(C346,'[4]TH cham SK'!$P$19:$S$167,4,0)</f>
        <v>X</v>
      </c>
      <c r="BO346" s="3" t="s">
        <v>1068</v>
      </c>
      <c r="BP346" s="46"/>
      <c r="BQ346" s="46"/>
      <c r="BR346" s="46"/>
      <c r="BS346" s="46"/>
      <c r="BT346" s="77"/>
      <c r="BU346" s="46">
        <f>VLOOKUP($D346,'[3]CSTD CS'!$D$25:$AA$344,23,0)</f>
        <v>0</v>
      </c>
      <c r="BV346" s="46"/>
      <c r="BW346" s="3">
        <v>0</v>
      </c>
      <c r="BX346" s="3"/>
      <c r="BY346" s="46"/>
      <c r="BZ346" s="46"/>
      <c r="CA346" s="46"/>
      <c r="CB346" s="46"/>
      <c r="CC346" s="46" t="str">
        <f>VLOOKUP($D346,'[3]CSTD CS'!$D$25:$AD$344,25,0)</f>
        <v>HTXS NV</v>
      </c>
      <c r="CD346" s="46"/>
      <c r="CE346" s="46"/>
      <c r="CF346" s="3">
        <v>0</v>
      </c>
      <c r="CG346" s="46"/>
      <c r="CH346" s="46">
        <f>VLOOKUP(D346,[7]LTT!$D$10:$Q$342,10,0)</f>
        <v>0</v>
      </c>
      <c r="CI346" s="3"/>
      <c r="CJ346" s="12" t="str">
        <f>VLOOKUP(D346,'[8]XET CUOI NAM'!$E$9:$BF$332,53,0)</f>
        <v>HTXS NV</v>
      </c>
      <c r="CK346" s="12">
        <f>VLOOKUP($D346,'[9]Mau 6'!$D$10:$R$333,7,0)</f>
        <v>0</v>
      </c>
      <c r="CL346" s="12" t="str">
        <f>VLOOKUP(D346,[10]PL7!$F$17:$G$117,2,0)</f>
        <v>X</v>
      </c>
      <c r="CM346" s="3" t="s">
        <v>1567</v>
      </c>
      <c r="CN346" s="12">
        <f>SUM(COUNTIF(BU346,"x"),COUNTIF(CD346,"x"),COUNTIF(CK346,"x"))</f>
        <v>0</v>
      </c>
      <c r="CO346" s="12">
        <f>VLOOKUP($D346,'[9]Mau 6'!$D$10:$R$333,10,0)</f>
        <v>0</v>
      </c>
      <c r="CP346" s="46"/>
      <c r="CQ346" s="12">
        <f>VLOOKUP($D346,'[9]Mau 6'!$D$10:$R$333,10,0)</f>
        <v>0</v>
      </c>
      <c r="CR346" s="12">
        <f>VLOOKUP($D346,'[9]Mau 6'!$D$10:$R$333,10,0)</f>
        <v>0</v>
      </c>
      <c r="CS346" s="12" t="s">
        <v>371</v>
      </c>
      <c r="CT346" s="12"/>
      <c r="CU346" s="12" t="str">
        <f>VLOOKUP($D346,'[11]XET CUOI NAM'!$E$9:$BF$336,47,0)</f>
        <v>Tốt</v>
      </c>
      <c r="CV346" s="3" t="s">
        <v>1768</v>
      </c>
      <c r="CW346" s="12"/>
      <c r="CX346" s="203" t="s">
        <v>315</v>
      </c>
      <c r="CY346" s="46"/>
      <c r="CZ346" s="46"/>
      <c r="DA346" s="46"/>
      <c r="DB346" s="12" t="s">
        <v>2227</v>
      </c>
      <c r="DC346" s="12">
        <v>0</v>
      </c>
      <c r="DD346" s="12"/>
      <c r="DE346" s="17" t="s">
        <v>2210</v>
      </c>
      <c r="DF346" s="191"/>
      <c r="DG346" s="191"/>
      <c r="DH346" s="191"/>
      <c r="DI346" s="191"/>
      <c r="DJ346" s="205"/>
    </row>
    <row r="347" spans="1:116" s="6" customFormat="1" ht="30" hidden="1" customHeight="1" x14ac:dyDescent="0.25">
      <c r="A347" s="12">
        <f>ROW()-23</f>
        <v>324</v>
      </c>
      <c r="B347" s="12">
        <f>COUNTIF($E$24:E347,E347)</f>
        <v>3</v>
      </c>
      <c r="C347" s="17" t="s">
        <v>228</v>
      </c>
      <c r="D347" s="12" t="str">
        <f>VLOOKUP(C347,'[1]XET CUOI NAM'!$D$9:$E$332,2,0)</f>
        <v>01021004</v>
      </c>
      <c r="E347" s="12" t="s">
        <v>421</v>
      </c>
      <c r="F347" s="12" t="s">
        <v>380</v>
      </c>
      <c r="G347" s="49"/>
      <c r="H347" s="46">
        <f>VLOOKUP($D347,'[2]CSTD CS'!$D$26:$X$346,3,0)</f>
        <v>0</v>
      </c>
      <c r="I347" s="46"/>
      <c r="J347" s="46">
        <f>VLOOKUP($D347,'[2]CSTD CS'!$D$26:$X$346,5,0)</f>
        <v>0</v>
      </c>
      <c r="K347" s="3"/>
      <c r="L347" s="46">
        <f>VLOOKUP($D347,'[2]CSTD CS'!$D$26:$X$346,4,0)</f>
        <v>0</v>
      </c>
      <c r="M347" s="46"/>
      <c r="N347" s="49"/>
      <c r="O347" s="46">
        <f>VLOOKUP($D347,'[2]CSTD CS'!$D$26:$X$346,6,0)</f>
        <v>0</v>
      </c>
      <c r="P347" s="46"/>
      <c r="Q347" s="46">
        <f>VLOOKUP($D347,'[2]CSTD CS'!$D$26:$X$346,8,0)</f>
        <v>0</v>
      </c>
      <c r="R347" s="3"/>
      <c r="S347" s="46">
        <f>VLOOKUP($D347,'[2]CSTD CS'!$D$26:$X$346,7,0)</f>
        <v>0</v>
      </c>
      <c r="T347" s="46"/>
      <c r="U347" s="49"/>
      <c r="V347" s="46">
        <f>VLOOKUP($D347,'[2]CSTD CS'!$D$26:$X$346,9,0)</f>
        <v>0</v>
      </c>
      <c r="W347" s="46"/>
      <c r="X347" s="46">
        <f>VLOOKUP($D347,'[2]CSTD CS'!$D$26:$X$346,11,0)</f>
        <v>0</v>
      </c>
      <c r="Y347" s="3"/>
      <c r="Z347" s="46">
        <f>VLOOKUP($D347,'[2]CSTD CS'!$D$26:$X$346,10,0)</f>
        <v>0</v>
      </c>
      <c r="AA347" s="46"/>
      <c r="AB347" s="49"/>
      <c r="AC347" s="46">
        <f>VLOOKUP($D347,'[2]CSTD CS'!$D$26:$X$346,12,0)</f>
        <v>0</v>
      </c>
      <c r="AD347" s="46"/>
      <c r="AE347" s="46">
        <f>VLOOKUP($D347,'[2]CSTD CS'!$D$26:$X$346,14,0)</f>
        <v>0</v>
      </c>
      <c r="AF347" s="3"/>
      <c r="AG347" s="46">
        <f>VLOOKUP($D347,'[2]CSTD CS'!$D$26:$X$346,13,0)</f>
        <v>0</v>
      </c>
      <c r="AH347" s="46"/>
      <c r="AI347" s="49"/>
      <c r="AJ347" s="46">
        <f>VLOOKUP($D347,'[2]CSTD CS'!$D$26:$X$346,15,0)</f>
        <v>0</v>
      </c>
      <c r="AK347" s="46"/>
      <c r="AL347" s="46">
        <f>VLOOKUP($D347,'[2]CSTD CS'!$D$26:$X$346,17,0)</f>
        <v>0</v>
      </c>
      <c r="AM347" s="3"/>
      <c r="AN347" s="46">
        <f>VLOOKUP($D347,'[2]CSTD CS'!$D$26:$X$346,16,0)</f>
        <v>0</v>
      </c>
      <c r="AO347" s="46"/>
      <c r="AP347" s="41"/>
      <c r="AQ347" s="46">
        <f>VLOOKUP($D347,'[3]CSTD CS'!$D$25:$AD$344,13,0)</f>
        <v>0</v>
      </c>
      <c r="AR347" s="46"/>
      <c r="AS347" s="3">
        <v>0</v>
      </c>
      <c r="AT347" s="3"/>
      <c r="AU347" s="46"/>
      <c r="AV347" s="3"/>
      <c r="AW347" s="28"/>
      <c r="AX347" s="46">
        <f>VLOOKUP($D347,'[3]CSTD CS'!$D$25:$AD$344,15,0)</f>
        <v>0</v>
      </c>
      <c r="AY347" s="46"/>
      <c r="AZ347" s="3">
        <v>0</v>
      </c>
      <c r="BA347" s="3"/>
      <c r="BB347" s="46"/>
      <c r="BC347" s="3"/>
      <c r="BD347" s="33"/>
      <c r="BE347" s="46">
        <f>VLOOKUP($D347,'[3]CSTD CS'!$D$25:$AD$344,17,0)</f>
        <v>0</v>
      </c>
      <c r="BF347" s="46"/>
      <c r="BG347" s="3">
        <v>0</v>
      </c>
      <c r="BH347" s="3"/>
      <c r="BI347" s="46"/>
      <c r="BJ347" s="46"/>
      <c r="BK347" s="46"/>
      <c r="BL347" s="77"/>
      <c r="BM347" s="46">
        <f>VLOOKUP($D347,'[3]CSTD CS'!$D$25:$AD$344,20,0)</f>
        <v>0</v>
      </c>
      <c r="BN347" s="46"/>
      <c r="BO347" s="3">
        <v>0</v>
      </c>
      <c r="BP347" s="46"/>
      <c r="BQ347" s="46"/>
      <c r="BR347" s="46"/>
      <c r="BS347" s="46"/>
      <c r="BT347" s="77"/>
      <c r="BU347" s="46">
        <f>VLOOKUP($D347,'[3]CSTD CS'!$D$25:$AA$344,23,0)</f>
        <v>0</v>
      </c>
      <c r="BV347" s="46"/>
      <c r="BW347" s="3">
        <v>0</v>
      </c>
      <c r="BX347" s="3"/>
      <c r="BY347" s="46"/>
      <c r="BZ347" s="46"/>
      <c r="CA347" s="46"/>
      <c r="CB347" s="46"/>
      <c r="CC347" s="46" t="str">
        <f>VLOOKUP($D347,'[3]CSTD CS'!$D$25:$AD$344,25,0)</f>
        <v>HTXS NV</v>
      </c>
      <c r="CD347" s="46"/>
      <c r="CE347" s="46"/>
      <c r="CF347" s="3">
        <v>0</v>
      </c>
      <c r="CG347" s="46"/>
      <c r="CH347" s="46">
        <f>VLOOKUP(D347,[7]LTT!$D$10:$Q$342,10,0)</f>
        <v>0</v>
      </c>
      <c r="CI347" s="3"/>
      <c r="CJ347" s="12" t="str">
        <f>VLOOKUP(D347,'[8]XET CUOI NAM'!$E$9:$BF$332,53,0)</f>
        <v>HTXS NV</v>
      </c>
      <c r="CK347" s="12">
        <f>VLOOKUP($D347,'[9]Mau 6'!$D$10:$R$333,7,0)</f>
        <v>0</v>
      </c>
      <c r="CL347" s="12" t="str">
        <f>VLOOKUP(D347,[10]PL7!$F$17:$G$117,2,0)</f>
        <v>X</v>
      </c>
      <c r="CM347" s="3" t="s">
        <v>1568</v>
      </c>
      <c r="CN347" s="12">
        <f>SUM(COUNTIF(BU347,"x"),COUNTIF(CD347,"x"),COUNTIF(CK347,"x"))</f>
        <v>0</v>
      </c>
      <c r="CO347" s="12">
        <f>VLOOKUP($D347,'[9]Mau 6'!$D$10:$R$333,10,0)</f>
        <v>0</v>
      </c>
      <c r="CP347" s="46"/>
      <c r="CQ347" s="12">
        <f>VLOOKUP($D347,'[9]Mau 6'!$D$10:$R$333,10,0)</f>
        <v>0</v>
      </c>
      <c r="CR347" s="12">
        <f>VLOOKUP($D347,'[9]Mau 6'!$D$10:$R$333,10,0)</f>
        <v>0</v>
      </c>
      <c r="CS347" s="12" t="s">
        <v>371</v>
      </c>
      <c r="CT347" s="12"/>
      <c r="CU347" s="12" t="str">
        <f>VLOOKUP($D347,'[11]XET CUOI NAM'!$E$9:$BF$336,47,0)</f>
        <v>Tốt</v>
      </c>
      <c r="CV347" s="3" t="s">
        <v>1769</v>
      </c>
      <c r="CW347" s="12"/>
      <c r="CX347" s="203" t="s">
        <v>315</v>
      </c>
      <c r="CY347" s="46"/>
      <c r="CZ347" s="46"/>
      <c r="DA347" s="46"/>
      <c r="DB347" s="12" t="s">
        <v>2227</v>
      </c>
      <c r="DC347" s="12">
        <v>0</v>
      </c>
      <c r="DD347" s="12"/>
      <c r="DE347" s="17" t="s">
        <v>2209</v>
      </c>
      <c r="DF347" s="191"/>
      <c r="DG347" s="191"/>
      <c r="DH347" s="191"/>
      <c r="DI347" s="191"/>
      <c r="DJ347" s="205"/>
    </row>
    <row r="348" spans="1:116" s="6" customFormat="1" ht="30" customHeight="1" x14ac:dyDescent="0.25">
      <c r="A348" s="337">
        <f>IF(C348="","",SUBTOTAL(3,$D$24:D348))</f>
        <v>25</v>
      </c>
      <c r="B348" s="337">
        <f>COUNTIF($E$24:E348,E348)</f>
        <v>1</v>
      </c>
      <c r="C348" s="338" t="s">
        <v>231</v>
      </c>
      <c r="D348" s="12" t="str">
        <f>VLOOKUP(C348,'[1]XET CUOI NAM'!$D$9:$E$332,2,0)</f>
        <v>01017003</v>
      </c>
      <c r="E348" s="12" t="s">
        <v>422</v>
      </c>
      <c r="F348" s="12" t="s">
        <v>378</v>
      </c>
      <c r="G348" s="49"/>
      <c r="H348" s="46">
        <f>VLOOKUP($D348,'[2]CSTD CS'!$D$26:$X$346,3,0)</f>
        <v>0</v>
      </c>
      <c r="I348" s="46"/>
      <c r="J348" s="46">
        <f>VLOOKUP($D348,'[2]CSTD CS'!$D$26:$X$346,5,0)</f>
        <v>0</v>
      </c>
      <c r="K348" s="3"/>
      <c r="L348" s="46">
        <f>VLOOKUP($D348,'[2]CSTD CS'!$D$26:$X$346,4,0)</f>
        <v>0</v>
      </c>
      <c r="M348" s="46"/>
      <c r="N348" s="49"/>
      <c r="O348" s="46">
        <f>VLOOKUP($D348,'[2]CSTD CS'!$D$26:$X$346,6,0)</f>
        <v>0</v>
      </c>
      <c r="P348" s="46"/>
      <c r="Q348" s="46">
        <f>VLOOKUP($D348,'[2]CSTD CS'!$D$26:$X$346,8,0)</f>
        <v>0</v>
      </c>
      <c r="R348" s="3"/>
      <c r="S348" s="46">
        <f>VLOOKUP($D348,'[2]CSTD CS'!$D$26:$X$346,7,0)</f>
        <v>0</v>
      </c>
      <c r="T348" s="46"/>
      <c r="U348" s="49"/>
      <c r="V348" s="46" t="str">
        <f>VLOOKUP($D348,'[2]CSTD CS'!$D$26:$X$346,9,0)</f>
        <v>x</v>
      </c>
      <c r="W348" s="46"/>
      <c r="X348" s="46" t="str">
        <f>VLOOKUP($D348,'[2]CSTD CS'!$D$26:$X$346,11,0)</f>
        <v>Một số giải pháp nâng cao và cải thiện các chương trình hỗ trợ việc quản trị phòng máy vi tính khoa CNTT</v>
      </c>
      <c r="Y348" s="3"/>
      <c r="Z348" s="46">
        <f>VLOOKUP($D348,'[2]CSTD CS'!$D$26:$X$346,10,0)</f>
        <v>0</v>
      </c>
      <c r="AA348" s="46"/>
      <c r="AB348" s="49"/>
      <c r="AC348" s="46" t="str">
        <f>VLOOKUP($D348,'[2]CSTD CS'!$D$26:$X$346,12,0)</f>
        <v>x</v>
      </c>
      <c r="AD348" s="46"/>
      <c r="AE348" s="46" t="str">
        <f>VLOOKUP($D348,'[2]CSTD CS'!$D$26:$X$346,14,0)</f>
        <v>Ứng dụng phần mềm RollBack Rx RMC vào công tác quản trị phòng máy vi tính khoa CNTT - Trường CĐKT Lý Tự Trọng</v>
      </c>
      <c r="AF348" s="3"/>
      <c r="AG348" s="46" t="str">
        <f>VLOOKUP($D348,'[2]CSTD CS'!$D$26:$X$346,13,0)</f>
        <v>x</v>
      </c>
      <c r="AH348" s="46"/>
      <c r="AI348" s="49"/>
      <c r="AJ348" s="46" t="str">
        <f>VLOOKUP($D348,'[2]CSTD CS'!$D$26:$X$346,15,0)</f>
        <v>x</v>
      </c>
      <c r="AK348" s="46"/>
      <c r="AL348" s="46" t="str">
        <f>VLOOKUP($D348,'[2]CSTD CS'!$D$26:$X$346,17,0)</f>
        <v>Một số giải pháp nhằm nâng cao hiệu quả ứng dụng hạ tầng mạng trong quản lý tại trường CĐKT Lý Tự Trọng Tp.HCM</v>
      </c>
      <c r="AM348" s="3"/>
      <c r="AN348" s="46">
        <f>VLOOKUP($D348,'[2]CSTD CS'!$D$26:$X$346,16,0)</f>
        <v>0</v>
      </c>
      <c r="AO348" s="46"/>
      <c r="AP348" s="41"/>
      <c r="AQ348" s="46" t="str">
        <f>VLOOKUP($D348,'[3]CSTD CS'!$D$25:$AD$344,13,0)</f>
        <v>x</v>
      </c>
      <c r="AR348" s="46" t="s">
        <v>346</v>
      </c>
      <c r="AS348" s="3" t="s">
        <v>759</v>
      </c>
      <c r="AT348" s="3"/>
      <c r="AU348" s="325" t="s">
        <v>346</v>
      </c>
      <c r="AV348" s="3"/>
      <c r="AW348" s="53"/>
      <c r="AX348" s="46">
        <f>VLOOKUP($D348,'[3]CSTD CS'!$D$25:$AD$344,15,0)</f>
        <v>0</v>
      </c>
      <c r="AY348" s="46"/>
      <c r="AZ348" s="3" t="s">
        <v>857</v>
      </c>
      <c r="BA348" s="3"/>
      <c r="BB348" s="46"/>
      <c r="BC348" s="3" t="s">
        <v>346</v>
      </c>
      <c r="BD348" s="33"/>
      <c r="BE348" s="325" t="str">
        <f>VLOOKUP($D348,'[3]CSTD CS'!$D$25:$AD$344,17,0)</f>
        <v>x</v>
      </c>
      <c r="BF348" s="46" t="s">
        <v>315</v>
      </c>
      <c r="BG348" s="3" t="s">
        <v>932</v>
      </c>
      <c r="BH348" s="3"/>
      <c r="BI348" s="46"/>
      <c r="BJ348" s="46"/>
      <c r="BK348" s="46"/>
      <c r="BL348" s="15"/>
      <c r="BM348" s="325" t="str">
        <f>VLOOKUP($D348,'[3]CSTD CS'!$D$25:$AD$344,20,0)</f>
        <v>x</v>
      </c>
      <c r="BN348" s="46" t="str">
        <f>VLOOKUP(C348,'[4]TH cham SK'!$P$19:$S$167,4,0)</f>
        <v>X</v>
      </c>
      <c r="BO348" s="3" t="s">
        <v>1070</v>
      </c>
      <c r="BP348" s="46"/>
      <c r="BQ348" s="46"/>
      <c r="BR348" s="46"/>
      <c r="BS348" s="46"/>
      <c r="BT348" s="15"/>
      <c r="BU348" s="325" t="str">
        <f>VLOOKUP($D348,'[3]CSTD CS'!$D$25:$AA$344,23,0)</f>
        <v>x</v>
      </c>
      <c r="BV348" s="46" t="str">
        <f>VLOOKUP(C348,'[5]TH chi tiet'!$N$15:$Q$161,4,0)</f>
        <v>X</v>
      </c>
      <c r="BW348" s="3" t="s">
        <v>1221</v>
      </c>
      <c r="BX348" s="3"/>
      <c r="BY348" s="46" t="s">
        <v>315</v>
      </c>
      <c r="BZ348" s="46"/>
      <c r="CA348" s="46"/>
      <c r="CB348" s="46"/>
      <c r="CC348" s="46" t="str">
        <f>VLOOKUP($D348,'[3]CSTD CS'!$D$25:$AD$344,25,0)</f>
        <v>HTXS NV</v>
      </c>
      <c r="CD348" s="325" t="str">
        <f>VLOOKUP($C348,[6]LTT!$C$10:$J$342,7,0)</f>
        <v>X</v>
      </c>
      <c r="CE348" s="46" t="s">
        <v>315</v>
      </c>
      <c r="CF348" s="3" t="s">
        <v>1384</v>
      </c>
      <c r="CG348" s="46"/>
      <c r="CH348" s="46">
        <f>VLOOKUP(D348,[7]LTT!$D$10:$Q$342,10,0)</f>
        <v>0</v>
      </c>
      <c r="CI348" s="3"/>
      <c r="CJ348" s="12" t="str">
        <f>VLOOKUP(D348,'[8]XET CUOI NAM'!$E$9:$BF$332,53,0)</f>
        <v>HTXS NV</v>
      </c>
      <c r="CK348" s="12" t="str">
        <f>VLOOKUP($D348,'[9]Mau 6'!$D$10:$R$333,7,0)</f>
        <v>X</v>
      </c>
      <c r="CL348" s="337" t="str">
        <f>VLOOKUP(D348,[10]PL7!$F$17:$G$117,2,0)</f>
        <v>X</v>
      </c>
      <c r="CM348" s="3" t="s">
        <v>1571</v>
      </c>
      <c r="CN348" s="12"/>
      <c r="CO348" s="12" t="s">
        <v>346</v>
      </c>
      <c r="CP348" s="46"/>
      <c r="CQ348" s="12"/>
      <c r="CR348" s="12"/>
      <c r="CS348" s="12" t="s">
        <v>371</v>
      </c>
      <c r="CT348" s="337" t="s">
        <v>315</v>
      </c>
      <c r="CU348" s="12" t="str">
        <f>VLOOKUP($D348,'[11]XET CUOI NAM'!$E$9:$BF$336,47,0)</f>
        <v>Tốt</v>
      </c>
      <c r="CV348" s="3" t="s">
        <v>1772</v>
      </c>
      <c r="CW348" s="12"/>
      <c r="CX348" s="203"/>
      <c r="CY348" s="46"/>
      <c r="CZ348" s="46"/>
      <c r="DA348" s="46"/>
      <c r="DB348" s="12" t="s">
        <v>2226</v>
      </c>
      <c r="DC348" s="337" t="s">
        <v>315</v>
      </c>
      <c r="DD348" s="12" t="s">
        <v>2227</v>
      </c>
      <c r="DE348" s="17" t="s">
        <v>2197</v>
      </c>
      <c r="DF348" s="5"/>
      <c r="DG348" s="313" t="s">
        <v>315</v>
      </c>
      <c r="DH348" s="191"/>
      <c r="DI348" s="191"/>
      <c r="DJ348" s="205"/>
      <c r="DL348" s="133" t="s">
        <v>2232</v>
      </c>
    </row>
    <row r="349" spans="1:116" s="6" customFormat="1" ht="30" hidden="1" customHeight="1" x14ac:dyDescent="0.25">
      <c r="A349" s="12">
        <f>IF(C349="","",SUBTOTAL(3,$D$24:D349))</f>
        <v>25</v>
      </c>
      <c r="B349" s="12">
        <f>COUNTIF($E$24:E349,E349)</f>
        <v>2</v>
      </c>
      <c r="C349" s="17" t="s">
        <v>83</v>
      </c>
      <c r="D349" s="12" t="str">
        <f>VLOOKUP(C349,'[1]XET CUOI NAM'!$D$9:$E$332,2,0)</f>
        <v>01023002</v>
      </c>
      <c r="E349" s="12" t="s">
        <v>422</v>
      </c>
      <c r="F349" s="12" t="s">
        <v>378</v>
      </c>
      <c r="G349" s="49"/>
      <c r="H349" s="46" t="str">
        <f>VLOOKUP($D349,'[2]CSTD CS'!$D$26:$X$346,3,0)</f>
        <v>x</v>
      </c>
      <c r="I349" s="46"/>
      <c r="J349" s="46" t="str">
        <f>VLOOKUP($D349,'[2]CSTD CS'!$D$26:$X$346,5,0)</f>
        <v>Áp dụng công nghệ thông tin trong việc quản lý hồ sơ Đảng (năm thứ 2)</v>
      </c>
      <c r="K349" s="3"/>
      <c r="L349" s="46" t="str">
        <f>VLOOKUP($D349,'[2]CSTD CS'!$D$26:$X$346,4,0)</f>
        <v>x</v>
      </c>
      <c r="M349" s="46"/>
      <c r="N349" s="49"/>
      <c r="O349" s="46">
        <f>VLOOKUP($D349,'[2]CSTD CS'!$D$26:$X$346,6,0)</f>
        <v>0</v>
      </c>
      <c r="P349" s="46"/>
      <c r="Q349" s="46">
        <f>VLOOKUP($D349,'[2]CSTD CS'!$D$26:$X$346,8,0)</f>
        <v>0</v>
      </c>
      <c r="R349" s="3"/>
      <c r="S349" s="46">
        <f>VLOOKUP($D349,'[2]CSTD CS'!$D$26:$X$346,7,0)</f>
        <v>0</v>
      </c>
      <c r="T349" s="46"/>
      <c r="U349" s="49"/>
      <c r="V349" s="46">
        <f>VLOOKUP($D349,'[2]CSTD CS'!$D$26:$X$346,9,0)</f>
        <v>0</v>
      </c>
      <c r="W349" s="46"/>
      <c r="X349" s="46">
        <f>VLOOKUP($D349,'[2]CSTD CS'!$D$26:$X$346,11,0)</f>
        <v>0</v>
      </c>
      <c r="Y349" s="3"/>
      <c r="Z349" s="46">
        <f>VLOOKUP($D349,'[2]CSTD CS'!$D$26:$X$346,10,0)</f>
        <v>0</v>
      </c>
      <c r="AA349" s="46"/>
      <c r="AB349" s="49"/>
      <c r="AC349" s="46">
        <f>VLOOKUP($D349,'[2]CSTD CS'!$D$26:$X$346,12,0)</f>
        <v>0</v>
      </c>
      <c r="AD349" s="46"/>
      <c r="AE349" s="46">
        <f>VLOOKUP($D349,'[2]CSTD CS'!$D$26:$X$346,14,0)</f>
        <v>0</v>
      </c>
      <c r="AF349" s="3"/>
      <c r="AG349" s="46">
        <f>VLOOKUP($D349,'[2]CSTD CS'!$D$26:$X$346,13,0)</f>
        <v>0</v>
      </c>
      <c r="AH349" s="46"/>
      <c r="AI349" s="49"/>
      <c r="AJ349" s="46">
        <f>VLOOKUP($D349,'[2]CSTD CS'!$D$26:$X$346,15,0)</f>
        <v>0</v>
      </c>
      <c r="AK349" s="46"/>
      <c r="AL349" s="46">
        <f>VLOOKUP($D349,'[2]CSTD CS'!$D$26:$X$346,17,0)</f>
        <v>0</v>
      </c>
      <c r="AM349" s="3"/>
      <c r="AN349" s="46">
        <f>VLOOKUP($D349,'[2]CSTD CS'!$D$26:$X$346,16,0)</f>
        <v>0</v>
      </c>
      <c r="AO349" s="46"/>
      <c r="AP349" s="30"/>
      <c r="AQ349" s="46">
        <f>VLOOKUP($D349,'[3]CSTD CS'!$D$25:$AD$344,13,0)</f>
        <v>0</v>
      </c>
      <c r="AR349" s="46"/>
      <c r="AS349" s="3" t="s">
        <v>600</v>
      </c>
      <c r="AT349" s="3"/>
      <c r="AU349" s="46"/>
      <c r="AV349" s="3"/>
      <c r="AW349" s="24"/>
      <c r="AX349" s="46">
        <f>VLOOKUP($D349,'[3]CSTD CS'!$D$25:$AD$344,15,0)</f>
        <v>0</v>
      </c>
      <c r="AY349" s="46"/>
      <c r="AZ349" s="3" t="s">
        <v>786</v>
      </c>
      <c r="BA349" s="3"/>
      <c r="BB349" s="46"/>
      <c r="BC349" s="3"/>
      <c r="BD349" s="33"/>
      <c r="BE349" s="46">
        <f>VLOOKUP($D349,'[3]CSTD CS'!$D$25:$AD$344,17,0)</f>
        <v>0</v>
      </c>
      <c r="BF349" s="46"/>
      <c r="BG349" s="3">
        <v>0</v>
      </c>
      <c r="BH349" s="3"/>
      <c r="BI349" s="46"/>
      <c r="BJ349" s="46"/>
      <c r="BK349" s="46"/>
      <c r="BL349" s="55"/>
      <c r="BM349" s="46" t="str">
        <f>VLOOKUP($D349,'[3]CSTD CS'!$D$25:$AD$344,20,0)</f>
        <v>x</v>
      </c>
      <c r="BN349" s="46"/>
      <c r="BO349" s="3" t="s">
        <v>977</v>
      </c>
      <c r="BP349" s="46"/>
      <c r="BQ349" s="46"/>
      <c r="BR349" s="46"/>
      <c r="BS349" s="46" t="s">
        <v>315</v>
      </c>
      <c r="BT349" s="55"/>
      <c r="BU349" s="46">
        <f>VLOOKUP($D349,'[3]CSTD CS'!$D$25:$AA$344,23,0)</f>
        <v>0</v>
      </c>
      <c r="BV349" s="46"/>
      <c r="BW349" s="3" t="s">
        <v>1117</v>
      </c>
      <c r="BX349" s="3"/>
      <c r="BY349" s="46"/>
      <c r="BZ349" s="46"/>
      <c r="CA349" s="46"/>
      <c r="CB349" s="46"/>
      <c r="CC349" s="46" t="str">
        <f>VLOOKUP($D349,'[3]CSTD CS'!$D$25:$AD$344,25,0)</f>
        <v>HTXS NV</v>
      </c>
      <c r="CD349" s="46" t="str">
        <f>VLOOKUP($C349,[6]LTT!$C$10:$J$342,7,0)</f>
        <v>X</v>
      </c>
      <c r="CE349" s="46" t="s">
        <v>315</v>
      </c>
      <c r="CF349" s="3" t="s">
        <v>1274</v>
      </c>
      <c r="CG349" s="46"/>
      <c r="CH349" s="46">
        <f>VLOOKUP(D349,[7]LTT!$D$10:$Q$342,10,0)</f>
        <v>0</v>
      </c>
      <c r="CI349" s="3"/>
      <c r="CJ349" s="12" t="str">
        <f>VLOOKUP(D349,'[8]XET CUOI NAM'!$E$9:$BF$332,53,0)</f>
        <v>HTXS NV</v>
      </c>
      <c r="CK349" s="12" t="str">
        <f>VLOOKUP($D349,'[9]Mau 6'!$D$10:$R$333,7,0)</f>
        <v>X</v>
      </c>
      <c r="CL349" s="12" t="str">
        <f>VLOOKUP(D349,[10]PL7!$F$17:$G$117,2,0)</f>
        <v>X</v>
      </c>
      <c r="CM349" s="3" t="s">
        <v>1439</v>
      </c>
      <c r="CN349" s="12"/>
      <c r="CO349" s="12" t="s">
        <v>346</v>
      </c>
      <c r="CP349" s="46"/>
      <c r="CQ349" s="12"/>
      <c r="CR349" s="12"/>
      <c r="CS349" s="12" t="s">
        <v>371</v>
      </c>
      <c r="CT349" s="12" t="s">
        <v>315</v>
      </c>
      <c r="CU349" s="12" t="str">
        <f>VLOOKUP($D349,'[11]XET CUOI NAM'!$E$9:$BF$336,47,0)</f>
        <v>Tốt</v>
      </c>
      <c r="CV349" s="3" t="s">
        <v>1632</v>
      </c>
      <c r="CW349" s="12"/>
      <c r="CX349" s="203"/>
      <c r="CY349" s="46"/>
      <c r="CZ349" s="46"/>
      <c r="DA349" s="46"/>
      <c r="DB349" s="12" t="s">
        <v>2227</v>
      </c>
      <c r="DC349" s="12" t="s">
        <v>315</v>
      </c>
      <c r="DD349" s="12" t="s">
        <v>2227</v>
      </c>
      <c r="DE349" s="17" t="s">
        <v>2198</v>
      </c>
      <c r="DF349" s="5" t="s">
        <v>315</v>
      </c>
      <c r="DG349" s="5" t="s">
        <v>315</v>
      </c>
      <c r="DH349" s="191"/>
      <c r="DI349" s="191"/>
      <c r="DJ349" s="205"/>
    </row>
    <row r="350" spans="1:116" s="6" customFormat="1" ht="30" hidden="1" customHeight="1" x14ac:dyDescent="0.25">
      <c r="A350" s="12">
        <f>IF(C350="","",SUBTOTAL(3,$D$24:D350))</f>
        <v>25</v>
      </c>
      <c r="B350" s="12">
        <f>COUNTIF($E$24:E350,E350)</f>
        <v>3</v>
      </c>
      <c r="C350" s="4" t="s">
        <v>233</v>
      </c>
      <c r="D350" s="12" t="str">
        <f>VLOOKUP(C350,'[1]XET CUOI NAM'!$D$9:$E$332,2,0)</f>
        <v>01017010</v>
      </c>
      <c r="E350" s="12" t="s">
        <v>422</v>
      </c>
      <c r="F350" s="12" t="s">
        <v>378</v>
      </c>
      <c r="G350" s="49"/>
      <c r="H350" s="46">
        <f>VLOOKUP($D350,'[2]CSTD CS'!$D$26:$X$346,3,0)</f>
        <v>0</v>
      </c>
      <c r="I350" s="46"/>
      <c r="J350" s="46">
        <f>VLOOKUP($D350,'[2]CSTD CS'!$D$26:$X$346,5,0)</f>
        <v>0</v>
      </c>
      <c r="K350" s="3"/>
      <c r="L350" s="46">
        <f>VLOOKUP($D350,'[2]CSTD CS'!$D$26:$X$346,4,0)</f>
        <v>0</v>
      </c>
      <c r="M350" s="46"/>
      <c r="N350" s="49"/>
      <c r="O350" s="46">
        <f>VLOOKUP($D350,'[2]CSTD CS'!$D$26:$X$346,6,0)</f>
        <v>0</v>
      </c>
      <c r="P350" s="46"/>
      <c r="Q350" s="46">
        <f>VLOOKUP($D350,'[2]CSTD CS'!$D$26:$X$346,8,0)</f>
        <v>0</v>
      </c>
      <c r="R350" s="3"/>
      <c r="S350" s="46">
        <f>VLOOKUP($D350,'[2]CSTD CS'!$D$26:$X$346,7,0)</f>
        <v>0</v>
      </c>
      <c r="T350" s="46"/>
      <c r="U350" s="49"/>
      <c r="V350" s="46">
        <f>VLOOKUP($D350,'[2]CSTD CS'!$D$26:$X$346,9,0)</f>
        <v>0</v>
      </c>
      <c r="W350" s="46"/>
      <c r="X350" s="46">
        <f>VLOOKUP($D350,'[2]CSTD CS'!$D$26:$X$346,11,0)</f>
        <v>0</v>
      </c>
      <c r="Y350" s="3"/>
      <c r="Z350" s="46">
        <f>VLOOKUP($D350,'[2]CSTD CS'!$D$26:$X$346,10,0)</f>
        <v>0</v>
      </c>
      <c r="AA350" s="46"/>
      <c r="AB350" s="49"/>
      <c r="AC350" s="46" t="str">
        <f>VLOOKUP($D350,'[2]CSTD CS'!$D$26:$X$346,12,0)</f>
        <v>x</v>
      </c>
      <c r="AD350" s="46"/>
      <c r="AE350" s="46" t="str">
        <f>VLOOKUP($D350,'[2]CSTD CS'!$D$26:$X$346,14,0)</f>
        <v>Giải pháp ứng dụng phần mềm Multiboot phục vụ công việc cài đặt Hệ Điều Hành và các chương trình ứng dụng cho máy vi tính ở trường CĐKT Lý Tự Trọng</v>
      </c>
      <c r="AF350" s="3"/>
      <c r="AG350" s="46">
        <f>VLOOKUP($D350,'[2]CSTD CS'!$D$26:$X$346,13,0)</f>
        <v>0</v>
      </c>
      <c r="AH350" s="46"/>
      <c r="AI350" s="49"/>
      <c r="AJ350" s="46">
        <f>VLOOKUP($D350,'[2]CSTD CS'!$D$26:$X$346,15,0)</f>
        <v>0</v>
      </c>
      <c r="AK350" s="46"/>
      <c r="AL350" s="46">
        <f>VLOOKUP($D350,'[2]CSTD CS'!$D$26:$X$346,17,0)</f>
        <v>0</v>
      </c>
      <c r="AM350" s="3"/>
      <c r="AN350" s="46">
        <f>VLOOKUP($D350,'[2]CSTD CS'!$D$26:$X$346,16,0)</f>
        <v>0</v>
      </c>
      <c r="AO350" s="46"/>
      <c r="AP350" s="41"/>
      <c r="AQ350" s="46">
        <f>VLOOKUP($D350,'[3]CSTD CS'!$D$25:$AD$344,13,0)</f>
        <v>0</v>
      </c>
      <c r="AR350" s="46"/>
      <c r="AS350" s="3" t="s">
        <v>760</v>
      </c>
      <c r="AT350" s="3"/>
      <c r="AU350" s="46"/>
      <c r="AV350" s="3"/>
      <c r="AW350" s="53"/>
      <c r="AX350" s="46">
        <f>VLOOKUP($D350,'[3]CSTD CS'!$D$25:$AD$344,15,0)</f>
        <v>0</v>
      </c>
      <c r="AY350" s="46"/>
      <c r="AZ350" s="3">
        <v>0</v>
      </c>
      <c r="BA350" s="3"/>
      <c r="BB350" s="46"/>
      <c r="BC350" s="3"/>
      <c r="BD350" s="33"/>
      <c r="BE350" s="46">
        <f>VLOOKUP($D350,'[3]CSTD CS'!$D$25:$AD$344,17,0)</f>
        <v>0</v>
      </c>
      <c r="BF350" s="46"/>
      <c r="BG350" s="3">
        <v>0</v>
      </c>
      <c r="BH350" s="3"/>
      <c r="BI350" s="46"/>
      <c r="BJ350" s="46"/>
      <c r="BK350" s="46"/>
      <c r="BL350" s="2"/>
      <c r="BM350" s="46">
        <f>VLOOKUP($D350,'[3]CSTD CS'!$D$25:$AD$344,20,0)</f>
        <v>0</v>
      </c>
      <c r="BN350" s="46" t="str">
        <f>VLOOKUP(C350,'[4]TH cham SK'!$P$19:$S$167,4,0)</f>
        <v>X</v>
      </c>
      <c r="BO350" s="3" t="s">
        <v>1071</v>
      </c>
      <c r="BP350" s="46"/>
      <c r="BQ350" s="46"/>
      <c r="BR350" s="46"/>
      <c r="BS350" s="46"/>
      <c r="BT350" s="2"/>
      <c r="BU350" s="46">
        <f>VLOOKUP($D350,'[3]CSTD CS'!$D$25:$AA$344,23,0)</f>
        <v>0</v>
      </c>
      <c r="BV350" s="46">
        <f>VLOOKUP(C350,'[5]TH chi tiet'!$N$15:$Q$161,4,0)</f>
        <v>0</v>
      </c>
      <c r="BW350" s="3" t="s">
        <v>1222</v>
      </c>
      <c r="BX350" s="3"/>
      <c r="BY350" s="46"/>
      <c r="BZ350" s="46"/>
      <c r="CA350" s="46"/>
      <c r="CB350" s="46"/>
      <c r="CC350" s="46" t="str">
        <f>VLOOKUP($D350,'[3]CSTD CS'!$D$25:$AD$344,25,0)</f>
        <v>HTXS NV</v>
      </c>
      <c r="CD350" s="46"/>
      <c r="CE350" s="46"/>
      <c r="CF350" s="3" t="s">
        <v>1385</v>
      </c>
      <c r="CG350" s="46"/>
      <c r="CH350" s="46">
        <f>VLOOKUP(D350,[7]LTT!$D$10:$Q$342,10,0)</f>
        <v>0</v>
      </c>
      <c r="CI350" s="3"/>
      <c r="CJ350" s="12" t="str">
        <f>VLOOKUP(D350,'[8]XET CUOI NAM'!$E$9:$BF$332,53,0)</f>
        <v>HTXS NV</v>
      </c>
      <c r="CK350" s="12">
        <f>VLOOKUP($D350,'[9]Mau 6'!$D$10:$R$333,7,0)</f>
        <v>0</v>
      </c>
      <c r="CL350" s="12"/>
      <c r="CM350" s="3" t="s">
        <v>1572</v>
      </c>
      <c r="CN350" s="12">
        <f>SUM(COUNTIF(BU350,"x"),COUNTIF(CD350,"x"),COUNTIF(CK350,"x"))</f>
        <v>0</v>
      </c>
      <c r="CO350" s="12">
        <f>VLOOKUP($D350,'[9]Mau 6'!$D$10:$R$333,10,0)</f>
        <v>0</v>
      </c>
      <c r="CP350" s="46"/>
      <c r="CQ350" s="12">
        <f>VLOOKUP($D350,'[9]Mau 6'!$D$10:$R$333,10,0)</f>
        <v>0</v>
      </c>
      <c r="CR350" s="12">
        <f>VLOOKUP($D350,'[9]Mau 6'!$D$10:$R$333,10,0)</f>
        <v>0</v>
      </c>
      <c r="CS350" s="12" t="s">
        <v>371</v>
      </c>
      <c r="CT350" s="12"/>
      <c r="CU350" s="12" t="str">
        <f>VLOOKUP($D350,'[11]XET CUOI NAM'!$E$9:$BF$336,47,0)</f>
        <v>Tốt</v>
      </c>
      <c r="CV350" s="3" t="s">
        <v>1773</v>
      </c>
      <c r="CW350" s="12"/>
      <c r="CX350" s="12"/>
      <c r="CY350" s="46"/>
      <c r="CZ350" s="46"/>
      <c r="DA350" s="46"/>
      <c r="DB350" s="12" t="s">
        <v>2227</v>
      </c>
      <c r="DC350" s="12" t="s">
        <v>315</v>
      </c>
      <c r="DD350" s="12" t="s">
        <v>2227</v>
      </c>
      <c r="DE350" s="17" t="s">
        <v>2199</v>
      </c>
      <c r="DF350" s="5">
        <f>VLOOKUP($C350,'[28]Mau 2'!$C$9:$J$15,6,0)</f>
        <v>0</v>
      </c>
      <c r="DG350" s="5" t="s">
        <v>315</v>
      </c>
      <c r="DH350" s="191"/>
      <c r="DI350" s="191"/>
      <c r="DJ350" s="205"/>
    </row>
    <row r="351" spans="1:116" s="6" customFormat="1" ht="30" hidden="1" customHeight="1" x14ac:dyDescent="0.25">
      <c r="A351" s="12">
        <f>IF(C351="","",SUBTOTAL(3,$D$24:D351))</f>
        <v>25</v>
      </c>
      <c r="B351" s="12">
        <f>COUNTIF($E$24:E351,E351)</f>
        <v>4</v>
      </c>
      <c r="C351" s="4" t="s">
        <v>232</v>
      </c>
      <c r="D351" s="12" t="str">
        <f>VLOOKUP(C351,'[1]XET CUOI NAM'!$D$9:$E$332,2,0)</f>
        <v>01018004</v>
      </c>
      <c r="E351" s="12" t="s">
        <v>422</v>
      </c>
      <c r="F351" s="12" t="s">
        <v>378</v>
      </c>
      <c r="G351" s="49"/>
      <c r="H351" s="46">
        <f>VLOOKUP($D351,'[2]CSTD CS'!$D$26:$X$346,3,0)</f>
        <v>0</v>
      </c>
      <c r="I351" s="46"/>
      <c r="J351" s="46">
        <f>VLOOKUP($D351,'[2]CSTD CS'!$D$26:$X$346,5,0)</f>
        <v>0</v>
      </c>
      <c r="K351" s="3"/>
      <c r="L351" s="46">
        <f>VLOOKUP($D351,'[2]CSTD CS'!$D$26:$X$346,4,0)</f>
        <v>0</v>
      </c>
      <c r="M351" s="46"/>
      <c r="N351" s="49"/>
      <c r="O351" s="46">
        <f>VLOOKUP($D351,'[2]CSTD CS'!$D$26:$X$346,6,0)</f>
        <v>0</v>
      </c>
      <c r="P351" s="46"/>
      <c r="Q351" s="46">
        <f>VLOOKUP($D351,'[2]CSTD CS'!$D$26:$X$346,8,0)</f>
        <v>0</v>
      </c>
      <c r="R351" s="3"/>
      <c r="S351" s="46">
        <f>VLOOKUP($D351,'[2]CSTD CS'!$D$26:$X$346,7,0)</f>
        <v>0</v>
      </c>
      <c r="T351" s="46"/>
      <c r="U351" s="49"/>
      <c r="V351" s="46" t="str">
        <f>VLOOKUP($D351,'[2]CSTD CS'!$D$26:$X$346,9,0)</f>
        <v>x</v>
      </c>
      <c r="W351" s="46"/>
      <c r="X351" s="46" t="str">
        <f>VLOOKUP($D351,'[2]CSTD CS'!$D$26:$X$346,11,0)</f>
        <v>Ứng dụng công nghệ thông tin để quản lý và tính điểm rèn luyện cho SVHS khoa CNTT Trường CĐKT Lý Tự Trọng Tp.HCM</v>
      </c>
      <c r="Y351" s="3"/>
      <c r="Z351" s="46">
        <f>VLOOKUP($D351,'[2]CSTD CS'!$D$26:$X$346,10,0)</f>
        <v>0</v>
      </c>
      <c r="AA351" s="46"/>
      <c r="AB351" s="49"/>
      <c r="AC351" s="46">
        <f>VLOOKUP($D351,'[2]CSTD CS'!$D$26:$X$346,12,0)</f>
        <v>0</v>
      </c>
      <c r="AD351" s="46"/>
      <c r="AE351" s="46">
        <f>VLOOKUP($D351,'[2]CSTD CS'!$D$26:$X$346,14,0)</f>
        <v>0</v>
      </c>
      <c r="AF351" s="3"/>
      <c r="AG351" s="46">
        <f>VLOOKUP($D351,'[2]CSTD CS'!$D$26:$X$346,13,0)</f>
        <v>0</v>
      </c>
      <c r="AH351" s="46"/>
      <c r="AI351" s="49"/>
      <c r="AJ351" s="46">
        <f>VLOOKUP($D351,'[2]CSTD CS'!$D$26:$X$346,15,0)</f>
        <v>0</v>
      </c>
      <c r="AK351" s="46"/>
      <c r="AL351" s="46">
        <f>VLOOKUP($D351,'[2]CSTD CS'!$D$26:$X$346,17,0)</f>
        <v>0</v>
      </c>
      <c r="AM351" s="3"/>
      <c r="AN351" s="46">
        <f>VLOOKUP($D351,'[2]CSTD CS'!$D$26:$X$346,16,0)</f>
        <v>0</v>
      </c>
      <c r="AO351" s="46"/>
      <c r="AP351" s="41"/>
      <c r="AQ351" s="46">
        <f>VLOOKUP($D351,'[3]CSTD CS'!$D$25:$AD$344,13,0)</f>
        <v>0</v>
      </c>
      <c r="AR351" s="46"/>
      <c r="AS351" s="3" t="s">
        <v>761</v>
      </c>
      <c r="AT351" s="3"/>
      <c r="AU351" s="46"/>
      <c r="AV351" s="3"/>
      <c r="AW351" s="53"/>
      <c r="AX351" s="46">
        <f>VLOOKUP($D351,'[3]CSTD CS'!$D$25:$AD$344,15,0)</f>
        <v>0</v>
      </c>
      <c r="AY351" s="46"/>
      <c r="AZ351" s="3">
        <v>0</v>
      </c>
      <c r="BA351" s="3"/>
      <c r="BB351" s="46"/>
      <c r="BC351" s="3"/>
      <c r="BD351" s="33"/>
      <c r="BE351" s="46">
        <f>VLOOKUP($D351,'[3]CSTD CS'!$D$25:$AD$344,17,0)</f>
        <v>0</v>
      </c>
      <c r="BF351" s="46"/>
      <c r="BG351" s="3">
        <v>0</v>
      </c>
      <c r="BH351" s="3"/>
      <c r="BI351" s="46"/>
      <c r="BJ351" s="46"/>
      <c r="BK351" s="46"/>
      <c r="BL351" s="2"/>
      <c r="BM351" s="46">
        <f>VLOOKUP($D351,'[3]CSTD CS'!$D$25:$AD$344,20,0)</f>
        <v>0</v>
      </c>
      <c r="BN351" s="46"/>
      <c r="BO351" s="3">
        <v>0</v>
      </c>
      <c r="BP351" s="46"/>
      <c r="BQ351" s="46"/>
      <c r="BR351" s="46"/>
      <c r="BS351" s="46"/>
      <c r="BT351" s="2"/>
      <c r="BU351" s="46">
        <f>VLOOKUP($D351,'[3]CSTD CS'!$D$25:$AA$344,23,0)</f>
        <v>0</v>
      </c>
      <c r="BV351" s="46">
        <f>VLOOKUP(C351,'[5]TH chi tiet'!$N$15:$Q$161,4,0)</f>
        <v>0</v>
      </c>
      <c r="BW351" s="3" t="s">
        <v>1223</v>
      </c>
      <c r="BX351" s="3"/>
      <c r="BY351" s="46"/>
      <c r="BZ351" s="46"/>
      <c r="CA351" s="46"/>
      <c r="CB351" s="46"/>
      <c r="CC351" s="46" t="str">
        <f>VLOOKUP($D351,'[3]CSTD CS'!$D$25:$AD$344,25,0)</f>
        <v>HTXS NV</v>
      </c>
      <c r="CD351" s="46"/>
      <c r="CE351" s="46"/>
      <c r="CF351" s="3" t="s">
        <v>1386</v>
      </c>
      <c r="CG351" s="46"/>
      <c r="CH351" s="46">
        <f>VLOOKUP(D351,[7]LTT!$D$10:$Q$342,10,0)</f>
        <v>0</v>
      </c>
      <c r="CI351" s="3"/>
      <c r="CJ351" s="12" t="str">
        <f>VLOOKUP(D351,'[8]XET CUOI NAM'!$E$9:$BF$332,53,0)</f>
        <v>HTXS NV</v>
      </c>
      <c r="CK351" s="12">
        <f>VLOOKUP($D351,'[9]Mau 6'!$D$10:$R$333,7,0)</f>
        <v>0</v>
      </c>
      <c r="CL351" s="12"/>
      <c r="CM351" s="3" t="s">
        <v>1573</v>
      </c>
      <c r="CN351" s="12">
        <f>SUM(COUNTIF(BU351,"x"),COUNTIF(CD351,"x"),COUNTIF(CK351,"x"))</f>
        <v>0</v>
      </c>
      <c r="CO351" s="12">
        <f>VLOOKUP($D351,'[9]Mau 6'!$D$10:$R$333,10,0)</f>
        <v>0</v>
      </c>
      <c r="CP351" s="46"/>
      <c r="CQ351" s="12">
        <f>VLOOKUP($D351,'[9]Mau 6'!$D$10:$R$333,10,0)</f>
        <v>0</v>
      </c>
      <c r="CR351" s="12">
        <f>VLOOKUP($D351,'[9]Mau 6'!$D$10:$R$333,10,0)</f>
        <v>0</v>
      </c>
      <c r="CS351" s="12" t="s">
        <v>371</v>
      </c>
      <c r="CT351" s="12"/>
      <c r="CU351" s="12"/>
      <c r="CV351" s="3" t="s">
        <v>1774</v>
      </c>
      <c r="CW351" s="12"/>
      <c r="CX351" s="12"/>
      <c r="CY351" s="46"/>
      <c r="CZ351" s="46"/>
      <c r="DA351" s="46"/>
      <c r="DB351" s="12" t="s">
        <v>2226</v>
      </c>
      <c r="DC351" s="12" t="s">
        <v>315</v>
      </c>
      <c r="DD351" s="12"/>
      <c r="DE351" s="17" t="s">
        <v>2200</v>
      </c>
      <c r="DF351" s="5">
        <f>VLOOKUP($C351,'[28]Mau 2'!$C$9:$J$15,6,0)</f>
        <v>0</v>
      </c>
      <c r="DG351" s="191"/>
      <c r="DH351" s="191"/>
      <c r="DI351" s="191"/>
      <c r="DJ351" s="205"/>
    </row>
    <row r="352" spans="1:116" s="20" customFormat="1" ht="30" hidden="1" customHeight="1" x14ac:dyDescent="0.25">
      <c r="A352" s="12">
        <f>IF(C352="","",SUBTOTAL(3,$D$24:D352))</f>
        <v>25</v>
      </c>
      <c r="B352" s="12">
        <f>COUNTIF($E$24:E352,E352)</f>
        <v>5</v>
      </c>
      <c r="C352" s="4" t="s">
        <v>234</v>
      </c>
      <c r="D352" s="12" t="str">
        <f>VLOOKUP(C352,'[1]XET CUOI NAM'!$D$9:$E$332,2,0)</f>
        <v>01025013</v>
      </c>
      <c r="E352" s="12" t="s">
        <v>422</v>
      </c>
      <c r="F352" s="12" t="s">
        <v>380</v>
      </c>
      <c r="G352" s="49"/>
      <c r="H352" s="46">
        <f>VLOOKUP($D352,'[2]CSTD CS'!$D$26:$X$346,3,0)</f>
        <v>0</v>
      </c>
      <c r="I352" s="46"/>
      <c r="J352" s="46">
        <f>VLOOKUP($D352,'[2]CSTD CS'!$D$26:$X$346,5,0)</f>
        <v>0</v>
      </c>
      <c r="K352" s="3"/>
      <c r="L352" s="46">
        <f>VLOOKUP($D352,'[2]CSTD CS'!$D$26:$X$346,4,0)</f>
        <v>0</v>
      </c>
      <c r="M352" s="46"/>
      <c r="N352" s="49"/>
      <c r="O352" s="46">
        <f>VLOOKUP($D352,'[2]CSTD CS'!$D$26:$X$346,6,0)</f>
        <v>0</v>
      </c>
      <c r="P352" s="46"/>
      <c r="Q352" s="46">
        <f>VLOOKUP($D352,'[2]CSTD CS'!$D$26:$X$346,8,0)</f>
        <v>0</v>
      </c>
      <c r="R352" s="3"/>
      <c r="S352" s="46">
        <f>VLOOKUP($D352,'[2]CSTD CS'!$D$26:$X$346,7,0)</f>
        <v>0</v>
      </c>
      <c r="T352" s="46"/>
      <c r="U352" s="49"/>
      <c r="V352" s="46">
        <f>VLOOKUP($D352,'[2]CSTD CS'!$D$26:$X$346,9,0)</f>
        <v>0</v>
      </c>
      <c r="W352" s="46"/>
      <c r="X352" s="46">
        <f>VLOOKUP($D352,'[2]CSTD CS'!$D$26:$X$346,11,0)</f>
        <v>0</v>
      </c>
      <c r="Y352" s="3"/>
      <c r="Z352" s="46">
        <f>VLOOKUP($D352,'[2]CSTD CS'!$D$26:$X$346,10,0)</f>
        <v>0</v>
      </c>
      <c r="AA352" s="46"/>
      <c r="AB352" s="49"/>
      <c r="AC352" s="46">
        <f>VLOOKUP($D352,'[2]CSTD CS'!$D$26:$X$346,12,0)</f>
        <v>0</v>
      </c>
      <c r="AD352" s="46"/>
      <c r="AE352" s="46">
        <f>VLOOKUP($D352,'[2]CSTD CS'!$D$26:$X$346,14,0)</f>
        <v>0</v>
      </c>
      <c r="AF352" s="3"/>
      <c r="AG352" s="46">
        <f>VLOOKUP($D352,'[2]CSTD CS'!$D$26:$X$346,13,0)</f>
        <v>0</v>
      </c>
      <c r="AH352" s="46"/>
      <c r="AI352" s="49"/>
      <c r="AJ352" s="46">
        <f>VLOOKUP($D352,'[2]CSTD CS'!$D$26:$X$346,15,0)</f>
        <v>0</v>
      </c>
      <c r="AK352" s="46"/>
      <c r="AL352" s="46">
        <f>VLOOKUP($D352,'[2]CSTD CS'!$D$26:$X$346,17,0)</f>
        <v>0</v>
      </c>
      <c r="AM352" s="3"/>
      <c r="AN352" s="46">
        <f>VLOOKUP($D352,'[2]CSTD CS'!$D$26:$X$346,16,0)</f>
        <v>0</v>
      </c>
      <c r="AO352" s="46"/>
      <c r="AP352" s="38"/>
      <c r="AQ352" s="46">
        <f>VLOOKUP($D352,'[3]CSTD CS'!$D$25:$AD$344,13,0)</f>
        <v>0</v>
      </c>
      <c r="AR352" s="46"/>
      <c r="AS352" s="3">
        <v>0</v>
      </c>
      <c r="AT352" s="3"/>
      <c r="AU352" s="46"/>
      <c r="AV352" s="3"/>
      <c r="AW352" s="28"/>
      <c r="AX352" s="46">
        <f>VLOOKUP($D352,'[3]CSTD CS'!$D$25:$AD$344,15,0)</f>
        <v>0</v>
      </c>
      <c r="AY352" s="46"/>
      <c r="AZ352" s="3">
        <v>0</v>
      </c>
      <c r="BA352" s="3"/>
      <c r="BB352" s="46"/>
      <c r="BC352" s="3"/>
      <c r="BD352" s="33"/>
      <c r="BE352" s="46">
        <f>VLOOKUP($D352,'[3]CSTD CS'!$D$25:$AD$344,17,0)</f>
        <v>0</v>
      </c>
      <c r="BF352" s="46"/>
      <c r="BG352" s="3">
        <v>0</v>
      </c>
      <c r="BH352" s="3"/>
      <c r="BI352" s="46"/>
      <c r="BJ352" s="46"/>
      <c r="BK352" s="46"/>
      <c r="BL352" s="2"/>
      <c r="BM352" s="46">
        <f>VLOOKUP($D352,'[3]CSTD CS'!$D$25:$AD$344,20,0)</f>
        <v>0</v>
      </c>
      <c r="BN352" s="46"/>
      <c r="BO352" s="3">
        <v>0</v>
      </c>
      <c r="BP352" s="46"/>
      <c r="BQ352" s="46"/>
      <c r="BR352" s="46"/>
      <c r="BS352" s="46"/>
      <c r="BT352" s="2"/>
      <c r="BU352" s="46">
        <f>VLOOKUP($D352,'[3]CSTD CS'!$D$25:$AA$344,23,0)</f>
        <v>0</v>
      </c>
      <c r="BV352" s="46"/>
      <c r="BW352" s="3" t="s">
        <v>1224</v>
      </c>
      <c r="BX352" s="3"/>
      <c r="BY352" s="46"/>
      <c r="BZ352" s="46"/>
      <c r="CA352" s="46"/>
      <c r="CB352" s="46"/>
      <c r="CC352" s="46" t="str">
        <f>VLOOKUP($D352,'[3]CSTD CS'!$D$25:$AD$344,25,0)</f>
        <v>HTXS NV</v>
      </c>
      <c r="CD352" s="46"/>
      <c r="CE352" s="46"/>
      <c r="CF352" s="3">
        <v>0</v>
      </c>
      <c r="CG352" s="46"/>
      <c r="CH352" s="46">
        <f>VLOOKUP(D352,[7]LTT!$D$10:$Q$342,10,0)</f>
        <v>0</v>
      </c>
      <c r="CI352" s="3"/>
      <c r="CJ352" s="12" t="str">
        <f>VLOOKUP(D352,'[8]XET CUOI NAM'!$E$9:$BF$332,53,0)</f>
        <v>HTT NV</v>
      </c>
      <c r="CK352" s="12">
        <f>VLOOKUP($D352,'[9]Mau 6'!$D$10:$R$333,7,0)</f>
        <v>0</v>
      </c>
      <c r="CL352" s="12"/>
      <c r="CM352" s="3" t="s">
        <v>1574</v>
      </c>
      <c r="CN352" s="12">
        <f>SUM(COUNTIF(BU352,"x"),COUNTIF(CD352,"x"),COUNTIF(CK352,"x"))</f>
        <v>0</v>
      </c>
      <c r="CO352" s="12">
        <f>VLOOKUP($D352,'[9]Mau 6'!$D$10:$R$333,10,0)</f>
        <v>0</v>
      </c>
      <c r="CP352" s="46"/>
      <c r="CQ352" s="12">
        <f>VLOOKUP($D352,'[9]Mau 6'!$D$10:$R$333,10,0)</f>
        <v>0</v>
      </c>
      <c r="CR352" s="12">
        <f>VLOOKUP($D352,'[9]Mau 6'!$D$10:$R$333,10,0)</f>
        <v>0</v>
      </c>
      <c r="CS352" s="12" t="s">
        <v>431</v>
      </c>
      <c r="CT352" s="12"/>
      <c r="CU352" s="12" t="str">
        <f>VLOOKUP($D352,'[11]XET CUOI NAM'!$E$9:$BF$336,47,0)</f>
        <v>Tốt</v>
      </c>
      <c r="CV352" s="3" t="s">
        <v>1775</v>
      </c>
      <c r="CW352" s="12"/>
      <c r="CX352" s="12"/>
      <c r="CY352" s="46"/>
      <c r="CZ352" s="46"/>
      <c r="DA352" s="46"/>
      <c r="DB352" s="12" t="s">
        <v>2227</v>
      </c>
      <c r="DC352" s="12">
        <v>0</v>
      </c>
      <c r="DD352" s="12"/>
      <c r="DE352" s="17" t="s">
        <v>2201</v>
      </c>
      <c r="DF352" s="5">
        <f>VLOOKUP($C352,'[28]Mau 2'!$C$9:$J$15,6,0)</f>
        <v>0</v>
      </c>
      <c r="DG352" s="195"/>
      <c r="DH352" s="195"/>
      <c r="DI352" s="195"/>
      <c r="DJ352" s="195"/>
    </row>
    <row r="353" spans="1:114" s="20" customFormat="1" ht="30" hidden="1" customHeight="1" x14ac:dyDescent="0.25">
      <c r="A353" s="12">
        <f>IF(C353="","",SUBTOTAL(3,$D$24:D353))</f>
        <v>25</v>
      </c>
      <c r="B353" s="12">
        <f>COUNTIF($E$24:E353,E353)</f>
        <v>6</v>
      </c>
      <c r="C353" s="188" t="s">
        <v>423</v>
      </c>
      <c r="D353" s="102" t="s">
        <v>424</v>
      </c>
      <c r="E353" s="12" t="s">
        <v>422</v>
      </c>
      <c r="F353" s="12" t="s">
        <v>380</v>
      </c>
      <c r="G353" s="49"/>
      <c r="H353" s="46" t="e">
        <f>VLOOKUP($D353,'[2]CSTD CS'!$D$26:$X$346,3,0)</f>
        <v>#N/A</v>
      </c>
      <c r="I353" s="46"/>
      <c r="J353" s="46" t="e">
        <f>VLOOKUP($D353,'[2]CSTD CS'!$D$26:$X$346,5,0)</f>
        <v>#N/A</v>
      </c>
      <c r="K353" s="3"/>
      <c r="L353" s="46" t="e">
        <f>VLOOKUP($D353,'[2]CSTD CS'!$D$26:$X$346,4,0)</f>
        <v>#N/A</v>
      </c>
      <c r="M353" s="46"/>
      <c r="N353" s="49"/>
      <c r="O353" s="46" t="e">
        <f>VLOOKUP($D353,'[2]CSTD CS'!$D$26:$X$346,6,0)</f>
        <v>#N/A</v>
      </c>
      <c r="P353" s="46"/>
      <c r="Q353" s="46" t="e">
        <f>VLOOKUP($D353,'[2]CSTD CS'!$D$26:$X$346,8,0)</f>
        <v>#N/A</v>
      </c>
      <c r="R353" s="3"/>
      <c r="S353" s="46" t="e">
        <f>VLOOKUP($D353,'[2]CSTD CS'!$D$26:$X$346,7,0)</f>
        <v>#N/A</v>
      </c>
      <c r="T353" s="46"/>
      <c r="U353" s="49"/>
      <c r="V353" s="46" t="e">
        <f>VLOOKUP($D353,'[2]CSTD CS'!$D$26:$X$346,9,0)</f>
        <v>#N/A</v>
      </c>
      <c r="W353" s="46"/>
      <c r="X353" s="46" t="e">
        <f>VLOOKUP($D353,'[2]CSTD CS'!$D$26:$X$346,11,0)</f>
        <v>#N/A</v>
      </c>
      <c r="Y353" s="3"/>
      <c r="Z353" s="46" t="e">
        <f>VLOOKUP($D353,'[2]CSTD CS'!$D$26:$X$346,10,0)</f>
        <v>#N/A</v>
      </c>
      <c r="AA353" s="46"/>
      <c r="AB353" s="49"/>
      <c r="AC353" s="46" t="e">
        <f>VLOOKUP($D353,'[2]CSTD CS'!$D$26:$X$346,12,0)</f>
        <v>#N/A</v>
      </c>
      <c r="AD353" s="46"/>
      <c r="AE353" s="46" t="e">
        <f>VLOOKUP($D353,'[2]CSTD CS'!$D$26:$X$346,14,0)</f>
        <v>#N/A</v>
      </c>
      <c r="AF353" s="3"/>
      <c r="AG353" s="46" t="e">
        <f>VLOOKUP($D353,'[2]CSTD CS'!$D$26:$X$346,13,0)</f>
        <v>#N/A</v>
      </c>
      <c r="AH353" s="46"/>
      <c r="AI353" s="49"/>
      <c r="AJ353" s="46" t="e">
        <f>VLOOKUP($D353,'[2]CSTD CS'!$D$26:$X$346,15,0)</f>
        <v>#N/A</v>
      </c>
      <c r="AK353" s="46"/>
      <c r="AL353" s="46" t="e">
        <f>VLOOKUP($D353,'[2]CSTD CS'!$D$26:$X$346,17,0)</f>
        <v>#N/A</v>
      </c>
      <c r="AM353" s="3"/>
      <c r="AN353" s="46" t="e">
        <f>VLOOKUP($D353,'[2]CSTD CS'!$D$26:$X$346,16,0)</f>
        <v>#N/A</v>
      </c>
      <c r="AO353" s="46"/>
      <c r="AP353" s="38"/>
      <c r="AQ353" s="46"/>
      <c r="AR353" s="46"/>
      <c r="AS353" s="3"/>
      <c r="AT353" s="3"/>
      <c r="AU353" s="46"/>
      <c r="AV353" s="3"/>
      <c r="AW353" s="28"/>
      <c r="AX353" s="46"/>
      <c r="AY353" s="46"/>
      <c r="AZ353" s="3"/>
      <c r="BA353" s="3"/>
      <c r="BB353" s="46"/>
      <c r="BC353" s="3"/>
      <c r="BD353" s="33"/>
      <c r="BE353" s="46"/>
      <c r="BF353" s="46"/>
      <c r="BG353" s="3"/>
      <c r="BH353" s="3"/>
      <c r="BI353" s="46"/>
      <c r="BJ353" s="46"/>
      <c r="BK353" s="46"/>
      <c r="BL353" s="2"/>
      <c r="BM353" s="46"/>
      <c r="BN353" s="46"/>
      <c r="BO353" s="3"/>
      <c r="BP353" s="46"/>
      <c r="BQ353" s="46"/>
      <c r="BR353" s="46"/>
      <c r="BS353" s="46"/>
      <c r="BT353" s="2"/>
      <c r="BU353" s="46"/>
      <c r="BV353" s="46"/>
      <c r="BW353" s="3"/>
      <c r="BX353" s="3"/>
      <c r="BY353" s="46"/>
      <c r="BZ353" s="46"/>
      <c r="CA353" s="46"/>
      <c r="CB353" s="46"/>
      <c r="CC353" s="46"/>
      <c r="CD353" s="46"/>
      <c r="CE353" s="46"/>
      <c r="CF353" s="3"/>
      <c r="CG353" s="46"/>
      <c r="CH353" s="46"/>
      <c r="CI353" s="3"/>
      <c r="CJ353" s="12"/>
      <c r="CK353" s="12"/>
      <c r="CL353" s="12"/>
      <c r="CM353" s="3"/>
      <c r="CN353" s="12"/>
      <c r="CO353" s="12"/>
      <c r="CP353" s="46"/>
      <c r="CQ353" s="12"/>
      <c r="CR353" s="12"/>
      <c r="CS353" s="12" t="s">
        <v>371</v>
      </c>
      <c r="CT353" s="12"/>
      <c r="CU353" s="12"/>
      <c r="CV353" s="3" t="s">
        <v>1776</v>
      </c>
      <c r="CW353" s="12"/>
      <c r="CX353" s="12"/>
      <c r="CY353" s="46"/>
      <c r="CZ353" s="46"/>
      <c r="DA353" s="46"/>
      <c r="DB353" s="12" t="s">
        <v>2227</v>
      </c>
      <c r="DC353" s="12">
        <v>0</v>
      </c>
      <c r="DD353" s="12"/>
      <c r="DE353" s="17" t="s">
        <v>2202</v>
      </c>
      <c r="DF353" s="5">
        <f>VLOOKUP($C353,'[28]Mau 2'!$C$9:$J$15,6,0)</f>
        <v>0</v>
      </c>
      <c r="DG353" s="195"/>
      <c r="DH353" s="195"/>
      <c r="DI353" s="195"/>
      <c r="DJ353" s="195"/>
    </row>
    <row r="354" spans="1:114" s="20" customFormat="1" ht="30" hidden="1" customHeight="1" x14ac:dyDescent="0.25">
      <c r="A354" s="12">
        <f>ROW()-23</f>
        <v>331</v>
      </c>
      <c r="B354" s="12">
        <f>COUNTIF($E$24:E354,E354)</f>
        <v>7</v>
      </c>
      <c r="C354" s="188" t="s">
        <v>2016</v>
      </c>
      <c r="D354" s="102" t="s">
        <v>2017</v>
      </c>
      <c r="E354" s="12" t="s">
        <v>422</v>
      </c>
      <c r="F354" s="12" t="s">
        <v>380</v>
      </c>
      <c r="G354" s="49"/>
      <c r="H354" s="46" t="e">
        <f>VLOOKUP($D354,'[2]CSTD CS'!$D$26:$X$346,3,0)</f>
        <v>#N/A</v>
      </c>
      <c r="I354" s="46"/>
      <c r="J354" s="46" t="e">
        <f>VLOOKUP($D354,'[2]CSTD CS'!$D$26:$X$346,5,0)</f>
        <v>#N/A</v>
      </c>
      <c r="K354" s="3"/>
      <c r="L354" s="46" t="e">
        <f>VLOOKUP($D354,'[2]CSTD CS'!$D$26:$X$346,4,0)</f>
        <v>#N/A</v>
      </c>
      <c r="M354" s="46"/>
      <c r="N354" s="49"/>
      <c r="O354" s="46" t="e">
        <f>VLOOKUP($D354,'[2]CSTD CS'!$D$26:$X$346,6,0)</f>
        <v>#N/A</v>
      </c>
      <c r="P354" s="46"/>
      <c r="Q354" s="46" t="e">
        <f>VLOOKUP($D354,'[2]CSTD CS'!$D$26:$X$346,8,0)</f>
        <v>#N/A</v>
      </c>
      <c r="R354" s="3"/>
      <c r="S354" s="46" t="e">
        <f>VLOOKUP($D354,'[2]CSTD CS'!$D$26:$X$346,7,0)</f>
        <v>#N/A</v>
      </c>
      <c r="T354" s="46"/>
      <c r="U354" s="49"/>
      <c r="V354" s="46" t="e">
        <f>VLOOKUP($D354,'[2]CSTD CS'!$D$26:$X$346,9,0)</f>
        <v>#N/A</v>
      </c>
      <c r="W354" s="46"/>
      <c r="X354" s="46" t="e">
        <f>VLOOKUP($D354,'[2]CSTD CS'!$D$26:$X$346,11,0)</f>
        <v>#N/A</v>
      </c>
      <c r="Y354" s="3"/>
      <c r="Z354" s="46" t="e">
        <f>VLOOKUP($D354,'[2]CSTD CS'!$D$26:$X$346,10,0)</f>
        <v>#N/A</v>
      </c>
      <c r="AA354" s="46"/>
      <c r="AB354" s="49"/>
      <c r="AC354" s="46" t="e">
        <f>VLOOKUP($D354,'[2]CSTD CS'!$D$26:$X$346,12,0)</f>
        <v>#N/A</v>
      </c>
      <c r="AD354" s="46"/>
      <c r="AE354" s="46" t="e">
        <f>VLOOKUP($D354,'[2]CSTD CS'!$D$26:$X$346,14,0)</f>
        <v>#N/A</v>
      </c>
      <c r="AF354" s="3"/>
      <c r="AG354" s="46" t="e">
        <f>VLOOKUP($D354,'[2]CSTD CS'!$D$26:$X$346,13,0)</f>
        <v>#N/A</v>
      </c>
      <c r="AH354" s="46"/>
      <c r="AI354" s="49"/>
      <c r="AJ354" s="46" t="e">
        <f>VLOOKUP($D354,'[2]CSTD CS'!$D$26:$X$346,15,0)</f>
        <v>#N/A</v>
      </c>
      <c r="AK354" s="46"/>
      <c r="AL354" s="46" t="e">
        <f>VLOOKUP($D354,'[2]CSTD CS'!$D$26:$X$346,17,0)</f>
        <v>#N/A</v>
      </c>
      <c r="AM354" s="3"/>
      <c r="AN354" s="46" t="e">
        <f>VLOOKUP($D354,'[2]CSTD CS'!$D$26:$X$346,16,0)</f>
        <v>#N/A</v>
      </c>
      <c r="AO354" s="46"/>
      <c r="AP354" s="38"/>
      <c r="AQ354" s="46"/>
      <c r="AR354" s="46"/>
      <c r="AS354" s="3"/>
      <c r="AT354" s="3"/>
      <c r="AU354" s="46"/>
      <c r="AV354" s="3"/>
      <c r="AW354" s="28"/>
      <c r="AX354" s="46"/>
      <c r="AY354" s="46"/>
      <c r="AZ354" s="3"/>
      <c r="BA354" s="3"/>
      <c r="BB354" s="46"/>
      <c r="BC354" s="3"/>
      <c r="BD354" s="33"/>
      <c r="BE354" s="46"/>
      <c r="BF354" s="46"/>
      <c r="BG354" s="3"/>
      <c r="BH354" s="3"/>
      <c r="BI354" s="46"/>
      <c r="BJ354" s="46"/>
      <c r="BK354" s="46"/>
      <c r="BL354" s="2"/>
      <c r="BM354" s="46"/>
      <c r="BN354" s="46"/>
      <c r="BO354" s="3"/>
      <c r="BP354" s="46"/>
      <c r="BQ354" s="46"/>
      <c r="BR354" s="46"/>
      <c r="BS354" s="46"/>
      <c r="BT354" s="2"/>
      <c r="BU354" s="46"/>
      <c r="BV354" s="46"/>
      <c r="BW354" s="3"/>
      <c r="BX354" s="3"/>
      <c r="BY354" s="46"/>
      <c r="BZ354" s="46"/>
      <c r="CA354" s="46"/>
      <c r="CB354" s="46"/>
      <c r="CC354" s="46"/>
      <c r="CD354" s="46"/>
      <c r="CE354" s="46"/>
      <c r="CF354" s="3"/>
      <c r="CG354" s="46"/>
      <c r="CH354" s="46"/>
      <c r="CI354" s="3"/>
      <c r="CJ354" s="12"/>
      <c r="CK354" s="12"/>
      <c r="CL354" s="12"/>
      <c r="CM354" s="3"/>
      <c r="CN354" s="12"/>
      <c r="CO354" s="12"/>
      <c r="CP354" s="46"/>
      <c r="CQ354" s="12"/>
      <c r="CR354" s="12"/>
      <c r="CS354" s="12"/>
      <c r="CT354" s="12"/>
      <c r="CU354" s="12"/>
      <c r="CV354" s="3"/>
      <c r="CW354" s="12"/>
      <c r="CX354" s="12"/>
      <c r="CY354" s="46"/>
      <c r="CZ354" s="46"/>
      <c r="DA354" s="46"/>
      <c r="DB354" s="12" t="s">
        <v>2227</v>
      </c>
      <c r="DC354" s="12">
        <v>0</v>
      </c>
      <c r="DD354" s="12">
        <v>0</v>
      </c>
      <c r="DE354" s="5"/>
      <c r="DF354" s="5">
        <f>VLOOKUP($C354,'[28]Mau 2'!$C$9:$J$15,6,0)</f>
        <v>0</v>
      </c>
      <c r="DG354" s="195"/>
      <c r="DH354" s="195"/>
      <c r="DI354" s="195"/>
      <c r="DJ354" s="195"/>
    </row>
    <row r="355" spans="1:114" hidden="1" x14ac:dyDescent="0.25">
      <c r="L355" s="9">
        <f>COUNTIF($CH$10:$CH$352,"X")</f>
        <v>14</v>
      </c>
      <c r="S355" s="9">
        <f>COUNTIF($CH$10:$CH$352,"X")</f>
        <v>14</v>
      </c>
      <c r="Z355" s="9">
        <f>COUNTIF($CH$10:$CH$352,"X")</f>
        <v>14</v>
      </c>
      <c r="AG355" s="9">
        <f>COUNTIF($CH$10:$CH$352,"X")</f>
        <v>14</v>
      </c>
      <c r="AN355" s="9">
        <f>COUNTIF($CH$10:$CH$352,"X")</f>
        <v>14</v>
      </c>
      <c r="AU355" s="9">
        <f>COUNTIF($CH$10:$CH$352,"X")</f>
        <v>14</v>
      </c>
      <c r="BB355" s="9">
        <f>COUNTIF($CH$10:$CH$352,"X")</f>
        <v>14</v>
      </c>
      <c r="BE355" s="9">
        <f>COUNTIF(BE10:BE352,"X")</f>
        <v>38</v>
      </c>
      <c r="BF355" s="9">
        <f>COUNTIF(BF10:BF352,"X")</f>
        <v>45</v>
      </c>
      <c r="BH355" s="9">
        <f>COUNTIF(BH10:BH352,"X")</f>
        <v>1</v>
      </c>
      <c r="BI355" s="9">
        <f>COUNTIF(BI10:BI352,"X")</f>
        <v>6</v>
      </c>
      <c r="BJ355" s="9">
        <f>COUNTIF(BJ10:BJ352,"X")</f>
        <v>1</v>
      </c>
      <c r="BK355" s="9">
        <f>COUNTIF(BK10:BK352,"X")</f>
        <v>2</v>
      </c>
      <c r="BM355" s="9">
        <f>COUNTIF(BM10:BM352,"X")</f>
        <v>33</v>
      </c>
      <c r="BN355" s="9">
        <f>COUNTIF(BN10:BN352,"X")</f>
        <v>58</v>
      </c>
      <c r="BP355" s="9">
        <f>COUNTIF(BP10:BP352,"X")</f>
        <v>1</v>
      </c>
      <c r="BQ355" s="9">
        <f>COUNTIF(BQ10:BQ352,"X")</f>
        <v>3</v>
      </c>
      <c r="BR355" s="9">
        <f>COUNTIF(BR10:BR352,"X")</f>
        <v>4</v>
      </c>
      <c r="BS355" s="9">
        <f>COUNTIF(BS10:BS352,"X")</f>
        <v>10</v>
      </c>
      <c r="BU355" s="9">
        <f>COUNTIF(BU10:BU352,"X")</f>
        <v>38</v>
      </c>
      <c r="BV355" s="9">
        <f>COUNTIF(BV10:BV352,"X")</f>
        <v>57</v>
      </c>
      <c r="BX355" s="9">
        <f>COUNTIF(BX10:BX352,"X")</f>
        <v>2</v>
      </c>
      <c r="BY355" s="9">
        <f>COUNTIF(BY10:BY352,"X")</f>
        <v>36</v>
      </c>
      <c r="BZ355" s="9">
        <f>COUNTIF(BZ10:BZ352,"X")</f>
        <v>4</v>
      </c>
      <c r="CA355" s="9">
        <f>COUNTIF(CA10:CA352,"X")</f>
        <v>2</v>
      </c>
      <c r="CB355" s="9">
        <f>COUNTIF(CB10:CB352,"X")</f>
        <v>7</v>
      </c>
      <c r="CD355" s="9">
        <f>COUNTIF(CD10:CD352,"X")</f>
        <v>43</v>
      </c>
      <c r="CE355" s="9">
        <f>COUNTIF(CE10:CE352,"X")</f>
        <v>87</v>
      </c>
      <c r="CG355" s="9">
        <f>COUNTIF(CG10:CG352,"X")</f>
        <v>3</v>
      </c>
      <c r="CH355" s="9">
        <f>COUNTIF(CH10:CH352,"X")</f>
        <v>14</v>
      </c>
      <c r="CI355" s="9">
        <f>COUNTIF(CI10:CI352,"X")</f>
        <v>1</v>
      </c>
      <c r="CK355" s="9">
        <f>COUNTIF(CK10:CK352,"X")</f>
        <v>46</v>
      </c>
      <c r="CL355" s="9">
        <f>COUNTIF(CL10:CL352,"X")</f>
        <v>96</v>
      </c>
      <c r="CM355" s="9">
        <f>COUNTA(CM24:CM352)</f>
        <v>186</v>
      </c>
      <c r="CN355" s="9">
        <f>COUNTIF(CN10:CN352,"X")</f>
        <v>2</v>
      </c>
      <c r="CO355" s="9">
        <f>COUNTIF(CO10:CO352,"X")</f>
        <v>42</v>
      </c>
      <c r="CP355" s="9">
        <f>COUNTIF(CP10:CP352,"X")</f>
        <v>0</v>
      </c>
      <c r="CQ355" s="9">
        <f>COUNTIF(CQ10:CQ352,"X")</f>
        <v>2</v>
      </c>
      <c r="CR355" s="9">
        <f>COUNTIF(CR10:CR352,"X")</f>
        <v>20</v>
      </c>
      <c r="CS355" s="9">
        <f>COUNTIF(CS10:CS354,"X")</f>
        <v>0</v>
      </c>
      <c r="CT355" s="9">
        <f>COUNTIF(CT10:CT354,"X")</f>
        <v>42</v>
      </c>
      <c r="CU355" s="9">
        <f>COUNTIF(CU10:CU354,"X")</f>
        <v>0</v>
      </c>
      <c r="CV355" s="9">
        <f>COUNTA(CV24:CV354)</f>
        <v>197</v>
      </c>
      <c r="CW355" s="9">
        <f>COUNTIF(CW10:CW354,"X")</f>
        <v>3</v>
      </c>
      <c r="CX355" s="9">
        <f>COUNTIF(CX10:CX354,"X")</f>
        <v>22</v>
      </c>
      <c r="CY355" s="9">
        <f>COUNTIF(CY10:CY354,"X")</f>
        <v>3</v>
      </c>
      <c r="CZ355" s="9">
        <f>COUNTIF(CZ10:CZ354,"X")</f>
        <v>0</v>
      </c>
      <c r="DA355" s="9">
        <f>COUNTIF(DA10:DA354,"X")</f>
        <v>0</v>
      </c>
      <c r="DB355" s="9">
        <f>COUNTA(DB24:DB354)</f>
        <v>331</v>
      </c>
      <c r="DC355" s="9">
        <f>COUNTIF(DC10:DC354,"X")</f>
        <v>114</v>
      </c>
      <c r="DD355" s="9">
        <f>COUNTIF(DD10:DD354,"X")</f>
        <v>0</v>
      </c>
      <c r="DE355" s="9">
        <f>COUNTA(DE24:DE354)</f>
        <v>173</v>
      </c>
      <c r="DF355" s="9">
        <f>COUNTIF(DF10:DF354,"X")</f>
        <v>14</v>
      </c>
      <c r="DG355" s="9">
        <f>COUNTIF(DG10:DG354,"X")</f>
        <v>40</v>
      </c>
      <c r="DH355" s="9">
        <f>COUNTIF(DH10:DH354,"X")</f>
        <v>0</v>
      </c>
      <c r="DI355" s="9">
        <f>COUNTIF(DI10:DI354,"X")</f>
        <v>3</v>
      </c>
      <c r="DJ355" s="9">
        <f>COUNTIF(DJ10:DJ354,"X")</f>
        <v>0</v>
      </c>
    </row>
    <row r="358" spans="1:114" hidden="1" x14ac:dyDescent="0.25"/>
    <row r="359" spans="1:114" hidden="1" x14ac:dyDescent="0.25"/>
    <row r="360" spans="1:114" s="99" customFormat="1" ht="31.5" hidden="1" x14ac:dyDescent="0.25">
      <c r="C360" s="99" t="s">
        <v>385</v>
      </c>
      <c r="D360" s="100"/>
      <c r="E360" s="100"/>
      <c r="F360" s="100"/>
      <c r="G360" s="100"/>
      <c r="H360" s="100"/>
      <c r="I360" s="100"/>
      <c r="J360" s="100"/>
      <c r="K360" s="9"/>
      <c r="L360" s="9"/>
      <c r="M360" s="9"/>
      <c r="N360" s="100"/>
      <c r="O360" s="100"/>
      <c r="P360" s="100"/>
      <c r="Q360" s="100"/>
      <c r="R360" s="9"/>
      <c r="S360" s="9"/>
      <c r="T360" s="9"/>
      <c r="U360" s="100"/>
      <c r="V360" s="100"/>
      <c r="W360" s="100"/>
      <c r="X360" s="100"/>
      <c r="Y360" s="9"/>
      <c r="Z360" s="9"/>
      <c r="AA360" s="9"/>
      <c r="AB360" s="100"/>
      <c r="AC360" s="100"/>
      <c r="AD360" s="100"/>
      <c r="AE360" s="100"/>
      <c r="AF360" s="9"/>
      <c r="AG360" s="9"/>
      <c r="AH360" s="9"/>
      <c r="AI360" s="100"/>
      <c r="AJ360" s="100"/>
      <c r="AK360" s="100"/>
      <c r="AL360" s="100"/>
      <c r="AM360" s="9"/>
      <c r="AN360" s="9"/>
      <c r="AO360" s="9"/>
      <c r="AP360" s="100"/>
      <c r="AQ360" s="100"/>
      <c r="AR360" s="100"/>
      <c r="AS360" s="100"/>
      <c r="AT360" s="9"/>
      <c r="AU360" s="9"/>
      <c r="AV360" s="9"/>
      <c r="AW360" s="100"/>
      <c r="AX360" s="100"/>
      <c r="AY360" s="100"/>
      <c r="AZ360" s="101"/>
      <c r="BA360" s="9"/>
      <c r="BB360" s="9"/>
      <c r="BC360" s="9"/>
      <c r="BD360" s="100"/>
      <c r="BE360" s="100"/>
      <c r="BF360" s="100"/>
      <c r="BG360" s="100"/>
      <c r="BH360" s="100"/>
      <c r="BI360" s="100"/>
      <c r="BJ360" s="100"/>
      <c r="BK360" s="100"/>
      <c r="BL360" s="100"/>
      <c r="BM360" s="100"/>
      <c r="BN360" s="100"/>
      <c r="BO360" s="100"/>
      <c r="BP360" s="100"/>
      <c r="BQ360" s="100"/>
      <c r="BR360" s="100"/>
      <c r="BS360" s="100"/>
      <c r="BT360" s="100"/>
      <c r="BU360" s="100"/>
      <c r="BV360" s="100"/>
      <c r="BW360" s="100"/>
      <c r="BX360" s="100"/>
      <c r="BY360" s="100"/>
      <c r="BZ360" s="100"/>
      <c r="CA360" s="100"/>
      <c r="CB360" s="100"/>
      <c r="CC360" s="100"/>
      <c r="CD360" s="100"/>
      <c r="CE360" s="100"/>
      <c r="CF360" s="100"/>
      <c r="CG360" s="9"/>
      <c r="CH360" s="9"/>
      <c r="CI360" s="9"/>
      <c r="CJ360" s="9"/>
      <c r="CK360" s="9"/>
      <c r="CL360" s="9"/>
      <c r="CM360" s="9"/>
      <c r="CN360" s="8"/>
      <c r="CO360" s="9"/>
      <c r="CP360" s="9"/>
      <c r="CQ360" s="9"/>
      <c r="CR360" s="9"/>
      <c r="CS360" s="9"/>
      <c r="CT360" s="9"/>
      <c r="CU360" s="9"/>
      <c r="CV360" s="9"/>
      <c r="CW360" s="8"/>
      <c r="CX360" s="9"/>
      <c r="CY360" s="9"/>
      <c r="CZ360" s="9"/>
      <c r="DA360" s="9"/>
      <c r="DC360" s="100"/>
    </row>
    <row r="361" spans="1:114" s="16" customFormat="1" ht="38.25" hidden="1" x14ac:dyDescent="0.25">
      <c r="A361" s="12">
        <f t="shared" ref="A361:A368" si="23">ROW()-23</f>
        <v>338</v>
      </c>
      <c r="B361" s="12">
        <f>COUNTIF($E$24:E361,E361)</f>
        <v>27</v>
      </c>
      <c r="C361" s="188" t="s">
        <v>151</v>
      </c>
      <c r="D361" s="12" t="str">
        <f>VLOOKUP(C361,'[1]XET CUOI NAM'!$D$9:$E$332,2,0)</f>
        <v>01013061</v>
      </c>
      <c r="E361" s="12" t="s">
        <v>401</v>
      </c>
      <c r="F361" s="12" t="s">
        <v>378</v>
      </c>
      <c r="G361" s="51"/>
      <c r="H361" s="46">
        <f>VLOOKUP($D361,'[3]CSTD CS'!$D$25:$AD$344,13,0)</f>
        <v>0</v>
      </c>
      <c r="I361" s="46"/>
      <c r="J361" s="3">
        <v>0</v>
      </c>
      <c r="K361" s="3"/>
      <c r="L361" s="46"/>
      <c r="M361" s="3"/>
      <c r="N361" s="51"/>
      <c r="O361" s="46">
        <f>VLOOKUP($D361,'[3]CSTD CS'!$D$25:$AD$344,13,0)</f>
        <v>0</v>
      </c>
      <c r="P361" s="46"/>
      <c r="Q361" s="3">
        <v>0</v>
      </c>
      <c r="R361" s="3"/>
      <c r="S361" s="46"/>
      <c r="T361" s="3"/>
      <c r="U361" s="51"/>
      <c r="V361" s="46">
        <f>VLOOKUP($D361,'[3]CSTD CS'!$D$25:$AD$344,13,0)</f>
        <v>0</v>
      </c>
      <c r="W361" s="46"/>
      <c r="X361" s="3">
        <v>0</v>
      </c>
      <c r="Y361" s="3"/>
      <c r="Z361" s="46"/>
      <c r="AA361" s="3"/>
      <c r="AB361" s="51"/>
      <c r="AC361" s="46">
        <f>VLOOKUP($D361,'[3]CSTD CS'!$D$25:$AD$344,13,0)</f>
        <v>0</v>
      </c>
      <c r="AD361" s="46"/>
      <c r="AE361" s="3">
        <v>0</v>
      </c>
      <c r="AF361" s="3"/>
      <c r="AG361" s="46"/>
      <c r="AH361" s="3"/>
      <c r="AI361" s="51"/>
      <c r="AJ361" s="46">
        <f>VLOOKUP($D361,'[3]CSTD CS'!$D$25:$AD$344,13,0)</f>
        <v>0</v>
      </c>
      <c r="AK361" s="46"/>
      <c r="AL361" s="3">
        <v>0</v>
      </c>
      <c r="AM361" s="3"/>
      <c r="AN361" s="46"/>
      <c r="AO361" s="3"/>
      <c r="AP361" s="51"/>
      <c r="AQ361" s="46">
        <f>VLOOKUP($D361,'[3]CSTD CS'!$D$25:$AD$344,13,0)</f>
        <v>0</v>
      </c>
      <c r="AR361" s="46"/>
      <c r="AS361" s="3">
        <v>0</v>
      </c>
      <c r="AT361" s="3"/>
      <c r="AU361" s="46"/>
      <c r="AV361" s="3"/>
      <c r="AW361" s="62"/>
      <c r="AX361" s="46">
        <f>VLOOKUP($D361,'[3]CSTD CS'!$D$25:$AD$344,15,0)</f>
        <v>0</v>
      </c>
      <c r="AY361" s="46"/>
      <c r="AZ361" s="3">
        <v>0</v>
      </c>
      <c r="BA361" s="3"/>
      <c r="BB361" s="46"/>
      <c r="BC361" s="3"/>
      <c r="BD361" s="33"/>
      <c r="BE361" s="46">
        <f>VLOOKUP($D361,'[3]CSTD CS'!$D$25:$AD$344,17,0)</f>
        <v>0</v>
      </c>
      <c r="BF361" s="46"/>
      <c r="BG361" s="3">
        <v>0</v>
      </c>
      <c r="BH361" s="3"/>
      <c r="BI361" s="46"/>
      <c r="BJ361" s="46"/>
      <c r="BK361" s="46"/>
      <c r="BL361" s="60"/>
      <c r="BM361" s="46">
        <f>VLOOKUP($D361,'[3]CSTD CS'!$D$25:$AD$344,20,0)</f>
        <v>0</v>
      </c>
      <c r="BN361" s="46"/>
      <c r="BO361" s="3">
        <v>0</v>
      </c>
      <c r="BP361" s="46"/>
      <c r="BQ361" s="46"/>
      <c r="BR361" s="46"/>
      <c r="BS361" s="46"/>
      <c r="BT361" s="60"/>
      <c r="BU361" s="46">
        <f>VLOOKUP($D361,'[3]CSTD CS'!$D$25:$AA$344,23,0)</f>
        <v>0</v>
      </c>
      <c r="BV361" s="46"/>
      <c r="BW361" s="3">
        <v>0</v>
      </c>
      <c r="BX361" s="3"/>
      <c r="BY361" s="46"/>
      <c r="BZ361" s="46"/>
      <c r="CA361" s="46"/>
      <c r="CB361" s="46"/>
      <c r="CC361" s="46" t="str">
        <f>VLOOKUP($D361,'[3]CSTD CS'!$D$25:$AD$344,25,0)</f>
        <v>HTT NV</v>
      </c>
      <c r="CD361" s="46"/>
      <c r="CE361" s="46" t="s">
        <v>315</v>
      </c>
      <c r="CF361" s="3" t="s">
        <v>1348</v>
      </c>
      <c r="CG361" s="46"/>
      <c r="CH361" s="46">
        <f>VLOOKUP(D361,[7]LTT!$D$10:$Q$342,10,0)</f>
        <v>0</v>
      </c>
      <c r="CI361" s="3"/>
      <c r="CJ361" s="12" t="str">
        <f>VLOOKUP(D361,'[8]XET CUOI NAM'!$E$9:$BF$332,53,0)</f>
        <v>HTT NV</v>
      </c>
      <c r="CK361" s="12">
        <f>VLOOKUP($D361,'[9]Mau 6'!$D$10:$R$333,7,0)</f>
        <v>0</v>
      </c>
      <c r="CL361" s="12"/>
      <c r="CM361" s="3" t="s">
        <v>1523</v>
      </c>
      <c r="CN361" s="12">
        <f>SUM(COUNTIF(BU361,"x"),COUNTIF(CD361,"x"),COUNTIF(CK361,"x"))</f>
        <v>0</v>
      </c>
      <c r="CO361" s="12">
        <f>VLOOKUP($D361,'[9]Mau 6'!$D$10:$R$333,10,0)</f>
        <v>0</v>
      </c>
      <c r="CP361" s="46"/>
      <c r="CQ361" s="12">
        <f>VLOOKUP($D361,'[9]Mau 6'!$D$10:$R$333,10,0)</f>
        <v>0</v>
      </c>
      <c r="CR361" s="12">
        <f>VLOOKUP($D361,'[9]Mau 6'!$D$10:$R$333,10,0)</f>
        <v>0</v>
      </c>
      <c r="CS361" s="12" t="s">
        <v>431</v>
      </c>
      <c r="CT361" s="12"/>
      <c r="CU361" s="12"/>
      <c r="CV361" s="3" t="s">
        <v>1721</v>
      </c>
      <c r="CW361" s="12"/>
      <c r="CX361" s="12"/>
      <c r="CY361" s="46"/>
      <c r="CZ361" s="46"/>
      <c r="DA361" s="46"/>
      <c r="DB361" s="194"/>
      <c r="DC361" s="5"/>
      <c r="DD361" s="306"/>
      <c r="DE361" s="5"/>
      <c r="DF361" s="5">
        <f>VLOOKUP($C361,'[21]Mau 2'!$C$9:$J$35,6,0)</f>
        <v>0</v>
      </c>
      <c r="DG361" s="194"/>
      <c r="DH361" s="194"/>
      <c r="DI361" s="194"/>
      <c r="DJ361" s="194"/>
    </row>
    <row r="362" spans="1:114" s="6" customFormat="1" ht="51" hidden="1" x14ac:dyDescent="0.25">
      <c r="A362" s="12">
        <f t="shared" si="23"/>
        <v>339</v>
      </c>
      <c r="B362" s="12">
        <f>COUNTIF($E$24:E362,E362)</f>
        <v>21</v>
      </c>
      <c r="C362" s="4" t="s">
        <v>334</v>
      </c>
      <c r="D362" s="12" t="str">
        <f>VLOOKUP(C362,'[1]XET CUOI NAM'!$D$9:$E$332,2,0)</f>
        <v>01015010</v>
      </c>
      <c r="E362" s="12" t="s">
        <v>400</v>
      </c>
      <c r="F362" s="12" t="s">
        <v>378</v>
      </c>
      <c r="G362" s="41"/>
      <c r="H362" s="46">
        <f>VLOOKUP($D362,'[3]CSTD CS'!$D$25:$AD$344,13,0)</f>
        <v>0</v>
      </c>
      <c r="I362" s="46"/>
      <c r="J362" s="3" t="s">
        <v>697</v>
      </c>
      <c r="K362" s="3"/>
      <c r="L362" s="46"/>
      <c r="M362" s="3"/>
      <c r="N362" s="41"/>
      <c r="O362" s="46">
        <f>VLOOKUP($D362,'[3]CSTD CS'!$D$25:$AD$344,13,0)</f>
        <v>0</v>
      </c>
      <c r="P362" s="46"/>
      <c r="Q362" s="3" t="s">
        <v>697</v>
      </c>
      <c r="R362" s="3"/>
      <c r="S362" s="46"/>
      <c r="T362" s="3"/>
      <c r="U362" s="41"/>
      <c r="V362" s="46">
        <f>VLOOKUP($D362,'[3]CSTD CS'!$D$25:$AD$344,13,0)</f>
        <v>0</v>
      </c>
      <c r="W362" s="46"/>
      <c r="X362" s="3" t="s">
        <v>697</v>
      </c>
      <c r="Y362" s="3"/>
      <c r="Z362" s="46"/>
      <c r="AA362" s="3"/>
      <c r="AB362" s="41"/>
      <c r="AC362" s="46">
        <f>VLOOKUP($D362,'[3]CSTD CS'!$D$25:$AD$344,13,0)</f>
        <v>0</v>
      </c>
      <c r="AD362" s="46"/>
      <c r="AE362" s="3" t="s">
        <v>697</v>
      </c>
      <c r="AF362" s="3"/>
      <c r="AG362" s="46"/>
      <c r="AH362" s="3"/>
      <c r="AI362" s="41"/>
      <c r="AJ362" s="46">
        <f>VLOOKUP($D362,'[3]CSTD CS'!$D$25:$AD$344,13,0)</f>
        <v>0</v>
      </c>
      <c r="AK362" s="46"/>
      <c r="AL362" s="3" t="s">
        <v>697</v>
      </c>
      <c r="AM362" s="3"/>
      <c r="AN362" s="46"/>
      <c r="AO362" s="3"/>
      <c r="AP362" s="41"/>
      <c r="AQ362" s="46">
        <f>VLOOKUP($D362,'[3]CSTD CS'!$D$25:$AD$344,13,0)</f>
        <v>0</v>
      </c>
      <c r="AR362" s="46"/>
      <c r="AS362" s="3" t="s">
        <v>697</v>
      </c>
      <c r="AT362" s="3"/>
      <c r="AU362" s="46"/>
      <c r="AV362" s="3"/>
      <c r="AW362" s="56"/>
      <c r="AX362" s="46">
        <f>VLOOKUP($D362,'[3]CSTD CS'!$D$25:$AD$344,15,0)</f>
        <v>0</v>
      </c>
      <c r="AY362" s="46"/>
      <c r="AZ362" s="3">
        <v>0</v>
      </c>
      <c r="BA362" s="3"/>
      <c r="BB362" s="46"/>
      <c r="BC362" s="3"/>
      <c r="BD362" s="33"/>
      <c r="BE362" s="46">
        <f>VLOOKUP($D362,'[3]CSTD CS'!$D$25:$AD$344,17,0)</f>
        <v>0</v>
      </c>
      <c r="BF362" s="46"/>
      <c r="BG362" s="3">
        <v>0</v>
      </c>
      <c r="BH362" s="3"/>
      <c r="BI362" s="46"/>
      <c r="BJ362" s="46"/>
      <c r="BK362" s="46"/>
      <c r="BL362" s="69"/>
      <c r="BM362" s="46">
        <f>VLOOKUP($D362,'[3]CSTD CS'!$D$25:$AD$344,20,0)</f>
        <v>0</v>
      </c>
      <c r="BN362" s="46"/>
      <c r="BO362" s="3">
        <v>0</v>
      </c>
      <c r="BP362" s="46"/>
      <c r="BQ362" s="46"/>
      <c r="BR362" s="46"/>
      <c r="BS362" s="46"/>
      <c r="BT362" s="69"/>
      <c r="BU362" s="46">
        <f>VLOOKUP($D362,'[3]CSTD CS'!$D$25:$AA$344,23,0)</f>
        <v>0</v>
      </c>
      <c r="BV362" s="46"/>
      <c r="BW362" s="3">
        <v>0</v>
      </c>
      <c r="BX362" s="3"/>
      <c r="BY362" s="46"/>
      <c r="BZ362" s="46"/>
      <c r="CA362" s="46"/>
      <c r="CB362" s="46"/>
      <c r="CC362" s="46" t="str">
        <f>VLOOKUP($D362,'[3]CSTD CS'!$D$25:$AD$344,25,0)</f>
        <v>HTXS NV</v>
      </c>
      <c r="CD362" s="46"/>
      <c r="CE362" s="46"/>
      <c r="CF362" s="3">
        <v>0</v>
      </c>
      <c r="CG362" s="46"/>
      <c r="CH362" s="46">
        <f>VLOOKUP(D362,[7]LTT!$D$10:$Q$342,10,0)</f>
        <v>0</v>
      </c>
      <c r="CI362" s="3"/>
      <c r="CJ362" s="12" t="str">
        <f>VLOOKUP(D362,'[8]XET CUOI NAM'!$E$9:$BF$332,53,0)</f>
        <v>HTT NV</v>
      </c>
      <c r="CK362" s="12">
        <f>VLOOKUP($D362,'[9]Mau 6'!$D$10:$R$333,7,0)</f>
        <v>0</v>
      </c>
      <c r="CL362" s="12"/>
      <c r="CM362" s="3"/>
      <c r="CN362" s="12">
        <f>SUM(COUNTIF(BU362,"x"),COUNTIF(CD362,"x"),COUNTIF(CK362,"x"))</f>
        <v>0</v>
      </c>
      <c r="CO362" s="12">
        <f>VLOOKUP($D362,'[9]Mau 6'!$D$10:$R$333,10,0)</f>
        <v>0</v>
      </c>
      <c r="CP362" s="46"/>
      <c r="CQ362" s="12">
        <f>VLOOKUP($D362,'[9]Mau 6'!$D$10:$R$333,10,0)</f>
        <v>0</v>
      </c>
      <c r="CR362" s="12">
        <f>VLOOKUP($D362,'[9]Mau 6'!$D$10:$R$333,10,0)</f>
        <v>0</v>
      </c>
      <c r="CS362" s="12" t="s">
        <v>431</v>
      </c>
      <c r="CT362" s="12"/>
      <c r="CU362" s="12"/>
      <c r="CV362" s="3"/>
      <c r="CW362" s="12"/>
      <c r="CX362" s="12"/>
      <c r="CY362" s="46"/>
      <c r="CZ362" s="46"/>
      <c r="DA362" s="46"/>
      <c r="DB362" s="191"/>
      <c r="DC362" s="5">
        <f>VLOOKUP($C362,'[20]ĐĂNG KÝ TĐ KEM SKKN'!$D$9:$J$29,4,0)</f>
        <v>0</v>
      </c>
      <c r="DD362" s="306"/>
      <c r="DE362" s="5"/>
      <c r="DF362" s="5">
        <f>VLOOKUP($C362,'[20]ĐĂNG KÝ TĐ KEM SKKN'!$D$9:$J$29,6,0)</f>
        <v>0</v>
      </c>
      <c r="DG362" s="191"/>
      <c r="DH362" s="191"/>
      <c r="DI362" s="191"/>
      <c r="DJ362" s="205"/>
    </row>
    <row r="363" spans="1:114" s="16" customFormat="1" ht="31.5" hidden="1" x14ac:dyDescent="0.25">
      <c r="A363" s="12">
        <f t="shared" si="23"/>
        <v>340</v>
      </c>
      <c r="B363" s="12">
        <f>COUNTIF($E$24:E363,E363)</f>
        <v>13</v>
      </c>
      <c r="C363" s="4" t="s">
        <v>411</v>
      </c>
      <c r="D363" s="102" t="s">
        <v>412</v>
      </c>
      <c r="E363" s="12" t="s">
        <v>410</v>
      </c>
      <c r="F363" s="12" t="s">
        <v>378</v>
      </c>
      <c r="G363" s="41"/>
      <c r="H363" s="46"/>
      <c r="I363" s="46"/>
      <c r="J363" s="3"/>
      <c r="K363" s="3"/>
      <c r="L363" s="46"/>
      <c r="M363" s="3"/>
      <c r="N363" s="41"/>
      <c r="O363" s="46"/>
      <c r="P363" s="46"/>
      <c r="Q363" s="3"/>
      <c r="R363" s="3"/>
      <c r="S363" s="46"/>
      <c r="T363" s="3"/>
      <c r="U363" s="41"/>
      <c r="V363" s="46"/>
      <c r="W363" s="46"/>
      <c r="X363" s="3"/>
      <c r="Y363" s="3"/>
      <c r="Z363" s="46"/>
      <c r="AA363" s="3"/>
      <c r="AB363" s="41"/>
      <c r="AC363" s="46"/>
      <c r="AD363" s="46"/>
      <c r="AE363" s="3"/>
      <c r="AF363" s="3"/>
      <c r="AG363" s="46"/>
      <c r="AH363" s="3"/>
      <c r="AI363" s="41"/>
      <c r="AJ363" s="46"/>
      <c r="AK363" s="46"/>
      <c r="AL363" s="3"/>
      <c r="AM363" s="3"/>
      <c r="AN363" s="46"/>
      <c r="AO363" s="3"/>
      <c r="AP363" s="41"/>
      <c r="AQ363" s="46"/>
      <c r="AR363" s="46"/>
      <c r="AS363" s="3"/>
      <c r="AT363" s="3"/>
      <c r="AU363" s="46"/>
      <c r="AV363" s="3"/>
      <c r="AW363" s="28"/>
      <c r="AX363" s="46"/>
      <c r="AY363" s="46"/>
      <c r="AZ363" s="3"/>
      <c r="BA363" s="3"/>
      <c r="BB363" s="46"/>
      <c r="BC363" s="3"/>
      <c r="BD363" s="33"/>
      <c r="BE363" s="46"/>
      <c r="BF363" s="46"/>
      <c r="BG363" s="3"/>
      <c r="BH363" s="3"/>
      <c r="BI363" s="46"/>
      <c r="BJ363" s="46"/>
      <c r="BK363" s="46"/>
      <c r="BL363" s="2"/>
      <c r="BM363" s="46"/>
      <c r="BN363" s="46"/>
      <c r="BO363" s="3"/>
      <c r="BP363" s="46"/>
      <c r="BQ363" s="46"/>
      <c r="BR363" s="46"/>
      <c r="BS363" s="46"/>
      <c r="BT363" s="2"/>
      <c r="BU363" s="46"/>
      <c r="BV363" s="46"/>
      <c r="BW363" s="3"/>
      <c r="BX363" s="3"/>
      <c r="BY363" s="46"/>
      <c r="BZ363" s="46"/>
      <c r="CA363" s="46"/>
      <c r="CB363" s="46"/>
      <c r="CC363" s="46"/>
      <c r="CD363" s="46"/>
      <c r="CE363" s="46"/>
      <c r="CF363" s="3"/>
      <c r="CG363" s="46"/>
      <c r="CH363" s="46"/>
      <c r="CI363" s="3"/>
      <c r="CJ363" s="12"/>
      <c r="CK363" s="12"/>
      <c r="CL363" s="12"/>
      <c r="CM363" s="3"/>
      <c r="CN363" s="12"/>
      <c r="CO363" s="12"/>
      <c r="CP363" s="46"/>
      <c r="CQ363" s="12"/>
      <c r="CR363" s="12"/>
      <c r="CS363" s="12" t="s">
        <v>431</v>
      </c>
      <c r="CT363" s="12"/>
      <c r="CU363" s="12"/>
      <c r="CV363" s="3"/>
      <c r="CW363" s="12"/>
      <c r="CX363" s="12"/>
      <c r="CY363" s="46"/>
      <c r="CZ363" s="46"/>
      <c r="DA363" s="46"/>
      <c r="DB363" s="194"/>
      <c r="DC363" s="194"/>
      <c r="DD363" s="194"/>
      <c r="DE363" s="194"/>
      <c r="DF363" s="194"/>
      <c r="DG363" s="194"/>
      <c r="DH363" s="194"/>
      <c r="DI363" s="194"/>
      <c r="DJ363" s="194"/>
    </row>
    <row r="364" spans="1:114" s="6" customFormat="1" ht="38.25" hidden="1" x14ac:dyDescent="0.25">
      <c r="A364" s="12">
        <f t="shared" si="23"/>
        <v>341</v>
      </c>
      <c r="B364" s="12">
        <f>COUNTIF($E$24:E364,E364)</f>
        <v>31</v>
      </c>
      <c r="C364" s="21" t="s">
        <v>280</v>
      </c>
      <c r="D364" s="12" t="str">
        <f>VLOOKUP(C364,'[1]XET CUOI NAM'!$D$9:$E$332,2,0)</f>
        <v>01014023</v>
      </c>
      <c r="E364" s="12" t="s">
        <v>404</v>
      </c>
      <c r="F364" s="12" t="s">
        <v>378</v>
      </c>
      <c r="G364" s="41"/>
      <c r="H364" s="46">
        <f>VLOOKUP($D364,'[3]CSTD CS'!$D$25:$AD$344,13,0)</f>
        <v>0</v>
      </c>
      <c r="I364" s="46"/>
      <c r="J364" s="3" t="s">
        <v>725</v>
      </c>
      <c r="K364" s="3"/>
      <c r="L364" s="46"/>
      <c r="M364" s="3"/>
      <c r="N364" s="41"/>
      <c r="O364" s="46">
        <f>VLOOKUP($D364,'[3]CSTD CS'!$D$25:$AD$344,13,0)</f>
        <v>0</v>
      </c>
      <c r="P364" s="46"/>
      <c r="Q364" s="3" t="s">
        <v>725</v>
      </c>
      <c r="R364" s="3"/>
      <c r="S364" s="46"/>
      <c r="T364" s="3"/>
      <c r="U364" s="41"/>
      <c r="V364" s="46">
        <f>VLOOKUP($D364,'[3]CSTD CS'!$D$25:$AD$344,13,0)</f>
        <v>0</v>
      </c>
      <c r="W364" s="46"/>
      <c r="X364" s="3" t="s">
        <v>725</v>
      </c>
      <c r="Y364" s="3"/>
      <c r="Z364" s="46"/>
      <c r="AA364" s="3"/>
      <c r="AB364" s="41"/>
      <c r="AC364" s="46">
        <f>VLOOKUP($D364,'[3]CSTD CS'!$D$25:$AD$344,13,0)</f>
        <v>0</v>
      </c>
      <c r="AD364" s="46"/>
      <c r="AE364" s="3" t="s">
        <v>725</v>
      </c>
      <c r="AF364" s="3"/>
      <c r="AG364" s="46"/>
      <c r="AH364" s="3"/>
      <c r="AI364" s="41"/>
      <c r="AJ364" s="46">
        <f>VLOOKUP($D364,'[3]CSTD CS'!$D$25:$AD$344,13,0)</f>
        <v>0</v>
      </c>
      <c r="AK364" s="46"/>
      <c r="AL364" s="3" t="s">
        <v>725</v>
      </c>
      <c r="AM364" s="3"/>
      <c r="AN364" s="46"/>
      <c r="AO364" s="3"/>
      <c r="AP364" s="41"/>
      <c r="AQ364" s="46">
        <f>VLOOKUP($D364,'[3]CSTD CS'!$D$25:$AD$344,13,0)</f>
        <v>0</v>
      </c>
      <c r="AR364" s="46"/>
      <c r="AS364" s="3" t="s">
        <v>725</v>
      </c>
      <c r="AT364" s="3"/>
      <c r="AU364" s="46"/>
      <c r="AV364" s="3"/>
      <c r="AW364" s="56"/>
      <c r="AX364" s="46">
        <f>VLOOKUP($D364,'[3]CSTD CS'!$D$25:$AD$344,15,0)</f>
        <v>0</v>
      </c>
      <c r="AY364" s="46"/>
      <c r="AZ364" s="3">
        <v>0</v>
      </c>
      <c r="BA364" s="3"/>
      <c r="BB364" s="46"/>
      <c r="BC364" s="3" t="s">
        <v>346</v>
      </c>
      <c r="BD364" s="33"/>
      <c r="BE364" s="46">
        <f>VLOOKUP($D364,'[3]CSTD CS'!$D$25:$AD$344,17,0)</f>
        <v>0</v>
      </c>
      <c r="BF364" s="46" t="s">
        <v>315</v>
      </c>
      <c r="BG364" s="3" t="s">
        <v>926</v>
      </c>
      <c r="BH364" s="3"/>
      <c r="BI364" s="46"/>
      <c r="BJ364" s="46"/>
      <c r="BK364" s="46"/>
      <c r="BL364" s="2"/>
      <c r="BM364" s="46">
        <f>VLOOKUP($D364,'[3]CSTD CS'!$D$25:$AD$344,20,0)</f>
        <v>0</v>
      </c>
      <c r="BN364" s="46" t="str">
        <f>VLOOKUP(C364,'[4]TH cham SK'!$P$19:$S$167,4,0)</f>
        <v>X</v>
      </c>
      <c r="BO364" s="3" t="s">
        <v>1054</v>
      </c>
      <c r="BP364" s="46"/>
      <c r="BQ364" s="46"/>
      <c r="BR364" s="46"/>
      <c r="BS364" s="46"/>
      <c r="BT364" s="2"/>
      <c r="BU364" s="46" t="str">
        <f>VLOOKUP($D364,'[3]CSTD CS'!$D$25:$AA$344,23,0)</f>
        <v>x</v>
      </c>
      <c r="BV364" s="46" t="str">
        <f>VLOOKUP(C364,'[5]TH chi tiet'!$N$15:$Q$161,4,0)</f>
        <v>X</v>
      </c>
      <c r="BW364" s="3" t="s">
        <v>1198</v>
      </c>
      <c r="BX364" s="3"/>
      <c r="BY364" s="46"/>
      <c r="BZ364" s="46"/>
      <c r="CA364" s="46"/>
      <c r="CB364" s="46"/>
      <c r="CC364" s="46" t="str">
        <f>VLOOKUP($D364,'[3]CSTD CS'!$D$25:$AD$344,25,0)</f>
        <v>HTXS NV</v>
      </c>
      <c r="CD364" s="46"/>
      <c r="CE364" s="46" t="s">
        <v>315</v>
      </c>
      <c r="CF364" s="3" t="s">
        <v>1356</v>
      </c>
      <c r="CG364" s="46"/>
      <c r="CH364" s="46" t="str">
        <f>VLOOKUP(D364,[7]LTT!$D$10:$Q$342,10,0)</f>
        <v>X</v>
      </c>
      <c r="CI364" s="3"/>
      <c r="CJ364" s="12" t="str">
        <f>VLOOKUP(D364,'[8]XET CUOI NAM'!$E$9:$BF$332,53,0)</f>
        <v>HTT NV</v>
      </c>
      <c r="CK364" s="12">
        <f>VLOOKUP($D364,'[9]Mau 6'!$D$10:$R$333,7,0)</f>
        <v>0</v>
      </c>
      <c r="CL364" s="12" t="str">
        <f>VLOOKUP(D364,[10]PL7!$F$17:$G$117,2,0)</f>
        <v>X</v>
      </c>
      <c r="CM364" s="3" t="s">
        <v>1533</v>
      </c>
      <c r="CN364" s="12"/>
      <c r="CO364" s="12">
        <f>VLOOKUP($D364,'[9]Mau 6'!$D$10:$R$333,10,0)</f>
        <v>0</v>
      </c>
      <c r="CP364" s="46"/>
      <c r="CQ364" s="12">
        <f>VLOOKUP($D364,'[9]Mau 6'!$D$10:$R$333,10,0)</f>
        <v>0</v>
      </c>
      <c r="CR364" s="12">
        <f>VLOOKUP($D364,'[9]Mau 6'!$D$10:$R$333,10,0)</f>
        <v>0</v>
      </c>
      <c r="CS364" s="12" t="s">
        <v>431</v>
      </c>
      <c r="CT364" s="12"/>
      <c r="CU364" s="12" t="str">
        <f>VLOOKUP($D364,'[11]XET CUOI NAM'!$E$9:$BF$336,47,0)</f>
        <v>Tốt</v>
      </c>
      <c r="CV364" s="3" t="s">
        <v>1733</v>
      </c>
      <c r="CW364" s="12"/>
      <c r="CX364" s="12"/>
      <c r="CY364" s="46"/>
      <c r="CZ364" s="46"/>
      <c r="DA364" s="46"/>
      <c r="DB364" s="191"/>
      <c r="DC364" s="306"/>
      <c r="DD364" s="191"/>
      <c r="DE364" s="309"/>
      <c r="DF364" s="191"/>
      <c r="DG364" s="191"/>
      <c r="DH364" s="191"/>
      <c r="DI364" s="191"/>
      <c r="DJ364" s="205"/>
    </row>
    <row r="365" spans="1:114" s="6" customFormat="1" ht="89.25" hidden="1" x14ac:dyDescent="0.25">
      <c r="A365" s="12">
        <f t="shared" si="23"/>
        <v>342</v>
      </c>
      <c r="B365" s="12">
        <f>COUNTIF($E$24:E365,E365)</f>
        <v>16</v>
      </c>
      <c r="C365" s="44" t="s">
        <v>96</v>
      </c>
      <c r="D365" s="12" t="str">
        <f>VLOOKUP(C365,'[1]XET CUOI NAM'!$D$9:$E$332,2,0)</f>
        <v>01010005</v>
      </c>
      <c r="E365" s="12" t="s">
        <v>396</v>
      </c>
      <c r="F365" s="12" t="s">
        <v>378</v>
      </c>
      <c r="G365" s="29"/>
      <c r="H365" s="46">
        <f>VLOOKUP($D365,'[3]CSTD CS'!$D$25:$AD$344,13,0)</f>
        <v>0</v>
      </c>
      <c r="I365" s="46"/>
      <c r="J365" s="3" t="s">
        <v>659</v>
      </c>
      <c r="K365" s="3"/>
      <c r="L365" s="46"/>
      <c r="M365" s="3"/>
      <c r="N365" s="29"/>
      <c r="O365" s="46">
        <f>VLOOKUP($D365,'[3]CSTD CS'!$D$25:$AD$344,13,0)</f>
        <v>0</v>
      </c>
      <c r="P365" s="46"/>
      <c r="Q365" s="3" t="s">
        <v>659</v>
      </c>
      <c r="R365" s="3"/>
      <c r="S365" s="46"/>
      <c r="T365" s="3"/>
      <c r="U365" s="29"/>
      <c r="V365" s="46">
        <f>VLOOKUP($D365,'[3]CSTD CS'!$D$25:$AD$344,13,0)</f>
        <v>0</v>
      </c>
      <c r="W365" s="46"/>
      <c r="X365" s="3" t="s">
        <v>659</v>
      </c>
      <c r="Y365" s="3"/>
      <c r="Z365" s="46"/>
      <c r="AA365" s="3"/>
      <c r="AB365" s="29"/>
      <c r="AC365" s="46">
        <f>VLOOKUP($D365,'[3]CSTD CS'!$D$25:$AD$344,13,0)</f>
        <v>0</v>
      </c>
      <c r="AD365" s="46"/>
      <c r="AE365" s="3" t="s">
        <v>659</v>
      </c>
      <c r="AF365" s="3"/>
      <c r="AG365" s="46"/>
      <c r="AH365" s="3"/>
      <c r="AI365" s="29"/>
      <c r="AJ365" s="46">
        <f>VLOOKUP($D365,'[3]CSTD CS'!$D$25:$AD$344,13,0)</f>
        <v>0</v>
      </c>
      <c r="AK365" s="46"/>
      <c r="AL365" s="3" t="s">
        <v>659</v>
      </c>
      <c r="AM365" s="3"/>
      <c r="AN365" s="46"/>
      <c r="AO365" s="3"/>
      <c r="AP365" s="29"/>
      <c r="AQ365" s="46">
        <f>VLOOKUP($D365,'[3]CSTD CS'!$D$25:$AD$344,13,0)</f>
        <v>0</v>
      </c>
      <c r="AR365" s="46"/>
      <c r="AS365" s="3" t="s">
        <v>659</v>
      </c>
      <c r="AT365" s="3"/>
      <c r="AU365" s="46"/>
      <c r="AV365" s="3"/>
      <c r="AW365" s="53"/>
      <c r="AX365" s="46">
        <f>VLOOKUP($D365,'[3]CSTD CS'!$D$25:$AD$344,15,0)</f>
        <v>0</v>
      </c>
      <c r="AY365" s="46"/>
      <c r="AZ365" s="3" t="s">
        <v>817</v>
      </c>
      <c r="BA365" s="3"/>
      <c r="BB365" s="46"/>
      <c r="BC365" s="3"/>
      <c r="BD365" s="33"/>
      <c r="BE365" s="46" t="str">
        <f>VLOOKUP($D365,'[3]CSTD CS'!$D$25:$AD$344,17,0)</f>
        <v>x</v>
      </c>
      <c r="BF365" s="46" t="s">
        <v>315</v>
      </c>
      <c r="BG365" s="3" t="s">
        <v>908</v>
      </c>
      <c r="BH365" s="3"/>
      <c r="BI365" s="46"/>
      <c r="BJ365" s="46"/>
      <c r="BK365" s="46"/>
      <c r="BL365" s="68"/>
      <c r="BM365" s="46">
        <f>VLOOKUP($D365,'[3]CSTD CS'!$D$25:$AD$344,20,0)</f>
        <v>0</v>
      </c>
      <c r="BN365" s="46"/>
      <c r="BO365" s="3" t="s">
        <v>1007</v>
      </c>
      <c r="BP365" s="46"/>
      <c r="BQ365" s="46"/>
      <c r="BR365" s="46"/>
      <c r="BS365" s="46"/>
      <c r="BT365" s="68"/>
      <c r="BU365" s="46">
        <f>VLOOKUP($D365,'[3]CSTD CS'!$D$25:$AA$344,23,0)</f>
        <v>0</v>
      </c>
      <c r="BV365" s="46">
        <f>VLOOKUP(C365,'[5]TH chi tiet'!$N$15:$Q$161,4,0)</f>
        <v>0</v>
      </c>
      <c r="BW365" s="3" t="s">
        <v>1149</v>
      </c>
      <c r="BX365" s="3"/>
      <c r="BY365" s="46"/>
      <c r="BZ365" s="46"/>
      <c r="CA365" s="46"/>
      <c r="CB365" s="46"/>
      <c r="CC365" s="46" t="str">
        <f>VLOOKUP($D365,'[3]CSTD CS'!$D$25:$AD$344,25,0)</f>
        <v>HTXS NV</v>
      </c>
      <c r="CD365" s="46"/>
      <c r="CE365" s="46"/>
      <c r="CF365" s="3" t="s">
        <v>1304</v>
      </c>
      <c r="CG365" s="46"/>
      <c r="CH365" s="46">
        <f>VLOOKUP(D365,[7]LTT!$D$10:$Q$342,10,0)</f>
        <v>0</v>
      </c>
      <c r="CI365" s="3"/>
      <c r="CJ365" s="12" t="str">
        <f>VLOOKUP(D365,'[8]XET CUOI NAM'!$E$9:$BF$332,53,0)</f>
        <v>HTXS NV</v>
      </c>
      <c r="CK365" s="12" t="str">
        <f>VLOOKUP($D365,'[9]Mau 6'!$D$10:$R$333,7,0)</f>
        <v>X</v>
      </c>
      <c r="CL365" s="12" t="str">
        <f>VLOOKUP(D365,[10]PL7!$F$17:$G$117,2,0)</f>
        <v>X</v>
      </c>
      <c r="CM365" s="3" t="s">
        <v>1477</v>
      </c>
      <c r="CN365" s="12"/>
      <c r="CO365" s="12">
        <f>VLOOKUP($D365,'[9]Mau 6'!$D$10:$R$333,10,0)</f>
        <v>0</v>
      </c>
      <c r="CP365" s="46"/>
      <c r="CQ365" s="12">
        <f>VLOOKUP($D365,'[9]Mau 6'!$D$10:$R$333,10,0)</f>
        <v>0</v>
      </c>
      <c r="CR365" s="12">
        <f>VLOOKUP($D365,'[9]Mau 6'!$D$10:$R$333,10,0)</f>
        <v>0</v>
      </c>
      <c r="CS365" s="12" t="s">
        <v>431</v>
      </c>
      <c r="CT365" s="12"/>
      <c r="CU365" s="12" t="str">
        <f>VLOOKUP($D365,'[11]XET CUOI NAM'!$E$9:$BF$336,47,0)</f>
        <v>Tốt</v>
      </c>
      <c r="CV365" s="3" t="s">
        <v>1672</v>
      </c>
      <c r="CW365" s="12"/>
      <c r="CX365" s="12"/>
      <c r="CY365" s="46"/>
      <c r="CZ365" s="46"/>
      <c r="DA365" s="46"/>
      <c r="DB365" s="191"/>
      <c r="DC365" s="306"/>
      <c r="DD365" s="191"/>
      <c r="DE365" s="309"/>
      <c r="DF365" s="191"/>
      <c r="DG365" s="191"/>
      <c r="DH365" s="191"/>
      <c r="DI365" s="191"/>
      <c r="DJ365" s="205"/>
    </row>
    <row r="366" spans="1:114" s="6" customFormat="1" ht="38.25" hidden="1" customHeight="1" x14ac:dyDescent="0.25">
      <c r="A366" s="12">
        <f t="shared" si="23"/>
        <v>343</v>
      </c>
      <c r="B366" s="12">
        <f>COUNTIF($E$24:E366,E366)</f>
        <v>29</v>
      </c>
      <c r="C366" s="139" t="s">
        <v>49</v>
      </c>
      <c r="D366" s="12" t="str">
        <f>VLOOKUP(C366,'[1]XET CUOI NAM'!$D$9:$E$332,2,0)</f>
        <v>01002003</v>
      </c>
      <c r="E366" s="12" t="s">
        <v>391</v>
      </c>
      <c r="F366" s="12" t="s">
        <v>378</v>
      </c>
      <c r="G366" s="41"/>
      <c r="H366" s="46">
        <f>VLOOKUP($D366,'[3]CSTD CS'!$D$25:$AD$344,13,0)</f>
        <v>0</v>
      </c>
      <c r="I366" s="46"/>
      <c r="J366" s="3"/>
      <c r="K366" s="3"/>
      <c r="L366" s="46"/>
      <c r="M366" s="3"/>
      <c r="N366" s="41"/>
      <c r="O366" s="46">
        <f>VLOOKUP($D366,'[3]CSTD CS'!$D$25:$AD$344,13,0)</f>
        <v>0</v>
      </c>
      <c r="P366" s="46"/>
      <c r="Q366" s="3"/>
      <c r="R366" s="3"/>
      <c r="S366" s="46"/>
      <c r="T366" s="3"/>
      <c r="U366" s="41"/>
      <c r="V366" s="46">
        <f>VLOOKUP($D366,'[3]CSTD CS'!$D$25:$AD$344,13,0)</f>
        <v>0</v>
      </c>
      <c r="W366" s="46"/>
      <c r="X366" s="3"/>
      <c r="Y366" s="3"/>
      <c r="Z366" s="46"/>
      <c r="AA366" s="3"/>
      <c r="AB366" s="41"/>
      <c r="AC366" s="46">
        <f>VLOOKUP($D366,'[3]CSTD CS'!$D$25:$AD$344,13,0)</f>
        <v>0</v>
      </c>
      <c r="AD366" s="46"/>
      <c r="AE366" s="3"/>
      <c r="AF366" s="3"/>
      <c r="AG366" s="46"/>
      <c r="AH366" s="3"/>
      <c r="AI366" s="41"/>
      <c r="AJ366" s="46">
        <f>VLOOKUP($D366,'[3]CSTD CS'!$D$25:$AD$344,13,0)</f>
        <v>0</v>
      </c>
      <c r="AK366" s="46"/>
      <c r="AL366" s="3"/>
      <c r="AM366" s="3"/>
      <c r="AN366" s="46"/>
      <c r="AO366" s="3"/>
      <c r="AP366" s="41"/>
      <c r="AQ366" s="46">
        <f>VLOOKUP($D366,'[3]CSTD CS'!$D$25:$AD$344,13,0)</f>
        <v>0</v>
      </c>
      <c r="AR366" s="46"/>
      <c r="AS366" s="3"/>
      <c r="AT366" s="3"/>
      <c r="AU366" s="46"/>
      <c r="AV366" s="3"/>
      <c r="AW366" s="62"/>
      <c r="AX366" s="46">
        <f>VLOOKUP($D366,'[3]CSTD CS'!$D$25:$AD$344,15,0)</f>
        <v>0</v>
      </c>
      <c r="AY366" s="46"/>
      <c r="AZ366" s="3">
        <v>0</v>
      </c>
      <c r="BA366" s="3"/>
      <c r="BB366" s="46"/>
      <c r="BC366" s="3"/>
      <c r="BD366" s="33"/>
      <c r="BE366" s="46">
        <f>VLOOKUP($D366,'[3]CSTD CS'!$D$25:$AD$344,17,0)</f>
        <v>0</v>
      </c>
      <c r="BF366" s="46"/>
      <c r="BG366" s="3">
        <v>0</v>
      </c>
      <c r="BH366" s="3"/>
      <c r="BI366" s="46"/>
      <c r="BJ366" s="46"/>
      <c r="BK366" s="46"/>
      <c r="BL366" s="23"/>
      <c r="BM366" s="46">
        <f>VLOOKUP($D366,'[3]CSTD CS'!$D$25:$AD$344,20,0)</f>
        <v>0</v>
      </c>
      <c r="BN366" s="46"/>
      <c r="BO366" s="3">
        <v>0</v>
      </c>
      <c r="BP366" s="46"/>
      <c r="BQ366" s="46"/>
      <c r="BR366" s="46"/>
      <c r="BS366" s="46"/>
      <c r="BT366" s="23"/>
      <c r="BU366" s="46">
        <f>VLOOKUP($D366,'[3]CSTD CS'!$D$25:$AA$344,23,0)</f>
        <v>0</v>
      </c>
      <c r="BV366" s="46"/>
      <c r="BW366" s="3">
        <v>0</v>
      </c>
      <c r="BX366" s="3"/>
      <c r="BY366" s="46"/>
      <c r="BZ366" s="46"/>
      <c r="CA366" s="46"/>
      <c r="CB366" s="46"/>
      <c r="CC366" s="46" t="str">
        <f>VLOOKUP($D366,'[3]CSTD CS'!$D$25:$AD$344,25,0)</f>
        <v>HTT NV</v>
      </c>
      <c r="CD366" s="46"/>
      <c r="CE366" s="46"/>
      <c r="CF366" s="3">
        <v>0</v>
      </c>
      <c r="CG366" s="46"/>
      <c r="CH366" s="46">
        <f>VLOOKUP(D366,[7]LTT!$D$10:$Q$342,10,0)</f>
        <v>0</v>
      </c>
      <c r="CI366" s="3"/>
      <c r="CJ366" s="12" t="str">
        <f>VLOOKUP(D366,'[8]XET CUOI NAM'!$E$9:$BF$332,53,0)</f>
        <v>HTT NV</v>
      </c>
      <c r="CK366" s="12">
        <f>VLOOKUP($D366,'[9]Mau 6'!$D$10:$R$333,7,0)</f>
        <v>0</v>
      </c>
      <c r="CL366" s="12"/>
      <c r="CM366" s="3"/>
      <c r="CN366" s="12">
        <f>SUM(COUNTIF(BU366,"x"),COUNTIF(CD366,"x"),COUNTIF(CK366,"x"))</f>
        <v>0</v>
      </c>
      <c r="CO366" s="12">
        <f>VLOOKUP($D366,'[9]Mau 6'!$D$10:$R$333,10,0)</f>
        <v>0</v>
      </c>
      <c r="CP366" s="46"/>
      <c r="CQ366" s="12">
        <f>VLOOKUP($D366,'[9]Mau 6'!$D$10:$R$333,10,0)</f>
        <v>0</v>
      </c>
      <c r="CR366" s="12">
        <f>VLOOKUP($D366,'[9]Mau 6'!$D$10:$R$333,10,0)</f>
        <v>0</v>
      </c>
      <c r="CS366" s="12" t="s">
        <v>431</v>
      </c>
      <c r="CT366" s="12"/>
      <c r="CU366" s="12"/>
      <c r="CV366" s="3"/>
      <c r="CW366" s="12"/>
      <c r="CX366" s="12"/>
      <c r="CY366" s="46"/>
      <c r="CZ366" s="46"/>
      <c r="DA366" s="46"/>
      <c r="DB366" s="191"/>
      <c r="DC366" s="306"/>
      <c r="DD366" s="191"/>
      <c r="DE366" s="309"/>
      <c r="DF366" s="191"/>
      <c r="DG366" s="191"/>
      <c r="DH366" s="191"/>
      <c r="DI366" s="191"/>
      <c r="DJ366" s="205"/>
    </row>
    <row r="367" spans="1:114" s="6" customFormat="1" ht="51" hidden="1" x14ac:dyDescent="0.25">
      <c r="A367" s="12">
        <f t="shared" si="23"/>
        <v>344</v>
      </c>
      <c r="B367" s="12">
        <f>COUNTIF($E$24:E367,E367)</f>
        <v>1</v>
      </c>
      <c r="C367" s="39" t="s">
        <v>22</v>
      </c>
      <c r="D367" s="12" t="str">
        <f>VLOOKUP(C367,'[1]XET CUOI NAM'!$D$9:$E$332,2,0)</f>
        <v>01009012</v>
      </c>
      <c r="E367" s="12" t="s">
        <v>383</v>
      </c>
      <c r="F367" s="12" t="s">
        <v>378</v>
      </c>
      <c r="G367" s="38"/>
      <c r="H367" s="46">
        <f>VLOOKUP($D367,'[3]CSTD CS'!$D$25:$AD$344,13,0)</f>
        <v>0</v>
      </c>
      <c r="I367" s="46"/>
      <c r="J367" s="3"/>
      <c r="K367" s="3"/>
      <c r="L367" s="46"/>
      <c r="M367" s="3"/>
      <c r="N367" s="38"/>
      <c r="O367" s="46">
        <f>VLOOKUP($D367,'[3]CSTD CS'!$D$25:$AD$344,13,0)</f>
        <v>0</v>
      </c>
      <c r="P367" s="46"/>
      <c r="Q367" s="3"/>
      <c r="R367" s="3"/>
      <c r="S367" s="46"/>
      <c r="T367" s="3"/>
      <c r="U367" s="38"/>
      <c r="V367" s="46">
        <f>VLOOKUP($D367,'[3]CSTD CS'!$D$25:$AD$344,13,0)</f>
        <v>0</v>
      </c>
      <c r="W367" s="46"/>
      <c r="X367" s="3"/>
      <c r="Y367" s="3"/>
      <c r="Z367" s="46"/>
      <c r="AA367" s="3"/>
      <c r="AB367" s="38"/>
      <c r="AC367" s="46">
        <f>VLOOKUP($D367,'[3]CSTD CS'!$D$25:$AD$344,13,0)</f>
        <v>0</v>
      </c>
      <c r="AD367" s="46"/>
      <c r="AE367" s="3"/>
      <c r="AF367" s="3"/>
      <c r="AG367" s="46"/>
      <c r="AH367" s="3"/>
      <c r="AI367" s="38"/>
      <c r="AJ367" s="46">
        <f>VLOOKUP($D367,'[3]CSTD CS'!$D$25:$AD$344,13,0)</f>
        <v>0</v>
      </c>
      <c r="AK367" s="46"/>
      <c r="AL367" s="3"/>
      <c r="AM367" s="3"/>
      <c r="AN367" s="46"/>
      <c r="AO367" s="3"/>
      <c r="AP367" s="38"/>
      <c r="AQ367" s="46">
        <f>VLOOKUP($D367,'[3]CSTD CS'!$D$25:$AD$344,13,0)</f>
        <v>0</v>
      </c>
      <c r="AR367" s="46"/>
      <c r="AS367" s="3"/>
      <c r="AT367" s="3"/>
      <c r="AU367" s="46"/>
      <c r="AV367" s="3"/>
      <c r="AW367" s="53"/>
      <c r="AX367" s="46">
        <f>VLOOKUP($D367,'[3]CSTD CS'!$D$25:$AD$344,15,0)</f>
        <v>0</v>
      </c>
      <c r="AY367" s="46"/>
      <c r="AZ367" s="3">
        <v>0</v>
      </c>
      <c r="BA367" s="3"/>
      <c r="BB367" s="46"/>
      <c r="BC367" s="3"/>
      <c r="BD367" s="33"/>
      <c r="BE367" s="46">
        <f>VLOOKUP($D367,'[3]CSTD CS'!$D$25:$AD$344,17,0)</f>
        <v>0</v>
      </c>
      <c r="BF367" s="46"/>
      <c r="BG367" s="3">
        <v>0</v>
      </c>
      <c r="BH367" s="3"/>
      <c r="BI367" s="46"/>
      <c r="BJ367" s="46"/>
      <c r="BK367" s="46"/>
      <c r="BL367" s="1"/>
      <c r="BM367" s="46">
        <f>VLOOKUP($D367,'[3]CSTD CS'!$D$25:$AD$344,20,0)</f>
        <v>0</v>
      </c>
      <c r="BN367" s="46"/>
      <c r="BO367" s="3">
        <v>0</v>
      </c>
      <c r="BP367" s="46"/>
      <c r="BQ367" s="46"/>
      <c r="BR367" s="46"/>
      <c r="BS367" s="46"/>
      <c r="BT367" s="1"/>
      <c r="BU367" s="46" t="str">
        <f>VLOOKUP($D367,'[3]CSTD CS'!$D$25:$AA$344,23,0)</f>
        <v>x</v>
      </c>
      <c r="BV367" s="46" t="str">
        <f>VLOOKUP(C367,'[5]TH chi tiet'!$N$15:$Q$161,4,0)</f>
        <v>X</v>
      </c>
      <c r="BW367" s="3" t="s">
        <v>1112</v>
      </c>
      <c r="BX367" s="3"/>
      <c r="BY367" s="46"/>
      <c r="BZ367" s="46"/>
      <c r="CA367" s="46"/>
      <c r="CB367" s="46"/>
      <c r="CC367" s="46" t="str">
        <f>VLOOKUP($D367,'[3]CSTD CS'!$D$25:$AD$344,25,0)</f>
        <v>HTXS NV</v>
      </c>
      <c r="CD367" s="46"/>
      <c r="CE367" s="46"/>
      <c r="CF367" s="3" t="s">
        <v>1270</v>
      </c>
      <c r="CG367" s="46"/>
      <c r="CH367" s="46">
        <f>VLOOKUP(D367,[7]LTT!$D$10:$Q$342,10,0)</f>
        <v>0</v>
      </c>
      <c r="CI367" s="3"/>
      <c r="CJ367" s="12" t="str">
        <f>VLOOKUP(D367,'[8]XET CUOI NAM'!$E$9:$BF$332,53,0)</f>
        <v>HTXS NV</v>
      </c>
      <c r="CK367" s="12">
        <f>VLOOKUP($D367,'[9]Mau 6'!$D$10:$R$333,7,0)</f>
        <v>0</v>
      </c>
      <c r="CL367" s="12"/>
      <c r="CM367" s="3"/>
      <c r="CN367" s="12"/>
      <c r="CO367" s="12">
        <f>VLOOKUP($D367,'[9]Mau 6'!$D$10:$R$333,10,0)</f>
        <v>0</v>
      </c>
      <c r="CP367" s="46"/>
      <c r="CQ367" s="12">
        <f>VLOOKUP($D367,'[9]Mau 6'!$D$10:$R$333,10,0)</f>
        <v>0</v>
      </c>
      <c r="CR367" s="12">
        <f>VLOOKUP($D367,'[9]Mau 6'!$D$10:$R$333,10,0)</f>
        <v>0</v>
      </c>
      <c r="CS367" s="12" t="s">
        <v>371</v>
      </c>
      <c r="CT367" s="12"/>
      <c r="CU367" s="12"/>
      <c r="CV367" s="3"/>
      <c r="CW367" s="12"/>
      <c r="CX367" s="12"/>
      <c r="CY367" s="46"/>
      <c r="CZ367" s="46"/>
      <c r="DA367" s="46"/>
      <c r="DB367" s="191"/>
      <c r="DC367" s="306"/>
      <c r="DD367" s="191"/>
      <c r="DE367" s="309"/>
      <c r="DF367" s="191"/>
      <c r="DG367" s="191"/>
      <c r="DH367" s="191"/>
      <c r="DI367" s="191"/>
      <c r="DJ367" s="205"/>
    </row>
    <row r="368" spans="1:114" s="6" customFormat="1" ht="63.75" hidden="1" x14ac:dyDescent="0.25">
      <c r="A368" s="12">
        <f t="shared" si="23"/>
        <v>345</v>
      </c>
      <c r="B368" s="12">
        <f>COUNTIF($E$24:E368,E368)</f>
        <v>17</v>
      </c>
      <c r="C368" s="21" t="s">
        <v>29</v>
      </c>
      <c r="D368" s="12" t="str">
        <f>VLOOKUP(C368,'[1]XET CUOI NAM'!$D$9:$E$332,2,0)</f>
        <v>01004004</v>
      </c>
      <c r="E368" s="12" t="s">
        <v>381</v>
      </c>
      <c r="F368" s="12" t="s">
        <v>378</v>
      </c>
      <c r="G368" s="41"/>
      <c r="H368" s="46" t="str">
        <f>VLOOKUP($D368,'[3]CSTD CS'!$D$25:$AD$344,13,0)</f>
        <v>x</v>
      </c>
      <c r="I368" s="46" t="s">
        <v>346</v>
      </c>
      <c r="J368" s="3" t="s">
        <v>569</v>
      </c>
      <c r="K368" s="3"/>
      <c r="L368" s="46"/>
      <c r="M368" s="3"/>
      <c r="N368" s="41"/>
      <c r="O368" s="46" t="str">
        <f>VLOOKUP($D368,'[3]CSTD CS'!$D$25:$AD$344,13,0)</f>
        <v>x</v>
      </c>
      <c r="P368" s="46" t="s">
        <v>346</v>
      </c>
      <c r="Q368" s="3" t="s">
        <v>569</v>
      </c>
      <c r="R368" s="3"/>
      <c r="S368" s="46"/>
      <c r="T368" s="3"/>
      <c r="U368" s="41"/>
      <c r="V368" s="46" t="str">
        <f>VLOOKUP($D368,'[3]CSTD CS'!$D$25:$AD$344,13,0)</f>
        <v>x</v>
      </c>
      <c r="W368" s="46" t="s">
        <v>346</v>
      </c>
      <c r="X368" s="3" t="s">
        <v>569</v>
      </c>
      <c r="Y368" s="3"/>
      <c r="Z368" s="46"/>
      <c r="AA368" s="3"/>
      <c r="AB368" s="41"/>
      <c r="AC368" s="46" t="str">
        <f>VLOOKUP($D368,'[3]CSTD CS'!$D$25:$AD$344,13,0)</f>
        <v>x</v>
      </c>
      <c r="AD368" s="46" t="s">
        <v>346</v>
      </c>
      <c r="AE368" s="3" t="s">
        <v>569</v>
      </c>
      <c r="AF368" s="3"/>
      <c r="AG368" s="46"/>
      <c r="AH368" s="3"/>
      <c r="AI368" s="41"/>
      <c r="AJ368" s="46" t="str">
        <f>VLOOKUP($D368,'[3]CSTD CS'!$D$25:$AD$344,13,0)</f>
        <v>x</v>
      </c>
      <c r="AK368" s="46" t="s">
        <v>346</v>
      </c>
      <c r="AL368" s="3" t="s">
        <v>569</v>
      </c>
      <c r="AM368" s="3"/>
      <c r="AN368" s="46"/>
      <c r="AO368" s="3"/>
      <c r="AP368" s="41"/>
      <c r="AQ368" s="46" t="str">
        <f>VLOOKUP($D368,'[3]CSTD CS'!$D$25:$AD$344,13,0)</f>
        <v>x</v>
      </c>
      <c r="AR368" s="46" t="s">
        <v>346</v>
      </c>
      <c r="AS368" s="3" t="s">
        <v>569</v>
      </c>
      <c r="AT368" s="3"/>
      <c r="AU368" s="46"/>
      <c r="AV368" s="3"/>
      <c r="AW368" s="56"/>
      <c r="AX368" s="46" t="str">
        <f>VLOOKUP($D368,'[3]CSTD CS'!$D$25:$AD$344,15,0)</f>
        <v>x</v>
      </c>
      <c r="AY368" s="46" t="s">
        <v>346</v>
      </c>
      <c r="AZ368" s="3" t="s">
        <v>771</v>
      </c>
      <c r="BA368" s="3"/>
      <c r="BB368" s="46" t="s">
        <v>346</v>
      </c>
      <c r="BC368" s="3"/>
      <c r="BD368" s="33"/>
      <c r="BE368" s="46" t="str">
        <f>VLOOKUP($D368,'[3]CSTD CS'!$D$25:$AD$344,17,0)</f>
        <v>x</v>
      </c>
      <c r="BF368" s="46" t="s">
        <v>315</v>
      </c>
      <c r="BG368" s="3" t="s">
        <v>868</v>
      </c>
      <c r="BH368" s="3"/>
      <c r="BI368" s="46"/>
      <c r="BJ368" s="46"/>
      <c r="BK368" s="46"/>
      <c r="BL368" s="57"/>
      <c r="BM368" s="46" t="str">
        <f>VLOOKUP($D368,'[3]CSTD CS'!$D$25:$AD$344,20,0)</f>
        <v>x</v>
      </c>
      <c r="BN368" s="46" t="str">
        <f>VLOOKUP(C368,'[4]TH cham SK'!$P$19:$S$167,4,0)</f>
        <v>X</v>
      </c>
      <c r="BO368" s="3" t="s">
        <v>945</v>
      </c>
      <c r="BP368" s="46"/>
      <c r="BQ368" s="46"/>
      <c r="BR368" s="46"/>
      <c r="BS368" s="46"/>
      <c r="BT368" s="57"/>
      <c r="BU368" s="46" t="str">
        <f>VLOOKUP($D368,'[3]CSTD CS'!$D$25:$AA$344,23,0)</f>
        <v>x</v>
      </c>
      <c r="BV368" s="46" t="str">
        <f>VLOOKUP(C368,'[5]TH chi tiet'!$N$15:$Q$161,4,0)</f>
        <v>X</v>
      </c>
      <c r="BW368" s="3" t="s">
        <v>1083</v>
      </c>
      <c r="BX368" s="3"/>
      <c r="BY368" s="46" t="s">
        <v>315</v>
      </c>
      <c r="BZ368" s="46"/>
      <c r="CA368" s="46"/>
      <c r="CB368" s="46"/>
      <c r="CC368" s="46" t="str">
        <f>VLOOKUP($D368,'[3]CSTD CS'!$D$25:$AD$344,25,0)</f>
        <v>HTXS NV</v>
      </c>
      <c r="CD368" s="46" t="str">
        <f>VLOOKUP($C368,[6]LTT!$C$10:$J$342,7,0)</f>
        <v>X</v>
      </c>
      <c r="CE368" s="46" t="s">
        <v>315</v>
      </c>
      <c r="CF368" s="3" t="s">
        <v>1236</v>
      </c>
      <c r="CG368" s="46"/>
      <c r="CH368" s="46">
        <f>VLOOKUP(D368,[7]LTT!$D$10:$Q$342,10,0)</f>
        <v>0</v>
      </c>
      <c r="CI368" s="3"/>
      <c r="CJ368" s="12" t="str">
        <f>VLOOKUP(D368,'[8]XET CUOI NAM'!$E$9:$BF$332,53,0)</f>
        <v>HTXS NV</v>
      </c>
      <c r="CK368" s="12" t="str">
        <f>VLOOKUP($D368,'[9]Mau 6'!$D$10:$R$333,7,0)</f>
        <v>X</v>
      </c>
      <c r="CL368" s="12" t="str">
        <f>VLOOKUP(D368,[10]PL7!$F$17:$G$117,2,0)</f>
        <v>X</v>
      </c>
      <c r="CM368" s="3" t="s">
        <v>1399</v>
      </c>
      <c r="CN368" s="12"/>
      <c r="CO368" s="203" t="s">
        <v>346</v>
      </c>
      <c r="CP368" s="46"/>
      <c r="CQ368" s="12"/>
      <c r="CR368" s="12"/>
      <c r="CS368" s="12" t="s">
        <v>371</v>
      </c>
      <c r="CT368" s="12" t="s">
        <v>315</v>
      </c>
      <c r="CU368" s="12" t="str">
        <f>VLOOKUP($D368,'[11]XET CUOI NAM'!$E$9:$BF$336,47,0)</f>
        <v>Tốt</v>
      </c>
      <c r="CV368" s="3" t="s">
        <v>1590</v>
      </c>
      <c r="CW368" s="12"/>
      <c r="CX368" s="203"/>
      <c r="CY368" s="46"/>
      <c r="CZ368" s="46"/>
      <c r="DA368" s="46"/>
      <c r="DB368" s="191"/>
      <c r="DC368" s="306"/>
      <c r="DD368" s="191"/>
      <c r="DE368" s="309"/>
      <c r="DF368" s="191"/>
      <c r="DG368" s="191"/>
      <c r="DH368" s="191"/>
      <c r="DI368" s="191"/>
      <c r="DJ368" s="205"/>
    </row>
    <row r="369" spans="1:114" s="6" customFormat="1" ht="93" hidden="1" customHeight="1" x14ac:dyDescent="0.25">
      <c r="A369" s="12" t="s">
        <v>8</v>
      </c>
      <c r="B369" s="12" t="s">
        <v>1</v>
      </c>
      <c r="C369" s="17" t="s">
        <v>152</v>
      </c>
      <c r="D369" s="12" t="str">
        <f>VLOOKUP(C369,'[1]XET CUOI NAM'!$D$9:$E$332,2,0)</f>
        <v>01004002</v>
      </c>
      <c r="E369" s="12" t="s">
        <v>381</v>
      </c>
      <c r="F369" s="12" t="s">
        <v>378</v>
      </c>
      <c r="G369" s="38"/>
      <c r="H369" s="46" t="str">
        <f>VLOOKUP($D369,'[3]CSTD CS'!$D$25:$AD$344,13,0)</f>
        <v>x</v>
      </c>
      <c r="I369" s="46"/>
      <c r="J369" s="3" t="str">
        <f>VLOOKUP($D369,'[3]CSTD CS'!$D$25:$AD$344,14,0)</f>
        <v>Cải tiến công tác tổ chức các ngày hội tư vấn hướng nghiệp tuyển sinh tại trường Cao đẳng Kỹ thuật Lý Tự Trọng TP.HCM</v>
      </c>
      <c r="K369" s="3"/>
      <c r="L369" s="46" t="e">
        <f>VLOOKUP(#REF!,[7]LTT!$D$10:$Q$342,10,0)</f>
        <v>#REF!</v>
      </c>
      <c r="M369" s="3"/>
      <c r="N369" s="38"/>
      <c r="O369" s="46" t="str">
        <f>VLOOKUP($D369,'[3]CSTD CS'!$D$25:$AD$344,13,0)</f>
        <v>x</v>
      </c>
      <c r="P369" s="46"/>
      <c r="Q369" s="3" t="str">
        <f>VLOOKUP($D369,'[3]CSTD CS'!$D$25:$AD$344,14,0)</f>
        <v>Cải tiến công tác tổ chức các ngày hội tư vấn hướng nghiệp tuyển sinh tại trường Cao đẳng Kỹ thuật Lý Tự Trọng TP.HCM</v>
      </c>
      <c r="R369" s="3"/>
      <c r="S369" s="46" t="e">
        <f>VLOOKUP(#REF!,[7]LTT!$D$10:$Q$342,10,0)</f>
        <v>#REF!</v>
      </c>
      <c r="T369" s="3"/>
      <c r="U369" s="38"/>
      <c r="V369" s="46" t="str">
        <f>VLOOKUP($D369,'[3]CSTD CS'!$D$25:$AD$344,13,0)</f>
        <v>x</v>
      </c>
      <c r="W369" s="46"/>
      <c r="X369" s="3" t="str">
        <f>VLOOKUP($D369,'[3]CSTD CS'!$D$25:$AD$344,14,0)</f>
        <v>Cải tiến công tác tổ chức các ngày hội tư vấn hướng nghiệp tuyển sinh tại trường Cao đẳng Kỹ thuật Lý Tự Trọng TP.HCM</v>
      </c>
      <c r="Y369" s="3"/>
      <c r="Z369" s="46" t="e">
        <f>VLOOKUP(#REF!,[7]LTT!$D$10:$Q$342,10,0)</f>
        <v>#REF!</v>
      </c>
      <c r="AA369" s="3"/>
      <c r="AB369" s="38"/>
      <c r="AC369" s="46" t="str">
        <f>VLOOKUP($D369,'[3]CSTD CS'!$D$25:$AD$344,13,0)</f>
        <v>x</v>
      </c>
      <c r="AD369" s="46"/>
      <c r="AE369" s="3" t="str">
        <f>VLOOKUP($D369,'[3]CSTD CS'!$D$25:$AD$344,14,0)</f>
        <v>Cải tiến công tác tổ chức các ngày hội tư vấn hướng nghiệp tuyển sinh tại trường Cao đẳng Kỹ thuật Lý Tự Trọng TP.HCM</v>
      </c>
      <c r="AF369" s="3"/>
      <c r="AG369" s="46" t="e">
        <f>VLOOKUP(#REF!,[7]LTT!$D$10:$Q$342,10,0)</f>
        <v>#REF!</v>
      </c>
      <c r="AH369" s="3"/>
      <c r="AI369" s="38"/>
      <c r="AJ369" s="46" t="str">
        <f>VLOOKUP($D369,'[3]CSTD CS'!$D$25:$AD$344,13,0)</f>
        <v>x</v>
      </c>
      <c r="AK369" s="46"/>
      <c r="AL369" s="3" t="str">
        <f>VLOOKUP($D369,'[3]CSTD CS'!$D$25:$AD$344,14,0)</f>
        <v>Cải tiến công tác tổ chức các ngày hội tư vấn hướng nghiệp tuyển sinh tại trường Cao đẳng Kỹ thuật Lý Tự Trọng TP.HCM</v>
      </c>
      <c r="AM369" s="3"/>
      <c r="AN369" s="46" t="e">
        <f>VLOOKUP(#REF!,[7]LTT!$D$10:$Q$342,10,0)</f>
        <v>#REF!</v>
      </c>
      <c r="AO369" s="3"/>
      <c r="AP369" s="38"/>
      <c r="AQ369" s="46" t="str">
        <f>VLOOKUP($D369,'[3]CSTD CS'!$D$25:$AD$344,13,0)</f>
        <v>x</v>
      </c>
      <c r="AR369" s="46"/>
      <c r="AS369" s="3" t="str">
        <f>VLOOKUP($D369,'[3]CSTD CS'!$D$25:$AD$344,14,0)</f>
        <v>Cải tiến công tác tổ chức các ngày hội tư vấn hướng nghiệp tuyển sinh tại trường Cao đẳng Kỹ thuật Lý Tự Trọng TP.HCM</v>
      </c>
      <c r="AT369" s="3"/>
      <c r="AU369" s="46" t="e">
        <f>VLOOKUP(#REF!,[7]LTT!$D$10:$Q$342,10,0)</f>
        <v>#REF!</v>
      </c>
      <c r="AV369" s="3"/>
      <c r="AW369" s="56"/>
      <c r="AX369" s="46">
        <f>VLOOKUP($D369,'[3]CSTD CS'!$D$25:$AD$344,15,0)</f>
        <v>0</v>
      </c>
      <c r="AY369" s="46"/>
      <c r="AZ369" s="3">
        <f>VLOOKUP($D369,'[3]CSTD CS'!$D$25:$AD$344,16,0)</f>
        <v>0</v>
      </c>
      <c r="BA369" s="3"/>
      <c r="BB369" s="46" t="e">
        <f>VLOOKUP(#REF!,[7]LTT!$D$10:$Q$342,10,0)</f>
        <v>#REF!</v>
      </c>
      <c r="BC369" s="3"/>
      <c r="BD369" s="33"/>
      <c r="BE369" s="46">
        <f>VLOOKUP($D369,'[3]CSTD CS'!$D$25:$AD$344,17,0)</f>
        <v>0</v>
      </c>
      <c r="BF369" s="46"/>
      <c r="BG369" s="3">
        <f>VLOOKUP($D369,'[3]CSTD CS'!$D$25:$AD$344,18,0)</f>
        <v>0</v>
      </c>
      <c r="BH369" s="3"/>
      <c r="BI369" s="46" t="s">
        <v>315</v>
      </c>
      <c r="BJ369" s="46"/>
      <c r="BK369" s="46"/>
      <c r="BL369" s="3"/>
      <c r="BM369" s="46" t="str">
        <f>VLOOKUP($D369,'[3]CSTD CS'!$D$25:$AD$344,20,0)</f>
        <v>x</v>
      </c>
      <c r="BN369" s="46"/>
      <c r="BO369" s="3" t="str">
        <f>VLOOKUP($D369,'[3]CSTD CS'!$D$25:$AD$344,21,0)</f>
        <v>Cải tiến quy trình tư vấn, tiếp nhận hồ sơ tuyển sinh tại trường Cao đẳng Lý Tự Trọng thành phố Hồ Chí Minh.</v>
      </c>
      <c r="BP369" s="46"/>
      <c r="BQ369" s="46" t="s">
        <v>315</v>
      </c>
      <c r="BR369" s="46"/>
      <c r="BS369" s="46"/>
      <c r="BT369" s="3"/>
      <c r="BU369" s="46" t="str">
        <f>VLOOKUP($D369,'[3]CSTD CS'!$D$25:$AA$344,23,0)</f>
        <v>x</v>
      </c>
      <c r="BV369" s="46"/>
      <c r="BW369" s="3" t="str">
        <f>VLOOKUP($D369,'[3]CSTD CS'!$D$25:$AD$344,24,0)</f>
        <v>Mô hình tuyển sinh thông minh tại Trường Cao đẳng Lý Tự Trọng Thành phố Hồ Chí Minh</v>
      </c>
      <c r="BX369" s="3"/>
      <c r="BY369" s="46" t="s">
        <v>315</v>
      </c>
      <c r="BZ369" s="46"/>
      <c r="CA369" s="46"/>
      <c r="CB369" s="46"/>
      <c r="CC369" s="46" t="str">
        <f>VLOOKUP($D369,'[3]CSTD CS'!$D$25:$AD$344,25,0)</f>
        <v>HTXS NV</v>
      </c>
      <c r="CD369" s="46" t="str">
        <f>VLOOKUP($C369,[6]LTT!$C$10:$J$342,7,0)</f>
        <v>X</v>
      </c>
      <c r="CE369" s="46" t="s">
        <v>315</v>
      </c>
      <c r="CF369" s="96" t="str">
        <f>VLOOKUP($D369,'[3]CSTD CS'!$D$25:$AD$344,27,0)</f>
        <v>Mô hình tuyển sinh từ xa tại trường Cao đẳng Lý Tự Trọng Thành phố Hồ Chí Minh</v>
      </c>
      <c r="CG369" s="46"/>
      <c r="CH369" s="46">
        <f>VLOOKUP(D369,[7]LTT!$D$10:$Q$342,10,0)</f>
        <v>0</v>
      </c>
      <c r="CI369" s="3"/>
      <c r="CJ369" s="12"/>
      <c r="CK369" s="12" t="str">
        <f>VLOOKUP(C369,'[29]Mau 2'!$C$9:$F$333,4,0)</f>
        <v>X</v>
      </c>
      <c r="CL369" s="12"/>
      <c r="CM369" s="3" t="str">
        <f>VLOOKUP(C369,'[30]DS ten SK'!$D$13:$F$207,3,0)</f>
        <v>Giải pháp nâng cao năng lực giảng dạy trực tuyến đáp ứng yêu cầu Cách mạng công nghiệp 4.0 tại Trường Cao đẳng Lý Tự Trọng Thành phố Hồ Chí Minh</v>
      </c>
      <c r="CN369" s="12">
        <f t="shared" ref="CN369:CN382" si="24">SUM(COUNTIF(BU369,"x"),COUNTIF(CD369,"x"),COUNTIF(CK369,"x"))</f>
        <v>3</v>
      </c>
      <c r="CO369" s="46" t="s">
        <v>346</v>
      </c>
      <c r="CP369" s="46"/>
      <c r="CQ369" s="46" t="s">
        <v>346</v>
      </c>
      <c r="CR369" s="46" t="s">
        <v>346</v>
      </c>
      <c r="CS369" s="12"/>
      <c r="CT369" s="12"/>
      <c r="CU369" s="12"/>
      <c r="CV369" s="3" t="e">
        <f>VLOOKUP(AW369,'[30]DS ten SK'!$D$13:$F$207,3,0)</f>
        <v>#N/A</v>
      </c>
      <c r="CW369" s="12">
        <f t="shared" ref="CW369:CW382" si="25">SUM(COUNTIF(CF369,"x"),COUNTIF(CL369,"x"),COUNTIF(CT369,"x"))</f>
        <v>0</v>
      </c>
      <c r="CX369" s="46" t="s">
        <v>346</v>
      </c>
      <c r="CY369" s="46"/>
      <c r="CZ369" s="46"/>
      <c r="DA369" s="46"/>
      <c r="DC369" s="133"/>
      <c r="DE369" s="133"/>
      <c r="DI369" s="133"/>
      <c r="DJ369" s="133"/>
    </row>
    <row r="370" spans="1:114" s="16" customFormat="1" ht="60.75" hidden="1" customHeight="1" x14ac:dyDescent="0.25">
      <c r="A370" s="12">
        <f>A307+1</f>
        <v>285</v>
      </c>
      <c r="B370" s="12" t="s">
        <v>4</v>
      </c>
      <c r="C370" s="17" t="s">
        <v>215</v>
      </c>
      <c r="D370" s="12" t="e">
        <f>VLOOKUP(C370,'[1]XET CUOI NAM'!$D$9:$E$332,2,0)</f>
        <v>#N/A</v>
      </c>
      <c r="E370" s="12"/>
      <c r="F370" s="12"/>
      <c r="G370" s="51"/>
      <c r="H370" s="46" t="e">
        <f>VLOOKUP($D370,'[3]CSTD CS'!$D$25:$AD$344,13,0)</f>
        <v>#N/A</v>
      </c>
      <c r="I370" s="46"/>
      <c r="J370" s="3" t="e">
        <f>VLOOKUP($D370,'[3]CSTD CS'!$D$25:$AD$344,14,0)</f>
        <v>#N/A</v>
      </c>
      <c r="K370" s="3"/>
      <c r="L370" s="46" t="e">
        <f>VLOOKUP(#REF!,[7]LTT!$D$10:$Q$342,10,0)</f>
        <v>#REF!</v>
      </c>
      <c r="M370" s="3"/>
      <c r="N370" s="51"/>
      <c r="O370" s="46" t="e">
        <f>VLOOKUP($D370,'[3]CSTD CS'!$D$25:$AD$344,13,0)</f>
        <v>#N/A</v>
      </c>
      <c r="P370" s="46"/>
      <c r="Q370" s="3" t="e">
        <f>VLOOKUP($D370,'[3]CSTD CS'!$D$25:$AD$344,14,0)</f>
        <v>#N/A</v>
      </c>
      <c r="R370" s="3"/>
      <c r="S370" s="46" t="e">
        <f>VLOOKUP(#REF!,[7]LTT!$D$10:$Q$342,10,0)</f>
        <v>#REF!</v>
      </c>
      <c r="T370" s="3"/>
      <c r="U370" s="51"/>
      <c r="V370" s="46" t="e">
        <f>VLOOKUP($D370,'[3]CSTD CS'!$D$25:$AD$344,13,0)</f>
        <v>#N/A</v>
      </c>
      <c r="W370" s="46"/>
      <c r="X370" s="3" t="e">
        <f>VLOOKUP($D370,'[3]CSTD CS'!$D$25:$AD$344,14,0)</f>
        <v>#N/A</v>
      </c>
      <c r="Y370" s="3"/>
      <c r="Z370" s="46" t="e">
        <f>VLOOKUP(#REF!,[7]LTT!$D$10:$Q$342,10,0)</f>
        <v>#REF!</v>
      </c>
      <c r="AA370" s="3"/>
      <c r="AB370" s="51"/>
      <c r="AC370" s="46" t="e">
        <f>VLOOKUP($D370,'[3]CSTD CS'!$D$25:$AD$344,13,0)</f>
        <v>#N/A</v>
      </c>
      <c r="AD370" s="46"/>
      <c r="AE370" s="3" t="e">
        <f>VLOOKUP($D370,'[3]CSTD CS'!$D$25:$AD$344,14,0)</f>
        <v>#N/A</v>
      </c>
      <c r="AF370" s="3"/>
      <c r="AG370" s="46" t="e">
        <f>VLOOKUP(#REF!,[7]LTT!$D$10:$Q$342,10,0)</f>
        <v>#REF!</v>
      </c>
      <c r="AH370" s="3"/>
      <c r="AI370" s="51"/>
      <c r="AJ370" s="46" t="e">
        <f>VLOOKUP($D370,'[3]CSTD CS'!$D$25:$AD$344,13,0)</f>
        <v>#N/A</v>
      </c>
      <c r="AK370" s="46"/>
      <c r="AL370" s="3" t="e">
        <f>VLOOKUP($D370,'[3]CSTD CS'!$D$25:$AD$344,14,0)</f>
        <v>#N/A</v>
      </c>
      <c r="AM370" s="3"/>
      <c r="AN370" s="46" t="e">
        <f>VLOOKUP(#REF!,[7]LTT!$D$10:$Q$342,10,0)</f>
        <v>#REF!</v>
      </c>
      <c r="AO370" s="3"/>
      <c r="AP370" s="51"/>
      <c r="AQ370" s="46" t="e">
        <f>VLOOKUP($D370,'[3]CSTD CS'!$D$25:$AD$344,13,0)</f>
        <v>#N/A</v>
      </c>
      <c r="AR370" s="46"/>
      <c r="AS370" s="3" t="e">
        <f>VLOOKUP($D370,'[3]CSTD CS'!$D$25:$AD$344,14,0)</f>
        <v>#N/A</v>
      </c>
      <c r="AT370" s="3"/>
      <c r="AU370" s="46" t="e">
        <f>VLOOKUP(#REF!,[7]LTT!$D$10:$Q$342,10,0)</f>
        <v>#REF!</v>
      </c>
      <c r="AV370" s="3"/>
      <c r="AW370" s="33"/>
      <c r="AX370" s="46" t="e">
        <f>VLOOKUP($D370,'[3]CSTD CS'!$D$25:$AD$344,15,0)</f>
        <v>#N/A</v>
      </c>
      <c r="AY370" s="46"/>
      <c r="AZ370" s="3" t="e">
        <f>VLOOKUP($D370,'[3]CSTD CS'!$D$25:$AD$344,16,0)</f>
        <v>#N/A</v>
      </c>
      <c r="BA370" s="3"/>
      <c r="BB370" s="46" t="e">
        <f>VLOOKUP(#REF!,[7]LTT!$D$10:$Q$342,10,0)</f>
        <v>#REF!</v>
      </c>
      <c r="BC370" s="3"/>
      <c r="BD370" s="33"/>
      <c r="BE370" s="46" t="e">
        <f>VLOOKUP($D370,'[3]CSTD CS'!$D$25:$AD$344,17,0)</f>
        <v>#N/A</v>
      </c>
      <c r="BF370" s="46"/>
      <c r="BG370" s="3" t="e">
        <f>VLOOKUP($D370,'[3]CSTD CS'!$D$25:$AD$344,18,0)</f>
        <v>#N/A</v>
      </c>
      <c r="BH370" s="3"/>
      <c r="BI370" s="46"/>
      <c r="BJ370" s="46"/>
      <c r="BK370" s="46"/>
      <c r="BL370" s="3"/>
      <c r="BM370" s="46" t="e">
        <f>VLOOKUP($D370,'[3]CSTD CS'!$D$25:$AD$344,20,0)</f>
        <v>#N/A</v>
      </c>
      <c r="BN370" s="46"/>
      <c r="BO370" s="3" t="e">
        <f>VLOOKUP($D370,'[3]CSTD CS'!$D$25:$AD$344,21,0)</f>
        <v>#N/A</v>
      </c>
      <c r="BP370" s="46"/>
      <c r="BQ370" s="46"/>
      <c r="BR370" s="46"/>
      <c r="BS370" s="46"/>
      <c r="BT370" s="3"/>
      <c r="BU370" s="46" t="e">
        <f>VLOOKUP($D370,'[3]CSTD CS'!$D$25:$AA$344,23,0)</f>
        <v>#N/A</v>
      </c>
      <c r="BV370" s="46"/>
      <c r="BW370" s="3" t="e">
        <f>VLOOKUP($D370,'[3]CSTD CS'!$D$25:$AD$344,24,0)</f>
        <v>#N/A</v>
      </c>
      <c r="BX370" s="3"/>
      <c r="BY370" s="46"/>
      <c r="BZ370" s="46"/>
      <c r="CA370" s="46"/>
      <c r="CB370" s="46"/>
      <c r="CC370" s="46" t="e">
        <f>VLOOKUP($D370,'[3]CSTD CS'!$D$25:$AD$344,25,0)</f>
        <v>#N/A</v>
      </c>
      <c r="CD370" s="46"/>
      <c r="CE370" s="46"/>
      <c r="CF370" s="3" t="e">
        <f>VLOOKUP($D370,'[3]CSTD CS'!$D$25:$AD$344,27,0)</f>
        <v>#N/A</v>
      </c>
      <c r="CG370" s="46"/>
      <c r="CH370" s="46" t="e">
        <f>VLOOKUP(D370,[7]LTT!$D$10:$Q$342,10,0)</f>
        <v>#N/A</v>
      </c>
      <c r="CI370" s="3"/>
      <c r="CJ370" s="12"/>
      <c r="CK370" s="12"/>
      <c r="CL370" s="12"/>
      <c r="CM370" s="3"/>
      <c r="CN370" s="12">
        <f t="shared" si="24"/>
        <v>0</v>
      </c>
      <c r="CO370" s="3"/>
      <c r="CP370" s="46"/>
      <c r="CQ370" s="3"/>
      <c r="CR370" s="3"/>
      <c r="CS370" s="12"/>
      <c r="CT370" s="12"/>
      <c r="CU370" s="12"/>
      <c r="CV370" s="3"/>
      <c r="CW370" s="12">
        <f t="shared" si="25"/>
        <v>0</v>
      </c>
      <c r="CX370" s="3"/>
      <c r="CY370" s="46"/>
      <c r="CZ370" s="46"/>
      <c r="DA370" s="46"/>
      <c r="DF370" s="16">
        <v>0</v>
      </c>
    </row>
    <row r="371" spans="1:114" s="6" customFormat="1" ht="89.25" hidden="1" x14ac:dyDescent="0.25">
      <c r="A371" s="12">
        <f>A80+1</f>
        <v>58</v>
      </c>
      <c r="B371" s="12" t="s">
        <v>2</v>
      </c>
      <c r="C371" s="39" t="s">
        <v>14</v>
      </c>
      <c r="D371" s="12" t="str">
        <f>VLOOKUP(C371,'[1]XET CUOI NAM'!$D$9:$E$332,2,0)</f>
        <v>01007001</v>
      </c>
      <c r="E371" s="12" t="s">
        <v>383</v>
      </c>
      <c r="F371" s="12" t="s">
        <v>378</v>
      </c>
      <c r="G371" s="38"/>
      <c r="H371" s="46">
        <f>VLOOKUP($D371,'[3]CSTD CS'!$D$25:$AD$344,13,0)</f>
        <v>0</v>
      </c>
      <c r="I371" s="46"/>
      <c r="J371" s="3" t="str">
        <f>VLOOKUP($D371,'[3]CSTD CS'!$D$25:$AD$344,14,0)</f>
        <v>Một số phương pháp nhằm nâng cao hiệu quả công tác thi đua khen thưởng tại trường Cao đẳng Kỹ thuật Lý Tự Trọng TPHCM</v>
      </c>
      <c r="K371" s="3"/>
      <c r="L371" s="46" t="e">
        <f>VLOOKUP(#REF!,[7]LTT!$D$10:$Q$342,10,0)</f>
        <v>#REF!</v>
      </c>
      <c r="M371" s="3"/>
      <c r="N371" s="38"/>
      <c r="O371" s="46">
        <f>VLOOKUP($D371,'[3]CSTD CS'!$D$25:$AD$344,13,0)</f>
        <v>0</v>
      </c>
      <c r="P371" s="46"/>
      <c r="Q371" s="3" t="str">
        <f>VLOOKUP($D371,'[3]CSTD CS'!$D$25:$AD$344,14,0)</f>
        <v>Một số phương pháp nhằm nâng cao hiệu quả công tác thi đua khen thưởng tại trường Cao đẳng Kỹ thuật Lý Tự Trọng TPHCM</v>
      </c>
      <c r="R371" s="3"/>
      <c r="S371" s="46" t="e">
        <f>VLOOKUP(#REF!,[7]LTT!$D$10:$Q$342,10,0)</f>
        <v>#REF!</v>
      </c>
      <c r="T371" s="3"/>
      <c r="U371" s="38"/>
      <c r="V371" s="46">
        <f>VLOOKUP($D371,'[3]CSTD CS'!$D$25:$AD$344,13,0)</f>
        <v>0</v>
      </c>
      <c r="W371" s="46"/>
      <c r="X371" s="3" t="str">
        <f>VLOOKUP($D371,'[3]CSTD CS'!$D$25:$AD$344,14,0)</f>
        <v>Một số phương pháp nhằm nâng cao hiệu quả công tác thi đua khen thưởng tại trường Cao đẳng Kỹ thuật Lý Tự Trọng TPHCM</v>
      </c>
      <c r="Y371" s="3"/>
      <c r="Z371" s="46" t="e">
        <f>VLOOKUP(#REF!,[7]LTT!$D$10:$Q$342,10,0)</f>
        <v>#REF!</v>
      </c>
      <c r="AA371" s="3"/>
      <c r="AB371" s="38"/>
      <c r="AC371" s="46">
        <f>VLOOKUP($D371,'[3]CSTD CS'!$D$25:$AD$344,13,0)</f>
        <v>0</v>
      </c>
      <c r="AD371" s="46"/>
      <c r="AE371" s="3" t="str">
        <f>VLOOKUP($D371,'[3]CSTD CS'!$D$25:$AD$344,14,0)</f>
        <v>Một số phương pháp nhằm nâng cao hiệu quả công tác thi đua khen thưởng tại trường Cao đẳng Kỹ thuật Lý Tự Trọng TPHCM</v>
      </c>
      <c r="AF371" s="3"/>
      <c r="AG371" s="46" t="e">
        <f>VLOOKUP(#REF!,[7]LTT!$D$10:$Q$342,10,0)</f>
        <v>#REF!</v>
      </c>
      <c r="AH371" s="3"/>
      <c r="AI371" s="38"/>
      <c r="AJ371" s="46">
        <f>VLOOKUP($D371,'[3]CSTD CS'!$D$25:$AD$344,13,0)</f>
        <v>0</v>
      </c>
      <c r="AK371" s="46"/>
      <c r="AL371" s="3" t="str">
        <f>VLOOKUP($D371,'[3]CSTD CS'!$D$25:$AD$344,14,0)</f>
        <v>Một số phương pháp nhằm nâng cao hiệu quả công tác thi đua khen thưởng tại trường Cao đẳng Kỹ thuật Lý Tự Trọng TPHCM</v>
      </c>
      <c r="AM371" s="3"/>
      <c r="AN371" s="46" t="e">
        <f>VLOOKUP(#REF!,[7]LTT!$D$10:$Q$342,10,0)</f>
        <v>#REF!</v>
      </c>
      <c r="AO371" s="3"/>
      <c r="AP371" s="38"/>
      <c r="AQ371" s="46">
        <f>VLOOKUP($D371,'[3]CSTD CS'!$D$25:$AD$344,13,0)</f>
        <v>0</v>
      </c>
      <c r="AR371" s="46"/>
      <c r="AS371" s="3" t="str">
        <f>VLOOKUP($D371,'[3]CSTD CS'!$D$25:$AD$344,14,0)</f>
        <v>Một số phương pháp nhằm nâng cao hiệu quả công tác thi đua khen thưởng tại trường Cao đẳng Kỹ thuật Lý Tự Trọng TPHCM</v>
      </c>
      <c r="AT371" s="3"/>
      <c r="AU371" s="46" t="e">
        <f>VLOOKUP(#REF!,[7]LTT!$D$10:$Q$342,10,0)</f>
        <v>#REF!</v>
      </c>
      <c r="AV371" s="3"/>
      <c r="AW371" s="53"/>
      <c r="AX371" s="46">
        <f>VLOOKUP($D371,'[3]CSTD CS'!$D$25:$AD$344,15,0)</f>
        <v>0</v>
      </c>
      <c r="AY371" s="46"/>
      <c r="AZ371" s="3">
        <f>VLOOKUP($D371,'[3]CSTD CS'!$D$25:$AD$344,16,0)</f>
        <v>0</v>
      </c>
      <c r="BA371" s="3"/>
      <c r="BB371" s="46" t="e">
        <f>VLOOKUP(#REF!,[7]LTT!$D$10:$Q$342,10,0)</f>
        <v>#REF!</v>
      </c>
      <c r="BC371" s="3"/>
      <c r="BD371" s="33"/>
      <c r="BE371" s="46">
        <f>VLOOKUP($D371,'[3]CSTD CS'!$D$25:$AD$344,17,0)</f>
        <v>0</v>
      </c>
      <c r="BF371" s="46"/>
      <c r="BG371" s="3">
        <f>VLOOKUP($D371,'[3]CSTD CS'!$D$25:$AD$344,18,0)</f>
        <v>0</v>
      </c>
      <c r="BH371" s="3"/>
      <c r="BI371" s="46"/>
      <c r="BJ371" s="46"/>
      <c r="BK371" s="46"/>
      <c r="BL371" s="34"/>
      <c r="BM371" s="46">
        <f>VLOOKUP($D371,'[3]CSTD CS'!$D$25:$AD$344,20,0)</f>
        <v>0</v>
      </c>
      <c r="BN371" s="46"/>
      <c r="BO371" s="3">
        <f>VLOOKUP($D371,'[3]CSTD CS'!$D$25:$AD$344,21,0)</f>
        <v>0</v>
      </c>
      <c r="BP371" s="46"/>
      <c r="BQ371" s="46"/>
      <c r="BR371" s="46"/>
      <c r="BS371" s="46"/>
      <c r="BT371" s="34"/>
      <c r="BU371" s="46">
        <f>VLOOKUP($D371,'[3]CSTD CS'!$D$25:$AA$344,23,0)</f>
        <v>0</v>
      </c>
      <c r="BV371" s="46"/>
      <c r="BW371" s="3">
        <f>VLOOKUP($D371,'[3]CSTD CS'!$D$25:$AD$344,24,0)</f>
        <v>0</v>
      </c>
      <c r="BX371" s="3"/>
      <c r="BY371" s="46"/>
      <c r="BZ371" s="46"/>
      <c r="CA371" s="46"/>
      <c r="CB371" s="46"/>
      <c r="CC371" s="46" t="str">
        <f>VLOOKUP($D371,'[3]CSTD CS'!$D$25:$AD$344,25,0)</f>
        <v>HTXS NV</v>
      </c>
      <c r="CD371" s="46"/>
      <c r="CE371" s="46"/>
      <c r="CF371" s="3" t="str">
        <f>VLOOKUP($D371,'[3]CSTD CS'!$D$25:$AD$344,27,0)</f>
        <v>Giải pháp chuẩn bị hồ sơ, trả lời phỏng vấn để đạt kết quả tốt khi liên hệ xin việc làm của sinh viên Trường Cao đẳng Lý Tự Trọng Thành phố Hồ Chí Minh sau khi tốt nghiệp ra trường</v>
      </c>
      <c r="CG371" s="46"/>
      <c r="CH371" s="46">
        <f>VLOOKUP(D371,[7]LTT!$D$10:$Q$342,10,0)</f>
        <v>0</v>
      </c>
      <c r="CI371" s="3"/>
      <c r="CJ371" s="12"/>
      <c r="CK371" s="12">
        <f>VLOOKUP(C371,'[29]Mau 2'!$C$9:$F$333,4,0)</f>
        <v>0</v>
      </c>
      <c r="CL371" s="12"/>
      <c r="CM371" s="3"/>
      <c r="CN371" s="12">
        <f t="shared" si="24"/>
        <v>0</v>
      </c>
      <c r="CO371" s="3"/>
      <c r="CP371" s="46"/>
      <c r="CQ371" s="3"/>
      <c r="CR371" s="3"/>
      <c r="CS371" s="12"/>
      <c r="CT371" s="12" t="e">
        <f>VLOOKUP(AW371,'[29]Mau 2'!$C$9:$F$333,4,0)</f>
        <v>#N/A</v>
      </c>
      <c r="CU371" s="12"/>
      <c r="CV371" s="3"/>
      <c r="CW371" s="12">
        <f t="shared" si="25"/>
        <v>0</v>
      </c>
      <c r="CX371" s="3"/>
      <c r="CY371" s="46"/>
      <c r="CZ371" s="46"/>
      <c r="DA371" s="46"/>
      <c r="DC371" s="133" t="e">
        <v>#N/A</v>
      </c>
      <c r="DE371" s="133"/>
      <c r="DF371" s="6">
        <v>0</v>
      </c>
      <c r="DI371" s="133"/>
      <c r="DJ371" s="133"/>
    </row>
    <row r="372" spans="1:114" s="6" customFormat="1" ht="38.25" hidden="1" x14ac:dyDescent="0.25">
      <c r="A372" s="12">
        <f>A114+1</f>
        <v>10</v>
      </c>
      <c r="B372" s="12" t="s">
        <v>7</v>
      </c>
      <c r="C372" s="139" t="s">
        <v>48</v>
      </c>
      <c r="D372" s="12" t="str">
        <f>VLOOKUP(C372,'[1]XET CUOI NAM'!$D$9:$E$332,2,0)</f>
        <v>01009005</v>
      </c>
      <c r="E372" s="12"/>
      <c r="F372" s="12"/>
      <c r="G372" s="41"/>
      <c r="H372" s="46">
        <f>VLOOKUP($D372,'[3]CSTD CS'!$D$25:$AD$344,13,0)</f>
        <v>0</v>
      </c>
      <c r="I372" s="46"/>
      <c r="J372" s="3" t="e">
        <f>VLOOKUP($D372,'[3]CSTD CS'!$D$25:$AD$344,14,0)</f>
        <v>#REF!</v>
      </c>
      <c r="K372" s="3"/>
      <c r="L372" s="46" t="e">
        <f>VLOOKUP(#REF!,[7]LTT!$D$10:$Q$342,10,0)</f>
        <v>#REF!</v>
      </c>
      <c r="M372" s="3"/>
      <c r="N372" s="41"/>
      <c r="O372" s="46">
        <f>VLOOKUP($D372,'[3]CSTD CS'!$D$25:$AD$344,13,0)</f>
        <v>0</v>
      </c>
      <c r="P372" s="46"/>
      <c r="Q372" s="3" t="e">
        <f>VLOOKUP($D372,'[3]CSTD CS'!$D$25:$AD$344,14,0)</f>
        <v>#REF!</v>
      </c>
      <c r="R372" s="3"/>
      <c r="S372" s="46" t="e">
        <f>VLOOKUP(#REF!,[7]LTT!$D$10:$Q$342,10,0)</f>
        <v>#REF!</v>
      </c>
      <c r="T372" s="3"/>
      <c r="U372" s="41"/>
      <c r="V372" s="46">
        <f>VLOOKUP($D372,'[3]CSTD CS'!$D$25:$AD$344,13,0)</f>
        <v>0</v>
      </c>
      <c r="W372" s="46"/>
      <c r="X372" s="3" t="e">
        <f>VLOOKUP($D372,'[3]CSTD CS'!$D$25:$AD$344,14,0)</f>
        <v>#REF!</v>
      </c>
      <c r="Y372" s="3"/>
      <c r="Z372" s="46" t="e">
        <f>VLOOKUP(#REF!,[7]LTT!$D$10:$Q$342,10,0)</f>
        <v>#REF!</v>
      </c>
      <c r="AA372" s="3"/>
      <c r="AB372" s="41"/>
      <c r="AC372" s="46">
        <f>VLOOKUP($D372,'[3]CSTD CS'!$D$25:$AD$344,13,0)</f>
        <v>0</v>
      </c>
      <c r="AD372" s="46"/>
      <c r="AE372" s="3" t="e">
        <f>VLOOKUP($D372,'[3]CSTD CS'!$D$25:$AD$344,14,0)</f>
        <v>#REF!</v>
      </c>
      <c r="AF372" s="3"/>
      <c r="AG372" s="46" t="e">
        <f>VLOOKUP(#REF!,[7]LTT!$D$10:$Q$342,10,0)</f>
        <v>#REF!</v>
      </c>
      <c r="AH372" s="3"/>
      <c r="AI372" s="41"/>
      <c r="AJ372" s="46">
        <f>VLOOKUP($D372,'[3]CSTD CS'!$D$25:$AD$344,13,0)</f>
        <v>0</v>
      </c>
      <c r="AK372" s="46"/>
      <c r="AL372" s="3" t="e">
        <f>VLOOKUP($D372,'[3]CSTD CS'!$D$25:$AD$344,14,0)</f>
        <v>#REF!</v>
      </c>
      <c r="AM372" s="3"/>
      <c r="AN372" s="46" t="e">
        <f>VLOOKUP(#REF!,[7]LTT!$D$10:$Q$342,10,0)</f>
        <v>#REF!</v>
      </c>
      <c r="AO372" s="3"/>
      <c r="AP372" s="41"/>
      <c r="AQ372" s="46">
        <f>VLOOKUP($D372,'[3]CSTD CS'!$D$25:$AD$344,13,0)</f>
        <v>0</v>
      </c>
      <c r="AR372" s="46"/>
      <c r="AS372" s="3" t="e">
        <f>VLOOKUP($D372,'[3]CSTD CS'!$D$25:$AD$344,14,0)</f>
        <v>#REF!</v>
      </c>
      <c r="AT372" s="3"/>
      <c r="AU372" s="46" t="e">
        <f>VLOOKUP(#REF!,[7]LTT!$D$10:$Q$342,10,0)</f>
        <v>#REF!</v>
      </c>
      <c r="AV372" s="3"/>
      <c r="AW372" s="62"/>
      <c r="AX372" s="46">
        <f>VLOOKUP($D372,'[3]CSTD CS'!$D$25:$AD$344,15,0)</f>
        <v>0</v>
      </c>
      <c r="AY372" s="46"/>
      <c r="AZ372" s="3">
        <f>VLOOKUP($D372,'[3]CSTD CS'!$D$25:$AD$344,16,0)</f>
        <v>0</v>
      </c>
      <c r="BA372" s="3"/>
      <c r="BB372" s="46" t="e">
        <f>VLOOKUP(#REF!,[7]LTT!$D$10:$Q$342,10,0)</f>
        <v>#REF!</v>
      </c>
      <c r="BC372" s="3"/>
      <c r="BD372" s="33"/>
      <c r="BE372" s="46">
        <f>VLOOKUP($D372,'[3]CSTD CS'!$D$25:$AD$344,17,0)</f>
        <v>0</v>
      </c>
      <c r="BF372" s="46"/>
      <c r="BG372" s="3">
        <f>VLOOKUP($D372,'[3]CSTD CS'!$D$25:$AD$344,18,0)</f>
        <v>0</v>
      </c>
      <c r="BH372" s="3"/>
      <c r="BI372" s="46"/>
      <c r="BJ372" s="46"/>
      <c r="BK372" s="46"/>
      <c r="BL372" s="23"/>
      <c r="BM372" s="46">
        <f>VLOOKUP($D372,'[3]CSTD CS'!$D$25:$AD$344,20,0)</f>
        <v>0</v>
      </c>
      <c r="BN372" s="46"/>
      <c r="BO372" s="3">
        <f>VLOOKUP($D372,'[3]CSTD CS'!$D$25:$AD$344,21,0)</f>
        <v>0</v>
      </c>
      <c r="BP372" s="46"/>
      <c r="BQ372" s="46"/>
      <c r="BR372" s="46"/>
      <c r="BS372" s="46"/>
      <c r="BT372" s="23"/>
      <c r="BU372" s="46">
        <f>VLOOKUP($D372,'[3]CSTD CS'!$D$25:$AA$344,23,0)</f>
        <v>0</v>
      </c>
      <c r="BV372" s="46"/>
      <c r="BW372" s="3">
        <f>VLOOKUP($D372,'[3]CSTD CS'!$D$25:$AD$344,24,0)</f>
        <v>0</v>
      </c>
      <c r="BX372" s="3"/>
      <c r="BY372" s="46"/>
      <c r="BZ372" s="46"/>
      <c r="CA372" s="46"/>
      <c r="CB372" s="46"/>
      <c r="CC372" s="46" t="str">
        <f>VLOOKUP($D372,'[3]CSTD CS'!$D$25:$AD$344,25,0)</f>
        <v>HTXS NV</v>
      </c>
      <c r="CD372" s="46"/>
      <c r="CE372" s="46"/>
      <c r="CF372" s="3" t="str">
        <f>VLOOKUP($D372,'[3]CSTD CS'!$D$25:$AD$344,27,0)</f>
        <v>Giải pháp thay thế cốt cánh quạt làm mát giàn nóng máy lạnh</v>
      </c>
      <c r="CG372" s="46"/>
      <c r="CH372" s="46">
        <f>VLOOKUP(D372,[7]LTT!$D$10:$Q$342,10,0)</f>
        <v>0</v>
      </c>
      <c r="CI372" s="3"/>
      <c r="CJ372" s="12"/>
      <c r="CK372" s="12">
        <f>VLOOKUP(C372,'[29]Mau 2'!$C$9:$F$333,4,0)</f>
        <v>0</v>
      </c>
      <c r="CL372" s="12"/>
      <c r="CM372" s="3"/>
      <c r="CN372" s="12">
        <f t="shared" si="24"/>
        <v>0</v>
      </c>
      <c r="CO372" s="3"/>
      <c r="CP372" s="46"/>
      <c r="CQ372" s="3"/>
      <c r="CR372" s="3"/>
      <c r="CS372" s="12"/>
      <c r="CT372" s="12" t="e">
        <f>VLOOKUP(AW372,'[29]Mau 2'!$C$9:$F$333,4,0)</f>
        <v>#N/A</v>
      </c>
      <c r="CU372" s="12"/>
      <c r="CV372" s="3"/>
      <c r="CW372" s="12">
        <f t="shared" si="25"/>
        <v>0</v>
      </c>
      <c r="CX372" s="3"/>
      <c r="CY372" s="46"/>
      <c r="CZ372" s="46"/>
      <c r="DA372" s="46"/>
      <c r="DC372" s="133" t="e">
        <v>#N/A</v>
      </c>
      <c r="DE372" s="133"/>
      <c r="DF372" s="6">
        <v>0</v>
      </c>
      <c r="DI372" s="133"/>
      <c r="DJ372" s="133"/>
    </row>
    <row r="373" spans="1:114" s="6" customFormat="1" ht="38.25" hidden="1" x14ac:dyDescent="0.25">
      <c r="A373" s="12">
        <f>A215+1</f>
        <v>193</v>
      </c>
      <c r="B373" s="12" t="s">
        <v>3</v>
      </c>
      <c r="C373" s="4" t="s">
        <v>248</v>
      </c>
      <c r="D373" s="12" t="str">
        <f>VLOOKUP(C373,'[1]XET CUOI NAM'!$D$9:$E$332,2,0)</f>
        <v>01015022</v>
      </c>
      <c r="E373" s="12"/>
      <c r="F373" s="12"/>
      <c r="G373" s="41"/>
      <c r="H373" s="46">
        <f>VLOOKUP($D373,'[3]CSTD CS'!$D$25:$AD$344,13,0)</f>
        <v>0</v>
      </c>
      <c r="I373" s="46"/>
      <c r="J373" s="3" t="str">
        <f>VLOOKUP($D373,'[3]CSTD CS'!$D$25:$AD$344,14,0)</f>
        <v>Xây dựng hệ thống bài tập tự học môn Kỹ thuật lập trình.</v>
      </c>
      <c r="K373" s="3"/>
      <c r="L373" s="46" t="e">
        <f>VLOOKUP(#REF!,[7]LTT!$D$10:$Q$342,10,0)</f>
        <v>#REF!</v>
      </c>
      <c r="M373" s="3"/>
      <c r="N373" s="41"/>
      <c r="O373" s="46">
        <f>VLOOKUP($D373,'[3]CSTD CS'!$D$25:$AD$344,13,0)</f>
        <v>0</v>
      </c>
      <c r="P373" s="46"/>
      <c r="Q373" s="3" t="str">
        <f>VLOOKUP($D373,'[3]CSTD CS'!$D$25:$AD$344,14,0)</f>
        <v>Xây dựng hệ thống bài tập tự học môn Kỹ thuật lập trình.</v>
      </c>
      <c r="R373" s="3"/>
      <c r="S373" s="46" t="e">
        <f>VLOOKUP(#REF!,[7]LTT!$D$10:$Q$342,10,0)</f>
        <v>#REF!</v>
      </c>
      <c r="T373" s="3"/>
      <c r="U373" s="41"/>
      <c r="V373" s="46">
        <f>VLOOKUP($D373,'[3]CSTD CS'!$D$25:$AD$344,13,0)</f>
        <v>0</v>
      </c>
      <c r="W373" s="46"/>
      <c r="X373" s="3" t="str">
        <f>VLOOKUP($D373,'[3]CSTD CS'!$D$25:$AD$344,14,0)</f>
        <v>Xây dựng hệ thống bài tập tự học môn Kỹ thuật lập trình.</v>
      </c>
      <c r="Y373" s="3"/>
      <c r="Z373" s="46" t="e">
        <f>VLOOKUP(#REF!,[7]LTT!$D$10:$Q$342,10,0)</f>
        <v>#REF!</v>
      </c>
      <c r="AA373" s="3"/>
      <c r="AB373" s="41"/>
      <c r="AC373" s="46">
        <f>VLOOKUP($D373,'[3]CSTD CS'!$D$25:$AD$344,13,0)</f>
        <v>0</v>
      </c>
      <c r="AD373" s="46"/>
      <c r="AE373" s="3" t="str">
        <f>VLOOKUP($D373,'[3]CSTD CS'!$D$25:$AD$344,14,0)</f>
        <v>Xây dựng hệ thống bài tập tự học môn Kỹ thuật lập trình.</v>
      </c>
      <c r="AF373" s="3"/>
      <c r="AG373" s="46" t="e">
        <f>VLOOKUP(#REF!,[7]LTT!$D$10:$Q$342,10,0)</f>
        <v>#REF!</v>
      </c>
      <c r="AH373" s="3"/>
      <c r="AI373" s="41"/>
      <c r="AJ373" s="46">
        <f>VLOOKUP($D373,'[3]CSTD CS'!$D$25:$AD$344,13,0)</f>
        <v>0</v>
      </c>
      <c r="AK373" s="46"/>
      <c r="AL373" s="3" t="str">
        <f>VLOOKUP($D373,'[3]CSTD CS'!$D$25:$AD$344,14,0)</f>
        <v>Xây dựng hệ thống bài tập tự học môn Kỹ thuật lập trình.</v>
      </c>
      <c r="AM373" s="3"/>
      <c r="AN373" s="46" t="e">
        <f>VLOOKUP(#REF!,[7]LTT!$D$10:$Q$342,10,0)</f>
        <v>#REF!</v>
      </c>
      <c r="AO373" s="3"/>
      <c r="AP373" s="41"/>
      <c r="AQ373" s="46">
        <f>VLOOKUP($D373,'[3]CSTD CS'!$D$25:$AD$344,13,0)</f>
        <v>0</v>
      </c>
      <c r="AR373" s="46"/>
      <c r="AS373" s="3" t="str">
        <f>VLOOKUP($D373,'[3]CSTD CS'!$D$25:$AD$344,14,0)</f>
        <v>Xây dựng hệ thống bài tập tự học môn Kỹ thuật lập trình.</v>
      </c>
      <c r="AT373" s="3"/>
      <c r="AU373" s="46" t="e">
        <f>VLOOKUP(#REF!,[7]LTT!$D$10:$Q$342,10,0)</f>
        <v>#REF!</v>
      </c>
      <c r="AV373" s="3"/>
      <c r="AW373" s="70"/>
      <c r="AX373" s="46">
        <f>VLOOKUP($D373,'[3]CSTD CS'!$D$25:$AD$344,15,0)</f>
        <v>0</v>
      </c>
      <c r="AY373" s="46"/>
      <c r="AZ373" s="3">
        <f>VLOOKUP($D373,'[3]CSTD CS'!$D$25:$AD$344,16,0)</f>
        <v>0</v>
      </c>
      <c r="BA373" s="3"/>
      <c r="BB373" s="46" t="e">
        <f>VLOOKUP(#REF!,[7]LTT!$D$10:$Q$342,10,0)</f>
        <v>#REF!</v>
      </c>
      <c r="BC373" s="3"/>
      <c r="BD373" s="33"/>
      <c r="BE373" s="46">
        <f>VLOOKUP($D373,'[3]CSTD CS'!$D$25:$AD$344,17,0)</f>
        <v>0</v>
      </c>
      <c r="BF373" s="46"/>
      <c r="BG373" s="3">
        <f>VLOOKUP($D373,'[3]CSTD CS'!$D$25:$AD$344,18,0)</f>
        <v>0</v>
      </c>
      <c r="BH373" s="3"/>
      <c r="BI373" s="46" t="s">
        <v>315</v>
      </c>
      <c r="BJ373" s="46"/>
      <c r="BK373" s="46"/>
      <c r="BL373" s="71"/>
      <c r="BM373" s="46">
        <f>VLOOKUP($D373,'[3]CSTD CS'!$D$25:$AD$344,20,0)</f>
        <v>0</v>
      </c>
      <c r="BN373" s="46"/>
      <c r="BO373" s="3" t="str">
        <f>VLOOKUP($D373,'[3]CSTD CS'!$D$25:$AD$344,21,0)</f>
        <v>Sử dụng phần mềm Google class quản lý lớp học trên thiết bị di động.</v>
      </c>
      <c r="BP373" s="46"/>
      <c r="BQ373" s="46" t="s">
        <v>315</v>
      </c>
      <c r="BR373" s="46"/>
      <c r="BS373" s="46"/>
      <c r="BT373" s="71"/>
      <c r="BU373" s="46" t="str">
        <f>VLOOKUP($D373,'[3]CSTD CS'!$D$25:$AA$344,23,0)</f>
        <v>x</v>
      </c>
      <c r="BV373" s="46"/>
      <c r="BW373" s="3" t="str">
        <f>VLOOKUP($D373,'[3]CSTD CS'!$D$25:$AD$344,24,0)</f>
        <v>Ứng dụng Adobe Presenter để xây dựng và phát triển bài giảng.</v>
      </c>
      <c r="BX373" s="3"/>
      <c r="BY373" s="46" t="s">
        <v>315</v>
      </c>
      <c r="BZ373" s="46"/>
      <c r="CA373" s="46"/>
      <c r="CB373" s="46"/>
      <c r="CC373" s="46" t="str">
        <f>VLOOKUP($D373,'[3]CSTD CS'!$D$25:$AD$344,25,0)</f>
        <v>HTXS NV</v>
      </c>
      <c r="CD373" s="46"/>
      <c r="CE373" s="46"/>
      <c r="CF373" s="3">
        <f>VLOOKUP($D373,'[3]CSTD CS'!$D$25:$AD$344,27,0)</f>
        <v>0</v>
      </c>
      <c r="CG373" s="46"/>
      <c r="CH373" s="46">
        <f>VLOOKUP(D373,[7]LTT!$D$10:$Q$342,10,0)</f>
        <v>0</v>
      </c>
      <c r="CI373" s="3"/>
      <c r="CJ373" s="12"/>
      <c r="CK373" s="12" t="str">
        <f>VLOOKUP(C373,'[29]Mau 2'!$C$9:$F$333,4,0)</f>
        <v>X</v>
      </c>
      <c r="CL373" s="12"/>
      <c r="CM373" s="3"/>
      <c r="CN373" s="12">
        <f t="shared" si="24"/>
        <v>2</v>
      </c>
      <c r="CO373" s="3"/>
      <c r="CP373" s="46"/>
      <c r="CQ373" s="3"/>
      <c r="CR373" s="3"/>
      <c r="CS373" s="12"/>
      <c r="CT373" s="12" t="e">
        <f>VLOOKUP(AW373,'[29]Mau 2'!$C$9:$F$333,4,0)</f>
        <v>#N/A</v>
      </c>
      <c r="CU373" s="12"/>
      <c r="CV373" s="3"/>
      <c r="CW373" s="12">
        <f t="shared" si="25"/>
        <v>0</v>
      </c>
      <c r="CX373" s="3"/>
      <c r="CY373" s="46"/>
      <c r="CZ373" s="46"/>
      <c r="DA373" s="46"/>
      <c r="DC373" s="133"/>
      <c r="DE373" s="133"/>
      <c r="DF373" s="6">
        <v>0</v>
      </c>
      <c r="DI373" s="133"/>
      <c r="DJ373" s="133"/>
    </row>
    <row r="374" spans="1:114" s="6" customFormat="1" ht="76.5" hidden="1" x14ac:dyDescent="0.25">
      <c r="A374" s="12">
        <f>A261+1</f>
        <v>239</v>
      </c>
      <c r="B374" s="12" t="s">
        <v>4</v>
      </c>
      <c r="C374" s="21" t="s">
        <v>272</v>
      </c>
      <c r="D374" s="12" t="str">
        <f>VLOOKUP(C374,'[1]XET CUOI NAM'!$D$9:$E$332,2,0)</f>
        <v>01014008</v>
      </c>
      <c r="E374" s="12"/>
      <c r="F374" s="12"/>
      <c r="G374" s="41"/>
      <c r="H374" s="46" t="str">
        <f>VLOOKUP($D374,'[3]CSTD CS'!$D$25:$AD$344,13,0)</f>
        <v>x</v>
      </c>
      <c r="I374" s="46"/>
      <c r="J374" s="3" t="str">
        <f>VLOOKUP($D374,'[3]CSTD CS'!$D$25:$AD$344,14,0)</f>
        <v>Thiết kế và thi công mạch đếm tác động cảm biến nhằm nâng cao hiệu quả giảng dạy môn thực tập đo lường cảm biến</v>
      </c>
      <c r="K374" s="3"/>
      <c r="L374" s="46" t="e">
        <f>VLOOKUP(#REF!,[7]LTT!$D$10:$Q$342,10,0)</f>
        <v>#REF!</v>
      </c>
      <c r="M374" s="3"/>
      <c r="N374" s="41"/>
      <c r="O374" s="46" t="str">
        <f>VLOOKUP($D374,'[3]CSTD CS'!$D$25:$AD$344,13,0)</f>
        <v>x</v>
      </c>
      <c r="P374" s="46"/>
      <c r="Q374" s="3" t="str">
        <f>VLOOKUP($D374,'[3]CSTD CS'!$D$25:$AD$344,14,0)</f>
        <v>Thiết kế và thi công mạch đếm tác động cảm biến nhằm nâng cao hiệu quả giảng dạy môn thực tập đo lường cảm biến</v>
      </c>
      <c r="R374" s="3"/>
      <c r="S374" s="46" t="e">
        <f>VLOOKUP(#REF!,[7]LTT!$D$10:$Q$342,10,0)</f>
        <v>#REF!</v>
      </c>
      <c r="T374" s="3"/>
      <c r="U374" s="41"/>
      <c r="V374" s="46" t="str">
        <f>VLOOKUP($D374,'[3]CSTD CS'!$D$25:$AD$344,13,0)</f>
        <v>x</v>
      </c>
      <c r="W374" s="46"/>
      <c r="X374" s="3" t="str">
        <f>VLOOKUP($D374,'[3]CSTD CS'!$D$25:$AD$344,14,0)</f>
        <v>Thiết kế và thi công mạch đếm tác động cảm biến nhằm nâng cao hiệu quả giảng dạy môn thực tập đo lường cảm biến</v>
      </c>
      <c r="Y374" s="3"/>
      <c r="Z374" s="46" t="e">
        <f>VLOOKUP(#REF!,[7]LTT!$D$10:$Q$342,10,0)</f>
        <v>#REF!</v>
      </c>
      <c r="AA374" s="3"/>
      <c r="AB374" s="41"/>
      <c r="AC374" s="46" t="str">
        <f>VLOOKUP($D374,'[3]CSTD CS'!$D$25:$AD$344,13,0)</f>
        <v>x</v>
      </c>
      <c r="AD374" s="46"/>
      <c r="AE374" s="3" t="str">
        <f>VLOOKUP($D374,'[3]CSTD CS'!$D$25:$AD$344,14,0)</f>
        <v>Thiết kế và thi công mạch đếm tác động cảm biến nhằm nâng cao hiệu quả giảng dạy môn thực tập đo lường cảm biến</v>
      </c>
      <c r="AF374" s="3"/>
      <c r="AG374" s="46" t="e">
        <f>VLOOKUP(#REF!,[7]LTT!$D$10:$Q$342,10,0)</f>
        <v>#REF!</v>
      </c>
      <c r="AH374" s="3"/>
      <c r="AI374" s="41"/>
      <c r="AJ374" s="46" t="str">
        <f>VLOOKUP($D374,'[3]CSTD CS'!$D$25:$AD$344,13,0)</f>
        <v>x</v>
      </c>
      <c r="AK374" s="46"/>
      <c r="AL374" s="3" t="str">
        <f>VLOOKUP($D374,'[3]CSTD CS'!$D$25:$AD$344,14,0)</f>
        <v>Thiết kế và thi công mạch đếm tác động cảm biến nhằm nâng cao hiệu quả giảng dạy môn thực tập đo lường cảm biến</v>
      </c>
      <c r="AM374" s="3"/>
      <c r="AN374" s="46" t="e">
        <f>VLOOKUP(#REF!,[7]LTT!$D$10:$Q$342,10,0)</f>
        <v>#REF!</v>
      </c>
      <c r="AO374" s="3"/>
      <c r="AP374" s="41"/>
      <c r="AQ374" s="46" t="str">
        <f>VLOOKUP($D374,'[3]CSTD CS'!$D$25:$AD$344,13,0)</f>
        <v>x</v>
      </c>
      <c r="AR374" s="46"/>
      <c r="AS374" s="3" t="str">
        <f>VLOOKUP($D374,'[3]CSTD CS'!$D$25:$AD$344,14,0)</f>
        <v>Thiết kế và thi công mạch đếm tác động cảm biến nhằm nâng cao hiệu quả giảng dạy môn thực tập đo lường cảm biến</v>
      </c>
      <c r="AT374" s="3"/>
      <c r="AU374" s="46" t="e">
        <f>VLOOKUP(#REF!,[7]LTT!$D$10:$Q$342,10,0)</f>
        <v>#REF!</v>
      </c>
      <c r="AV374" s="3"/>
      <c r="AW374" s="56"/>
      <c r="AX374" s="46" t="str">
        <f>VLOOKUP($D374,'[3]CSTD CS'!$D$25:$AD$344,15,0)</f>
        <v>x</v>
      </c>
      <c r="AY374" s="46"/>
      <c r="AZ374" s="3" t="str">
        <f>VLOOKUP($D374,'[3]CSTD CS'!$D$25:$AD$344,16,0)</f>
        <v>Thi công các bo mạch in thực tế, dùng để minh họa thực tế trong giờ dạy, nhằm nâng cao hiệu quả cho môn học Thực tập vẽ Điện - Điện tử</v>
      </c>
      <c r="BA374" s="3"/>
      <c r="BB374" s="46" t="e">
        <f>VLOOKUP(#REF!,[7]LTT!$D$10:$Q$342,10,0)</f>
        <v>#REF!</v>
      </c>
      <c r="BC374" s="3"/>
      <c r="BD374" s="33"/>
      <c r="BE374" s="46" t="str">
        <f>VLOOKUP($D374,'[3]CSTD CS'!$D$25:$AD$344,17,0)</f>
        <v>x</v>
      </c>
      <c r="BF374" s="46"/>
      <c r="BG374" s="3" t="str">
        <f>VLOOKUP($D374,'[3]CSTD CS'!$D$25:$AD$344,18,0)</f>
        <v>Thi công bộ thí nghiệm cảm biến kết nối PLC dùng giảng dạy môn học thực tập đo lường cảm biến.</v>
      </c>
      <c r="BH374" s="3"/>
      <c r="BI374" s="46" t="s">
        <v>315</v>
      </c>
      <c r="BJ374" s="46"/>
      <c r="BK374" s="46"/>
      <c r="BL374" s="72"/>
      <c r="BM374" s="46" t="str">
        <f>VLOOKUP($D374,'[3]CSTD CS'!$D$25:$AD$344,20,0)</f>
        <v>x</v>
      </c>
      <c r="BN374" s="46"/>
      <c r="BO374" s="3" t="str">
        <f>VLOOKUP($D374,'[3]CSTD CS'!$D$25:$AD$344,21,0)</f>
        <v>Thi công mô hình bơm chất lỏng dùng cảm biến điện cực Omron và bồn định lượng</v>
      </c>
      <c r="BP374" s="46"/>
      <c r="BQ374" s="46" t="s">
        <v>315</v>
      </c>
      <c r="BR374" s="46"/>
      <c r="BS374" s="46"/>
      <c r="BT374" s="72"/>
      <c r="BU374" s="46" t="str">
        <f>VLOOKUP($D374,'[3]CSTD CS'!$D$25:$AA$344,23,0)</f>
        <v>x</v>
      </c>
      <c r="BV374" s="46"/>
      <c r="BW374" s="3" t="str">
        <f>VLOOKUP($D374,'[3]CSTD CS'!$D$25:$AD$344,24,0)</f>
        <v>Thi công mô hình điều khiển bơm định lượng dùng motor DC không chổi quét và dùng cảm biến giám sát áp lực ngõ vào ra bơm</v>
      </c>
      <c r="BX374" s="3"/>
      <c r="BY374" s="46" t="s">
        <v>315</v>
      </c>
      <c r="BZ374" s="46"/>
      <c r="CA374" s="46"/>
      <c r="CB374" s="46"/>
      <c r="CC374" s="46" t="str">
        <f>VLOOKUP($D374,'[3]CSTD CS'!$D$25:$AD$344,25,0)</f>
        <v>HTXS NV</v>
      </c>
      <c r="CD374" s="46"/>
      <c r="CE374" s="46"/>
      <c r="CF374" s="3">
        <f>VLOOKUP($D374,'[3]CSTD CS'!$D$25:$AD$344,27,0)</f>
        <v>0</v>
      </c>
      <c r="CG374" s="46"/>
      <c r="CH374" s="46">
        <f>VLOOKUP(D374,[7]LTT!$D$10:$Q$342,10,0)</f>
        <v>0</v>
      </c>
      <c r="CI374" s="3"/>
      <c r="CJ374" s="12"/>
      <c r="CK374" s="12">
        <f>VLOOKUP(C374,'[29]Mau 2'!$C$9:$F$333,4,0)</f>
        <v>0</v>
      </c>
      <c r="CL374" s="12"/>
      <c r="CM374" s="3"/>
      <c r="CN374" s="12">
        <f t="shared" si="24"/>
        <v>1</v>
      </c>
      <c r="CO374" s="3"/>
      <c r="CP374" s="46"/>
      <c r="CQ374" s="3"/>
      <c r="CR374" s="3"/>
      <c r="CS374" s="12"/>
      <c r="CT374" s="12" t="e">
        <f>VLOOKUP(AW374,'[29]Mau 2'!$C$9:$F$333,4,0)</f>
        <v>#N/A</v>
      </c>
      <c r="CU374" s="12"/>
      <c r="CV374" s="3"/>
      <c r="CW374" s="12">
        <f t="shared" si="25"/>
        <v>0</v>
      </c>
      <c r="CX374" s="3"/>
      <c r="CY374" s="46"/>
      <c r="CZ374" s="46"/>
      <c r="DA374" s="46"/>
      <c r="DC374" s="133"/>
      <c r="DE374" s="133"/>
      <c r="DF374" s="6">
        <v>0</v>
      </c>
      <c r="DI374" s="133"/>
      <c r="DJ374" s="133"/>
    </row>
    <row r="375" spans="1:114" s="16" customFormat="1" ht="31.5" hidden="1" x14ac:dyDescent="0.25">
      <c r="A375" s="12">
        <f>A384+1</f>
        <v>364</v>
      </c>
      <c r="B375" s="12"/>
      <c r="C375" s="17" t="s">
        <v>340</v>
      </c>
      <c r="D375" s="12" t="e">
        <f>VLOOKUP(C375,'[1]XET CUOI NAM'!$D$9:$E$332,2,0)</f>
        <v>#N/A</v>
      </c>
      <c r="E375" s="12"/>
      <c r="F375" s="12"/>
      <c r="G375" s="51"/>
      <c r="H375" s="46"/>
      <c r="I375" s="46"/>
      <c r="J375" s="3"/>
      <c r="K375" s="3"/>
      <c r="L375" s="46" t="e">
        <f>VLOOKUP(#REF!,[7]LTT!$D$10:$Q$342,10,0)</f>
        <v>#REF!</v>
      </c>
      <c r="M375" s="3"/>
      <c r="N375" s="51"/>
      <c r="O375" s="46"/>
      <c r="P375" s="46"/>
      <c r="Q375" s="3"/>
      <c r="R375" s="3"/>
      <c r="S375" s="46" t="e">
        <f>VLOOKUP(#REF!,[7]LTT!$D$10:$Q$342,10,0)</f>
        <v>#REF!</v>
      </c>
      <c r="T375" s="3"/>
      <c r="U375" s="51"/>
      <c r="V375" s="46"/>
      <c r="W375" s="46"/>
      <c r="X375" s="3"/>
      <c r="Y375" s="3"/>
      <c r="Z375" s="46" t="e">
        <f>VLOOKUP(#REF!,[7]LTT!$D$10:$Q$342,10,0)</f>
        <v>#REF!</v>
      </c>
      <c r="AA375" s="3"/>
      <c r="AB375" s="51"/>
      <c r="AC375" s="46"/>
      <c r="AD375" s="46"/>
      <c r="AE375" s="3"/>
      <c r="AF375" s="3"/>
      <c r="AG375" s="46" t="e">
        <f>VLOOKUP(#REF!,[7]LTT!$D$10:$Q$342,10,0)</f>
        <v>#REF!</v>
      </c>
      <c r="AH375" s="3"/>
      <c r="AI375" s="51"/>
      <c r="AJ375" s="46"/>
      <c r="AK375" s="46"/>
      <c r="AL375" s="3"/>
      <c r="AM375" s="3"/>
      <c r="AN375" s="46" t="e">
        <f>VLOOKUP(#REF!,[7]LTT!$D$10:$Q$342,10,0)</f>
        <v>#REF!</v>
      </c>
      <c r="AO375" s="3"/>
      <c r="AP375" s="51"/>
      <c r="AQ375" s="46"/>
      <c r="AR375" s="46"/>
      <c r="AS375" s="3"/>
      <c r="AT375" s="3"/>
      <c r="AU375" s="46" t="e">
        <f>VLOOKUP(#REF!,[7]LTT!$D$10:$Q$342,10,0)</f>
        <v>#REF!</v>
      </c>
      <c r="AV375" s="3"/>
      <c r="AW375" s="28"/>
      <c r="AX375" s="46"/>
      <c r="AY375" s="46"/>
      <c r="AZ375" s="3"/>
      <c r="BA375" s="3"/>
      <c r="BB375" s="46" t="e">
        <f>VLOOKUP(#REF!,[7]LTT!$D$10:$Q$342,10,0)</f>
        <v>#REF!</v>
      </c>
      <c r="BC375" s="3"/>
      <c r="BD375" s="33"/>
      <c r="BE375" s="46"/>
      <c r="BF375" s="46"/>
      <c r="BG375" s="3"/>
      <c r="BH375" s="3"/>
      <c r="BI375" s="46"/>
      <c r="BJ375" s="46"/>
      <c r="BK375" s="46"/>
      <c r="BL375" s="78"/>
      <c r="BM375" s="46"/>
      <c r="BN375" s="46"/>
      <c r="BO375" s="3"/>
      <c r="BP375" s="46"/>
      <c r="BQ375" s="46"/>
      <c r="BR375" s="46"/>
      <c r="BS375" s="46"/>
      <c r="BT375" s="78"/>
      <c r="BU375" s="46"/>
      <c r="BV375" s="46"/>
      <c r="BW375" s="3"/>
      <c r="BX375" s="3"/>
      <c r="BY375" s="46"/>
      <c r="BZ375" s="46"/>
      <c r="CA375" s="46"/>
      <c r="CB375" s="46"/>
      <c r="CC375" s="46"/>
      <c r="CD375" s="46"/>
      <c r="CE375" s="46"/>
      <c r="CF375" s="3"/>
      <c r="CG375" s="46"/>
      <c r="CH375" s="46" t="e">
        <f>VLOOKUP(D375,[7]LTT!$D$10:$Q$342,10,0)</f>
        <v>#N/A</v>
      </c>
      <c r="CI375" s="3"/>
      <c r="CJ375" s="12"/>
      <c r="CK375" s="12"/>
      <c r="CL375" s="12"/>
      <c r="CM375" s="3"/>
      <c r="CN375" s="12">
        <f t="shared" si="24"/>
        <v>0</v>
      </c>
      <c r="CO375" s="3"/>
      <c r="CP375" s="46"/>
      <c r="CQ375" s="3"/>
      <c r="CR375" s="3"/>
      <c r="CS375" s="12"/>
      <c r="CT375" s="12"/>
      <c r="CU375" s="12"/>
      <c r="CV375" s="3"/>
      <c r="CW375" s="12">
        <f t="shared" si="25"/>
        <v>0</v>
      </c>
      <c r="CX375" s="3"/>
      <c r="CY375" s="46"/>
      <c r="CZ375" s="46"/>
      <c r="DA375" s="46"/>
      <c r="DF375" s="16">
        <v>0</v>
      </c>
    </row>
    <row r="376" spans="1:114" s="16" customFormat="1" ht="40.5" hidden="1" customHeight="1" x14ac:dyDescent="0.25">
      <c r="A376" s="12">
        <f>A297+1</f>
        <v>275</v>
      </c>
      <c r="B376" s="12" t="s">
        <v>2</v>
      </c>
      <c r="C376" s="17" t="s">
        <v>213</v>
      </c>
      <c r="D376" s="12" t="e">
        <f>VLOOKUP(C376,'[1]XET CUOI NAM'!$D$9:$E$332,2,0)</f>
        <v>#N/A</v>
      </c>
      <c r="E376" s="12"/>
      <c r="F376" s="12"/>
      <c r="G376" s="41"/>
      <c r="H376" s="46" t="e">
        <f>VLOOKUP($D376,'[3]CSTD CS'!$D$25:$AD$344,13,0)</f>
        <v>#N/A</v>
      </c>
      <c r="I376" s="46"/>
      <c r="J376" s="3" t="e">
        <f>VLOOKUP($D376,'[3]CSTD CS'!$D$25:$AD$344,14,0)</f>
        <v>#N/A</v>
      </c>
      <c r="K376" s="3"/>
      <c r="L376" s="46" t="e">
        <f>VLOOKUP(#REF!,[7]LTT!$D$10:$Q$342,10,0)</f>
        <v>#REF!</v>
      </c>
      <c r="M376" s="3"/>
      <c r="N376" s="41"/>
      <c r="O376" s="46" t="e">
        <f>VLOOKUP($D376,'[3]CSTD CS'!$D$25:$AD$344,13,0)</f>
        <v>#N/A</v>
      </c>
      <c r="P376" s="46"/>
      <c r="Q376" s="3" t="e">
        <f>VLOOKUP($D376,'[3]CSTD CS'!$D$25:$AD$344,14,0)</f>
        <v>#N/A</v>
      </c>
      <c r="R376" s="3"/>
      <c r="S376" s="46" t="e">
        <f>VLOOKUP(#REF!,[7]LTT!$D$10:$Q$342,10,0)</f>
        <v>#REF!</v>
      </c>
      <c r="T376" s="3"/>
      <c r="U376" s="41"/>
      <c r="V376" s="46" t="e">
        <f>VLOOKUP($D376,'[3]CSTD CS'!$D$25:$AD$344,13,0)</f>
        <v>#N/A</v>
      </c>
      <c r="W376" s="46"/>
      <c r="X376" s="3" t="e">
        <f>VLOOKUP($D376,'[3]CSTD CS'!$D$25:$AD$344,14,0)</f>
        <v>#N/A</v>
      </c>
      <c r="Y376" s="3"/>
      <c r="Z376" s="46" t="e">
        <f>VLOOKUP(#REF!,[7]LTT!$D$10:$Q$342,10,0)</f>
        <v>#REF!</v>
      </c>
      <c r="AA376" s="3"/>
      <c r="AB376" s="41"/>
      <c r="AC376" s="46" t="e">
        <f>VLOOKUP($D376,'[3]CSTD CS'!$D$25:$AD$344,13,0)</f>
        <v>#N/A</v>
      </c>
      <c r="AD376" s="46"/>
      <c r="AE376" s="3" t="e">
        <f>VLOOKUP($D376,'[3]CSTD CS'!$D$25:$AD$344,14,0)</f>
        <v>#N/A</v>
      </c>
      <c r="AF376" s="3"/>
      <c r="AG376" s="46" t="e">
        <f>VLOOKUP(#REF!,[7]LTT!$D$10:$Q$342,10,0)</f>
        <v>#REF!</v>
      </c>
      <c r="AH376" s="3"/>
      <c r="AI376" s="41"/>
      <c r="AJ376" s="46" t="e">
        <f>VLOOKUP($D376,'[3]CSTD CS'!$D$25:$AD$344,13,0)</f>
        <v>#N/A</v>
      </c>
      <c r="AK376" s="46"/>
      <c r="AL376" s="3" t="e">
        <f>VLOOKUP($D376,'[3]CSTD CS'!$D$25:$AD$344,14,0)</f>
        <v>#N/A</v>
      </c>
      <c r="AM376" s="3"/>
      <c r="AN376" s="46" t="e">
        <f>VLOOKUP(#REF!,[7]LTT!$D$10:$Q$342,10,0)</f>
        <v>#REF!</v>
      </c>
      <c r="AO376" s="3"/>
      <c r="AP376" s="41"/>
      <c r="AQ376" s="46" t="e">
        <f>VLOOKUP($D376,'[3]CSTD CS'!$D$25:$AD$344,13,0)</f>
        <v>#N/A</v>
      </c>
      <c r="AR376" s="46"/>
      <c r="AS376" s="3" t="e">
        <f>VLOOKUP($D376,'[3]CSTD CS'!$D$25:$AD$344,14,0)</f>
        <v>#N/A</v>
      </c>
      <c r="AT376" s="3"/>
      <c r="AU376" s="46" t="e">
        <f>VLOOKUP(#REF!,[7]LTT!$D$10:$Q$342,10,0)</f>
        <v>#REF!</v>
      </c>
      <c r="AV376" s="3"/>
      <c r="AW376" s="28"/>
      <c r="AX376" s="46" t="e">
        <f>VLOOKUP($D376,'[3]CSTD CS'!$D$25:$AD$344,15,0)</f>
        <v>#N/A</v>
      </c>
      <c r="AY376" s="46"/>
      <c r="AZ376" s="3" t="e">
        <f>VLOOKUP($D376,'[3]CSTD CS'!$D$25:$AD$344,16,0)</f>
        <v>#N/A</v>
      </c>
      <c r="BA376" s="3"/>
      <c r="BB376" s="46" t="e">
        <f>VLOOKUP(#REF!,[7]LTT!$D$10:$Q$342,10,0)</f>
        <v>#REF!</v>
      </c>
      <c r="BC376" s="3"/>
      <c r="BD376" s="33"/>
      <c r="BE376" s="46" t="e">
        <f>VLOOKUP($D376,'[3]CSTD CS'!$D$25:$AD$344,17,0)</f>
        <v>#N/A</v>
      </c>
      <c r="BF376" s="46"/>
      <c r="BG376" s="3" t="e">
        <f>VLOOKUP($D376,'[3]CSTD CS'!$D$25:$AD$344,18,0)</f>
        <v>#N/A</v>
      </c>
      <c r="BH376" s="3"/>
      <c r="BI376" s="46"/>
      <c r="BJ376" s="46"/>
      <c r="BK376" s="46"/>
      <c r="BL376" s="2"/>
      <c r="BM376" s="46" t="e">
        <f>VLOOKUP($D376,'[3]CSTD CS'!$D$25:$AD$344,20,0)</f>
        <v>#N/A</v>
      </c>
      <c r="BN376" s="46"/>
      <c r="BO376" s="3" t="e">
        <f>VLOOKUP($D376,'[3]CSTD CS'!$D$25:$AD$344,21,0)</f>
        <v>#N/A</v>
      </c>
      <c r="BP376" s="46"/>
      <c r="BQ376" s="46"/>
      <c r="BR376" s="46"/>
      <c r="BS376" s="46"/>
      <c r="BT376" s="2"/>
      <c r="BU376" s="46" t="e">
        <f>VLOOKUP($D376,'[3]CSTD CS'!$D$25:$AA$344,23,0)</f>
        <v>#N/A</v>
      </c>
      <c r="BV376" s="46"/>
      <c r="BW376" s="3" t="e">
        <f>VLOOKUP($D376,'[3]CSTD CS'!$D$25:$AD$344,24,0)</f>
        <v>#N/A</v>
      </c>
      <c r="BX376" s="3"/>
      <c r="BY376" s="46"/>
      <c r="BZ376" s="46"/>
      <c r="CA376" s="46"/>
      <c r="CB376" s="46"/>
      <c r="CC376" s="46" t="e">
        <f>VLOOKUP($D376,'[3]CSTD CS'!$D$25:$AD$344,25,0)</f>
        <v>#N/A</v>
      </c>
      <c r="CD376" s="46"/>
      <c r="CE376" s="46"/>
      <c r="CF376" s="3" t="e">
        <f>VLOOKUP($D376,'[3]CSTD CS'!$D$25:$AD$344,27,0)</f>
        <v>#N/A</v>
      </c>
      <c r="CG376" s="46"/>
      <c r="CH376" s="46" t="e">
        <f>VLOOKUP(D376,[7]LTT!$D$10:$Q$342,10,0)</f>
        <v>#N/A</v>
      </c>
      <c r="CI376" s="3"/>
      <c r="CJ376" s="12"/>
      <c r="CK376" s="12">
        <f>VLOOKUP(C376,'[29]Mau 2'!$C$9:$F$333,4,0)</f>
        <v>0</v>
      </c>
      <c r="CL376" s="12"/>
      <c r="CM376" s="3"/>
      <c r="CN376" s="12">
        <f t="shared" si="24"/>
        <v>0</v>
      </c>
      <c r="CO376" s="3"/>
      <c r="CP376" s="46"/>
      <c r="CQ376" s="3"/>
      <c r="CR376" s="3"/>
      <c r="CS376" s="12"/>
      <c r="CT376" s="12" t="e">
        <f>VLOOKUP(AW376,'[29]Mau 2'!$C$9:$F$333,4,0)</f>
        <v>#N/A</v>
      </c>
      <c r="CU376" s="12"/>
      <c r="CV376" s="3"/>
      <c r="CW376" s="12">
        <f t="shared" si="25"/>
        <v>0</v>
      </c>
      <c r="CX376" s="3"/>
      <c r="CY376" s="46"/>
      <c r="CZ376" s="46"/>
      <c r="DA376" s="46"/>
      <c r="DF376" s="16">
        <v>0</v>
      </c>
    </row>
    <row r="377" spans="1:114" s="6" customFormat="1" ht="63.75" hidden="1" x14ac:dyDescent="0.25">
      <c r="A377" s="12">
        <f>A218+1</f>
        <v>196</v>
      </c>
      <c r="B377" s="12" t="s">
        <v>5</v>
      </c>
      <c r="C377" s="4" t="s">
        <v>253</v>
      </c>
      <c r="D377" s="12" t="str">
        <f>VLOOKUP(C377,'[1]XET CUOI NAM'!$D$9:$E$332,2,0)</f>
        <v>01015001</v>
      </c>
      <c r="E377" s="12"/>
      <c r="F377" s="12"/>
      <c r="G377" s="41"/>
      <c r="H377" s="46" t="str">
        <f>VLOOKUP($D377,'[3]CSTD CS'!$D$25:$AD$344,13,0)</f>
        <v>x</v>
      </c>
      <c r="I377" s="46"/>
      <c r="J377" s="3" t="str">
        <f>VLOOKUP($D377,'[3]CSTD CS'!$D$25:$AD$344,14,0)</f>
        <v>Vận dụng các kỹ thuật tối ưu mã nguồn trong việc giảng dạy lập trình bằng ngôn ngữ C/C++.</v>
      </c>
      <c r="K377" s="3"/>
      <c r="L377" s="46" t="e">
        <f>VLOOKUP(#REF!,[7]LTT!$D$10:$Q$342,10,0)</f>
        <v>#REF!</v>
      </c>
      <c r="M377" s="3"/>
      <c r="N377" s="41"/>
      <c r="O377" s="46" t="str">
        <f>VLOOKUP($D377,'[3]CSTD CS'!$D$25:$AD$344,13,0)</f>
        <v>x</v>
      </c>
      <c r="P377" s="46"/>
      <c r="Q377" s="3" t="str">
        <f>VLOOKUP($D377,'[3]CSTD CS'!$D$25:$AD$344,14,0)</f>
        <v>Vận dụng các kỹ thuật tối ưu mã nguồn trong việc giảng dạy lập trình bằng ngôn ngữ C/C++.</v>
      </c>
      <c r="R377" s="3"/>
      <c r="S377" s="46" t="e">
        <f>VLOOKUP(#REF!,[7]LTT!$D$10:$Q$342,10,0)</f>
        <v>#REF!</v>
      </c>
      <c r="T377" s="3"/>
      <c r="U377" s="41"/>
      <c r="V377" s="46" t="str">
        <f>VLOOKUP($D377,'[3]CSTD CS'!$D$25:$AD$344,13,0)</f>
        <v>x</v>
      </c>
      <c r="W377" s="46"/>
      <c r="X377" s="3" t="str">
        <f>VLOOKUP($D377,'[3]CSTD CS'!$D$25:$AD$344,14,0)</f>
        <v>Vận dụng các kỹ thuật tối ưu mã nguồn trong việc giảng dạy lập trình bằng ngôn ngữ C/C++.</v>
      </c>
      <c r="Y377" s="3"/>
      <c r="Z377" s="46" t="e">
        <f>VLOOKUP(#REF!,[7]LTT!$D$10:$Q$342,10,0)</f>
        <v>#REF!</v>
      </c>
      <c r="AA377" s="3"/>
      <c r="AB377" s="41"/>
      <c r="AC377" s="46" t="str">
        <f>VLOOKUP($D377,'[3]CSTD CS'!$D$25:$AD$344,13,0)</f>
        <v>x</v>
      </c>
      <c r="AD377" s="46"/>
      <c r="AE377" s="3" t="str">
        <f>VLOOKUP($D377,'[3]CSTD CS'!$D$25:$AD$344,14,0)</f>
        <v>Vận dụng các kỹ thuật tối ưu mã nguồn trong việc giảng dạy lập trình bằng ngôn ngữ C/C++.</v>
      </c>
      <c r="AF377" s="3"/>
      <c r="AG377" s="46" t="e">
        <f>VLOOKUP(#REF!,[7]LTT!$D$10:$Q$342,10,0)</f>
        <v>#REF!</v>
      </c>
      <c r="AH377" s="3"/>
      <c r="AI377" s="41"/>
      <c r="AJ377" s="46" t="str">
        <f>VLOOKUP($D377,'[3]CSTD CS'!$D$25:$AD$344,13,0)</f>
        <v>x</v>
      </c>
      <c r="AK377" s="46"/>
      <c r="AL377" s="3" t="str">
        <f>VLOOKUP($D377,'[3]CSTD CS'!$D$25:$AD$344,14,0)</f>
        <v>Vận dụng các kỹ thuật tối ưu mã nguồn trong việc giảng dạy lập trình bằng ngôn ngữ C/C++.</v>
      </c>
      <c r="AM377" s="3"/>
      <c r="AN377" s="46" t="e">
        <f>VLOOKUP(#REF!,[7]LTT!$D$10:$Q$342,10,0)</f>
        <v>#REF!</v>
      </c>
      <c r="AO377" s="3"/>
      <c r="AP377" s="41"/>
      <c r="AQ377" s="46" t="str">
        <f>VLOOKUP($D377,'[3]CSTD CS'!$D$25:$AD$344,13,0)</f>
        <v>x</v>
      </c>
      <c r="AR377" s="46"/>
      <c r="AS377" s="3" t="str">
        <f>VLOOKUP($D377,'[3]CSTD CS'!$D$25:$AD$344,14,0)</f>
        <v>Vận dụng các kỹ thuật tối ưu mã nguồn trong việc giảng dạy lập trình bằng ngôn ngữ C/C++.</v>
      </c>
      <c r="AT377" s="3"/>
      <c r="AU377" s="46" t="e">
        <f>VLOOKUP(#REF!,[7]LTT!$D$10:$Q$342,10,0)</f>
        <v>#REF!</v>
      </c>
      <c r="AV377" s="3"/>
      <c r="AW377" s="56"/>
      <c r="AX377" s="46">
        <f>VLOOKUP($D377,'[3]CSTD CS'!$D$25:$AD$344,15,0)</f>
        <v>0</v>
      </c>
      <c r="AY377" s="46"/>
      <c r="AZ377" s="3" t="str">
        <f>VLOOKUP($D377,'[3]CSTD CS'!$D$25:$AD$344,16,0)</f>
        <v>Rèn luyện phong cách lập trình chuyên nghiệp cho Học sinh - Sinh viên qua việc giảng dạy các môn lập trình</v>
      </c>
      <c r="BA377" s="3"/>
      <c r="BB377" s="46" t="e">
        <f>VLOOKUP(#REF!,[7]LTT!$D$10:$Q$342,10,0)</f>
        <v>#REF!</v>
      </c>
      <c r="BC377" s="3"/>
      <c r="BD377" s="33"/>
      <c r="BE377" s="46" t="str">
        <f>VLOOKUP($D377,'[3]CSTD CS'!$D$25:$AD$344,17,0)</f>
        <v>x</v>
      </c>
      <c r="BF377" s="46" t="s">
        <v>315</v>
      </c>
      <c r="BG377" s="3" t="str">
        <f>VLOOKUP($D377,'[3]CSTD CS'!$D$25:$AD$344,18,0)</f>
        <v>Một số kinh nghiệm giảng dạy lập trình cho các lớp trung cấp nghề</v>
      </c>
      <c r="BH377" s="3"/>
      <c r="BI377" s="46"/>
      <c r="BJ377" s="46"/>
      <c r="BK377" s="46"/>
      <c r="BL377" s="69"/>
      <c r="BM377" s="46" t="str">
        <f>VLOOKUP($D377,'[3]CSTD CS'!$D$25:$AD$344,20,0)</f>
        <v>x</v>
      </c>
      <c r="BN377" s="46"/>
      <c r="BO377" s="3" t="str">
        <f>VLOOKUP($D377,'[3]CSTD CS'!$D$25:$AD$344,21,0)</f>
        <v>Giải pháp tạo hứng thú và kích thích sự sáng tạo của sinh viên trong môn Kỹ thuật lập trình thông qua việc lập trình các trò chơi đơn giản.</v>
      </c>
      <c r="BP377" s="46"/>
      <c r="BQ377" s="46"/>
      <c r="BR377" s="46"/>
      <c r="BS377" s="46"/>
      <c r="BT377" s="69"/>
      <c r="BU377" s="46">
        <f>VLOOKUP($D377,'[3]CSTD CS'!$D$25:$AA$344,23,0)</f>
        <v>0</v>
      </c>
      <c r="BV377" s="46"/>
      <c r="BW377" s="3" t="str">
        <f>VLOOKUP($D377,'[3]CSTD CS'!$D$25:$AD$344,24,0)</f>
        <v>Rèn luyện kỹ năng vận dụng kiến thức môn cơ sở dữ liệu trong thực tế</v>
      </c>
      <c r="BX377" s="3"/>
      <c r="BY377" s="46"/>
      <c r="BZ377" s="46"/>
      <c r="CA377" s="46"/>
      <c r="CB377" s="46"/>
      <c r="CC377" s="46" t="str">
        <f>VLOOKUP($D377,'[3]CSTD CS'!$D$25:$AD$344,25,0)</f>
        <v>HTXS NV</v>
      </c>
      <c r="CD377" s="46"/>
      <c r="CE377" s="46"/>
      <c r="CF377" s="3" t="str">
        <f>VLOOKUP($D377,'[3]CSTD CS'!$D$25:$AD$344,27,0)</f>
        <v>Vận dụng mảng đánh dấu trong việc giảng dạy môn Kỹ thuật Lập trình</v>
      </c>
      <c r="CG377" s="46"/>
      <c r="CH377" s="46">
        <f>VLOOKUP(D377,[7]LTT!$D$10:$Q$342,10,0)</f>
        <v>0</v>
      </c>
      <c r="CI377" s="3"/>
      <c r="CJ377" s="12"/>
      <c r="CK377" s="12" t="str">
        <f>VLOOKUP(C377,'[29]Mau 2'!$C$9:$F$333,4,0)</f>
        <v>X</v>
      </c>
      <c r="CL377" s="12"/>
      <c r="CM377" s="3" t="str">
        <f>VLOOKUP(C377,'[30]DS ten SK'!$D$13:$F$207,3,0)</f>
        <v>Một số giải pháp để nâng cao hiệu quả trong công tác bồi dưỡng sinh viên giỏi tham dự Olympic tin học sinh viên toàn quốc</v>
      </c>
      <c r="CN377" s="12">
        <f t="shared" si="24"/>
        <v>1</v>
      </c>
      <c r="CO377" s="3"/>
      <c r="CP377" s="46"/>
      <c r="CQ377" s="3"/>
      <c r="CR377" s="3"/>
      <c r="CS377" s="12"/>
      <c r="CT377" s="12" t="e">
        <f>VLOOKUP(AW377,'[29]Mau 2'!$C$9:$F$333,4,0)</f>
        <v>#N/A</v>
      </c>
      <c r="CU377" s="12"/>
      <c r="CV377" s="3" t="e">
        <f>VLOOKUP(AW377,'[30]DS ten SK'!$D$13:$F$207,3,0)</f>
        <v>#N/A</v>
      </c>
      <c r="CW377" s="12">
        <f t="shared" si="25"/>
        <v>0</v>
      </c>
      <c r="CX377" s="3"/>
      <c r="CY377" s="46"/>
      <c r="CZ377" s="46"/>
      <c r="DA377" s="46"/>
      <c r="DC377" s="133"/>
      <c r="DE377" s="133"/>
      <c r="DF377" s="6">
        <v>0</v>
      </c>
      <c r="DI377" s="133"/>
      <c r="DJ377" s="133"/>
    </row>
    <row r="378" spans="1:114" s="6" customFormat="1" ht="31.5" hidden="1" x14ac:dyDescent="0.25">
      <c r="A378" s="12">
        <f>A377+1</f>
        <v>197</v>
      </c>
      <c r="B378" s="12" t="s">
        <v>6</v>
      </c>
      <c r="C378" s="4" t="s">
        <v>254</v>
      </c>
      <c r="D378" s="12" t="e">
        <f>VLOOKUP(C378,'[1]XET CUOI NAM'!$D$9:$E$332,2,0)</f>
        <v>#N/A</v>
      </c>
      <c r="E378" s="12"/>
      <c r="F378" s="12"/>
      <c r="G378" s="41"/>
      <c r="H378" s="46" t="e">
        <f>VLOOKUP($D378,'[3]CSTD CS'!$D$25:$AD$344,13,0)</f>
        <v>#N/A</v>
      </c>
      <c r="I378" s="46"/>
      <c r="J378" s="3" t="e">
        <f>VLOOKUP($D378,'[3]CSTD CS'!$D$25:$AD$344,14,0)</f>
        <v>#N/A</v>
      </c>
      <c r="K378" s="3"/>
      <c r="L378" s="46" t="e">
        <f>VLOOKUP(#REF!,[7]LTT!$D$10:$Q$342,10,0)</f>
        <v>#REF!</v>
      </c>
      <c r="M378" s="3"/>
      <c r="N378" s="41"/>
      <c r="O378" s="46" t="e">
        <f>VLOOKUP($D378,'[3]CSTD CS'!$D$25:$AD$344,13,0)</f>
        <v>#N/A</v>
      </c>
      <c r="P378" s="46"/>
      <c r="Q378" s="3" t="e">
        <f>VLOOKUP($D378,'[3]CSTD CS'!$D$25:$AD$344,14,0)</f>
        <v>#N/A</v>
      </c>
      <c r="R378" s="3"/>
      <c r="S378" s="46" t="e">
        <f>VLOOKUP(#REF!,[7]LTT!$D$10:$Q$342,10,0)</f>
        <v>#REF!</v>
      </c>
      <c r="T378" s="3"/>
      <c r="U378" s="41"/>
      <c r="V378" s="46" t="e">
        <f>VLOOKUP($D378,'[3]CSTD CS'!$D$25:$AD$344,13,0)</f>
        <v>#N/A</v>
      </c>
      <c r="W378" s="46"/>
      <c r="X378" s="3" t="e">
        <f>VLOOKUP($D378,'[3]CSTD CS'!$D$25:$AD$344,14,0)</f>
        <v>#N/A</v>
      </c>
      <c r="Y378" s="3"/>
      <c r="Z378" s="46" t="e">
        <f>VLOOKUP(#REF!,[7]LTT!$D$10:$Q$342,10,0)</f>
        <v>#REF!</v>
      </c>
      <c r="AA378" s="3"/>
      <c r="AB378" s="41"/>
      <c r="AC378" s="46" t="e">
        <f>VLOOKUP($D378,'[3]CSTD CS'!$D$25:$AD$344,13,0)</f>
        <v>#N/A</v>
      </c>
      <c r="AD378" s="46"/>
      <c r="AE378" s="3" t="e">
        <f>VLOOKUP($D378,'[3]CSTD CS'!$D$25:$AD$344,14,0)</f>
        <v>#N/A</v>
      </c>
      <c r="AF378" s="3"/>
      <c r="AG378" s="46" t="e">
        <f>VLOOKUP(#REF!,[7]LTT!$D$10:$Q$342,10,0)</f>
        <v>#REF!</v>
      </c>
      <c r="AH378" s="3"/>
      <c r="AI378" s="41"/>
      <c r="AJ378" s="46" t="e">
        <f>VLOOKUP($D378,'[3]CSTD CS'!$D$25:$AD$344,13,0)</f>
        <v>#N/A</v>
      </c>
      <c r="AK378" s="46"/>
      <c r="AL378" s="3" t="e">
        <f>VLOOKUP($D378,'[3]CSTD CS'!$D$25:$AD$344,14,0)</f>
        <v>#N/A</v>
      </c>
      <c r="AM378" s="3"/>
      <c r="AN378" s="46" t="e">
        <f>VLOOKUP(#REF!,[7]LTT!$D$10:$Q$342,10,0)</f>
        <v>#REF!</v>
      </c>
      <c r="AO378" s="3"/>
      <c r="AP378" s="41"/>
      <c r="AQ378" s="46" t="e">
        <f>VLOOKUP($D378,'[3]CSTD CS'!$D$25:$AD$344,13,0)</f>
        <v>#N/A</v>
      </c>
      <c r="AR378" s="46"/>
      <c r="AS378" s="3" t="e">
        <f>VLOOKUP($D378,'[3]CSTD CS'!$D$25:$AD$344,14,0)</f>
        <v>#N/A</v>
      </c>
      <c r="AT378" s="3"/>
      <c r="AU378" s="46" t="e">
        <f>VLOOKUP(#REF!,[7]LTT!$D$10:$Q$342,10,0)</f>
        <v>#REF!</v>
      </c>
      <c r="AV378" s="3"/>
      <c r="AW378" s="56"/>
      <c r="AX378" s="46" t="e">
        <f>VLOOKUP($D378,'[3]CSTD CS'!$D$25:$AD$344,15,0)</f>
        <v>#N/A</v>
      </c>
      <c r="AY378" s="46"/>
      <c r="AZ378" s="3" t="e">
        <f>VLOOKUP($D378,'[3]CSTD CS'!$D$25:$AD$344,16,0)</f>
        <v>#N/A</v>
      </c>
      <c r="BA378" s="3"/>
      <c r="BB378" s="46" t="e">
        <f>VLOOKUP(#REF!,[7]LTT!$D$10:$Q$342,10,0)</f>
        <v>#REF!</v>
      </c>
      <c r="BC378" s="3"/>
      <c r="BD378" s="33"/>
      <c r="BE378" s="46" t="e">
        <f>VLOOKUP($D378,'[3]CSTD CS'!$D$25:$AD$344,17,0)</f>
        <v>#N/A</v>
      </c>
      <c r="BF378" s="46"/>
      <c r="BG378" s="3" t="e">
        <f>VLOOKUP($D378,'[3]CSTD CS'!$D$25:$AD$344,18,0)</f>
        <v>#N/A</v>
      </c>
      <c r="BH378" s="3"/>
      <c r="BI378" s="46"/>
      <c r="BJ378" s="46"/>
      <c r="BK378" s="46"/>
      <c r="BL378" s="69"/>
      <c r="BM378" s="46" t="e">
        <f>VLOOKUP($D378,'[3]CSTD CS'!$D$25:$AD$344,20,0)</f>
        <v>#N/A</v>
      </c>
      <c r="BN378" s="46"/>
      <c r="BO378" s="3" t="e">
        <f>VLOOKUP($D378,'[3]CSTD CS'!$D$25:$AD$344,21,0)</f>
        <v>#N/A</v>
      </c>
      <c r="BP378" s="46"/>
      <c r="BQ378" s="46"/>
      <c r="BR378" s="46"/>
      <c r="BS378" s="46"/>
      <c r="BT378" s="69"/>
      <c r="BU378" s="46" t="e">
        <f>VLOOKUP($D378,'[3]CSTD CS'!$D$25:$AA$344,23,0)</f>
        <v>#N/A</v>
      </c>
      <c r="BV378" s="46"/>
      <c r="BW378" s="3" t="e">
        <f>VLOOKUP($D378,'[3]CSTD CS'!$D$25:$AD$344,24,0)</f>
        <v>#N/A</v>
      </c>
      <c r="BX378" s="3"/>
      <c r="BY378" s="46"/>
      <c r="BZ378" s="46"/>
      <c r="CA378" s="46"/>
      <c r="CB378" s="46"/>
      <c r="CC378" s="46" t="e">
        <f>VLOOKUP($D378,'[3]CSTD CS'!$D$25:$AD$344,25,0)</f>
        <v>#N/A</v>
      </c>
      <c r="CD378" s="46"/>
      <c r="CE378" s="46"/>
      <c r="CF378" s="3" t="e">
        <f>VLOOKUP($D378,'[3]CSTD CS'!$D$25:$AD$344,27,0)</f>
        <v>#N/A</v>
      </c>
      <c r="CG378" s="46"/>
      <c r="CH378" s="46" t="e">
        <f>VLOOKUP(D378,[7]LTT!$D$10:$Q$342,10,0)</f>
        <v>#N/A</v>
      </c>
      <c r="CI378" s="3"/>
      <c r="CJ378" s="12"/>
      <c r="CK378" s="12">
        <f>VLOOKUP(C378,'[29]Mau 2'!$C$9:$F$333,4,0)</f>
        <v>0</v>
      </c>
      <c r="CL378" s="12"/>
      <c r="CM378" s="3"/>
      <c r="CN378" s="12">
        <f t="shared" si="24"/>
        <v>0</v>
      </c>
      <c r="CO378" s="3"/>
      <c r="CP378" s="46"/>
      <c r="CQ378" s="3"/>
      <c r="CR378" s="3"/>
      <c r="CS378" s="12"/>
      <c r="CT378" s="12" t="e">
        <f>VLOOKUP(AW378,'[29]Mau 2'!$C$9:$F$333,4,0)</f>
        <v>#N/A</v>
      </c>
      <c r="CU378" s="12"/>
      <c r="CV378" s="3"/>
      <c r="CW378" s="12">
        <f t="shared" si="25"/>
        <v>0</v>
      </c>
      <c r="CX378" s="3"/>
      <c r="CY378" s="46"/>
      <c r="CZ378" s="46"/>
      <c r="DA378" s="46"/>
      <c r="DC378" s="133"/>
      <c r="DE378" s="133"/>
      <c r="DF378" s="6">
        <v>0</v>
      </c>
      <c r="DI378" s="133"/>
      <c r="DJ378" s="133"/>
    </row>
    <row r="379" spans="1:114" s="16" customFormat="1" hidden="1" x14ac:dyDescent="0.25">
      <c r="A379" s="12">
        <f>A312+1</f>
        <v>290</v>
      </c>
      <c r="B379" s="12" t="s">
        <v>4</v>
      </c>
      <c r="C379" s="17" t="s">
        <v>302</v>
      </c>
      <c r="D379" s="12" t="e">
        <f>VLOOKUP(C379,'[1]XET CUOI NAM'!$D$9:$E$332,2,0)</f>
        <v>#N/A</v>
      </c>
      <c r="E379" s="12"/>
      <c r="F379" s="12"/>
      <c r="G379" s="51"/>
      <c r="H379" s="46" t="e">
        <f>VLOOKUP($D379,'[3]CSTD CS'!$D$25:$AD$344,13,0)</f>
        <v>#N/A</v>
      </c>
      <c r="I379" s="46"/>
      <c r="J379" s="3" t="e">
        <f>VLOOKUP($D379,'[3]CSTD CS'!$D$25:$AD$344,14,0)</f>
        <v>#N/A</v>
      </c>
      <c r="K379" s="3"/>
      <c r="L379" s="46" t="e">
        <f>VLOOKUP(#REF!,[7]LTT!$D$10:$Q$342,10,0)</f>
        <v>#REF!</v>
      </c>
      <c r="M379" s="3"/>
      <c r="N379" s="51"/>
      <c r="O379" s="46" t="e">
        <f>VLOOKUP($D379,'[3]CSTD CS'!$D$25:$AD$344,13,0)</f>
        <v>#N/A</v>
      </c>
      <c r="P379" s="46"/>
      <c r="Q379" s="3" t="e">
        <f>VLOOKUP($D379,'[3]CSTD CS'!$D$25:$AD$344,14,0)</f>
        <v>#N/A</v>
      </c>
      <c r="R379" s="3"/>
      <c r="S379" s="46" t="e">
        <f>VLOOKUP(#REF!,[7]LTT!$D$10:$Q$342,10,0)</f>
        <v>#REF!</v>
      </c>
      <c r="T379" s="3"/>
      <c r="U379" s="51"/>
      <c r="V379" s="46" t="e">
        <f>VLOOKUP($D379,'[3]CSTD CS'!$D$25:$AD$344,13,0)</f>
        <v>#N/A</v>
      </c>
      <c r="W379" s="46"/>
      <c r="X379" s="3" t="e">
        <f>VLOOKUP($D379,'[3]CSTD CS'!$D$25:$AD$344,14,0)</f>
        <v>#N/A</v>
      </c>
      <c r="Y379" s="3"/>
      <c r="Z379" s="46" t="e">
        <f>VLOOKUP(#REF!,[7]LTT!$D$10:$Q$342,10,0)</f>
        <v>#REF!</v>
      </c>
      <c r="AA379" s="3"/>
      <c r="AB379" s="51"/>
      <c r="AC379" s="46" t="e">
        <f>VLOOKUP($D379,'[3]CSTD CS'!$D$25:$AD$344,13,0)</f>
        <v>#N/A</v>
      </c>
      <c r="AD379" s="46"/>
      <c r="AE379" s="3" t="e">
        <f>VLOOKUP($D379,'[3]CSTD CS'!$D$25:$AD$344,14,0)</f>
        <v>#N/A</v>
      </c>
      <c r="AF379" s="3"/>
      <c r="AG379" s="46" t="e">
        <f>VLOOKUP(#REF!,[7]LTT!$D$10:$Q$342,10,0)</f>
        <v>#REF!</v>
      </c>
      <c r="AH379" s="3"/>
      <c r="AI379" s="51"/>
      <c r="AJ379" s="46" t="e">
        <f>VLOOKUP($D379,'[3]CSTD CS'!$D$25:$AD$344,13,0)</f>
        <v>#N/A</v>
      </c>
      <c r="AK379" s="46"/>
      <c r="AL379" s="3" t="e">
        <f>VLOOKUP($D379,'[3]CSTD CS'!$D$25:$AD$344,14,0)</f>
        <v>#N/A</v>
      </c>
      <c r="AM379" s="3"/>
      <c r="AN379" s="46" t="e">
        <f>VLOOKUP(#REF!,[7]LTT!$D$10:$Q$342,10,0)</f>
        <v>#REF!</v>
      </c>
      <c r="AO379" s="3"/>
      <c r="AP379" s="51"/>
      <c r="AQ379" s="46" t="e">
        <f>VLOOKUP($D379,'[3]CSTD CS'!$D$25:$AD$344,13,0)</f>
        <v>#N/A</v>
      </c>
      <c r="AR379" s="46"/>
      <c r="AS379" s="3" t="e">
        <f>VLOOKUP($D379,'[3]CSTD CS'!$D$25:$AD$344,14,0)</f>
        <v>#N/A</v>
      </c>
      <c r="AT379" s="3"/>
      <c r="AU379" s="46" t="e">
        <f>VLOOKUP(#REF!,[7]LTT!$D$10:$Q$342,10,0)</f>
        <v>#REF!</v>
      </c>
      <c r="AV379" s="3"/>
      <c r="AW379" s="33"/>
      <c r="AX379" s="46" t="e">
        <f>VLOOKUP($D379,'[3]CSTD CS'!$D$25:$AD$344,15,0)</f>
        <v>#N/A</v>
      </c>
      <c r="AY379" s="46"/>
      <c r="AZ379" s="3" t="e">
        <f>VLOOKUP($D379,'[3]CSTD CS'!$D$25:$AD$344,16,0)</f>
        <v>#N/A</v>
      </c>
      <c r="BA379" s="3"/>
      <c r="BB379" s="46" t="e">
        <f>VLOOKUP(#REF!,[7]LTT!$D$10:$Q$342,10,0)</f>
        <v>#REF!</v>
      </c>
      <c r="BC379" s="3"/>
      <c r="BD379" s="33"/>
      <c r="BE379" s="46" t="e">
        <f>VLOOKUP($D379,'[3]CSTD CS'!$D$25:$AD$344,17,0)</f>
        <v>#N/A</v>
      </c>
      <c r="BF379" s="46"/>
      <c r="BG379" s="3" t="e">
        <f>VLOOKUP($D379,'[3]CSTD CS'!$D$25:$AD$344,18,0)</f>
        <v>#N/A</v>
      </c>
      <c r="BH379" s="3"/>
      <c r="BI379" s="46"/>
      <c r="BJ379" s="46"/>
      <c r="BK379" s="46"/>
      <c r="BL379" s="3"/>
      <c r="BM379" s="46" t="e">
        <f>VLOOKUP($D379,'[3]CSTD CS'!$D$25:$AD$344,20,0)</f>
        <v>#N/A</v>
      </c>
      <c r="BN379" s="46"/>
      <c r="BO379" s="3" t="e">
        <f>VLOOKUP($D379,'[3]CSTD CS'!$D$25:$AD$344,21,0)</f>
        <v>#N/A</v>
      </c>
      <c r="BP379" s="46"/>
      <c r="BQ379" s="46"/>
      <c r="BR379" s="46"/>
      <c r="BS379" s="46"/>
      <c r="BT379" s="3"/>
      <c r="BU379" s="46" t="e">
        <f>VLOOKUP($D379,'[3]CSTD CS'!$D$25:$AA$344,23,0)</f>
        <v>#N/A</v>
      </c>
      <c r="BV379" s="46"/>
      <c r="BW379" s="3" t="e">
        <f>VLOOKUP($D379,'[3]CSTD CS'!$D$25:$AD$344,24,0)</f>
        <v>#N/A</v>
      </c>
      <c r="BX379" s="3"/>
      <c r="BY379" s="46"/>
      <c r="BZ379" s="46"/>
      <c r="CA379" s="46"/>
      <c r="CB379" s="46"/>
      <c r="CC379" s="46" t="e">
        <f>VLOOKUP($D379,'[3]CSTD CS'!$D$25:$AD$344,25,0)</f>
        <v>#N/A</v>
      </c>
      <c r="CD379" s="46"/>
      <c r="CE379" s="46"/>
      <c r="CF379" s="3" t="e">
        <f>VLOOKUP($D379,'[3]CSTD CS'!$D$25:$AD$344,27,0)</f>
        <v>#N/A</v>
      </c>
      <c r="CG379" s="46"/>
      <c r="CH379" s="46" t="e">
        <f>VLOOKUP(D379,[7]LTT!$D$10:$Q$342,10,0)</f>
        <v>#N/A</v>
      </c>
      <c r="CI379" s="3"/>
      <c r="CJ379" s="12"/>
      <c r="CK379" s="12"/>
      <c r="CL379" s="12"/>
      <c r="CM379" s="3"/>
      <c r="CN379" s="12">
        <f t="shared" si="24"/>
        <v>0</v>
      </c>
      <c r="CO379" s="3"/>
      <c r="CP379" s="46"/>
      <c r="CQ379" s="3"/>
      <c r="CR379" s="3"/>
      <c r="CS379" s="12"/>
      <c r="CT379" s="12"/>
      <c r="CU379" s="12"/>
      <c r="CV379" s="3"/>
      <c r="CW379" s="12">
        <f t="shared" si="25"/>
        <v>0</v>
      </c>
      <c r="CX379" s="3"/>
      <c r="CY379" s="46"/>
      <c r="CZ379" s="46"/>
      <c r="DA379" s="46"/>
      <c r="DF379" s="16">
        <v>0</v>
      </c>
    </row>
    <row r="380" spans="1:114" s="16" customFormat="1" hidden="1" x14ac:dyDescent="0.25">
      <c r="A380" s="12">
        <f>A322+1</f>
        <v>25</v>
      </c>
      <c r="B380" s="12" t="s">
        <v>8</v>
      </c>
      <c r="C380" s="17" t="s">
        <v>311</v>
      </c>
      <c r="D380" s="12" t="e">
        <f>VLOOKUP(C380,'[1]XET CUOI NAM'!$D$9:$E$332,2,0)</f>
        <v>#N/A</v>
      </c>
      <c r="E380" s="12"/>
      <c r="F380" s="12"/>
      <c r="G380" s="51"/>
      <c r="H380" s="46" t="e">
        <f>VLOOKUP($D380,'[3]CSTD CS'!$D$25:$AD$344,13,0)</f>
        <v>#N/A</v>
      </c>
      <c r="I380" s="46"/>
      <c r="J380" s="3" t="e">
        <f>VLOOKUP($D380,'[3]CSTD CS'!$D$25:$AD$344,14,0)</f>
        <v>#N/A</v>
      </c>
      <c r="K380" s="3"/>
      <c r="L380" s="46" t="e">
        <f>VLOOKUP(#REF!,[7]LTT!$D$10:$Q$342,10,0)</f>
        <v>#REF!</v>
      </c>
      <c r="M380" s="3"/>
      <c r="N380" s="51"/>
      <c r="O380" s="46" t="e">
        <f>VLOOKUP($D380,'[3]CSTD CS'!$D$25:$AD$344,13,0)</f>
        <v>#N/A</v>
      </c>
      <c r="P380" s="46"/>
      <c r="Q380" s="3" t="e">
        <f>VLOOKUP($D380,'[3]CSTD CS'!$D$25:$AD$344,14,0)</f>
        <v>#N/A</v>
      </c>
      <c r="R380" s="3"/>
      <c r="S380" s="46" t="e">
        <f>VLOOKUP(#REF!,[7]LTT!$D$10:$Q$342,10,0)</f>
        <v>#REF!</v>
      </c>
      <c r="T380" s="3"/>
      <c r="U380" s="51"/>
      <c r="V380" s="46" t="e">
        <f>VLOOKUP($D380,'[3]CSTD CS'!$D$25:$AD$344,13,0)</f>
        <v>#N/A</v>
      </c>
      <c r="W380" s="46"/>
      <c r="X380" s="3" t="e">
        <f>VLOOKUP($D380,'[3]CSTD CS'!$D$25:$AD$344,14,0)</f>
        <v>#N/A</v>
      </c>
      <c r="Y380" s="3"/>
      <c r="Z380" s="46" t="e">
        <f>VLOOKUP(#REF!,[7]LTT!$D$10:$Q$342,10,0)</f>
        <v>#REF!</v>
      </c>
      <c r="AA380" s="3"/>
      <c r="AB380" s="51"/>
      <c r="AC380" s="46" t="e">
        <f>VLOOKUP($D380,'[3]CSTD CS'!$D$25:$AD$344,13,0)</f>
        <v>#N/A</v>
      </c>
      <c r="AD380" s="46"/>
      <c r="AE380" s="3" t="e">
        <f>VLOOKUP($D380,'[3]CSTD CS'!$D$25:$AD$344,14,0)</f>
        <v>#N/A</v>
      </c>
      <c r="AF380" s="3"/>
      <c r="AG380" s="46" t="e">
        <f>VLOOKUP(#REF!,[7]LTT!$D$10:$Q$342,10,0)</f>
        <v>#REF!</v>
      </c>
      <c r="AH380" s="3"/>
      <c r="AI380" s="51"/>
      <c r="AJ380" s="46" t="e">
        <f>VLOOKUP($D380,'[3]CSTD CS'!$D$25:$AD$344,13,0)</f>
        <v>#N/A</v>
      </c>
      <c r="AK380" s="46"/>
      <c r="AL380" s="3" t="e">
        <f>VLOOKUP($D380,'[3]CSTD CS'!$D$25:$AD$344,14,0)</f>
        <v>#N/A</v>
      </c>
      <c r="AM380" s="3"/>
      <c r="AN380" s="46" t="e">
        <f>VLOOKUP(#REF!,[7]LTT!$D$10:$Q$342,10,0)</f>
        <v>#REF!</v>
      </c>
      <c r="AO380" s="3"/>
      <c r="AP380" s="51"/>
      <c r="AQ380" s="46" t="e">
        <f>VLOOKUP($D380,'[3]CSTD CS'!$D$25:$AD$344,13,0)</f>
        <v>#N/A</v>
      </c>
      <c r="AR380" s="46"/>
      <c r="AS380" s="3" t="e">
        <f>VLOOKUP($D380,'[3]CSTD CS'!$D$25:$AD$344,14,0)</f>
        <v>#N/A</v>
      </c>
      <c r="AT380" s="3"/>
      <c r="AU380" s="46" t="e">
        <f>VLOOKUP(#REF!,[7]LTT!$D$10:$Q$342,10,0)</f>
        <v>#REF!</v>
      </c>
      <c r="AV380" s="3"/>
      <c r="AW380" s="33"/>
      <c r="AX380" s="46" t="e">
        <f>VLOOKUP($D380,'[3]CSTD CS'!$D$25:$AD$344,15,0)</f>
        <v>#N/A</v>
      </c>
      <c r="AY380" s="46"/>
      <c r="AZ380" s="3" t="e">
        <f>VLOOKUP($D380,'[3]CSTD CS'!$D$25:$AD$344,16,0)</f>
        <v>#N/A</v>
      </c>
      <c r="BA380" s="3"/>
      <c r="BB380" s="46" t="e">
        <f>VLOOKUP(#REF!,[7]LTT!$D$10:$Q$342,10,0)</f>
        <v>#REF!</v>
      </c>
      <c r="BC380" s="3"/>
      <c r="BD380" s="33"/>
      <c r="BE380" s="46" t="e">
        <f>VLOOKUP($D380,'[3]CSTD CS'!$D$25:$AD$344,17,0)</f>
        <v>#N/A</v>
      </c>
      <c r="BF380" s="46"/>
      <c r="BG380" s="3" t="e">
        <f>VLOOKUP($D380,'[3]CSTD CS'!$D$25:$AD$344,18,0)</f>
        <v>#N/A</v>
      </c>
      <c r="BH380" s="3"/>
      <c r="BI380" s="46" t="s">
        <v>315</v>
      </c>
      <c r="BJ380" s="46"/>
      <c r="BK380" s="46"/>
      <c r="BL380" s="78"/>
      <c r="BM380" s="46" t="e">
        <f>VLOOKUP($D380,'[3]CSTD CS'!$D$25:$AD$344,20,0)</f>
        <v>#N/A</v>
      </c>
      <c r="BN380" s="46"/>
      <c r="BO380" s="3" t="e">
        <f>VLOOKUP($D380,'[3]CSTD CS'!$D$25:$AD$344,21,0)</f>
        <v>#N/A</v>
      </c>
      <c r="BP380" s="46"/>
      <c r="BQ380" s="46" t="s">
        <v>315</v>
      </c>
      <c r="BR380" s="46"/>
      <c r="BS380" s="46"/>
      <c r="BT380" s="78"/>
      <c r="BU380" s="46" t="e">
        <f>VLOOKUP($D380,'[3]CSTD CS'!$D$25:$AA$344,23,0)</f>
        <v>#N/A</v>
      </c>
      <c r="BV380" s="46"/>
      <c r="BW380" s="3" t="e">
        <f>VLOOKUP($D380,'[3]CSTD CS'!$D$25:$AD$344,24,0)</f>
        <v>#N/A</v>
      </c>
      <c r="BX380" s="3"/>
      <c r="BY380" s="46" t="s">
        <v>315</v>
      </c>
      <c r="BZ380" s="46"/>
      <c r="CA380" s="46"/>
      <c r="CB380" s="46"/>
      <c r="CC380" s="46" t="e">
        <f>VLOOKUP($D380,'[3]CSTD CS'!$D$25:$AD$344,25,0)</f>
        <v>#N/A</v>
      </c>
      <c r="CD380" s="46"/>
      <c r="CE380" s="46" t="s">
        <v>315</v>
      </c>
      <c r="CF380" s="3" t="e">
        <f>VLOOKUP($D380,'[3]CSTD CS'!$D$25:$AD$344,27,0)</f>
        <v>#N/A</v>
      </c>
      <c r="CG380" s="46"/>
      <c r="CH380" s="46" t="e">
        <f>VLOOKUP(D380,[7]LTT!$D$10:$Q$342,10,0)</f>
        <v>#N/A</v>
      </c>
      <c r="CI380" s="3"/>
      <c r="CJ380" s="12"/>
      <c r="CK380" s="12"/>
      <c r="CL380" s="12"/>
      <c r="CM380" s="3"/>
      <c r="CN380" s="12">
        <f t="shared" si="24"/>
        <v>0</v>
      </c>
      <c r="CO380" s="3"/>
      <c r="CP380" s="46"/>
      <c r="CQ380" s="3"/>
      <c r="CR380" s="3"/>
      <c r="CS380" s="12"/>
      <c r="CT380" s="12"/>
      <c r="CU380" s="12"/>
      <c r="CV380" s="3"/>
      <c r="CW380" s="12">
        <f t="shared" si="25"/>
        <v>0</v>
      </c>
      <c r="CX380" s="3"/>
      <c r="CY380" s="46"/>
      <c r="CZ380" s="46"/>
      <c r="DA380" s="46"/>
      <c r="DF380" s="16">
        <v>0</v>
      </c>
    </row>
    <row r="381" spans="1:114" s="9" customFormat="1" hidden="1" x14ac:dyDescent="0.25">
      <c r="A381" s="12">
        <f t="shared" ref="A381:A388" si="26">ROW()-21</f>
        <v>360</v>
      </c>
      <c r="B381" s="12" t="s">
        <v>9</v>
      </c>
      <c r="C381" s="21" t="s">
        <v>60</v>
      </c>
      <c r="D381" s="12" t="e">
        <f>VLOOKUP(C381,'[1]XET CUOI NAM'!$D$9:$E$332,2,0)</f>
        <v>#N/A</v>
      </c>
      <c r="E381" s="12" t="s">
        <v>391</v>
      </c>
      <c r="F381" s="12" t="s">
        <v>380</v>
      </c>
      <c r="G381" s="41"/>
      <c r="H381" s="46" t="e">
        <f>VLOOKUP($D381,'[3]CSTD CS'!$D$25:$AD$344,13,0)</f>
        <v>#N/A</v>
      </c>
      <c r="I381" s="46"/>
      <c r="J381" s="3" t="e">
        <f>VLOOKUP($D381,'[3]CSTD CS'!$D$25:$AD$344,14,0)</f>
        <v>#N/A</v>
      </c>
      <c r="K381" s="3"/>
      <c r="L381" s="46" t="e">
        <f>VLOOKUP(#REF!,[7]LTT!$D$10:$Q$342,10,0)</f>
        <v>#REF!</v>
      </c>
      <c r="M381" s="3"/>
      <c r="N381" s="41"/>
      <c r="O381" s="46" t="e">
        <f>VLOOKUP($D381,'[3]CSTD CS'!$D$25:$AD$344,13,0)</f>
        <v>#N/A</v>
      </c>
      <c r="P381" s="46"/>
      <c r="Q381" s="3" t="e">
        <f>VLOOKUP($D381,'[3]CSTD CS'!$D$25:$AD$344,14,0)</f>
        <v>#N/A</v>
      </c>
      <c r="R381" s="3"/>
      <c r="S381" s="46" t="e">
        <f>VLOOKUP(#REF!,[7]LTT!$D$10:$Q$342,10,0)</f>
        <v>#REF!</v>
      </c>
      <c r="T381" s="3"/>
      <c r="U381" s="41"/>
      <c r="V381" s="46" t="e">
        <f>VLOOKUP($D381,'[3]CSTD CS'!$D$25:$AD$344,13,0)</f>
        <v>#N/A</v>
      </c>
      <c r="W381" s="46"/>
      <c r="X381" s="3" t="e">
        <f>VLOOKUP($D381,'[3]CSTD CS'!$D$25:$AD$344,14,0)</f>
        <v>#N/A</v>
      </c>
      <c r="Y381" s="3"/>
      <c r="Z381" s="46" t="e">
        <f>VLOOKUP(#REF!,[7]LTT!$D$10:$Q$342,10,0)</f>
        <v>#REF!</v>
      </c>
      <c r="AA381" s="3"/>
      <c r="AB381" s="41"/>
      <c r="AC381" s="46" t="e">
        <f>VLOOKUP($D381,'[3]CSTD CS'!$D$25:$AD$344,13,0)</f>
        <v>#N/A</v>
      </c>
      <c r="AD381" s="46"/>
      <c r="AE381" s="3" t="e">
        <f>VLOOKUP($D381,'[3]CSTD CS'!$D$25:$AD$344,14,0)</f>
        <v>#N/A</v>
      </c>
      <c r="AF381" s="3"/>
      <c r="AG381" s="46" t="e">
        <f>VLOOKUP(#REF!,[7]LTT!$D$10:$Q$342,10,0)</f>
        <v>#REF!</v>
      </c>
      <c r="AH381" s="3"/>
      <c r="AI381" s="41"/>
      <c r="AJ381" s="46" t="e">
        <f>VLOOKUP($D381,'[3]CSTD CS'!$D$25:$AD$344,13,0)</f>
        <v>#N/A</v>
      </c>
      <c r="AK381" s="46"/>
      <c r="AL381" s="3" t="e">
        <f>VLOOKUP($D381,'[3]CSTD CS'!$D$25:$AD$344,14,0)</f>
        <v>#N/A</v>
      </c>
      <c r="AM381" s="3"/>
      <c r="AN381" s="46" t="e">
        <f>VLOOKUP(#REF!,[7]LTT!$D$10:$Q$342,10,0)</f>
        <v>#REF!</v>
      </c>
      <c r="AO381" s="3"/>
      <c r="AP381" s="41"/>
      <c r="AQ381" s="46" t="e">
        <f>VLOOKUP($D381,'[3]CSTD CS'!$D$25:$AD$344,13,0)</f>
        <v>#N/A</v>
      </c>
      <c r="AR381" s="46"/>
      <c r="AS381" s="3" t="e">
        <f>VLOOKUP($D381,'[3]CSTD CS'!$D$25:$AD$344,14,0)</f>
        <v>#N/A</v>
      </c>
      <c r="AT381" s="3"/>
      <c r="AU381" s="46" t="e">
        <f>VLOOKUP(#REF!,[7]LTT!$D$10:$Q$342,10,0)</f>
        <v>#REF!</v>
      </c>
      <c r="AV381" s="3"/>
      <c r="AW381" s="62"/>
      <c r="AX381" s="46" t="e">
        <f>VLOOKUP($D381,'[3]CSTD CS'!$D$25:$AD$344,15,0)</f>
        <v>#N/A</v>
      </c>
      <c r="AY381" s="46"/>
      <c r="AZ381" s="3" t="e">
        <f>VLOOKUP($D381,'[3]CSTD CS'!$D$25:$AD$344,16,0)</f>
        <v>#N/A</v>
      </c>
      <c r="BA381" s="3"/>
      <c r="BB381" s="46" t="e">
        <f>VLOOKUP(#REF!,[7]LTT!$D$10:$Q$342,10,0)</f>
        <v>#REF!</v>
      </c>
      <c r="BC381" s="3"/>
      <c r="BD381" s="33"/>
      <c r="BE381" s="46" t="e">
        <f>VLOOKUP($D381,'[3]CSTD CS'!$D$25:$AD$344,17,0)</f>
        <v>#N/A</v>
      </c>
      <c r="BF381" s="46"/>
      <c r="BG381" s="3" t="e">
        <f>VLOOKUP($D381,'[3]CSTD CS'!$D$25:$AD$344,18,0)</f>
        <v>#N/A</v>
      </c>
      <c r="BH381" s="3"/>
      <c r="BI381" s="46"/>
      <c r="BJ381" s="46"/>
      <c r="BK381" s="46"/>
      <c r="BL381" s="2"/>
      <c r="BM381" s="46" t="e">
        <f>VLOOKUP($D381,'[3]CSTD CS'!$D$25:$AD$344,20,0)</f>
        <v>#N/A</v>
      </c>
      <c r="BN381" s="46"/>
      <c r="BO381" s="3" t="e">
        <f>VLOOKUP($D381,'[3]CSTD CS'!$D$25:$AD$344,21,0)</f>
        <v>#N/A</v>
      </c>
      <c r="BP381" s="46"/>
      <c r="BQ381" s="46"/>
      <c r="BR381" s="46"/>
      <c r="BS381" s="46"/>
      <c r="BT381" s="2"/>
      <c r="BU381" s="46" t="e">
        <f>VLOOKUP($D381,'[3]CSTD CS'!$D$25:$AA$344,23,0)</f>
        <v>#N/A</v>
      </c>
      <c r="BV381" s="46"/>
      <c r="BW381" s="3" t="e">
        <f>VLOOKUP($D381,'[3]CSTD CS'!$D$25:$AD$344,24,0)</f>
        <v>#N/A</v>
      </c>
      <c r="BX381" s="3"/>
      <c r="BY381" s="46"/>
      <c r="BZ381" s="46"/>
      <c r="CA381" s="46"/>
      <c r="CB381" s="46"/>
      <c r="CC381" s="46" t="e">
        <f>VLOOKUP($D381,'[3]CSTD CS'!$D$25:$AD$344,25,0)</f>
        <v>#N/A</v>
      </c>
      <c r="CD381" s="46"/>
      <c r="CE381" s="46"/>
      <c r="CF381" s="3" t="e">
        <f>VLOOKUP($D381,'[3]CSTD CS'!$D$25:$AD$344,27,0)</f>
        <v>#N/A</v>
      </c>
      <c r="CG381" s="46"/>
      <c r="CH381" s="46" t="e">
        <f>VLOOKUP(D381,[7]LTT!$D$10:$Q$342,10,0)</f>
        <v>#N/A</v>
      </c>
      <c r="CI381" s="3"/>
      <c r="CJ381" s="12"/>
      <c r="CK381" s="12">
        <f>VLOOKUP(C381,'[29]Mau 2'!$C$9:$F$333,4,0)</f>
        <v>0</v>
      </c>
      <c r="CL381" s="12"/>
      <c r="CM381" s="3"/>
      <c r="CN381" s="12">
        <f t="shared" si="24"/>
        <v>0</v>
      </c>
      <c r="CO381" s="3"/>
      <c r="CP381" s="46"/>
      <c r="CQ381" s="3"/>
      <c r="CR381" s="3"/>
      <c r="CS381" s="12"/>
      <c r="CT381" s="12" t="e">
        <f>VLOOKUP(AW381,'[29]Mau 2'!$C$9:$F$333,4,0)</f>
        <v>#N/A</v>
      </c>
      <c r="CU381" s="12"/>
      <c r="CV381" s="3"/>
      <c r="CW381" s="12">
        <f t="shared" si="25"/>
        <v>0</v>
      </c>
      <c r="CX381" s="3"/>
      <c r="CY381" s="46"/>
      <c r="CZ381" s="46"/>
      <c r="DA381" s="46"/>
      <c r="DF381" s="9">
        <v>0</v>
      </c>
    </row>
    <row r="382" spans="1:114" s="6" customFormat="1" ht="76.5" hidden="1" x14ac:dyDescent="0.25">
      <c r="A382" s="12">
        <f>ROW()-21</f>
        <v>361</v>
      </c>
      <c r="B382" s="12">
        <f>COUNTIF($E$24:E382,E382)</f>
        <v>22</v>
      </c>
      <c r="C382" s="17" t="s">
        <v>84</v>
      </c>
      <c r="D382" s="12" t="str">
        <f>VLOOKUP(C382,'[1]XET CUOI NAM'!$D$9:$E$332,2,0)</f>
        <v>01010003</v>
      </c>
      <c r="E382" s="12" t="s">
        <v>392</v>
      </c>
      <c r="F382" s="12" t="s">
        <v>378</v>
      </c>
      <c r="G382" s="30"/>
      <c r="H382" s="46">
        <f>VLOOKUP($D382,'[3]CSTD CS'!$D$25:$AD$344,13,0)</f>
        <v>0</v>
      </c>
      <c r="I382" s="46"/>
      <c r="J382" s="3" t="str">
        <f>VLOOKUP($D382,'[3]CSTD CS'!$D$25:$AD$344,14,0)</f>
        <v>Kinh nghiệm đổi mới bài tập đập bóng trong giảng dạy Giáo dục Thể chất tại trường Cao đẳng Kỹ thuật Lý Tự Trọng Thành phố Hồ Chí Minh</v>
      </c>
      <c r="K382" s="3"/>
      <c r="L382" s="46" t="e">
        <f>VLOOKUP(#REF!,[7]LTT!$D$10:$Q$342,10,0)</f>
        <v>#REF!</v>
      </c>
      <c r="M382" s="3"/>
      <c r="N382" s="30"/>
      <c r="O382" s="46">
        <f>VLOOKUP($D382,'[3]CSTD CS'!$D$25:$AD$344,13,0)</f>
        <v>0</v>
      </c>
      <c r="P382" s="46"/>
      <c r="Q382" s="3" t="str">
        <f>VLOOKUP($D382,'[3]CSTD CS'!$D$25:$AD$344,14,0)</f>
        <v>Kinh nghiệm đổi mới bài tập đập bóng trong giảng dạy Giáo dục Thể chất tại trường Cao đẳng Kỹ thuật Lý Tự Trọng Thành phố Hồ Chí Minh</v>
      </c>
      <c r="R382" s="3"/>
      <c r="S382" s="46" t="e">
        <f>VLOOKUP(#REF!,[7]LTT!$D$10:$Q$342,10,0)</f>
        <v>#REF!</v>
      </c>
      <c r="T382" s="3"/>
      <c r="U382" s="30"/>
      <c r="V382" s="46">
        <f>VLOOKUP($D382,'[3]CSTD CS'!$D$25:$AD$344,13,0)</f>
        <v>0</v>
      </c>
      <c r="W382" s="46"/>
      <c r="X382" s="3" t="str">
        <f>VLOOKUP($D382,'[3]CSTD CS'!$D$25:$AD$344,14,0)</f>
        <v>Kinh nghiệm đổi mới bài tập đập bóng trong giảng dạy Giáo dục Thể chất tại trường Cao đẳng Kỹ thuật Lý Tự Trọng Thành phố Hồ Chí Minh</v>
      </c>
      <c r="Y382" s="3"/>
      <c r="Z382" s="46" t="e">
        <f>VLOOKUP(#REF!,[7]LTT!$D$10:$Q$342,10,0)</f>
        <v>#REF!</v>
      </c>
      <c r="AA382" s="3"/>
      <c r="AB382" s="30"/>
      <c r="AC382" s="46">
        <f>VLOOKUP($D382,'[3]CSTD CS'!$D$25:$AD$344,13,0)</f>
        <v>0</v>
      </c>
      <c r="AD382" s="46"/>
      <c r="AE382" s="3" t="str">
        <f>VLOOKUP($D382,'[3]CSTD CS'!$D$25:$AD$344,14,0)</f>
        <v>Kinh nghiệm đổi mới bài tập đập bóng trong giảng dạy Giáo dục Thể chất tại trường Cao đẳng Kỹ thuật Lý Tự Trọng Thành phố Hồ Chí Minh</v>
      </c>
      <c r="AF382" s="3"/>
      <c r="AG382" s="46" t="e">
        <f>VLOOKUP(#REF!,[7]LTT!$D$10:$Q$342,10,0)</f>
        <v>#REF!</v>
      </c>
      <c r="AH382" s="3"/>
      <c r="AI382" s="30"/>
      <c r="AJ382" s="46">
        <f>VLOOKUP($D382,'[3]CSTD CS'!$D$25:$AD$344,13,0)</f>
        <v>0</v>
      </c>
      <c r="AK382" s="46"/>
      <c r="AL382" s="3" t="str">
        <f>VLOOKUP($D382,'[3]CSTD CS'!$D$25:$AD$344,14,0)</f>
        <v>Kinh nghiệm đổi mới bài tập đập bóng trong giảng dạy Giáo dục Thể chất tại trường Cao đẳng Kỹ thuật Lý Tự Trọng Thành phố Hồ Chí Minh</v>
      </c>
      <c r="AM382" s="3"/>
      <c r="AN382" s="46" t="e">
        <f>VLOOKUP(#REF!,[7]LTT!$D$10:$Q$342,10,0)</f>
        <v>#REF!</v>
      </c>
      <c r="AO382" s="3"/>
      <c r="AP382" s="30"/>
      <c r="AQ382" s="46">
        <f>VLOOKUP($D382,'[3]CSTD CS'!$D$25:$AD$344,13,0)</f>
        <v>0</v>
      </c>
      <c r="AR382" s="46"/>
      <c r="AS382" s="3" t="str">
        <f>VLOOKUP($D382,'[3]CSTD CS'!$D$25:$AD$344,14,0)</f>
        <v>Kinh nghiệm đổi mới bài tập đập bóng trong giảng dạy Giáo dục Thể chất tại trường Cao đẳng Kỹ thuật Lý Tự Trọng Thành phố Hồ Chí Minh</v>
      </c>
      <c r="AT382" s="3"/>
      <c r="AU382" s="46" t="e">
        <f>VLOOKUP(#REF!,[7]LTT!$D$10:$Q$342,10,0)</f>
        <v>#REF!</v>
      </c>
      <c r="AV382" s="3"/>
      <c r="AW382" s="24"/>
      <c r="AX382" s="46">
        <f>VLOOKUP($D382,'[3]CSTD CS'!$D$25:$AD$344,15,0)</f>
        <v>0</v>
      </c>
      <c r="AY382" s="46"/>
      <c r="AZ382" s="3">
        <f>VLOOKUP($D382,'[3]CSTD CS'!$D$25:$AD$344,16,0)</f>
        <v>0</v>
      </c>
      <c r="BA382" s="3"/>
      <c r="BB382" s="46" t="e">
        <f>VLOOKUP(#REF!,[7]LTT!$D$10:$Q$342,10,0)</f>
        <v>#REF!</v>
      </c>
      <c r="BC382" s="3"/>
      <c r="BD382" s="33"/>
      <c r="BE382" s="46">
        <f>VLOOKUP($D382,'[3]CSTD CS'!$D$25:$AD$344,17,0)</f>
        <v>0</v>
      </c>
      <c r="BF382" s="46"/>
      <c r="BG382" s="3">
        <f>VLOOKUP($D382,'[3]CSTD CS'!$D$25:$AD$344,18,0)</f>
        <v>0</v>
      </c>
      <c r="BH382" s="3"/>
      <c r="BI382" s="46"/>
      <c r="BJ382" s="46"/>
      <c r="BK382" s="46"/>
      <c r="BL382" s="60"/>
      <c r="BM382" s="46">
        <f>VLOOKUP($D382,'[3]CSTD CS'!$D$25:$AD$344,20,0)</f>
        <v>0</v>
      </c>
      <c r="BN382" s="46"/>
      <c r="BO382" s="3">
        <f>VLOOKUP($D382,'[3]CSTD CS'!$D$25:$AD$344,21,0)</f>
        <v>0</v>
      </c>
      <c r="BP382" s="46"/>
      <c r="BQ382" s="46"/>
      <c r="BR382" s="46"/>
      <c r="BS382" s="46"/>
      <c r="BT382" s="60"/>
      <c r="BU382" s="46">
        <f>VLOOKUP($D382,'[3]CSTD CS'!$D$25:$AA$344,23,0)</f>
        <v>0</v>
      </c>
      <c r="BV382" s="46"/>
      <c r="BW382" s="3">
        <f>VLOOKUP($D382,'[3]CSTD CS'!$D$25:$AD$344,24,0)</f>
        <v>0</v>
      </c>
      <c r="BX382" s="3"/>
      <c r="BY382" s="46"/>
      <c r="BZ382" s="46"/>
      <c r="CA382" s="46"/>
      <c r="CB382" s="46"/>
      <c r="CC382" s="46" t="str">
        <f>VLOOKUP($D382,'[3]CSTD CS'!$D$25:$AD$344,25,0)</f>
        <v>HTXS NV</v>
      </c>
      <c r="CD382" s="46"/>
      <c r="CE382" s="46"/>
      <c r="CF382" s="3">
        <f>VLOOKUP($D382,'[3]CSTD CS'!$D$25:$AD$344,27,0)</f>
        <v>0</v>
      </c>
      <c r="CG382" s="46"/>
      <c r="CH382" s="46">
        <f>VLOOKUP(D382,[7]LTT!$D$10:$Q$342,10,0)</f>
        <v>0</v>
      </c>
      <c r="CI382" s="3"/>
      <c r="CJ382" s="12"/>
      <c r="CK382" s="12">
        <f>VLOOKUP(C382,'[29]Mau 2'!$C$9:$F$333,4,0)</f>
        <v>0</v>
      </c>
      <c r="CL382" s="12"/>
      <c r="CM382" s="3"/>
      <c r="CN382" s="12">
        <f t="shared" si="24"/>
        <v>0</v>
      </c>
      <c r="CO382" s="3"/>
      <c r="CP382" s="46"/>
      <c r="CQ382" s="3"/>
      <c r="CR382" s="3"/>
      <c r="CS382" s="12"/>
      <c r="CT382" s="12" t="e">
        <f>VLOOKUP(AW382,'[29]Mau 2'!$C$9:$F$333,4,0)</f>
        <v>#N/A</v>
      </c>
      <c r="CU382" s="12"/>
      <c r="CV382" s="3"/>
      <c r="CW382" s="12">
        <f t="shared" si="25"/>
        <v>0</v>
      </c>
      <c r="CX382" s="3"/>
      <c r="CY382" s="46"/>
      <c r="CZ382" s="46"/>
      <c r="DA382" s="46"/>
      <c r="DC382" s="133"/>
      <c r="DE382" s="133"/>
      <c r="DF382" s="6">
        <v>0</v>
      </c>
      <c r="DI382" s="133"/>
      <c r="DJ382" s="133"/>
    </row>
    <row r="383" spans="1:114" s="6" customFormat="1" ht="31.5" hidden="1" x14ac:dyDescent="0.25">
      <c r="A383" s="12">
        <f>ROW()-21</f>
        <v>362</v>
      </c>
      <c r="B383" s="12">
        <f>COUNTIF($E$24:E383,E383)</f>
        <v>11</v>
      </c>
      <c r="C383" s="17" t="s">
        <v>329</v>
      </c>
      <c r="D383" s="12" t="str">
        <f>VLOOKUP(C383,'[1]XET CUOI NAM'!$D$9:$E$332,2,0)</f>
        <v>01005010</v>
      </c>
      <c r="E383" s="12" t="s">
        <v>420</v>
      </c>
      <c r="F383" s="12" t="s">
        <v>378</v>
      </c>
      <c r="G383" s="41"/>
      <c r="H383" s="46">
        <f>VLOOKUP($D383,'[3]CSTD CS'!$D$25:$AD$344,13,0)</f>
        <v>0</v>
      </c>
      <c r="I383" s="46"/>
      <c r="J383" s="3">
        <v>0</v>
      </c>
      <c r="K383" s="3"/>
      <c r="L383" s="46"/>
      <c r="M383" s="3"/>
      <c r="N383" s="41"/>
      <c r="O383" s="46">
        <f>VLOOKUP($D383,'[3]CSTD CS'!$D$25:$AD$344,13,0)</f>
        <v>0</v>
      </c>
      <c r="P383" s="46"/>
      <c r="Q383" s="3">
        <v>0</v>
      </c>
      <c r="R383" s="3"/>
      <c r="S383" s="46"/>
      <c r="T383" s="3"/>
      <c r="U383" s="41"/>
      <c r="V383" s="46">
        <f>VLOOKUP($D383,'[3]CSTD CS'!$D$25:$AD$344,13,0)</f>
        <v>0</v>
      </c>
      <c r="W383" s="46"/>
      <c r="X383" s="3">
        <v>0</v>
      </c>
      <c r="Y383" s="3"/>
      <c r="Z383" s="46"/>
      <c r="AA383" s="3"/>
      <c r="AB383" s="41"/>
      <c r="AC383" s="46">
        <f>VLOOKUP($D383,'[3]CSTD CS'!$D$25:$AD$344,13,0)</f>
        <v>0</v>
      </c>
      <c r="AD383" s="46"/>
      <c r="AE383" s="3">
        <v>0</v>
      </c>
      <c r="AF383" s="3"/>
      <c r="AG383" s="46"/>
      <c r="AH383" s="3"/>
      <c r="AI383" s="41"/>
      <c r="AJ383" s="46">
        <f>VLOOKUP($D383,'[3]CSTD CS'!$D$25:$AD$344,13,0)</f>
        <v>0</v>
      </c>
      <c r="AK383" s="46"/>
      <c r="AL383" s="3">
        <v>0</v>
      </c>
      <c r="AM383" s="3"/>
      <c r="AN383" s="46"/>
      <c r="AO383" s="3"/>
      <c r="AP383" s="41"/>
      <c r="AQ383" s="46">
        <f>VLOOKUP($D383,'[3]CSTD CS'!$D$25:$AD$344,13,0)</f>
        <v>0</v>
      </c>
      <c r="AR383" s="46"/>
      <c r="AS383" s="3">
        <v>0</v>
      </c>
      <c r="AT383" s="3"/>
      <c r="AU383" s="46"/>
      <c r="AV383" s="3"/>
      <c r="AW383" s="28"/>
      <c r="AX383" s="46">
        <f>VLOOKUP($D383,'[3]CSTD CS'!$D$25:$AD$344,15,0)</f>
        <v>0</v>
      </c>
      <c r="AY383" s="46"/>
      <c r="AZ383" s="3">
        <v>0</v>
      </c>
      <c r="BA383" s="3"/>
      <c r="BB383" s="46"/>
      <c r="BC383" s="3"/>
      <c r="BD383" s="33"/>
      <c r="BE383" s="46">
        <f>VLOOKUP($D383,'[3]CSTD CS'!$D$25:$AD$344,17,0)</f>
        <v>0</v>
      </c>
      <c r="BF383" s="46"/>
      <c r="BG383" s="3">
        <v>0</v>
      </c>
      <c r="BH383" s="3"/>
      <c r="BI383" s="46"/>
      <c r="BJ383" s="46"/>
      <c r="BK383" s="46"/>
      <c r="BL383" s="77"/>
      <c r="BM383" s="46">
        <f>VLOOKUP($D383,'[3]CSTD CS'!$D$25:$AD$344,20,0)</f>
        <v>0</v>
      </c>
      <c r="BN383" s="46"/>
      <c r="BO383" s="3">
        <v>0</v>
      </c>
      <c r="BP383" s="46"/>
      <c r="BQ383" s="46"/>
      <c r="BR383" s="46"/>
      <c r="BS383" s="46"/>
      <c r="BT383" s="77"/>
      <c r="BU383" s="46">
        <f>VLOOKUP($D383,'[3]CSTD CS'!$D$25:$AA$344,23,0)</f>
        <v>0</v>
      </c>
      <c r="BV383" s="46"/>
      <c r="BW383" s="3">
        <v>0</v>
      </c>
      <c r="BX383" s="3"/>
      <c r="BY383" s="46"/>
      <c r="BZ383" s="46"/>
      <c r="CA383" s="46"/>
      <c r="CB383" s="46"/>
      <c r="CC383" s="46" t="str">
        <f>VLOOKUP($D383,'[3]CSTD CS'!$D$25:$AD$344,25,0)</f>
        <v>Không đánh giá</v>
      </c>
      <c r="CD383" s="46"/>
      <c r="CE383" s="46"/>
      <c r="CF383" s="3">
        <v>0</v>
      </c>
      <c r="CG383" s="46"/>
      <c r="CH383" s="46">
        <f>VLOOKUP(D383,[7]LTT!$D$10:$Q$342,10,0)</f>
        <v>0</v>
      </c>
      <c r="CI383" s="3"/>
      <c r="CJ383" s="12" t="str">
        <f>VLOOKUP(D383,'[8]XET CUOI NAM'!$E$9:$BF$332,53,0)</f>
        <v>HTXS NV</v>
      </c>
      <c r="CK383" s="12">
        <f>VLOOKUP($D383,'[9]Mau 6'!$D$10:$R$333,7,0)</f>
        <v>0</v>
      </c>
      <c r="CL383" s="12"/>
      <c r="CM383" s="3"/>
      <c r="CN383" s="12">
        <f>SUM(COUNTIF(BU383,"x"),COUNTIF(CD383,"x"),COUNTIF(CK383,"x"))</f>
        <v>0</v>
      </c>
      <c r="CO383" s="12">
        <f>VLOOKUP($D383,'[9]Mau 6'!$D$10:$R$333,10,0)</f>
        <v>0</v>
      </c>
      <c r="CP383" s="46"/>
      <c r="CQ383" s="12">
        <f>VLOOKUP($D383,'[9]Mau 6'!$D$10:$R$333,10,0)</f>
        <v>0</v>
      </c>
      <c r="CR383" s="12">
        <f>VLOOKUP($D383,'[9]Mau 6'!$D$10:$R$333,10,0)</f>
        <v>0</v>
      </c>
      <c r="CS383" s="12"/>
      <c r="CT383" s="12" t="e">
        <f>VLOOKUP(C383,'[31]Mau 2'!$C$9:$O$336,4,0)</f>
        <v>#REF!</v>
      </c>
      <c r="CU383" s="12"/>
      <c r="CV383" s="3"/>
      <c r="CW383" s="12"/>
      <c r="CX383" s="12"/>
      <c r="CY383" s="46"/>
      <c r="CZ383" s="46"/>
      <c r="DA383" s="46"/>
      <c r="DC383" s="133">
        <v>0</v>
      </c>
      <c r="DE383" s="133"/>
      <c r="DI383" s="133"/>
      <c r="DJ383" s="133"/>
    </row>
    <row r="384" spans="1:114" s="16" customFormat="1" ht="38.25" hidden="1" x14ac:dyDescent="0.25">
      <c r="A384" s="12">
        <f>ROW()-21</f>
        <v>363</v>
      </c>
      <c r="B384" s="12">
        <f>COUNTIF($E$24:E384,E384)</f>
        <v>14</v>
      </c>
      <c r="C384" s="17" t="s">
        <v>312</v>
      </c>
      <c r="D384" s="12" t="str">
        <f>VLOOKUP(C384,'[1]XET CUOI NAM'!$D$9:$E$332,2,0)</f>
        <v>01025003</v>
      </c>
      <c r="E384" s="12" t="s">
        <v>410</v>
      </c>
      <c r="F384" s="12" t="s">
        <v>378</v>
      </c>
      <c r="G384" s="51"/>
      <c r="H384" s="46">
        <f>VLOOKUP($D384,'[3]CSTD CS'!$D$25:$AD$344,13,0)</f>
        <v>0</v>
      </c>
      <c r="I384" s="46"/>
      <c r="J384" s="3" t="s">
        <v>751</v>
      </c>
      <c r="K384" s="3"/>
      <c r="L384" s="46"/>
      <c r="M384" s="3"/>
      <c r="N384" s="51"/>
      <c r="O384" s="46">
        <f>VLOOKUP($D384,'[3]CSTD CS'!$D$25:$AD$344,13,0)</f>
        <v>0</v>
      </c>
      <c r="P384" s="46"/>
      <c r="Q384" s="3" t="s">
        <v>751</v>
      </c>
      <c r="R384" s="3"/>
      <c r="S384" s="46"/>
      <c r="T384" s="3"/>
      <c r="U384" s="51"/>
      <c r="V384" s="46">
        <f>VLOOKUP($D384,'[3]CSTD CS'!$D$25:$AD$344,13,0)</f>
        <v>0</v>
      </c>
      <c r="W384" s="46"/>
      <c r="X384" s="3" t="s">
        <v>751</v>
      </c>
      <c r="Y384" s="3"/>
      <c r="Z384" s="46"/>
      <c r="AA384" s="3"/>
      <c r="AB384" s="51"/>
      <c r="AC384" s="46">
        <f>VLOOKUP($D384,'[3]CSTD CS'!$D$25:$AD$344,13,0)</f>
        <v>0</v>
      </c>
      <c r="AD384" s="46"/>
      <c r="AE384" s="3" t="s">
        <v>751</v>
      </c>
      <c r="AF384" s="3"/>
      <c r="AG384" s="46"/>
      <c r="AH384" s="3"/>
      <c r="AI384" s="51"/>
      <c r="AJ384" s="46">
        <f>VLOOKUP($D384,'[3]CSTD CS'!$D$25:$AD$344,13,0)</f>
        <v>0</v>
      </c>
      <c r="AK384" s="46"/>
      <c r="AL384" s="3" t="s">
        <v>751</v>
      </c>
      <c r="AM384" s="3"/>
      <c r="AN384" s="46"/>
      <c r="AO384" s="3"/>
      <c r="AP384" s="51"/>
      <c r="AQ384" s="46">
        <f>VLOOKUP($D384,'[3]CSTD CS'!$D$25:$AD$344,13,0)</f>
        <v>0</v>
      </c>
      <c r="AR384" s="46"/>
      <c r="AS384" s="3" t="s">
        <v>751</v>
      </c>
      <c r="AT384" s="3"/>
      <c r="AU384" s="46"/>
      <c r="AV384" s="3"/>
      <c r="AW384" s="33"/>
      <c r="AX384" s="46">
        <f>VLOOKUP($D384,'[3]CSTD CS'!$D$25:$AD$344,15,0)</f>
        <v>0</v>
      </c>
      <c r="AY384" s="46"/>
      <c r="AZ384" s="3">
        <v>0</v>
      </c>
      <c r="BA384" s="3"/>
      <c r="BB384" s="46"/>
      <c r="BC384" s="3"/>
      <c r="BD384" s="33"/>
      <c r="BE384" s="46">
        <f>VLOOKUP($D384,'[3]CSTD CS'!$D$25:$AD$344,17,0)</f>
        <v>0</v>
      </c>
      <c r="BF384" s="46"/>
      <c r="BG384" s="3">
        <v>0</v>
      </c>
      <c r="BH384" s="3"/>
      <c r="BI384" s="46"/>
      <c r="BJ384" s="46"/>
      <c r="BK384" s="46"/>
      <c r="BL384" s="3"/>
      <c r="BM384" s="46">
        <f>VLOOKUP($D384,'[3]CSTD CS'!$D$25:$AD$344,20,0)</f>
        <v>0</v>
      </c>
      <c r="BN384" s="46"/>
      <c r="BO384" s="3">
        <v>0</v>
      </c>
      <c r="BP384" s="46"/>
      <c r="BQ384" s="46"/>
      <c r="BR384" s="46"/>
      <c r="BS384" s="46"/>
      <c r="BT384" s="3"/>
      <c r="BU384" s="46">
        <f>VLOOKUP($D384,'[3]CSTD CS'!$D$25:$AA$344,23,0)</f>
        <v>0</v>
      </c>
      <c r="BV384" s="46"/>
      <c r="BW384" s="3">
        <v>0</v>
      </c>
      <c r="BX384" s="3"/>
      <c r="BY384" s="46"/>
      <c r="BZ384" s="46"/>
      <c r="CA384" s="46"/>
      <c r="CB384" s="46"/>
      <c r="CC384" s="46" t="str">
        <f>VLOOKUP($D384,'[3]CSTD CS'!$D$25:$AD$344,25,0)</f>
        <v>HTXS NV</v>
      </c>
      <c r="CD384" s="46"/>
      <c r="CE384" s="46"/>
      <c r="CF384" s="3">
        <v>0</v>
      </c>
      <c r="CG384" s="46"/>
      <c r="CH384" s="46">
        <f>VLOOKUP(D384,[7]LTT!$D$10:$Q$342,10,0)</f>
        <v>0</v>
      </c>
      <c r="CI384" s="3"/>
      <c r="CJ384" s="12" t="str">
        <f>VLOOKUP(D384,'[8]XET CUOI NAM'!$E$9:$BF$332,53,0)</f>
        <v>HTT NV</v>
      </c>
      <c r="CK384" s="12">
        <f>VLOOKUP($D384,'[9]Mau 6'!$D$10:$R$333,7,0)</f>
        <v>0</v>
      </c>
      <c r="CL384" s="12"/>
      <c r="CM384" s="3"/>
      <c r="CN384" s="12">
        <f>SUM(COUNTIF(BU384,"x"),COUNTIF(CD384,"x"),COUNTIF(CK384,"x"))</f>
        <v>0</v>
      </c>
      <c r="CO384" s="12">
        <f>VLOOKUP($D384,'[9]Mau 6'!$D$10:$R$333,10,0)</f>
        <v>0</v>
      </c>
      <c r="CP384" s="46"/>
      <c r="CQ384" s="12">
        <f>VLOOKUP($D384,'[9]Mau 6'!$D$10:$R$333,10,0)</f>
        <v>0</v>
      </c>
      <c r="CR384" s="12">
        <f>VLOOKUP($D384,'[9]Mau 6'!$D$10:$R$333,10,0)</f>
        <v>0</v>
      </c>
      <c r="CS384" s="12"/>
      <c r="CT384" s="12" t="e">
        <f>VLOOKUP(C384,'[31]Mau 2'!$C$9:$O$336,4,0)</f>
        <v>#REF!</v>
      </c>
      <c r="CU384" s="12"/>
      <c r="CV384" s="3"/>
      <c r="CW384" s="12"/>
      <c r="CX384" s="12"/>
      <c r="CY384" s="46"/>
      <c r="CZ384" s="46"/>
      <c r="DA384" s="46"/>
      <c r="DC384" s="16">
        <v>0</v>
      </c>
    </row>
    <row r="385" spans="1:114" s="98" customFormat="1" ht="31.5" hidden="1" x14ac:dyDescent="0.25">
      <c r="A385" s="12">
        <f t="shared" si="26"/>
        <v>364</v>
      </c>
      <c r="B385" s="12">
        <f>COUNTIF($E$24:E385,E385)</f>
        <v>5</v>
      </c>
      <c r="C385" s="4" t="s">
        <v>386</v>
      </c>
      <c r="D385" s="102" t="s">
        <v>387</v>
      </c>
      <c r="E385" s="12" t="s">
        <v>390</v>
      </c>
      <c r="F385" s="12" t="s">
        <v>380</v>
      </c>
      <c r="G385" s="41"/>
      <c r="H385" s="46"/>
      <c r="I385" s="46"/>
      <c r="J385" s="3"/>
      <c r="K385" s="3"/>
      <c r="L385" s="46"/>
      <c r="M385" s="3"/>
      <c r="N385" s="41"/>
      <c r="O385" s="46"/>
      <c r="P385" s="46"/>
      <c r="Q385" s="3"/>
      <c r="R385" s="3"/>
      <c r="S385" s="46"/>
      <c r="T385" s="3"/>
      <c r="U385" s="41"/>
      <c r="V385" s="46"/>
      <c r="W385" s="46"/>
      <c r="X385" s="3"/>
      <c r="Y385" s="3"/>
      <c r="Z385" s="46"/>
      <c r="AA385" s="3"/>
      <c r="AB385" s="41"/>
      <c r="AC385" s="46"/>
      <c r="AD385" s="46"/>
      <c r="AE385" s="3"/>
      <c r="AF385" s="3"/>
      <c r="AG385" s="46"/>
      <c r="AH385" s="3"/>
      <c r="AI385" s="41"/>
      <c r="AJ385" s="46"/>
      <c r="AK385" s="46"/>
      <c r="AL385" s="3"/>
      <c r="AM385" s="3"/>
      <c r="AN385" s="46"/>
      <c r="AO385" s="3"/>
      <c r="AP385" s="41"/>
      <c r="AQ385" s="46"/>
      <c r="AR385" s="46"/>
      <c r="AS385" s="3"/>
      <c r="AT385" s="3"/>
      <c r="AU385" s="46"/>
      <c r="AV385" s="3"/>
      <c r="AW385" s="28"/>
      <c r="AX385" s="46"/>
      <c r="AY385" s="46"/>
      <c r="AZ385" s="3"/>
      <c r="BA385" s="3"/>
      <c r="BB385" s="46"/>
      <c r="BC385" s="3"/>
      <c r="BD385" s="28"/>
      <c r="BE385" s="46"/>
      <c r="BF385" s="46"/>
      <c r="BG385" s="3"/>
      <c r="BH385" s="3"/>
      <c r="BI385" s="46"/>
      <c r="BJ385" s="46"/>
      <c r="BK385" s="46"/>
      <c r="BL385" s="2"/>
      <c r="BM385" s="46"/>
      <c r="BN385" s="46"/>
      <c r="BO385" s="3"/>
      <c r="BP385" s="46"/>
      <c r="BQ385" s="46"/>
      <c r="BR385" s="46"/>
      <c r="BS385" s="46"/>
      <c r="BT385" s="2"/>
      <c r="BU385" s="46"/>
      <c r="BV385" s="46"/>
      <c r="BW385" s="3"/>
      <c r="BX385" s="3"/>
      <c r="BY385" s="46"/>
      <c r="BZ385" s="46"/>
      <c r="CA385" s="46"/>
      <c r="CB385" s="46"/>
      <c r="CC385" s="46"/>
      <c r="CD385" s="46"/>
      <c r="CE385" s="46"/>
      <c r="CF385" s="3"/>
      <c r="CG385" s="46"/>
      <c r="CH385" s="46"/>
      <c r="CI385" s="3"/>
      <c r="CJ385" s="12"/>
      <c r="CK385" s="12"/>
      <c r="CL385" s="12"/>
      <c r="CM385" s="3"/>
      <c r="CN385" s="12"/>
      <c r="CO385" s="12"/>
      <c r="CP385" s="46"/>
      <c r="CQ385" s="12"/>
      <c r="CR385" s="12"/>
      <c r="CS385" s="12"/>
      <c r="CT385" s="12" t="e">
        <f>VLOOKUP(C385,'[31]Mau 2'!$C$9:$O$336,4,0)</f>
        <v>#REF!</v>
      </c>
      <c r="CU385" s="12"/>
      <c r="CV385" s="3"/>
      <c r="CW385" s="12"/>
      <c r="CX385" s="12"/>
      <c r="CY385" s="46"/>
      <c r="CZ385" s="46"/>
      <c r="DA385" s="46"/>
      <c r="DC385" s="133">
        <v>0</v>
      </c>
      <c r="DE385" s="133"/>
      <c r="DI385" s="133"/>
      <c r="DJ385" s="133"/>
    </row>
    <row r="386" spans="1:114" s="6" customFormat="1" ht="63.75" hidden="1" x14ac:dyDescent="0.25">
      <c r="A386" s="12">
        <f>ROW()-21</f>
        <v>365</v>
      </c>
      <c r="B386" s="12">
        <f>COUNTIF($E$24:E386,E386)</f>
        <v>19</v>
      </c>
      <c r="C386" s="17" t="s">
        <v>153</v>
      </c>
      <c r="D386" s="12" t="str">
        <f>VLOOKUP(C386,'[1]XET CUOI NAM'!$D$9:$E$332,2,0)</f>
        <v>01004001</v>
      </c>
      <c r="E386" s="12" t="s">
        <v>381</v>
      </c>
      <c r="F386" s="12" t="s">
        <v>378</v>
      </c>
      <c r="G386" s="41"/>
      <c r="H386" s="46">
        <f>VLOOKUP($D386,'[3]CSTD CS'!$D$25:$AD$344,13,0)</f>
        <v>0</v>
      </c>
      <c r="I386" s="46"/>
      <c r="J386" s="3" t="s">
        <v>568</v>
      </c>
      <c r="K386" s="3"/>
      <c r="L386" s="46"/>
      <c r="M386" s="3"/>
      <c r="N386" s="41"/>
      <c r="O386" s="46">
        <f>VLOOKUP($D386,'[3]CSTD CS'!$D$25:$AD$344,13,0)</f>
        <v>0</v>
      </c>
      <c r="P386" s="46"/>
      <c r="Q386" s="3" t="s">
        <v>568</v>
      </c>
      <c r="R386" s="3"/>
      <c r="S386" s="46"/>
      <c r="T386" s="3"/>
      <c r="U386" s="41"/>
      <c r="V386" s="46">
        <f>VLOOKUP($D386,'[3]CSTD CS'!$D$25:$AD$344,13,0)</f>
        <v>0</v>
      </c>
      <c r="W386" s="46"/>
      <c r="X386" s="3" t="s">
        <v>568</v>
      </c>
      <c r="Y386" s="3"/>
      <c r="Z386" s="46"/>
      <c r="AA386" s="3"/>
      <c r="AB386" s="41"/>
      <c r="AC386" s="46">
        <f>VLOOKUP($D386,'[3]CSTD CS'!$D$25:$AD$344,13,0)</f>
        <v>0</v>
      </c>
      <c r="AD386" s="46"/>
      <c r="AE386" s="3" t="s">
        <v>568</v>
      </c>
      <c r="AF386" s="3"/>
      <c r="AG386" s="46"/>
      <c r="AH386" s="3"/>
      <c r="AI386" s="41"/>
      <c r="AJ386" s="46">
        <f>VLOOKUP($D386,'[3]CSTD CS'!$D$25:$AD$344,13,0)</f>
        <v>0</v>
      </c>
      <c r="AK386" s="46"/>
      <c r="AL386" s="3" t="s">
        <v>568</v>
      </c>
      <c r="AM386" s="3"/>
      <c r="AN386" s="46"/>
      <c r="AO386" s="3"/>
      <c r="AP386" s="41"/>
      <c r="AQ386" s="46">
        <f>VLOOKUP($D386,'[3]CSTD CS'!$D$25:$AD$344,13,0)</f>
        <v>0</v>
      </c>
      <c r="AR386" s="46"/>
      <c r="AS386" s="3" t="s">
        <v>568</v>
      </c>
      <c r="AT386" s="3"/>
      <c r="AU386" s="46"/>
      <c r="AV386" s="3"/>
      <c r="AW386" s="56"/>
      <c r="AX386" s="46">
        <f>VLOOKUP($D386,'[3]CSTD CS'!$D$25:$AD$344,15,0)</f>
        <v>0</v>
      </c>
      <c r="AY386" s="46"/>
      <c r="AZ386" s="3">
        <v>0</v>
      </c>
      <c r="BA386" s="3"/>
      <c r="BB386" s="46"/>
      <c r="BC386" s="3"/>
      <c r="BD386" s="33"/>
      <c r="BE386" s="46">
        <f>VLOOKUP($D386,'[3]CSTD CS'!$D$25:$AD$344,17,0)</f>
        <v>0</v>
      </c>
      <c r="BF386" s="46"/>
      <c r="BG386" s="3">
        <v>0</v>
      </c>
      <c r="BH386" s="3"/>
      <c r="BI386" s="46"/>
      <c r="BJ386" s="46"/>
      <c r="BK386" s="46"/>
      <c r="BL386" s="55"/>
      <c r="BM386" s="46">
        <f>VLOOKUP($D386,'[3]CSTD CS'!$D$25:$AD$344,20,0)</f>
        <v>0</v>
      </c>
      <c r="BN386" s="46" t="str">
        <f>VLOOKUP(C386,'[4]TH cham SK'!$P$19:$S$167,4,0)</f>
        <v>X</v>
      </c>
      <c r="BO386" s="3" t="s">
        <v>944</v>
      </c>
      <c r="BP386" s="46"/>
      <c r="BQ386" s="46"/>
      <c r="BR386" s="46"/>
      <c r="BS386" s="46"/>
      <c r="BT386" s="55"/>
      <c r="BU386" s="46">
        <f>VLOOKUP($D386,'[3]CSTD CS'!$D$25:$AA$344,23,0)</f>
        <v>0</v>
      </c>
      <c r="BV386" s="46" t="str">
        <f>VLOOKUP(C386,'[5]TH chi tiet'!$N$15:$Q$161,4,0)</f>
        <v>X</v>
      </c>
      <c r="BW386" s="3" t="s">
        <v>1082</v>
      </c>
      <c r="BX386" s="3"/>
      <c r="BY386" s="46" t="s">
        <v>315</v>
      </c>
      <c r="BZ386" s="46"/>
      <c r="CA386" s="46"/>
      <c r="CB386" s="46"/>
      <c r="CC386" s="46" t="str">
        <f>VLOOKUP($D386,'[3]CSTD CS'!$D$25:$AD$344,25,0)</f>
        <v>HTXS NV</v>
      </c>
      <c r="CD386" s="46"/>
      <c r="CE386" s="46"/>
      <c r="CF386" s="3">
        <v>0</v>
      </c>
      <c r="CG386" s="46"/>
      <c r="CH386" s="46">
        <f>VLOOKUP(D386,[7]LTT!$D$10:$Q$342,10,0)</f>
        <v>0</v>
      </c>
      <c r="CI386" s="3"/>
      <c r="CJ386" s="12" t="str">
        <f>VLOOKUP(D386,'[8]XET CUOI NAM'!$E$9:$BF$332,53,0)</f>
        <v>HTXS NV</v>
      </c>
      <c r="CK386" s="12">
        <f>VLOOKUP($D386,'[9]Mau 6'!$D$10:$R$333,7,0)</f>
        <v>0</v>
      </c>
      <c r="CL386" s="12"/>
      <c r="CM386" s="3"/>
      <c r="CN386" s="12">
        <f>SUM(COUNTIF(BU386,"x"),COUNTIF(CD386,"x"),COUNTIF(CK386,"x"))</f>
        <v>0</v>
      </c>
      <c r="CO386" s="12">
        <f>VLOOKUP($D386,'[9]Mau 6'!$D$10:$R$333,10,0)</f>
        <v>0</v>
      </c>
      <c r="CP386" s="46"/>
      <c r="CQ386" s="12">
        <f>VLOOKUP($D386,'[9]Mau 6'!$D$10:$R$333,10,0)</f>
        <v>0</v>
      </c>
      <c r="CR386" s="12">
        <f>VLOOKUP($D386,'[9]Mau 6'!$D$10:$R$333,10,0)</f>
        <v>0</v>
      </c>
      <c r="CS386" s="12"/>
      <c r="CT386" s="12" t="e">
        <f>VLOOKUP(C386,'[31]Mau 2'!$C$9:$O$336,4,0)</f>
        <v>#N/A</v>
      </c>
      <c r="CU386" s="12"/>
      <c r="CV386" s="3"/>
      <c r="CW386" s="12"/>
      <c r="CX386" s="12"/>
      <c r="CY386" s="46"/>
      <c r="CZ386" s="46"/>
      <c r="DA386" s="46"/>
      <c r="DC386" s="133"/>
      <c r="DE386" s="133"/>
      <c r="DI386" s="133"/>
      <c r="DJ386" s="133"/>
    </row>
    <row r="387" spans="1:114" s="16" customFormat="1" ht="31.5" hidden="1" x14ac:dyDescent="0.25">
      <c r="A387" s="12">
        <f t="shared" si="26"/>
        <v>366</v>
      </c>
      <c r="B387" s="12">
        <f>COUNTIF($E$24:E387,E387)</f>
        <v>31</v>
      </c>
      <c r="C387" s="21" t="s">
        <v>331</v>
      </c>
      <c r="D387" s="12" t="str">
        <f>VLOOKUP(C387,'[1]XET CUOI NAM'!$D$9:$E$332,2,0)</f>
        <v>01008043</v>
      </c>
      <c r="E387" s="12" t="s">
        <v>391</v>
      </c>
      <c r="F387" s="12" t="s">
        <v>380</v>
      </c>
      <c r="G387" s="41"/>
      <c r="H387" s="46"/>
      <c r="I387" s="46"/>
      <c r="J387" s="3"/>
      <c r="K387" s="3"/>
      <c r="L387" s="46"/>
      <c r="M387" s="3"/>
      <c r="N387" s="41"/>
      <c r="O387" s="46"/>
      <c r="P387" s="46"/>
      <c r="Q387" s="3"/>
      <c r="R387" s="3"/>
      <c r="S387" s="46"/>
      <c r="T387" s="3"/>
      <c r="U387" s="41"/>
      <c r="V387" s="46"/>
      <c r="W387" s="46"/>
      <c r="X387" s="3"/>
      <c r="Y387" s="3"/>
      <c r="Z387" s="46"/>
      <c r="AA387" s="3"/>
      <c r="AB387" s="41"/>
      <c r="AC387" s="46"/>
      <c r="AD387" s="46"/>
      <c r="AE387" s="3"/>
      <c r="AF387" s="3"/>
      <c r="AG387" s="46"/>
      <c r="AH387" s="3"/>
      <c r="AI387" s="41"/>
      <c r="AJ387" s="46"/>
      <c r="AK387" s="46"/>
      <c r="AL387" s="3"/>
      <c r="AM387" s="3"/>
      <c r="AN387" s="46"/>
      <c r="AO387" s="3"/>
      <c r="AP387" s="41"/>
      <c r="AQ387" s="46"/>
      <c r="AR387" s="46"/>
      <c r="AS387" s="3"/>
      <c r="AT387" s="3"/>
      <c r="AU387" s="46"/>
      <c r="AV387" s="3"/>
      <c r="AW387" s="62"/>
      <c r="AX387" s="46"/>
      <c r="AY387" s="46"/>
      <c r="AZ387" s="3"/>
      <c r="BA387" s="3"/>
      <c r="BB387" s="46"/>
      <c r="BC387" s="3"/>
      <c r="BD387" s="33"/>
      <c r="BE387" s="46"/>
      <c r="BF387" s="46"/>
      <c r="BG387" s="3"/>
      <c r="BH387" s="3"/>
      <c r="BI387" s="46"/>
      <c r="BJ387" s="46"/>
      <c r="BK387" s="46"/>
      <c r="BL387" s="2"/>
      <c r="BM387" s="46"/>
      <c r="BN387" s="46"/>
      <c r="BO387" s="3"/>
      <c r="BP387" s="46"/>
      <c r="BQ387" s="46"/>
      <c r="BR387" s="46"/>
      <c r="BS387" s="46"/>
      <c r="BT387" s="2"/>
      <c r="BU387" s="46"/>
      <c r="BV387" s="46"/>
      <c r="BW387" s="3"/>
      <c r="BX387" s="3"/>
      <c r="BY387" s="46"/>
      <c r="BZ387" s="46"/>
      <c r="CA387" s="46"/>
      <c r="CB387" s="46"/>
      <c r="CC387" s="46"/>
      <c r="CD387" s="46"/>
      <c r="CE387" s="46"/>
      <c r="CF387" s="3"/>
      <c r="CG387" s="46"/>
      <c r="CH387" s="46">
        <f>VLOOKUP(D387,[7]LTT!$D$10:$Q$342,10,0)</f>
        <v>0</v>
      </c>
      <c r="CI387" s="3"/>
      <c r="CJ387" s="12" t="str">
        <f>VLOOKUP(D387,'[8]XET CUOI NAM'!$E$9:$BF$332,53,0)</f>
        <v>HTT NV</v>
      </c>
      <c r="CK387" s="12">
        <f>VLOOKUP($D387,'[9]Mau 6'!$D$10:$R$333,7,0)</f>
        <v>0</v>
      </c>
      <c r="CL387" s="12"/>
      <c r="CM387" s="3"/>
      <c r="CN387" s="12">
        <f>SUM(COUNTIF(BU387,"x"),COUNTIF(CD387,"x"),COUNTIF(CK387,"x"))</f>
        <v>0</v>
      </c>
      <c r="CO387" s="12">
        <f>VLOOKUP($D387,'[9]Mau 6'!$D$10:$R$333,10,0)</f>
        <v>0</v>
      </c>
      <c r="CP387" s="46"/>
      <c r="CQ387" s="12">
        <f>VLOOKUP($D387,'[9]Mau 6'!$D$10:$R$333,10,0)</f>
        <v>0</v>
      </c>
      <c r="CR387" s="12">
        <f>VLOOKUP($D387,'[9]Mau 6'!$D$10:$R$333,10,0)</f>
        <v>0</v>
      </c>
      <c r="CS387" s="12"/>
      <c r="CT387" s="12" t="e">
        <f>VLOOKUP(C387,'[31]Mau 2'!$C$9:$O$336,4,0)</f>
        <v>#REF!</v>
      </c>
      <c r="CU387" s="12"/>
      <c r="CV387" s="3"/>
      <c r="CW387" s="12"/>
      <c r="CX387" s="12"/>
      <c r="CY387" s="46"/>
      <c r="CZ387" s="46"/>
      <c r="DA387" s="46"/>
      <c r="DC387" s="16">
        <v>0</v>
      </c>
    </row>
    <row r="388" spans="1:114" s="16" customFormat="1" ht="31.5" hidden="1" x14ac:dyDescent="0.25">
      <c r="A388" s="12">
        <f t="shared" si="26"/>
        <v>367</v>
      </c>
      <c r="B388" s="12">
        <f>COUNTIF($E$24:E388,E388)</f>
        <v>32</v>
      </c>
      <c r="C388" s="21" t="s">
        <v>326</v>
      </c>
      <c r="D388" s="12" t="str">
        <f>VLOOKUP(C388,'[1]XET CUOI NAM'!$D$9:$E$332,2,0)</f>
        <v>01008018</v>
      </c>
      <c r="E388" s="12" t="s">
        <v>391</v>
      </c>
      <c r="F388" s="12" t="s">
        <v>380</v>
      </c>
      <c r="G388" s="41"/>
      <c r="H388" s="46">
        <f>VLOOKUP($D388,'[3]CSTD CS'!$D$25:$AD$344,13,0)</f>
        <v>0</v>
      </c>
      <c r="I388" s="46"/>
      <c r="J388" s="3"/>
      <c r="K388" s="3"/>
      <c r="L388" s="46"/>
      <c r="M388" s="3"/>
      <c r="N388" s="41"/>
      <c r="O388" s="46">
        <f>VLOOKUP($D388,'[3]CSTD CS'!$D$25:$AD$344,13,0)</f>
        <v>0</v>
      </c>
      <c r="P388" s="46"/>
      <c r="Q388" s="3"/>
      <c r="R388" s="3"/>
      <c r="S388" s="46"/>
      <c r="T388" s="3"/>
      <c r="U388" s="41"/>
      <c r="V388" s="46">
        <f>VLOOKUP($D388,'[3]CSTD CS'!$D$25:$AD$344,13,0)</f>
        <v>0</v>
      </c>
      <c r="W388" s="46"/>
      <c r="X388" s="3"/>
      <c r="Y388" s="3"/>
      <c r="Z388" s="46"/>
      <c r="AA388" s="3"/>
      <c r="AB388" s="41"/>
      <c r="AC388" s="46">
        <f>VLOOKUP($D388,'[3]CSTD CS'!$D$25:$AD$344,13,0)</f>
        <v>0</v>
      </c>
      <c r="AD388" s="46"/>
      <c r="AE388" s="3"/>
      <c r="AF388" s="3"/>
      <c r="AG388" s="46"/>
      <c r="AH388" s="3"/>
      <c r="AI388" s="41"/>
      <c r="AJ388" s="46">
        <f>VLOOKUP($D388,'[3]CSTD CS'!$D$25:$AD$344,13,0)</f>
        <v>0</v>
      </c>
      <c r="AK388" s="46"/>
      <c r="AL388" s="3"/>
      <c r="AM388" s="3"/>
      <c r="AN388" s="46"/>
      <c r="AO388" s="3"/>
      <c r="AP388" s="41"/>
      <c r="AQ388" s="46">
        <f>VLOOKUP($D388,'[3]CSTD CS'!$D$25:$AD$344,13,0)</f>
        <v>0</v>
      </c>
      <c r="AR388" s="46"/>
      <c r="AS388" s="3"/>
      <c r="AT388" s="3"/>
      <c r="AU388" s="46"/>
      <c r="AV388" s="3"/>
      <c r="AW388" s="62"/>
      <c r="AX388" s="46">
        <f>VLOOKUP($D388,'[3]CSTD CS'!$D$25:$AD$344,15,0)</f>
        <v>0</v>
      </c>
      <c r="AY388" s="46"/>
      <c r="AZ388" s="3">
        <v>0</v>
      </c>
      <c r="BA388" s="3"/>
      <c r="BB388" s="46"/>
      <c r="BC388" s="3"/>
      <c r="BD388" s="33"/>
      <c r="BE388" s="46">
        <f>VLOOKUP($D388,'[3]CSTD CS'!$D$25:$AD$344,17,0)</f>
        <v>0</v>
      </c>
      <c r="BF388" s="46"/>
      <c r="BG388" s="3">
        <v>0</v>
      </c>
      <c r="BH388" s="3"/>
      <c r="BI388" s="46"/>
      <c r="BJ388" s="46"/>
      <c r="BK388" s="46"/>
      <c r="BL388" s="2"/>
      <c r="BM388" s="46">
        <f>VLOOKUP($D388,'[3]CSTD CS'!$D$25:$AD$344,20,0)</f>
        <v>0</v>
      </c>
      <c r="BN388" s="46"/>
      <c r="BO388" s="3">
        <v>0</v>
      </c>
      <c r="BP388" s="46"/>
      <c r="BQ388" s="46"/>
      <c r="BR388" s="46"/>
      <c r="BS388" s="46"/>
      <c r="BT388" s="2"/>
      <c r="BU388" s="46">
        <f>VLOOKUP($D388,'[3]CSTD CS'!$D$25:$AA$344,23,0)</f>
        <v>0</v>
      </c>
      <c r="BV388" s="46"/>
      <c r="BW388" s="3">
        <v>0</v>
      </c>
      <c r="BX388" s="3"/>
      <c r="BY388" s="46"/>
      <c r="BZ388" s="46"/>
      <c r="CA388" s="46" t="s">
        <v>315</v>
      </c>
      <c r="CB388" s="46" t="s">
        <v>315</v>
      </c>
      <c r="CC388" s="46" t="str">
        <f>VLOOKUP($D388,'[3]CSTD CS'!$D$25:$AD$344,25,0)</f>
        <v>HTXS NV</v>
      </c>
      <c r="CD388" s="46"/>
      <c r="CE388" s="46"/>
      <c r="CF388" s="3">
        <v>0</v>
      </c>
      <c r="CG388" s="46"/>
      <c r="CH388" s="46">
        <f>VLOOKUP(D388,[7]LTT!$D$10:$Q$342,10,0)</f>
        <v>0</v>
      </c>
      <c r="CI388" s="3"/>
      <c r="CJ388" s="12" t="str">
        <f>VLOOKUP(D388,'[8]XET CUOI NAM'!$E$9:$BF$332,53,0)</f>
        <v>HTT NV</v>
      </c>
      <c r="CK388" s="12">
        <f>VLOOKUP($D388,'[9]Mau 6'!$D$10:$R$333,7,0)</f>
        <v>0</v>
      </c>
      <c r="CL388" s="12"/>
      <c r="CM388" s="3"/>
      <c r="CN388" s="12">
        <f>SUM(COUNTIF(BU388,"x"),COUNTIF(CD388,"x"),COUNTIF(CK388,"x"))</f>
        <v>0</v>
      </c>
      <c r="CO388" s="12">
        <f>VLOOKUP($D388,'[9]Mau 6'!$D$10:$R$333,10,0)</f>
        <v>0</v>
      </c>
      <c r="CP388" s="46"/>
      <c r="CQ388" s="12">
        <f>VLOOKUP($D388,'[9]Mau 6'!$D$10:$R$333,10,0)</f>
        <v>0</v>
      </c>
      <c r="CR388" s="12">
        <f>VLOOKUP($D388,'[9]Mau 6'!$D$10:$R$333,10,0)</f>
        <v>0</v>
      </c>
      <c r="CS388" s="12" t="s">
        <v>431</v>
      </c>
      <c r="CT388" s="12"/>
      <c r="CU388" s="12"/>
      <c r="CV388" s="3"/>
      <c r="CW388" s="12"/>
      <c r="CX388" s="12"/>
      <c r="CY388" s="46"/>
      <c r="CZ388" s="46"/>
      <c r="DA388" s="46"/>
      <c r="DB388" s="194"/>
      <c r="DC388" s="194"/>
      <c r="DD388" s="194"/>
      <c r="DE388" s="194"/>
      <c r="DF388" s="194"/>
      <c r="DG388" s="194"/>
      <c r="DH388" s="194"/>
      <c r="DI388" s="194"/>
      <c r="DJ388" s="194"/>
    </row>
    <row r="389" spans="1:114" s="16" customFormat="1" ht="31.5" hidden="1" x14ac:dyDescent="0.25">
      <c r="A389" s="12"/>
      <c r="B389" s="12"/>
      <c r="C389" s="21" t="s">
        <v>1810</v>
      </c>
      <c r="D389" s="12"/>
      <c r="E389" s="12"/>
      <c r="F389" s="12"/>
      <c r="G389" s="41"/>
      <c r="H389" s="46"/>
      <c r="I389" s="46"/>
      <c r="J389" s="3"/>
      <c r="K389" s="3"/>
      <c r="L389" s="46"/>
      <c r="M389" s="3"/>
      <c r="N389" s="41"/>
      <c r="O389" s="46"/>
      <c r="P389" s="46"/>
      <c r="Q389" s="3"/>
      <c r="R389" s="3"/>
      <c r="S389" s="46"/>
      <c r="T389" s="3"/>
      <c r="U389" s="41"/>
      <c r="V389" s="46"/>
      <c r="W389" s="46"/>
      <c r="X389" s="3"/>
      <c r="Y389" s="3"/>
      <c r="Z389" s="46"/>
      <c r="AA389" s="3"/>
      <c r="AB389" s="41"/>
      <c r="AC389" s="46"/>
      <c r="AD389" s="46"/>
      <c r="AE389" s="3"/>
      <c r="AF389" s="3"/>
      <c r="AG389" s="46"/>
      <c r="AH389" s="3"/>
      <c r="AI389" s="41"/>
      <c r="AJ389" s="46"/>
      <c r="AK389" s="46"/>
      <c r="AL389" s="3"/>
      <c r="AM389" s="3"/>
      <c r="AN389" s="46"/>
      <c r="AO389" s="3"/>
      <c r="AP389" s="41"/>
      <c r="AQ389" s="46"/>
      <c r="AR389" s="46"/>
      <c r="AS389" s="3"/>
      <c r="AT389" s="3"/>
      <c r="AU389" s="46"/>
      <c r="AV389" s="3"/>
      <c r="AW389" s="62"/>
      <c r="AX389" s="46"/>
      <c r="AY389" s="46"/>
      <c r="AZ389" s="3"/>
      <c r="BA389" s="3"/>
      <c r="BB389" s="46"/>
      <c r="BC389" s="3"/>
      <c r="BD389" s="33"/>
      <c r="BE389" s="46"/>
      <c r="BF389" s="46"/>
      <c r="BG389" s="3"/>
      <c r="BH389" s="3"/>
      <c r="BI389" s="46"/>
      <c r="BJ389" s="46"/>
      <c r="BK389" s="46"/>
      <c r="BL389" s="2"/>
      <c r="BM389" s="46"/>
      <c r="BN389" s="46"/>
      <c r="BO389" s="3"/>
      <c r="BP389" s="46"/>
      <c r="BQ389" s="46"/>
      <c r="BR389" s="46"/>
      <c r="BS389" s="46"/>
      <c r="BT389" s="2"/>
      <c r="BU389" s="46"/>
      <c r="BV389" s="46"/>
      <c r="BW389" s="3"/>
      <c r="BX389" s="3"/>
      <c r="BY389" s="46"/>
      <c r="BZ389" s="46"/>
      <c r="CA389" s="46"/>
      <c r="CB389" s="46"/>
      <c r="CC389" s="46"/>
      <c r="CD389" s="46"/>
      <c r="CE389" s="46"/>
      <c r="CF389" s="3"/>
      <c r="CG389" s="46" t="s">
        <v>315</v>
      </c>
      <c r="CH389" s="46"/>
      <c r="CI389" s="3"/>
      <c r="CJ389" s="12"/>
      <c r="CK389" s="12"/>
      <c r="CL389" s="12"/>
      <c r="CM389" s="3"/>
      <c r="CN389" s="12"/>
      <c r="CO389" s="12"/>
      <c r="CP389" s="46"/>
      <c r="CQ389" s="12"/>
      <c r="CR389" s="12"/>
      <c r="CS389" s="12"/>
      <c r="CT389" s="12"/>
      <c r="CU389" s="12"/>
      <c r="CV389" s="3"/>
      <c r="CW389" s="12"/>
      <c r="CX389" s="12"/>
      <c r="CY389" s="46"/>
      <c r="CZ389" s="46"/>
      <c r="DA389" s="46"/>
      <c r="DB389" s="194"/>
      <c r="DC389" s="194"/>
      <c r="DD389" s="194"/>
      <c r="DE389" s="194"/>
      <c r="DF389" s="194"/>
      <c r="DG389" s="194"/>
      <c r="DH389" s="194"/>
      <c r="DI389" s="194"/>
      <c r="DJ389" s="194"/>
    </row>
    <row r="390" spans="1:114" hidden="1" x14ac:dyDescent="0.25"/>
    <row r="391" spans="1:114" hidden="1" x14ac:dyDescent="0.25"/>
    <row r="392" spans="1:114" hidden="1" x14ac:dyDescent="0.25"/>
    <row r="393" spans="1:114" hidden="1" x14ac:dyDescent="0.25"/>
    <row r="394" spans="1:114" hidden="1" x14ac:dyDescent="0.25"/>
    <row r="395" spans="1:114" hidden="1" x14ac:dyDescent="0.25"/>
  </sheetData>
  <sheetProtection formatCells="0" formatColumns="0" formatRows="0"/>
  <autoFilter ref="A23:DM355">
    <filterColumn colId="2">
      <colorFilter dxfId="0"/>
    </filterColumn>
  </autoFilter>
  <mergeCells count="58">
    <mergeCell ref="DB21:DJ21"/>
    <mergeCell ref="A21:A22"/>
    <mergeCell ref="B21:B22"/>
    <mergeCell ref="C21:C22"/>
    <mergeCell ref="E21:E22"/>
    <mergeCell ref="D21:D22"/>
    <mergeCell ref="CC21:CI21"/>
    <mergeCell ref="BT21:CB21"/>
    <mergeCell ref="BL21:BS21"/>
    <mergeCell ref="BD21:BK21"/>
    <mergeCell ref="AW21:BC21"/>
    <mergeCell ref="CJ21:CR21"/>
    <mergeCell ref="CS21:DA21"/>
    <mergeCell ref="AP20:AS20"/>
    <mergeCell ref="C16:C17"/>
    <mergeCell ref="C18:C19"/>
    <mergeCell ref="C14:C15"/>
    <mergeCell ref="F21:F22"/>
    <mergeCell ref="AP21:AV21"/>
    <mergeCell ref="AI20:AL20"/>
    <mergeCell ref="AI21:AO21"/>
    <mergeCell ref="U20:X20"/>
    <mergeCell ref="N21:T21"/>
    <mergeCell ref="G21:M21"/>
    <mergeCell ref="C4:C5"/>
    <mergeCell ref="C12:C13"/>
    <mergeCell ref="AT4:AV4"/>
    <mergeCell ref="AT5:AV5"/>
    <mergeCell ref="AT6:AV6"/>
    <mergeCell ref="AT7:AV7"/>
    <mergeCell ref="C10:C11"/>
    <mergeCell ref="C8:C9"/>
    <mergeCell ref="C6:C7"/>
    <mergeCell ref="AM4:AO4"/>
    <mergeCell ref="AM5:AO5"/>
    <mergeCell ref="AM6:AO6"/>
    <mergeCell ref="AM7:AO7"/>
    <mergeCell ref="AF4:AH4"/>
    <mergeCell ref="AF5:AH5"/>
    <mergeCell ref="AF6:AH6"/>
    <mergeCell ref="AF7:AH7"/>
    <mergeCell ref="AB20:AE20"/>
    <mergeCell ref="AB21:AH21"/>
    <mergeCell ref="Y4:AA4"/>
    <mergeCell ref="Y5:AA5"/>
    <mergeCell ref="Y6:AA6"/>
    <mergeCell ref="Y7:AA7"/>
    <mergeCell ref="U21:AA21"/>
    <mergeCell ref="R4:T4"/>
    <mergeCell ref="R5:T5"/>
    <mergeCell ref="R6:T6"/>
    <mergeCell ref="R7:T7"/>
    <mergeCell ref="N20:Q20"/>
    <mergeCell ref="K4:M4"/>
    <mergeCell ref="K5:M5"/>
    <mergeCell ref="K6:M6"/>
    <mergeCell ref="K7:M7"/>
    <mergeCell ref="G20:J20"/>
  </mergeCells>
  <printOptions horizontalCentered="1"/>
  <pageMargins left="0.15748031496062992" right="0.19685039370078741" top="0.39370078740157483" bottom="0.35433070866141736" header="0.15748031496062992" footer="0.15748031496062992"/>
  <pageSetup paperSize="9" scale="65" orientation="landscape" r:id="rId1"/>
  <headerFooter>
    <oddFooter>Page &amp;P</oddFooter>
  </headerFooter>
  <rowBreaks count="1" manualBreakCount="1">
    <brk id="359" max="16383"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411"/>
  <sheetViews>
    <sheetView workbookViewId="0">
      <selection activeCell="F15" sqref="F15"/>
    </sheetView>
  </sheetViews>
  <sheetFormatPr defaultRowHeight="15.75" x14ac:dyDescent="0.25"/>
  <cols>
    <col min="1" max="1" width="4.7109375" style="207" customWidth="1"/>
    <col min="2" max="2" width="24.42578125" style="207" customWidth="1"/>
    <col min="3" max="3" width="14.5703125" style="206" customWidth="1"/>
    <col min="4" max="12" width="10.28515625" style="206" customWidth="1"/>
    <col min="13" max="13" width="9.140625" style="206"/>
    <col min="14" max="14" width="9.140625" style="207"/>
    <col min="15" max="15" width="10.85546875" style="207" customWidth="1"/>
    <col min="16" max="244" width="9.140625" style="207"/>
    <col min="245" max="245" width="4.7109375" style="207" customWidth="1"/>
    <col min="246" max="246" width="24.42578125" style="207" customWidth="1"/>
    <col min="247" max="247" width="14.5703125" style="207" customWidth="1"/>
    <col min="248" max="248" width="5.85546875" style="207" customWidth="1"/>
    <col min="249" max="252" width="8.7109375" style="207" customWidth="1"/>
    <col min="253" max="253" width="7.140625" style="207" customWidth="1"/>
    <col min="254" max="254" width="10.7109375" style="207" customWidth="1"/>
    <col min="255" max="258" width="12" style="207" customWidth="1"/>
    <col min="259" max="268" width="10.28515625" style="207" customWidth="1"/>
    <col min="269" max="270" width="9.140625" style="207"/>
    <col min="271" max="271" width="10.85546875" style="207" customWidth="1"/>
    <col min="272" max="500" width="9.140625" style="207"/>
    <col min="501" max="501" width="4.7109375" style="207" customWidth="1"/>
    <col min="502" max="502" width="24.42578125" style="207" customWidth="1"/>
    <col min="503" max="503" width="14.5703125" style="207" customWidth="1"/>
    <col min="504" max="504" width="5.85546875" style="207" customWidth="1"/>
    <col min="505" max="508" width="8.7109375" style="207" customWidth="1"/>
    <col min="509" max="509" width="7.140625" style="207" customWidth="1"/>
    <col min="510" max="510" width="10.7109375" style="207" customWidth="1"/>
    <col min="511" max="514" width="12" style="207" customWidth="1"/>
    <col min="515" max="524" width="10.28515625" style="207" customWidth="1"/>
    <col min="525" max="526" width="9.140625" style="207"/>
    <col min="527" max="527" width="10.85546875" style="207" customWidth="1"/>
    <col min="528" max="756" width="9.140625" style="207"/>
    <col min="757" max="757" width="4.7109375" style="207" customWidth="1"/>
    <col min="758" max="758" width="24.42578125" style="207" customWidth="1"/>
    <col min="759" max="759" width="14.5703125" style="207" customWidth="1"/>
    <col min="760" max="760" width="5.85546875" style="207" customWidth="1"/>
    <col min="761" max="764" width="8.7109375" style="207" customWidth="1"/>
    <col min="765" max="765" width="7.140625" style="207" customWidth="1"/>
    <col min="766" max="766" width="10.7109375" style="207" customWidth="1"/>
    <col min="767" max="770" width="12" style="207" customWidth="1"/>
    <col min="771" max="780" width="10.28515625" style="207" customWidth="1"/>
    <col min="781" max="782" width="9.140625" style="207"/>
    <col min="783" max="783" width="10.85546875" style="207" customWidth="1"/>
    <col min="784" max="1012" width="9.140625" style="207"/>
    <col min="1013" max="1013" width="4.7109375" style="207" customWidth="1"/>
    <col min="1014" max="1014" width="24.42578125" style="207" customWidth="1"/>
    <col min="1015" max="1015" width="14.5703125" style="207" customWidth="1"/>
    <col min="1016" max="1016" width="5.85546875" style="207" customWidth="1"/>
    <col min="1017" max="1020" width="8.7109375" style="207" customWidth="1"/>
    <col min="1021" max="1021" width="7.140625" style="207" customWidth="1"/>
    <col min="1022" max="1022" width="10.7109375" style="207" customWidth="1"/>
    <col min="1023" max="1026" width="12" style="207" customWidth="1"/>
    <col min="1027" max="1036" width="10.28515625" style="207" customWidth="1"/>
    <col min="1037" max="1038" width="9.140625" style="207"/>
    <col min="1039" max="1039" width="10.85546875" style="207" customWidth="1"/>
    <col min="1040" max="1268" width="9.140625" style="207"/>
    <col min="1269" max="1269" width="4.7109375" style="207" customWidth="1"/>
    <col min="1270" max="1270" width="24.42578125" style="207" customWidth="1"/>
    <col min="1271" max="1271" width="14.5703125" style="207" customWidth="1"/>
    <col min="1272" max="1272" width="5.85546875" style="207" customWidth="1"/>
    <col min="1273" max="1276" width="8.7109375" style="207" customWidth="1"/>
    <col min="1277" max="1277" width="7.140625" style="207" customWidth="1"/>
    <col min="1278" max="1278" width="10.7109375" style="207" customWidth="1"/>
    <col min="1279" max="1282" width="12" style="207" customWidth="1"/>
    <col min="1283" max="1292" width="10.28515625" style="207" customWidth="1"/>
    <col min="1293" max="1294" width="9.140625" style="207"/>
    <col min="1295" max="1295" width="10.85546875" style="207" customWidth="1"/>
    <col min="1296" max="1524" width="9.140625" style="207"/>
    <col min="1525" max="1525" width="4.7109375" style="207" customWidth="1"/>
    <col min="1526" max="1526" width="24.42578125" style="207" customWidth="1"/>
    <col min="1527" max="1527" width="14.5703125" style="207" customWidth="1"/>
    <col min="1528" max="1528" width="5.85546875" style="207" customWidth="1"/>
    <col min="1529" max="1532" width="8.7109375" style="207" customWidth="1"/>
    <col min="1533" max="1533" width="7.140625" style="207" customWidth="1"/>
    <col min="1534" max="1534" width="10.7109375" style="207" customWidth="1"/>
    <col min="1535" max="1538" width="12" style="207" customWidth="1"/>
    <col min="1539" max="1548" width="10.28515625" style="207" customWidth="1"/>
    <col min="1549" max="1550" width="9.140625" style="207"/>
    <col min="1551" max="1551" width="10.85546875" style="207" customWidth="1"/>
    <col min="1552" max="1780" width="9.140625" style="207"/>
    <col min="1781" max="1781" width="4.7109375" style="207" customWidth="1"/>
    <col min="1782" max="1782" width="24.42578125" style="207" customWidth="1"/>
    <col min="1783" max="1783" width="14.5703125" style="207" customWidth="1"/>
    <col min="1784" max="1784" width="5.85546875" style="207" customWidth="1"/>
    <col min="1785" max="1788" width="8.7109375" style="207" customWidth="1"/>
    <col min="1789" max="1789" width="7.140625" style="207" customWidth="1"/>
    <col min="1790" max="1790" width="10.7109375" style="207" customWidth="1"/>
    <col min="1791" max="1794" width="12" style="207" customWidth="1"/>
    <col min="1795" max="1804" width="10.28515625" style="207" customWidth="1"/>
    <col min="1805" max="1806" width="9.140625" style="207"/>
    <col min="1807" max="1807" width="10.85546875" style="207" customWidth="1"/>
    <col min="1808" max="2036" width="9.140625" style="207"/>
    <col min="2037" max="2037" width="4.7109375" style="207" customWidth="1"/>
    <col min="2038" max="2038" width="24.42578125" style="207" customWidth="1"/>
    <col min="2039" max="2039" width="14.5703125" style="207" customWidth="1"/>
    <col min="2040" max="2040" width="5.85546875" style="207" customWidth="1"/>
    <col min="2041" max="2044" width="8.7109375" style="207" customWidth="1"/>
    <col min="2045" max="2045" width="7.140625" style="207" customWidth="1"/>
    <col min="2046" max="2046" width="10.7109375" style="207" customWidth="1"/>
    <col min="2047" max="2050" width="12" style="207" customWidth="1"/>
    <col min="2051" max="2060" width="10.28515625" style="207" customWidth="1"/>
    <col min="2061" max="2062" width="9.140625" style="207"/>
    <col min="2063" max="2063" width="10.85546875" style="207" customWidth="1"/>
    <col min="2064" max="2292" width="9.140625" style="207"/>
    <col min="2293" max="2293" width="4.7109375" style="207" customWidth="1"/>
    <col min="2294" max="2294" width="24.42578125" style="207" customWidth="1"/>
    <col min="2295" max="2295" width="14.5703125" style="207" customWidth="1"/>
    <col min="2296" max="2296" width="5.85546875" style="207" customWidth="1"/>
    <col min="2297" max="2300" width="8.7109375" style="207" customWidth="1"/>
    <col min="2301" max="2301" width="7.140625" style="207" customWidth="1"/>
    <col min="2302" max="2302" width="10.7109375" style="207" customWidth="1"/>
    <col min="2303" max="2306" width="12" style="207" customWidth="1"/>
    <col min="2307" max="2316" width="10.28515625" style="207" customWidth="1"/>
    <col min="2317" max="2318" width="9.140625" style="207"/>
    <col min="2319" max="2319" width="10.85546875" style="207" customWidth="1"/>
    <col min="2320" max="2548" width="9.140625" style="207"/>
    <col min="2549" max="2549" width="4.7109375" style="207" customWidth="1"/>
    <col min="2550" max="2550" width="24.42578125" style="207" customWidth="1"/>
    <col min="2551" max="2551" width="14.5703125" style="207" customWidth="1"/>
    <col min="2552" max="2552" width="5.85546875" style="207" customWidth="1"/>
    <col min="2553" max="2556" width="8.7109375" style="207" customWidth="1"/>
    <col min="2557" max="2557" width="7.140625" style="207" customWidth="1"/>
    <col min="2558" max="2558" width="10.7109375" style="207" customWidth="1"/>
    <col min="2559" max="2562" width="12" style="207" customWidth="1"/>
    <col min="2563" max="2572" width="10.28515625" style="207" customWidth="1"/>
    <col min="2573" max="2574" width="9.140625" style="207"/>
    <col min="2575" max="2575" width="10.85546875" style="207" customWidth="1"/>
    <col min="2576" max="2804" width="9.140625" style="207"/>
    <col min="2805" max="2805" width="4.7109375" style="207" customWidth="1"/>
    <col min="2806" max="2806" width="24.42578125" style="207" customWidth="1"/>
    <col min="2807" max="2807" width="14.5703125" style="207" customWidth="1"/>
    <col min="2808" max="2808" width="5.85546875" style="207" customWidth="1"/>
    <col min="2809" max="2812" width="8.7109375" style="207" customWidth="1"/>
    <col min="2813" max="2813" width="7.140625" style="207" customWidth="1"/>
    <col min="2814" max="2814" width="10.7109375" style="207" customWidth="1"/>
    <col min="2815" max="2818" width="12" style="207" customWidth="1"/>
    <col min="2819" max="2828" width="10.28515625" style="207" customWidth="1"/>
    <col min="2829" max="2830" width="9.140625" style="207"/>
    <col min="2831" max="2831" width="10.85546875" style="207" customWidth="1"/>
    <col min="2832" max="3060" width="9.140625" style="207"/>
    <col min="3061" max="3061" width="4.7109375" style="207" customWidth="1"/>
    <col min="3062" max="3062" width="24.42578125" style="207" customWidth="1"/>
    <col min="3063" max="3063" width="14.5703125" style="207" customWidth="1"/>
    <col min="3064" max="3064" width="5.85546875" style="207" customWidth="1"/>
    <col min="3065" max="3068" width="8.7109375" style="207" customWidth="1"/>
    <col min="3069" max="3069" width="7.140625" style="207" customWidth="1"/>
    <col min="3070" max="3070" width="10.7109375" style="207" customWidth="1"/>
    <col min="3071" max="3074" width="12" style="207" customWidth="1"/>
    <col min="3075" max="3084" width="10.28515625" style="207" customWidth="1"/>
    <col min="3085" max="3086" width="9.140625" style="207"/>
    <col min="3087" max="3087" width="10.85546875" style="207" customWidth="1"/>
    <col min="3088" max="3316" width="9.140625" style="207"/>
    <col min="3317" max="3317" width="4.7109375" style="207" customWidth="1"/>
    <col min="3318" max="3318" width="24.42578125" style="207" customWidth="1"/>
    <col min="3319" max="3319" width="14.5703125" style="207" customWidth="1"/>
    <col min="3320" max="3320" width="5.85546875" style="207" customWidth="1"/>
    <col min="3321" max="3324" width="8.7109375" style="207" customWidth="1"/>
    <col min="3325" max="3325" width="7.140625" style="207" customWidth="1"/>
    <col min="3326" max="3326" width="10.7109375" style="207" customWidth="1"/>
    <col min="3327" max="3330" width="12" style="207" customWidth="1"/>
    <col min="3331" max="3340" width="10.28515625" style="207" customWidth="1"/>
    <col min="3341" max="3342" width="9.140625" style="207"/>
    <col min="3343" max="3343" width="10.85546875" style="207" customWidth="1"/>
    <col min="3344" max="3572" width="9.140625" style="207"/>
    <col min="3573" max="3573" width="4.7109375" style="207" customWidth="1"/>
    <col min="3574" max="3574" width="24.42578125" style="207" customWidth="1"/>
    <col min="3575" max="3575" width="14.5703125" style="207" customWidth="1"/>
    <col min="3576" max="3576" width="5.85546875" style="207" customWidth="1"/>
    <col min="3577" max="3580" width="8.7109375" style="207" customWidth="1"/>
    <col min="3581" max="3581" width="7.140625" style="207" customWidth="1"/>
    <col min="3582" max="3582" width="10.7109375" style="207" customWidth="1"/>
    <col min="3583" max="3586" width="12" style="207" customWidth="1"/>
    <col min="3587" max="3596" width="10.28515625" style="207" customWidth="1"/>
    <col min="3597" max="3598" width="9.140625" style="207"/>
    <col min="3599" max="3599" width="10.85546875" style="207" customWidth="1"/>
    <col min="3600" max="3828" width="9.140625" style="207"/>
    <col min="3829" max="3829" width="4.7109375" style="207" customWidth="1"/>
    <col min="3830" max="3830" width="24.42578125" style="207" customWidth="1"/>
    <col min="3831" max="3831" width="14.5703125" style="207" customWidth="1"/>
    <col min="3832" max="3832" width="5.85546875" style="207" customWidth="1"/>
    <col min="3833" max="3836" width="8.7109375" style="207" customWidth="1"/>
    <col min="3837" max="3837" width="7.140625" style="207" customWidth="1"/>
    <col min="3838" max="3838" width="10.7109375" style="207" customWidth="1"/>
    <col min="3839" max="3842" width="12" style="207" customWidth="1"/>
    <col min="3843" max="3852" width="10.28515625" style="207" customWidth="1"/>
    <col min="3853" max="3854" width="9.140625" style="207"/>
    <col min="3855" max="3855" width="10.85546875" style="207" customWidth="1"/>
    <col min="3856" max="4084" width="9.140625" style="207"/>
    <col min="4085" max="4085" width="4.7109375" style="207" customWidth="1"/>
    <col min="4086" max="4086" width="24.42578125" style="207" customWidth="1"/>
    <col min="4087" max="4087" width="14.5703125" style="207" customWidth="1"/>
    <col min="4088" max="4088" width="5.85546875" style="207" customWidth="1"/>
    <col min="4089" max="4092" width="8.7109375" style="207" customWidth="1"/>
    <col min="4093" max="4093" width="7.140625" style="207" customWidth="1"/>
    <col min="4094" max="4094" width="10.7109375" style="207" customWidth="1"/>
    <col min="4095" max="4098" width="12" style="207" customWidth="1"/>
    <col min="4099" max="4108" width="10.28515625" style="207" customWidth="1"/>
    <col min="4109" max="4110" width="9.140625" style="207"/>
    <col min="4111" max="4111" width="10.85546875" style="207" customWidth="1"/>
    <col min="4112" max="4340" width="9.140625" style="207"/>
    <col min="4341" max="4341" width="4.7109375" style="207" customWidth="1"/>
    <col min="4342" max="4342" width="24.42578125" style="207" customWidth="1"/>
    <col min="4343" max="4343" width="14.5703125" style="207" customWidth="1"/>
    <col min="4344" max="4344" width="5.85546875" style="207" customWidth="1"/>
    <col min="4345" max="4348" width="8.7109375" style="207" customWidth="1"/>
    <col min="4349" max="4349" width="7.140625" style="207" customWidth="1"/>
    <col min="4350" max="4350" width="10.7109375" style="207" customWidth="1"/>
    <col min="4351" max="4354" width="12" style="207" customWidth="1"/>
    <col min="4355" max="4364" width="10.28515625" style="207" customWidth="1"/>
    <col min="4365" max="4366" width="9.140625" style="207"/>
    <col min="4367" max="4367" width="10.85546875" style="207" customWidth="1"/>
    <col min="4368" max="4596" width="9.140625" style="207"/>
    <col min="4597" max="4597" width="4.7109375" style="207" customWidth="1"/>
    <col min="4598" max="4598" width="24.42578125" style="207" customWidth="1"/>
    <col min="4599" max="4599" width="14.5703125" style="207" customWidth="1"/>
    <col min="4600" max="4600" width="5.85546875" style="207" customWidth="1"/>
    <col min="4601" max="4604" width="8.7109375" style="207" customWidth="1"/>
    <col min="4605" max="4605" width="7.140625" style="207" customWidth="1"/>
    <col min="4606" max="4606" width="10.7109375" style="207" customWidth="1"/>
    <col min="4607" max="4610" width="12" style="207" customWidth="1"/>
    <col min="4611" max="4620" width="10.28515625" style="207" customWidth="1"/>
    <col min="4621" max="4622" width="9.140625" style="207"/>
    <col min="4623" max="4623" width="10.85546875" style="207" customWidth="1"/>
    <col min="4624" max="4852" width="9.140625" style="207"/>
    <col min="4853" max="4853" width="4.7109375" style="207" customWidth="1"/>
    <col min="4854" max="4854" width="24.42578125" style="207" customWidth="1"/>
    <col min="4855" max="4855" width="14.5703125" style="207" customWidth="1"/>
    <col min="4856" max="4856" width="5.85546875" style="207" customWidth="1"/>
    <col min="4857" max="4860" width="8.7109375" style="207" customWidth="1"/>
    <col min="4861" max="4861" width="7.140625" style="207" customWidth="1"/>
    <col min="4862" max="4862" width="10.7109375" style="207" customWidth="1"/>
    <col min="4863" max="4866" width="12" style="207" customWidth="1"/>
    <col min="4867" max="4876" width="10.28515625" style="207" customWidth="1"/>
    <col min="4877" max="4878" width="9.140625" style="207"/>
    <col min="4879" max="4879" width="10.85546875" style="207" customWidth="1"/>
    <col min="4880" max="5108" width="9.140625" style="207"/>
    <col min="5109" max="5109" width="4.7109375" style="207" customWidth="1"/>
    <col min="5110" max="5110" width="24.42578125" style="207" customWidth="1"/>
    <col min="5111" max="5111" width="14.5703125" style="207" customWidth="1"/>
    <col min="5112" max="5112" width="5.85546875" style="207" customWidth="1"/>
    <col min="5113" max="5116" width="8.7109375" style="207" customWidth="1"/>
    <col min="5117" max="5117" width="7.140625" style="207" customWidth="1"/>
    <col min="5118" max="5118" width="10.7109375" style="207" customWidth="1"/>
    <col min="5119" max="5122" width="12" style="207" customWidth="1"/>
    <col min="5123" max="5132" width="10.28515625" style="207" customWidth="1"/>
    <col min="5133" max="5134" width="9.140625" style="207"/>
    <col min="5135" max="5135" width="10.85546875" style="207" customWidth="1"/>
    <col min="5136" max="5364" width="9.140625" style="207"/>
    <col min="5365" max="5365" width="4.7109375" style="207" customWidth="1"/>
    <col min="5366" max="5366" width="24.42578125" style="207" customWidth="1"/>
    <col min="5367" max="5367" width="14.5703125" style="207" customWidth="1"/>
    <col min="5368" max="5368" width="5.85546875" style="207" customWidth="1"/>
    <col min="5369" max="5372" width="8.7109375" style="207" customWidth="1"/>
    <col min="5373" max="5373" width="7.140625" style="207" customWidth="1"/>
    <col min="5374" max="5374" width="10.7109375" style="207" customWidth="1"/>
    <col min="5375" max="5378" width="12" style="207" customWidth="1"/>
    <col min="5379" max="5388" width="10.28515625" style="207" customWidth="1"/>
    <col min="5389" max="5390" width="9.140625" style="207"/>
    <col min="5391" max="5391" width="10.85546875" style="207" customWidth="1"/>
    <col min="5392" max="5620" width="9.140625" style="207"/>
    <col min="5621" max="5621" width="4.7109375" style="207" customWidth="1"/>
    <col min="5622" max="5622" width="24.42578125" style="207" customWidth="1"/>
    <col min="5623" max="5623" width="14.5703125" style="207" customWidth="1"/>
    <col min="5624" max="5624" width="5.85546875" style="207" customWidth="1"/>
    <col min="5625" max="5628" width="8.7109375" style="207" customWidth="1"/>
    <col min="5629" max="5629" width="7.140625" style="207" customWidth="1"/>
    <col min="5630" max="5630" width="10.7109375" style="207" customWidth="1"/>
    <col min="5631" max="5634" width="12" style="207" customWidth="1"/>
    <col min="5635" max="5644" width="10.28515625" style="207" customWidth="1"/>
    <col min="5645" max="5646" width="9.140625" style="207"/>
    <col min="5647" max="5647" width="10.85546875" style="207" customWidth="1"/>
    <col min="5648" max="5876" width="9.140625" style="207"/>
    <col min="5877" max="5877" width="4.7109375" style="207" customWidth="1"/>
    <col min="5878" max="5878" width="24.42578125" style="207" customWidth="1"/>
    <col min="5879" max="5879" width="14.5703125" style="207" customWidth="1"/>
    <col min="5880" max="5880" width="5.85546875" style="207" customWidth="1"/>
    <col min="5881" max="5884" width="8.7109375" style="207" customWidth="1"/>
    <col min="5885" max="5885" width="7.140625" style="207" customWidth="1"/>
    <col min="5886" max="5886" width="10.7109375" style="207" customWidth="1"/>
    <col min="5887" max="5890" width="12" style="207" customWidth="1"/>
    <col min="5891" max="5900" width="10.28515625" style="207" customWidth="1"/>
    <col min="5901" max="5902" width="9.140625" style="207"/>
    <col min="5903" max="5903" width="10.85546875" style="207" customWidth="1"/>
    <col min="5904" max="6132" width="9.140625" style="207"/>
    <col min="6133" max="6133" width="4.7109375" style="207" customWidth="1"/>
    <col min="6134" max="6134" width="24.42578125" style="207" customWidth="1"/>
    <col min="6135" max="6135" width="14.5703125" style="207" customWidth="1"/>
    <col min="6136" max="6136" width="5.85546875" style="207" customWidth="1"/>
    <col min="6137" max="6140" width="8.7109375" style="207" customWidth="1"/>
    <col min="6141" max="6141" width="7.140625" style="207" customWidth="1"/>
    <col min="6142" max="6142" width="10.7109375" style="207" customWidth="1"/>
    <col min="6143" max="6146" width="12" style="207" customWidth="1"/>
    <col min="6147" max="6156" width="10.28515625" style="207" customWidth="1"/>
    <col min="6157" max="6158" width="9.140625" style="207"/>
    <col min="6159" max="6159" width="10.85546875" style="207" customWidth="1"/>
    <col min="6160" max="6388" width="9.140625" style="207"/>
    <col min="6389" max="6389" width="4.7109375" style="207" customWidth="1"/>
    <col min="6390" max="6390" width="24.42578125" style="207" customWidth="1"/>
    <col min="6391" max="6391" width="14.5703125" style="207" customWidth="1"/>
    <col min="6392" max="6392" width="5.85546875" style="207" customWidth="1"/>
    <col min="6393" max="6396" width="8.7109375" style="207" customWidth="1"/>
    <col min="6397" max="6397" width="7.140625" style="207" customWidth="1"/>
    <col min="6398" max="6398" width="10.7109375" style="207" customWidth="1"/>
    <col min="6399" max="6402" width="12" style="207" customWidth="1"/>
    <col min="6403" max="6412" width="10.28515625" style="207" customWidth="1"/>
    <col min="6413" max="6414" width="9.140625" style="207"/>
    <col min="6415" max="6415" width="10.85546875" style="207" customWidth="1"/>
    <col min="6416" max="6644" width="9.140625" style="207"/>
    <col min="6645" max="6645" width="4.7109375" style="207" customWidth="1"/>
    <col min="6646" max="6646" width="24.42578125" style="207" customWidth="1"/>
    <col min="6647" max="6647" width="14.5703125" style="207" customWidth="1"/>
    <col min="6648" max="6648" width="5.85546875" style="207" customWidth="1"/>
    <col min="6649" max="6652" width="8.7109375" style="207" customWidth="1"/>
    <col min="6653" max="6653" width="7.140625" style="207" customWidth="1"/>
    <col min="6654" max="6654" width="10.7109375" style="207" customWidth="1"/>
    <col min="6655" max="6658" width="12" style="207" customWidth="1"/>
    <col min="6659" max="6668" width="10.28515625" style="207" customWidth="1"/>
    <col min="6669" max="6670" width="9.140625" style="207"/>
    <col min="6671" max="6671" width="10.85546875" style="207" customWidth="1"/>
    <col min="6672" max="6900" width="9.140625" style="207"/>
    <col min="6901" max="6901" width="4.7109375" style="207" customWidth="1"/>
    <col min="6902" max="6902" width="24.42578125" style="207" customWidth="1"/>
    <col min="6903" max="6903" width="14.5703125" style="207" customWidth="1"/>
    <col min="6904" max="6904" width="5.85546875" style="207" customWidth="1"/>
    <col min="6905" max="6908" width="8.7109375" style="207" customWidth="1"/>
    <col min="6909" max="6909" width="7.140625" style="207" customWidth="1"/>
    <col min="6910" max="6910" width="10.7109375" style="207" customWidth="1"/>
    <col min="6911" max="6914" width="12" style="207" customWidth="1"/>
    <col min="6915" max="6924" width="10.28515625" style="207" customWidth="1"/>
    <col min="6925" max="6926" width="9.140625" style="207"/>
    <col min="6927" max="6927" width="10.85546875" style="207" customWidth="1"/>
    <col min="6928" max="7156" width="9.140625" style="207"/>
    <col min="7157" max="7157" width="4.7109375" style="207" customWidth="1"/>
    <col min="7158" max="7158" width="24.42578125" style="207" customWidth="1"/>
    <col min="7159" max="7159" width="14.5703125" style="207" customWidth="1"/>
    <col min="7160" max="7160" width="5.85546875" style="207" customWidth="1"/>
    <col min="7161" max="7164" width="8.7109375" style="207" customWidth="1"/>
    <col min="7165" max="7165" width="7.140625" style="207" customWidth="1"/>
    <col min="7166" max="7166" width="10.7109375" style="207" customWidth="1"/>
    <col min="7167" max="7170" width="12" style="207" customWidth="1"/>
    <col min="7171" max="7180" width="10.28515625" style="207" customWidth="1"/>
    <col min="7181" max="7182" width="9.140625" style="207"/>
    <col min="7183" max="7183" width="10.85546875" style="207" customWidth="1"/>
    <col min="7184" max="7412" width="9.140625" style="207"/>
    <col min="7413" max="7413" width="4.7109375" style="207" customWidth="1"/>
    <col min="7414" max="7414" width="24.42578125" style="207" customWidth="1"/>
    <col min="7415" max="7415" width="14.5703125" style="207" customWidth="1"/>
    <col min="7416" max="7416" width="5.85546875" style="207" customWidth="1"/>
    <col min="7417" max="7420" width="8.7109375" style="207" customWidth="1"/>
    <col min="7421" max="7421" width="7.140625" style="207" customWidth="1"/>
    <col min="7422" max="7422" width="10.7109375" style="207" customWidth="1"/>
    <col min="7423" max="7426" width="12" style="207" customWidth="1"/>
    <col min="7427" max="7436" width="10.28515625" style="207" customWidth="1"/>
    <col min="7437" max="7438" width="9.140625" style="207"/>
    <col min="7439" max="7439" width="10.85546875" style="207" customWidth="1"/>
    <col min="7440" max="7668" width="9.140625" style="207"/>
    <col min="7669" max="7669" width="4.7109375" style="207" customWidth="1"/>
    <col min="7670" max="7670" width="24.42578125" style="207" customWidth="1"/>
    <col min="7671" max="7671" width="14.5703125" style="207" customWidth="1"/>
    <col min="7672" max="7672" width="5.85546875" style="207" customWidth="1"/>
    <col min="7673" max="7676" width="8.7109375" style="207" customWidth="1"/>
    <col min="7677" max="7677" width="7.140625" style="207" customWidth="1"/>
    <col min="7678" max="7678" width="10.7109375" style="207" customWidth="1"/>
    <col min="7679" max="7682" width="12" style="207" customWidth="1"/>
    <col min="7683" max="7692" width="10.28515625" style="207" customWidth="1"/>
    <col min="7693" max="7694" width="9.140625" style="207"/>
    <col min="7695" max="7695" width="10.85546875" style="207" customWidth="1"/>
    <col min="7696" max="7924" width="9.140625" style="207"/>
    <col min="7925" max="7925" width="4.7109375" style="207" customWidth="1"/>
    <col min="7926" max="7926" width="24.42578125" style="207" customWidth="1"/>
    <col min="7927" max="7927" width="14.5703125" style="207" customWidth="1"/>
    <col min="7928" max="7928" width="5.85546875" style="207" customWidth="1"/>
    <col min="7929" max="7932" width="8.7109375" style="207" customWidth="1"/>
    <col min="7933" max="7933" width="7.140625" style="207" customWidth="1"/>
    <col min="7934" max="7934" width="10.7109375" style="207" customWidth="1"/>
    <col min="7935" max="7938" width="12" style="207" customWidth="1"/>
    <col min="7939" max="7948" width="10.28515625" style="207" customWidth="1"/>
    <col min="7949" max="7950" width="9.140625" style="207"/>
    <col min="7951" max="7951" width="10.85546875" style="207" customWidth="1"/>
    <col min="7952" max="8180" width="9.140625" style="207"/>
    <col min="8181" max="8181" width="4.7109375" style="207" customWidth="1"/>
    <col min="8182" max="8182" width="24.42578125" style="207" customWidth="1"/>
    <col min="8183" max="8183" width="14.5703125" style="207" customWidth="1"/>
    <col min="8184" max="8184" width="5.85546875" style="207" customWidth="1"/>
    <col min="8185" max="8188" width="8.7109375" style="207" customWidth="1"/>
    <col min="8189" max="8189" width="7.140625" style="207" customWidth="1"/>
    <col min="8190" max="8190" width="10.7109375" style="207" customWidth="1"/>
    <col min="8191" max="8194" width="12" style="207" customWidth="1"/>
    <col min="8195" max="8204" width="10.28515625" style="207" customWidth="1"/>
    <col min="8205" max="8206" width="9.140625" style="207"/>
    <col min="8207" max="8207" width="10.85546875" style="207" customWidth="1"/>
    <col min="8208" max="8436" width="9.140625" style="207"/>
    <col min="8437" max="8437" width="4.7109375" style="207" customWidth="1"/>
    <col min="8438" max="8438" width="24.42578125" style="207" customWidth="1"/>
    <col min="8439" max="8439" width="14.5703125" style="207" customWidth="1"/>
    <col min="8440" max="8440" width="5.85546875" style="207" customWidth="1"/>
    <col min="8441" max="8444" width="8.7109375" style="207" customWidth="1"/>
    <col min="8445" max="8445" width="7.140625" style="207" customWidth="1"/>
    <col min="8446" max="8446" width="10.7109375" style="207" customWidth="1"/>
    <col min="8447" max="8450" width="12" style="207" customWidth="1"/>
    <col min="8451" max="8460" width="10.28515625" style="207" customWidth="1"/>
    <col min="8461" max="8462" width="9.140625" style="207"/>
    <col min="8463" max="8463" width="10.85546875" style="207" customWidth="1"/>
    <col min="8464" max="8692" width="9.140625" style="207"/>
    <col min="8693" max="8693" width="4.7109375" style="207" customWidth="1"/>
    <col min="8694" max="8694" width="24.42578125" style="207" customWidth="1"/>
    <col min="8695" max="8695" width="14.5703125" style="207" customWidth="1"/>
    <col min="8696" max="8696" width="5.85546875" style="207" customWidth="1"/>
    <col min="8697" max="8700" width="8.7109375" style="207" customWidth="1"/>
    <col min="8701" max="8701" width="7.140625" style="207" customWidth="1"/>
    <col min="8702" max="8702" width="10.7109375" style="207" customWidth="1"/>
    <col min="8703" max="8706" width="12" style="207" customWidth="1"/>
    <col min="8707" max="8716" width="10.28515625" style="207" customWidth="1"/>
    <col min="8717" max="8718" width="9.140625" style="207"/>
    <col min="8719" max="8719" width="10.85546875" style="207" customWidth="1"/>
    <col min="8720" max="8948" width="9.140625" style="207"/>
    <col min="8949" max="8949" width="4.7109375" style="207" customWidth="1"/>
    <col min="8950" max="8950" width="24.42578125" style="207" customWidth="1"/>
    <col min="8951" max="8951" width="14.5703125" style="207" customWidth="1"/>
    <col min="8952" max="8952" width="5.85546875" style="207" customWidth="1"/>
    <col min="8953" max="8956" width="8.7109375" style="207" customWidth="1"/>
    <col min="8957" max="8957" width="7.140625" style="207" customWidth="1"/>
    <col min="8958" max="8958" width="10.7109375" style="207" customWidth="1"/>
    <col min="8959" max="8962" width="12" style="207" customWidth="1"/>
    <col min="8963" max="8972" width="10.28515625" style="207" customWidth="1"/>
    <col min="8973" max="8974" width="9.140625" style="207"/>
    <col min="8975" max="8975" width="10.85546875" style="207" customWidth="1"/>
    <col min="8976" max="9204" width="9.140625" style="207"/>
    <col min="9205" max="9205" width="4.7109375" style="207" customWidth="1"/>
    <col min="9206" max="9206" width="24.42578125" style="207" customWidth="1"/>
    <col min="9207" max="9207" width="14.5703125" style="207" customWidth="1"/>
    <col min="9208" max="9208" width="5.85546875" style="207" customWidth="1"/>
    <col min="9209" max="9212" width="8.7109375" style="207" customWidth="1"/>
    <col min="9213" max="9213" width="7.140625" style="207" customWidth="1"/>
    <col min="9214" max="9214" width="10.7109375" style="207" customWidth="1"/>
    <col min="9215" max="9218" width="12" style="207" customWidth="1"/>
    <col min="9219" max="9228" width="10.28515625" style="207" customWidth="1"/>
    <col min="9229" max="9230" width="9.140625" style="207"/>
    <col min="9231" max="9231" width="10.85546875" style="207" customWidth="1"/>
    <col min="9232" max="9460" width="9.140625" style="207"/>
    <col min="9461" max="9461" width="4.7109375" style="207" customWidth="1"/>
    <col min="9462" max="9462" width="24.42578125" style="207" customWidth="1"/>
    <col min="9463" max="9463" width="14.5703125" style="207" customWidth="1"/>
    <col min="9464" max="9464" width="5.85546875" style="207" customWidth="1"/>
    <col min="9465" max="9468" width="8.7109375" style="207" customWidth="1"/>
    <col min="9469" max="9469" width="7.140625" style="207" customWidth="1"/>
    <col min="9470" max="9470" width="10.7109375" style="207" customWidth="1"/>
    <col min="9471" max="9474" width="12" style="207" customWidth="1"/>
    <col min="9475" max="9484" width="10.28515625" style="207" customWidth="1"/>
    <col min="9485" max="9486" width="9.140625" style="207"/>
    <col min="9487" max="9487" width="10.85546875" style="207" customWidth="1"/>
    <col min="9488" max="9716" width="9.140625" style="207"/>
    <col min="9717" max="9717" width="4.7109375" style="207" customWidth="1"/>
    <col min="9718" max="9718" width="24.42578125" style="207" customWidth="1"/>
    <col min="9719" max="9719" width="14.5703125" style="207" customWidth="1"/>
    <col min="9720" max="9720" width="5.85546875" style="207" customWidth="1"/>
    <col min="9721" max="9724" width="8.7109375" style="207" customWidth="1"/>
    <col min="9725" max="9725" width="7.140625" style="207" customWidth="1"/>
    <col min="9726" max="9726" width="10.7109375" style="207" customWidth="1"/>
    <col min="9727" max="9730" width="12" style="207" customWidth="1"/>
    <col min="9731" max="9740" width="10.28515625" style="207" customWidth="1"/>
    <col min="9741" max="9742" width="9.140625" style="207"/>
    <col min="9743" max="9743" width="10.85546875" style="207" customWidth="1"/>
    <col min="9744" max="9972" width="9.140625" style="207"/>
    <col min="9973" max="9973" width="4.7109375" style="207" customWidth="1"/>
    <col min="9974" max="9974" width="24.42578125" style="207" customWidth="1"/>
    <col min="9975" max="9975" width="14.5703125" style="207" customWidth="1"/>
    <col min="9976" max="9976" width="5.85546875" style="207" customWidth="1"/>
    <col min="9977" max="9980" width="8.7109375" style="207" customWidth="1"/>
    <col min="9981" max="9981" width="7.140625" style="207" customWidth="1"/>
    <col min="9982" max="9982" width="10.7109375" style="207" customWidth="1"/>
    <col min="9983" max="9986" width="12" style="207" customWidth="1"/>
    <col min="9987" max="9996" width="10.28515625" style="207" customWidth="1"/>
    <col min="9997" max="9998" width="9.140625" style="207"/>
    <col min="9999" max="9999" width="10.85546875" style="207" customWidth="1"/>
    <col min="10000" max="10228" width="9.140625" style="207"/>
    <col min="10229" max="10229" width="4.7109375" style="207" customWidth="1"/>
    <col min="10230" max="10230" width="24.42578125" style="207" customWidth="1"/>
    <col min="10231" max="10231" width="14.5703125" style="207" customWidth="1"/>
    <col min="10232" max="10232" width="5.85546875" style="207" customWidth="1"/>
    <col min="10233" max="10236" width="8.7109375" style="207" customWidth="1"/>
    <col min="10237" max="10237" width="7.140625" style="207" customWidth="1"/>
    <col min="10238" max="10238" width="10.7109375" style="207" customWidth="1"/>
    <col min="10239" max="10242" width="12" style="207" customWidth="1"/>
    <col min="10243" max="10252" width="10.28515625" style="207" customWidth="1"/>
    <col min="10253" max="10254" width="9.140625" style="207"/>
    <col min="10255" max="10255" width="10.85546875" style="207" customWidth="1"/>
    <col min="10256" max="10484" width="9.140625" style="207"/>
    <col min="10485" max="10485" width="4.7109375" style="207" customWidth="1"/>
    <col min="10486" max="10486" width="24.42578125" style="207" customWidth="1"/>
    <col min="10487" max="10487" width="14.5703125" style="207" customWidth="1"/>
    <col min="10488" max="10488" width="5.85546875" style="207" customWidth="1"/>
    <col min="10489" max="10492" width="8.7109375" style="207" customWidth="1"/>
    <col min="10493" max="10493" width="7.140625" style="207" customWidth="1"/>
    <col min="10494" max="10494" width="10.7109375" style="207" customWidth="1"/>
    <col min="10495" max="10498" width="12" style="207" customWidth="1"/>
    <col min="10499" max="10508" width="10.28515625" style="207" customWidth="1"/>
    <col min="10509" max="10510" width="9.140625" style="207"/>
    <col min="10511" max="10511" width="10.85546875" style="207" customWidth="1"/>
    <col min="10512" max="10740" width="9.140625" style="207"/>
    <col min="10741" max="10741" width="4.7109375" style="207" customWidth="1"/>
    <col min="10742" max="10742" width="24.42578125" style="207" customWidth="1"/>
    <col min="10743" max="10743" width="14.5703125" style="207" customWidth="1"/>
    <col min="10744" max="10744" width="5.85546875" style="207" customWidth="1"/>
    <col min="10745" max="10748" width="8.7109375" style="207" customWidth="1"/>
    <col min="10749" max="10749" width="7.140625" style="207" customWidth="1"/>
    <col min="10750" max="10750" width="10.7109375" style="207" customWidth="1"/>
    <col min="10751" max="10754" width="12" style="207" customWidth="1"/>
    <col min="10755" max="10764" width="10.28515625" style="207" customWidth="1"/>
    <col min="10765" max="10766" width="9.140625" style="207"/>
    <col min="10767" max="10767" width="10.85546875" style="207" customWidth="1"/>
    <col min="10768" max="10996" width="9.140625" style="207"/>
    <col min="10997" max="10997" width="4.7109375" style="207" customWidth="1"/>
    <col min="10998" max="10998" width="24.42578125" style="207" customWidth="1"/>
    <col min="10999" max="10999" width="14.5703125" style="207" customWidth="1"/>
    <col min="11000" max="11000" width="5.85546875" style="207" customWidth="1"/>
    <col min="11001" max="11004" width="8.7109375" style="207" customWidth="1"/>
    <col min="11005" max="11005" width="7.140625" style="207" customWidth="1"/>
    <col min="11006" max="11006" width="10.7109375" style="207" customWidth="1"/>
    <col min="11007" max="11010" width="12" style="207" customWidth="1"/>
    <col min="11011" max="11020" width="10.28515625" style="207" customWidth="1"/>
    <col min="11021" max="11022" width="9.140625" style="207"/>
    <col min="11023" max="11023" width="10.85546875" style="207" customWidth="1"/>
    <col min="11024" max="11252" width="9.140625" style="207"/>
    <col min="11253" max="11253" width="4.7109375" style="207" customWidth="1"/>
    <col min="11254" max="11254" width="24.42578125" style="207" customWidth="1"/>
    <col min="11255" max="11255" width="14.5703125" style="207" customWidth="1"/>
    <col min="11256" max="11256" width="5.85546875" style="207" customWidth="1"/>
    <col min="11257" max="11260" width="8.7109375" style="207" customWidth="1"/>
    <col min="11261" max="11261" width="7.140625" style="207" customWidth="1"/>
    <col min="11262" max="11262" width="10.7109375" style="207" customWidth="1"/>
    <col min="11263" max="11266" width="12" style="207" customWidth="1"/>
    <col min="11267" max="11276" width="10.28515625" style="207" customWidth="1"/>
    <col min="11277" max="11278" width="9.140625" style="207"/>
    <col min="11279" max="11279" width="10.85546875" style="207" customWidth="1"/>
    <col min="11280" max="11508" width="9.140625" style="207"/>
    <col min="11509" max="11509" width="4.7109375" style="207" customWidth="1"/>
    <col min="11510" max="11510" width="24.42578125" style="207" customWidth="1"/>
    <col min="11511" max="11511" width="14.5703125" style="207" customWidth="1"/>
    <col min="11512" max="11512" width="5.85546875" style="207" customWidth="1"/>
    <col min="11513" max="11516" width="8.7109375" style="207" customWidth="1"/>
    <col min="11517" max="11517" width="7.140625" style="207" customWidth="1"/>
    <col min="11518" max="11518" width="10.7109375" style="207" customWidth="1"/>
    <col min="11519" max="11522" width="12" style="207" customWidth="1"/>
    <col min="11523" max="11532" width="10.28515625" style="207" customWidth="1"/>
    <col min="11533" max="11534" width="9.140625" style="207"/>
    <col min="11535" max="11535" width="10.85546875" style="207" customWidth="1"/>
    <col min="11536" max="11764" width="9.140625" style="207"/>
    <col min="11765" max="11765" width="4.7109375" style="207" customWidth="1"/>
    <col min="11766" max="11766" width="24.42578125" style="207" customWidth="1"/>
    <col min="11767" max="11767" width="14.5703125" style="207" customWidth="1"/>
    <col min="11768" max="11768" width="5.85546875" style="207" customWidth="1"/>
    <col min="11769" max="11772" width="8.7109375" style="207" customWidth="1"/>
    <col min="11773" max="11773" width="7.140625" style="207" customWidth="1"/>
    <col min="11774" max="11774" width="10.7109375" style="207" customWidth="1"/>
    <col min="11775" max="11778" width="12" style="207" customWidth="1"/>
    <col min="11779" max="11788" width="10.28515625" style="207" customWidth="1"/>
    <col min="11789" max="11790" width="9.140625" style="207"/>
    <col min="11791" max="11791" width="10.85546875" style="207" customWidth="1"/>
    <col min="11792" max="12020" width="9.140625" style="207"/>
    <col min="12021" max="12021" width="4.7109375" style="207" customWidth="1"/>
    <col min="12022" max="12022" width="24.42578125" style="207" customWidth="1"/>
    <col min="12023" max="12023" width="14.5703125" style="207" customWidth="1"/>
    <col min="12024" max="12024" width="5.85546875" style="207" customWidth="1"/>
    <col min="12025" max="12028" width="8.7109375" style="207" customWidth="1"/>
    <col min="12029" max="12029" width="7.140625" style="207" customWidth="1"/>
    <col min="12030" max="12030" width="10.7109375" style="207" customWidth="1"/>
    <col min="12031" max="12034" width="12" style="207" customWidth="1"/>
    <col min="12035" max="12044" width="10.28515625" style="207" customWidth="1"/>
    <col min="12045" max="12046" width="9.140625" style="207"/>
    <col min="12047" max="12047" width="10.85546875" style="207" customWidth="1"/>
    <col min="12048" max="12276" width="9.140625" style="207"/>
    <col min="12277" max="12277" width="4.7109375" style="207" customWidth="1"/>
    <col min="12278" max="12278" width="24.42578125" style="207" customWidth="1"/>
    <col min="12279" max="12279" width="14.5703125" style="207" customWidth="1"/>
    <col min="12280" max="12280" width="5.85546875" style="207" customWidth="1"/>
    <col min="12281" max="12284" width="8.7109375" style="207" customWidth="1"/>
    <col min="12285" max="12285" width="7.140625" style="207" customWidth="1"/>
    <col min="12286" max="12286" width="10.7109375" style="207" customWidth="1"/>
    <col min="12287" max="12290" width="12" style="207" customWidth="1"/>
    <col min="12291" max="12300" width="10.28515625" style="207" customWidth="1"/>
    <col min="12301" max="12302" width="9.140625" style="207"/>
    <col min="12303" max="12303" width="10.85546875" style="207" customWidth="1"/>
    <col min="12304" max="12532" width="9.140625" style="207"/>
    <col min="12533" max="12533" width="4.7109375" style="207" customWidth="1"/>
    <col min="12534" max="12534" width="24.42578125" style="207" customWidth="1"/>
    <col min="12535" max="12535" width="14.5703125" style="207" customWidth="1"/>
    <col min="12536" max="12536" width="5.85546875" style="207" customWidth="1"/>
    <col min="12537" max="12540" width="8.7109375" style="207" customWidth="1"/>
    <col min="12541" max="12541" width="7.140625" style="207" customWidth="1"/>
    <col min="12542" max="12542" width="10.7109375" style="207" customWidth="1"/>
    <col min="12543" max="12546" width="12" style="207" customWidth="1"/>
    <col min="12547" max="12556" width="10.28515625" style="207" customWidth="1"/>
    <col min="12557" max="12558" width="9.140625" style="207"/>
    <col min="12559" max="12559" width="10.85546875" style="207" customWidth="1"/>
    <col min="12560" max="12788" width="9.140625" style="207"/>
    <col min="12789" max="12789" width="4.7109375" style="207" customWidth="1"/>
    <col min="12790" max="12790" width="24.42578125" style="207" customWidth="1"/>
    <col min="12791" max="12791" width="14.5703125" style="207" customWidth="1"/>
    <col min="12792" max="12792" width="5.85546875" style="207" customWidth="1"/>
    <col min="12793" max="12796" width="8.7109375" style="207" customWidth="1"/>
    <col min="12797" max="12797" width="7.140625" style="207" customWidth="1"/>
    <col min="12798" max="12798" width="10.7109375" style="207" customWidth="1"/>
    <col min="12799" max="12802" width="12" style="207" customWidth="1"/>
    <col min="12803" max="12812" width="10.28515625" style="207" customWidth="1"/>
    <col min="12813" max="12814" width="9.140625" style="207"/>
    <col min="12815" max="12815" width="10.85546875" style="207" customWidth="1"/>
    <col min="12816" max="13044" width="9.140625" style="207"/>
    <col min="13045" max="13045" width="4.7109375" style="207" customWidth="1"/>
    <col min="13046" max="13046" width="24.42578125" style="207" customWidth="1"/>
    <col min="13047" max="13047" width="14.5703125" style="207" customWidth="1"/>
    <col min="13048" max="13048" width="5.85546875" style="207" customWidth="1"/>
    <col min="13049" max="13052" width="8.7109375" style="207" customWidth="1"/>
    <col min="13053" max="13053" width="7.140625" style="207" customWidth="1"/>
    <col min="13054" max="13054" width="10.7109375" style="207" customWidth="1"/>
    <col min="13055" max="13058" width="12" style="207" customWidth="1"/>
    <col min="13059" max="13068" width="10.28515625" style="207" customWidth="1"/>
    <col min="13069" max="13070" width="9.140625" style="207"/>
    <col min="13071" max="13071" width="10.85546875" style="207" customWidth="1"/>
    <col min="13072" max="13300" width="9.140625" style="207"/>
    <col min="13301" max="13301" width="4.7109375" style="207" customWidth="1"/>
    <col min="13302" max="13302" width="24.42578125" style="207" customWidth="1"/>
    <col min="13303" max="13303" width="14.5703125" style="207" customWidth="1"/>
    <col min="13304" max="13304" width="5.85546875" style="207" customWidth="1"/>
    <col min="13305" max="13308" width="8.7109375" style="207" customWidth="1"/>
    <col min="13309" max="13309" width="7.140625" style="207" customWidth="1"/>
    <col min="13310" max="13310" width="10.7109375" style="207" customWidth="1"/>
    <col min="13311" max="13314" width="12" style="207" customWidth="1"/>
    <col min="13315" max="13324" width="10.28515625" style="207" customWidth="1"/>
    <col min="13325" max="13326" width="9.140625" style="207"/>
    <col min="13327" max="13327" width="10.85546875" style="207" customWidth="1"/>
    <col min="13328" max="13556" width="9.140625" style="207"/>
    <col min="13557" max="13557" width="4.7109375" style="207" customWidth="1"/>
    <col min="13558" max="13558" width="24.42578125" style="207" customWidth="1"/>
    <col min="13559" max="13559" width="14.5703125" style="207" customWidth="1"/>
    <col min="13560" max="13560" width="5.85546875" style="207" customWidth="1"/>
    <col min="13561" max="13564" width="8.7109375" style="207" customWidth="1"/>
    <col min="13565" max="13565" width="7.140625" style="207" customWidth="1"/>
    <col min="13566" max="13566" width="10.7109375" style="207" customWidth="1"/>
    <col min="13567" max="13570" width="12" style="207" customWidth="1"/>
    <col min="13571" max="13580" width="10.28515625" style="207" customWidth="1"/>
    <col min="13581" max="13582" width="9.140625" style="207"/>
    <col min="13583" max="13583" width="10.85546875" style="207" customWidth="1"/>
    <col min="13584" max="13812" width="9.140625" style="207"/>
    <col min="13813" max="13813" width="4.7109375" style="207" customWidth="1"/>
    <col min="13814" max="13814" width="24.42578125" style="207" customWidth="1"/>
    <col min="13815" max="13815" width="14.5703125" style="207" customWidth="1"/>
    <col min="13816" max="13816" width="5.85546875" style="207" customWidth="1"/>
    <col min="13817" max="13820" width="8.7109375" style="207" customWidth="1"/>
    <col min="13821" max="13821" width="7.140625" style="207" customWidth="1"/>
    <col min="13822" max="13822" width="10.7109375" style="207" customWidth="1"/>
    <col min="13823" max="13826" width="12" style="207" customWidth="1"/>
    <col min="13827" max="13836" width="10.28515625" style="207" customWidth="1"/>
    <col min="13837" max="13838" width="9.140625" style="207"/>
    <col min="13839" max="13839" width="10.85546875" style="207" customWidth="1"/>
    <col min="13840" max="14068" width="9.140625" style="207"/>
    <col min="14069" max="14069" width="4.7109375" style="207" customWidth="1"/>
    <col min="14070" max="14070" width="24.42578125" style="207" customWidth="1"/>
    <col min="14071" max="14071" width="14.5703125" style="207" customWidth="1"/>
    <col min="14072" max="14072" width="5.85546875" style="207" customWidth="1"/>
    <col min="14073" max="14076" width="8.7109375" style="207" customWidth="1"/>
    <col min="14077" max="14077" width="7.140625" style="207" customWidth="1"/>
    <col min="14078" max="14078" width="10.7109375" style="207" customWidth="1"/>
    <col min="14079" max="14082" width="12" style="207" customWidth="1"/>
    <col min="14083" max="14092" width="10.28515625" style="207" customWidth="1"/>
    <col min="14093" max="14094" width="9.140625" style="207"/>
    <col min="14095" max="14095" width="10.85546875" style="207" customWidth="1"/>
    <col min="14096" max="14324" width="9.140625" style="207"/>
    <col min="14325" max="14325" width="4.7109375" style="207" customWidth="1"/>
    <col min="14326" max="14326" width="24.42578125" style="207" customWidth="1"/>
    <col min="14327" max="14327" width="14.5703125" style="207" customWidth="1"/>
    <col min="14328" max="14328" width="5.85546875" style="207" customWidth="1"/>
    <col min="14329" max="14332" width="8.7109375" style="207" customWidth="1"/>
    <col min="14333" max="14333" width="7.140625" style="207" customWidth="1"/>
    <col min="14334" max="14334" width="10.7109375" style="207" customWidth="1"/>
    <col min="14335" max="14338" width="12" style="207" customWidth="1"/>
    <col min="14339" max="14348" width="10.28515625" style="207" customWidth="1"/>
    <col min="14349" max="14350" width="9.140625" style="207"/>
    <col min="14351" max="14351" width="10.85546875" style="207" customWidth="1"/>
    <col min="14352" max="14580" width="9.140625" style="207"/>
    <col min="14581" max="14581" width="4.7109375" style="207" customWidth="1"/>
    <col min="14582" max="14582" width="24.42578125" style="207" customWidth="1"/>
    <col min="14583" max="14583" width="14.5703125" style="207" customWidth="1"/>
    <col min="14584" max="14584" width="5.85546875" style="207" customWidth="1"/>
    <col min="14585" max="14588" width="8.7109375" style="207" customWidth="1"/>
    <col min="14589" max="14589" width="7.140625" style="207" customWidth="1"/>
    <col min="14590" max="14590" width="10.7109375" style="207" customWidth="1"/>
    <col min="14591" max="14594" width="12" style="207" customWidth="1"/>
    <col min="14595" max="14604" width="10.28515625" style="207" customWidth="1"/>
    <col min="14605" max="14606" width="9.140625" style="207"/>
    <col min="14607" max="14607" width="10.85546875" style="207" customWidth="1"/>
    <col min="14608" max="14836" width="9.140625" style="207"/>
    <col min="14837" max="14837" width="4.7109375" style="207" customWidth="1"/>
    <col min="14838" max="14838" width="24.42578125" style="207" customWidth="1"/>
    <col min="14839" max="14839" width="14.5703125" style="207" customWidth="1"/>
    <col min="14840" max="14840" width="5.85546875" style="207" customWidth="1"/>
    <col min="14841" max="14844" width="8.7109375" style="207" customWidth="1"/>
    <col min="14845" max="14845" width="7.140625" style="207" customWidth="1"/>
    <col min="14846" max="14846" width="10.7109375" style="207" customWidth="1"/>
    <col min="14847" max="14850" width="12" style="207" customWidth="1"/>
    <col min="14851" max="14860" width="10.28515625" style="207" customWidth="1"/>
    <col min="14861" max="14862" width="9.140625" style="207"/>
    <col min="14863" max="14863" width="10.85546875" style="207" customWidth="1"/>
    <col min="14864" max="15092" width="9.140625" style="207"/>
    <col min="15093" max="15093" width="4.7109375" style="207" customWidth="1"/>
    <col min="15094" max="15094" width="24.42578125" style="207" customWidth="1"/>
    <col min="15095" max="15095" width="14.5703125" style="207" customWidth="1"/>
    <col min="15096" max="15096" width="5.85546875" style="207" customWidth="1"/>
    <col min="15097" max="15100" width="8.7109375" style="207" customWidth="1"/>
    <col min="15101" max="15101" width="7.140625" style="207" customWidth="1"/>
    <col min="15102" max="15102" width="10.7109375" style="207" customWidth="1"/>
    <col min="15103" max="15106" width="12" style="207" customWidth="1"/>
    <col min="15107" max="15116" width="10.28515625" style="207" customWidth="1"/>
    <col min="15117" max="15118" width="9.140625" style="207"/>
    <col min="15119" max="15119" width="10.85546875" style="207" customWidth="1"/>
    <col min="15120" max="15348" width="9.140625" style="207"/>
    <col min="15349" max="15349" width="4.7109375" style="207" customWidth="1"/>
    <col min="15350" max="15350" width="24.42578125" style="207" customWidth="1"/>
    <col min="15351" max="15351" width="14.5703125" style="207" customWidth="1"/>
    <col min="15352" max="15352" width="5.85546875" style="207" customWidth="1"/>
    <col min="15353" max="15356" width="8.7109375" style="207" customWidth="1"/>
    <col min="15357" max="15357" width="7.140625" style="207" customWidth="1"/>
    <col min="15358" max="15358" width="10.7109375" style="207" customWidth="1"/>
    <col min="15359" max="15362" width="12" style="207" customWidth="1"/>
    <col min="15363" max="15372" width="10.28515625" style="207" customWidth="1"/>
    <col min="15373" max="15374" width="9.140625" style="207"/>
    <col min="15375" max="15375" width="10.85546875" style="207" customWidth="1"/>
    <col min="15376" max="15604" width="9.140625" style="207"/>
    <col min="15605" max="15605" width="4.7109375" style="207" customWidth="1"/>
    <col min="15606" max="15606" width="24.42578125" style="207" customWidth="1"/>
    <col min="15607" max="15607" width="14.5703125" style="207" customWidth="1"/>
    <col min="15608" max="15608" width="5.85546875" style="207" customWidth="1"/>
    <col min="15609" max="15612" width="8.7109375" style="207" customWidth="1"/>
    <col min="15613" max="15613" width="7.140625" style="207" customWidth="1"/>
    <col min="15614" max="15614" width="10.7109375" style="207" customWidth="1"/>
    <col min="15615" max="15618" width="12" style="207" customWidth="1"/>
    <col min="15619" max="15628" width="10.28515625" style="207" customWidth="1"/>
    <col min="15629" max="15630" width="9.140625" style="207"/>
    <col min="15631" max="15631" width="10.85546875" style="207" customWidth="1"/>
    <col min="15632" max="15860" width="9.140625" style="207"/>
    <col min="15861" max="15861" width="4.7109375" style="207" customWidth="1"/>
    <col min="15862" max="15862" width="24.42578125" style="207" customWidth="1"/>
    <col min="15863" max="15863" width="14.5703125" style="207" customWidth="1"/>
    <col min="15864" max="15864" width="5.85546875" style="207" customWidth="1"/>
    <col min="15865" max="15868" width="8.7109375" style="207" customWidth="1"/>
    <col min="15869" max="15869" width="7.140625" style="207" customWidth="1"/>
    <col min="15870" max="15870" width="10.7109375" style="207" customWidth="1"/>
    <col min="15871" max="15874" width="12" style="207" customWidth="1"/>
    <col min="15875" max="15884" width="10.28515625" style="207" customWidth="1"/>
    <col min="15885" max="15886" width="9.140625" style="207"/>
    <col min="15887" max="15887" width="10.85546875" style="207" customWidth="1"/>
    <col min="15888" max="16116" width="9.140625" style="207"/>
    <col min="16117" max="16117" width="4.7109375" style="207" customWidth="1"/>
    <col min="16118" max="16118" width="24.42578125" style="207" customWidth="1"/>
    <col min="16119" max="16119" width="14.5703125" style="207" customWidth="1"/>
    <col min="16120" max="16120" width="5.85546875" style="207" customWidth="1"/>
    <col min="16121" max="16124" width="8.7109375" style="207" customWidth="1"/>
    <col min="16125" max="16125" width="7.140625" style="207" customWidth="1"/>
    <col min="16126" max="16126" width="10.7109375" style="207" customWidth="1"/>
    <col min="16127" max="16130" width="12" style="207" customWidth="1"/>
    <col min="16131" max="16140" width="10.28515625" style="207" customWidth="1"/>
    <col min="16141" max="16142" width="9.140625" style="207"/>
    <col min="16143" max="16143" width="10.85546875" style="207" customWidth="1"/>
    <col min="16144" max="16384" width="9.140625" style="207"/>
  </cols>
  <sheetData>
    <row r="1" spans="1:16" x14ac:dyDescent="0.25">
      <c r="A1" s="449" t="s">
        <v>1811</v>
      </c>
      <c r="B1" s="449"/>
      <c r="C1" s="449"/>
    </row>
    <row r="2" spans="1:16" x14ac:dyDescent="0.25">
      <c r="A2" s="449" t="s">
        <v>313</v>
      </c>
      <c r="B2" s="449"/>
      <c r="C2" s="449"/>
    </row>
    <row r="3" spans="1:16" x14ac:dyDescent="0.25">
      <c r="A3" s="449" t="s">
        <v>314</v>
      </c>
      <c r="B3" s="449"/>
      <c r="C3" s="449"/>
    </row>
    <row r="4" spans="1:16" x14ac:dyDescent="0.25">
      <c r="A4" s="450"/>
      <c r="B4" s="450"/>
      <c r="C4" s="208"/>
    </row>
    <row r="5" spans="1:16" ht="18.75" x14ac:dyDescent="0.25">
      <c r="A5" s="451" t="s">
        <v>2002</v>
      </c>
      <c r="B5" s="451"/>
      <c r="C5" s="451"/>
      <c r="D5" s="451"/>
      <c r="E5" s="451"/>
      <c r="F5" s="451"/>
      <c r="G5" s="451"/>
      <c r="H5" s="451"/>
      <c r="I5" s="451"/>
      <c r="J5" s="451"/>
      <c r="K5" s="451"/>
      <c r="L5" s="451"/>
      <c r="M5" s="451"/>
    </row>
    <row r="6" spans="1:16" ht="18.75" x14ac:dyDescent="0.25">
      <c r="A6" s="209"/>
      <c r="B6" s="209"/>
      <c r="C6" s="209"/>
      <c r="D6" s="209"/>
      <c r="E6" s="209"/>
      <c r="F6" s="209"/>
      <c r="G6" s="209"/>
      <c r="H6" s="209"/>
      <c r="I6" s="209"/>
      <c r="J6" s="209"/>
      <c r="K6" s="209"/>
      <c r="L6" s="209"/>
      <c r="M6" s="209"/>
    </row>
    <row r="7" spans="1:16" ht="75.75" customHeight="1" x14ac:dyDescent="0.25">
      <c r="A7" s="209"/>
      <c r="B7" s="209"/>
      <c r="C7" s="209"/>
      <c r="D7" s="210"/>
      <c r="E7" s="210"/>
      <c r="F7" s="210"/>
      <c r="G7" s="210"/>
      <c r="H7" s="210"/>
      <c r="I7" s="210"/>
      <c r="J7" s="210"/>
      <c r="K7" s="210"/>
      <c r="L7" s="210"/>
      <c r="M7" s="211" t="s">
        <v>1813</v>
      </c>
      <c r="N7" s="211" t="s">
        <v>1814</v>
      </c>
      <c r="O7" s="211" t="s">
        <v>1815</v>
      </c>
      <c r="P7" s="211"/>
    </row>
    <row r="8" spans="1:16" ht="15.6" customHeight="1" x14ac:dyDescent="0.25">
      <c r="A8" s="445" t="s">
        <v>0</v>
      </c>
      <c r="B8" s="445" t="s">
        <v>245</v>
      </c>
      <c r="C8" s="445" t="s">
        <v>376</v>
      </c>
      <c r="D8" s="447" t="s">
        <v>1816</v>
      </c>
      <c r="E8" s="448"/>
      <c r="F8" s="448"/>
      <c r="G8" s="448"/>
      <c r="H8" s="448"/>
      <c r="I8" s="448"/>
      <c r="J8" s="448"/>
      <c r="K8" s="448"/>
      <c r="L8" s="448"/>
      <c r="M8" s="448"/>
      <c r="N8" s="448"/>
      <c r="O8" s="212"/>
      <c r="P8" s="212"/>
    </row>
    <row r="9" spans="1:16" ht="39.75" customHeight="1" x14ac:dyDescent="0.25">
      <c r="A9" s="446"/>
      <c r="B9" s="446"/>
      <c r="C9" s="446"/>
      <c r="D9" s="214" t="s">
        <v>1827</v>
      </c>
      <c r="E9" s="213" t="s">
        <v>1828</v>
      </c>
      <c r="F9" s="213" t="s">
        <v>1829</v>
      </c>
      <c r="G9" s="213" t="s">
        <v>1817</v>
      </c>
      <c r="H9" s="213" t="s">
        <v>1818</v>
      </c>
      <c r="I9" s="213" t="s">
        <v>1819</v>
      </c>
      <c r="J9" s="213" t="s">
        <v>1820</v>
      </c>
      <c r="K9" s="213" t="s">
        <v>1821</v>
      </c>
      <c r="L9" s="213" t="s">
        <v>1822</v>
      </c>
      <c r="M9" s="213" t="s">
        <v>1823</v>
      </c>
      <c r="N9" s="213" t="s">
        <v>1824</v>
      </c>
      <c r="O9" s="213" t="s">
        <v>1825</v>
      </c>
      <c r="P9" s="213" t="s">
        <v>1826</v>
      </c>
    </row>
    <row r="10" spans="1:16" x14ac:dyDescent="0.25">
      <c r="A10" s="47" t="s">
        <v>1830</v>
      </c>
      <c r="B10" s="215" t="s">
        <v>190</v>
      </c>
      <c r="C10" s="47" t="s">
        <v>377</v>
      </c>
      <c r="D10" s="216" t="s">
        <v>346</v>
      </c>
      <c r="E10" s="216"/>
      <c r="F10" s="216"/>
      <c r="G10" s="216"/>
      <c r="H10" s="216"/>
      <c r="I10" s="216"/>
      <c r="J10" s="216"/>
      <c r="K10" s="216"/>
      <c r="L10" s="216"/>
      <c r="M10" s="216"/>
      <c r="N10" s="216"/>
      <c r="O10" s="216"/>
      <c r="P10" s="216"/>
    </row>
    <row r="11" spans="1:16" x14ac:dyDescent="0.25">
      <c r="A11" s="47" t="s">
        <v>1831</v>
      </c>
      <c r="B11" s="215" t="s">
        <v>1832</v>
      </c>
      <c r="C11" s="47"/>
      <c r="D11" s="216" t="s">
        <v>346</v>
      </c>
      <c r="E11" s="216"/>
      <c r="F11" s="216"/>
      <c r="G11" s="216"/>
      <c r="H11" s="216"/>
      <c r="I11" s="216"/>
      <c r="J11" s="216"/>
      <c r="K11" s="216"/>
      <c r="L11" s="216"/>
      <c r="M11" s="216"/>
      <c r="N11" s="216"/>
      <c r="O11" s="216"/>
      <c r="P11" s="216"/>
    </row>
    <row r="12" spans="1:16" x14ac:dyDescent="0.25">
      <c r="A12" s="47">
        <v>3</v>
      </c>
      <c r="B12" s="215" t="s">
        <v>192</v>
      </c>
      <c r="C12" s="47"/>
      <c r="D12" s="216" t="s">
        <v>346</v>
      </c>
      <c r="E12" s="216"/>
      <c r="F12" s="216"/>
      <c r="G12" s="216"/>
      <c r="H12" s="216"/>
      <c r="I12" s="216"/>
      <c r="J12" s="216"/>
      <c r="K12" s="216"/>
      <c r="L12" s="216"/>
      <c r="M12" s="216"/>
      <c r="N12" s="216" t="s">
        <v>346</v>
      </c>
      <c r="O12" s="216"/>
      <c r="P12" s="216"/>
    </row>
    <row r="13" spans="1:16" ht="31.5" x14ac:dyDescent="0.25">
      <c r="A13" s="47">
        <v>4</v>
      </c>
      <c r="B13" s="217" t="s">
        <v>191</v>
      </c>
      <c r="C13" s="218" t="s">
        <v>1833</v>
      </c>
      <c r="D13" s="216" t="s">
        <v>346</v>
      </c>
      <c r="E13" s="216"/>
      <c r="F13" s="216"/>
      <c r="G13" s="216"/>
      <c r="H13" s="216"/>
      <c r="I13" s="216"/>
      <c r="J13" s="216"/>
      <c r="K13" s="216"/>
      <c r="L13" s="216"/>
      <c r="M13" s="216"/>
      <c r="N13" s="216"/>
      <c r="O13" s="216"/>
      <c r="P13" s="216"/>
    </row>
    <row r="14" spans="1:16" x14ac:dyDescent="0.25">
      <c r="A14" s="47">
        <v>5</v>
      </c>
      <c r="B14" s="217" t="s">
        <v>13</v>
      </c>
      <c r="C14" s="218"/>
      <c r="D14" s="216" t="s">
        <v>346</v>
      </c>
      <c r="E14" s="216"/>
      <c r="F14" s="216"/>
      <c r="G14" s="216"/>
      <c r="H14" s="216"/>
      <c r="I14" s="216"/>
      <c r="J14" s="216"/>
      <c r="K14" s="216"/>
      <c r="L14" s="216"/>
      <c r="M14" s="216"/>
      <c r="N14" s="216"/>
      <c r="O14" s="216"/>
      <c r="P14" s="216"/>
    </row>
    <row r="15" spans="1:16" x14ac:dyDescent="0.25">
      <c r="A15" s="47">
        <v>6</v>
      </c>
      <c r="B15" s="219" t="s">
        <v>1834</v>
      </c>
      <c r="C15" s="220"/>
      <c r="D15" s="216" t="s">
        <v>1835</v>
      </c>
      <c r="E15" s="216"/>
      <c r="F15" s="216"/>
      <c r="G15" s="216"/>
      <c r="H15" s="216"/>
      <c r="I15" s="216"/>
      <c r="J15" s="216"/>
      <c r="K15" s="216"/>
      <c r="L15" s="216"/>
      <c r="M15" s="216"/>
      <c r="N15" s="216"/>
      <c r="O15" s="216"/>
      <c r="P15" s="216"/>
    </row>
    <row r="16" spans="1:16" x14ac:dyDescent="0.25">
      <c r="A16" s="47">
        <v>8</v>
      </c>
      <c r="B16" s="219" t="s">
        <v>1836</v>
      </c>
      <c r="C16" s="220"/>
      <c r="D16" s="216" t="s">
        <v>1835</v>
      </c>
      <c r="E16" s="216"/>
      <c r="F16" s="216"/>
      <c r="G16" s="216"/>
      <c r="H16" s="216"/>
      <c r="I16" s="216"/>
      <c r="J16" s="216"/>
      <c r="K16" s="216"/>
      <c r="L16" s="216"/>
      <c r="M16" s="216"/>
      <c r="N16" s="216"/>
      <c r="O16" s="216"/>
      <c r="P16" s="216"/>
    </row>
    <row r="17" spans="1:16" x14ac:dyDescent="0.25">
      <c r="A17" s="47">
        <v>9</v>
      </c>
      <c r="B17" s="219" t="s">
        <v>168</v>
      </c>
      <c r="C17" s="220"/>
      <c r="D17" s="216"/>
      <c r="E17" s="216"/>
      <c r="F17" s="216"/>
      <c r="G17" s="216"/>
      <c r="H17" s="216"/>
      <c r="I17" s="216"/>
      <c r="J17" s="216"/>
      <c r="K17" s="216"/>
      <c r="L17" s="216"/>
      <c r="M17" s="216"/>
      <c r="N17" s="216"/>
      <c r="O17" s="216"/>
      <c r="P17" s="216"/>
    </row>
    <row r="18" spans="1:16" x14ac:dyDescent="0.25">
      <c r="A18" s="47">
        <v>10</v>
      </c>
      <c r="B18" s="219" t="s">
        <v>169</v>
      </c>
      <c r="C18" s="220"/>
      <c r="D18" s="216" t="s">
        <v>346</v>
      </c>
      <c r="E18" s="216"/>
      <c r="F18" s="216"/>
      <c r="G18" s="216"/>
      <c r="H18" s="216"/>
      <c r="I18" s="216"/>
      <c r="J18" s="216"/>
      <c r="K18" s="216"/>
      <c r="L18" s="216"/>
      <c r="M18" s="216"/>
      <c r="N18" s="216"/>
      <c r="O18" s="216" t="s">
        <v>346</v>
      </c>
      <c r="P18" s="216"/>
    </row>
    <row r="19" spans="1:16" x14ac:dyDescent="0.25">
      <c r="A19" s="47">
        <v>11</v>
      </c>
      <c r="B19" s="219" t="s">
        <v>170</v>
      </c>
      <c r="C19" s="220"/>
      <c r="D19" s="216"/>
      <c r="E19" s="216"/>
      <c r="F19" s="216"/>
      <c r="G19" s="216"/>
      <c r="H19" s="216"/>
      <c r="I19" s="216"/>
      <c r="J19" s="216"/>
      <c r="K19" s="216"/>
      <c r="L19" s="216"/>
      <c r="M19" s="216"/>
      <c r="N19" s="216"/>
      <c r="O19" s="216"/>
      <c r="P19" s="216"/>
    </row>
    <row r="20" spans="1:16" x14ac:dyDescent="0.25">
      <c r="A20" s="47">
        <v>12</v>
      </c>
      <c r="B20" s="219" t="s">
        <v>171</v>
      </c>
      <c r="C20" s="220"/>
      <c r="D20" s="216"/>
      <c r="E20" s="216"/>
      <c r="F20" s="216"/>
      <c r="G20" s="216"/>
      <c r="H20" s="216"/>
      <c r="I20" s="216"/>
      <c r="J20" s="216"/>
      <c r="K20" s="216"/>
      <c r="L20" s="216"/>
      <c r="M20" s="216"/>
      <c r="N20" s="216"/>
      <c r="O20" s="216"/>
      <c r="P20" s="216"/>
    </row>
    <row r="21" spans="1:16" x14ac:dyDescent="0.25">
      <c r="A21" s="47">
        <v>13</v>
      </c>
      <c r="B21" s="219" t="s">
        <v>172</v>
      </c>
      <c r="C21" s="220"/>
      <c r="D21" s="216"/>
      <c r="E21" s="216"/>
      <c r="F21" s="216"/>
      <c r="G21" s="216"/>
      <c r="H21" s="216"/>
      <c r="I21" s="216"/>
      <c r="J21" s="216"/>
      <c r="K21" s="216"/>
      <c r="L21" s="216"/>
      <c r="M21" s="216"/>
      <c r="N21" s="216"/>
      <c r="O21" s="216"/>
      <c r="P21" s="216"/>
    </row>
    <row r="22" spans="1:16" x14ac:dyDescent="0.25">
      <c r="A22" s="47">
        <v>14</v>
      </c>
      <c r="B22" s="219" t="s">
        <v>178</v>
      </c>
      <c r="C22" s="220"/>
      <c r="D22" s="216" t="s">
        <v>1835</v>
      </c>
      <c r="E22" s="216"/>
      <c r="F22" s="216"/>
      <c r="G22" s="216"/>
      <c r="H22" s="216"/>
      <c r="I22" s="216"/>
      <c r="J22" s="216"/>
      <c r="K22" s="216"/>
      <c r="L22" s="216"/>
      <c r="M22" s="216"/>
      <c r="N22" s="216"/>
      <c r="O22" s="216"/>
      <c r="P22" s="216"/>
    </row>
    <row r="23" spans="1:16" x14ac:dyDescent="0.25">
      <c r="A23" s="47">
        <v>15</v>
      </c>
      <c r="B23" s="219" t="s">
        <v>160</v>
      </c>
      <c r="C23" s="220"/>
      <c r="D23" s="216"/>
      <c r="E23" s="216"/>
      <c r="F23" s="216"/>
      <c r="G23" s="216"/>
      <c r="H23" s="216"/>
      <c r="I23" s="216"/>
      <c r="J23" s="216"/>
      <c r="K23" s="216"/>
      <c r="L23" s="216"/>
      <c r="M23" s="216"/>
      <c r="N23" s="216"/>
      <c r="O23" s="216"/>
      <c r="P23" s="216"/>
    </row>
    <row r="24" spans="1:16" x14ac:dyDescent="0.25">
      <c r="A24" s="47">
        <v>16</v>
      </c>
      <c r="B24" s="219" t="s">
        <v>173</v>
      </c>
      <c r="C24" s="220"/>
      <c r="D24" s="216"/>
      <c r="E24" s="216"/>
      <c r="F24" s="216"/>
      <c r="G24" s="216"/>
      <c r="H24" s="216"/>
      <c r="I24" s="216"/>
      <c r="J24" s="216"/>
      <c r="K24" s="216"/>
      <c r="L24" s="216"/>
      <c r="M24" s="216"/>
      <c r="N24" s="216"/>
      <c r="O24" s="216"/>
      <c r="P24" s="216"/>
    </row>
    <row r="25" spans="1:16" x14ac:dyDescent="0.25">
      <c r="A25" s="47">
        <v>17</v>
      </c>
      <c r="B25" s="219" t="s">
        <v>43</v>
      </c>
      <c r="C25" s="220"/>
      <c r="D25" s="216"/>
      <c r="E25" s="216"/>
      <c r="F25" s="216"/>
      <c r="G25" s="216"/>
      <c r="H25" s="216"/>
      <c r="I25" s="216"/>
      <c r="J25" s="216"/>
      <c r="K25" s="216"/>
      <c r="L25" s="216"/>
      <c r="M25" s="216"/>
      <c r="N25" s="216"/>
      <c r="O25" s="216"/>
      <c r="P25" s="216"/>
    </row>
    <row r="26" spans="1:16" x14ac:dyDescent="0.25">
      <c r="A26" s="47">
        <v>18</v>
      </c>
      <c r="B26" s="219" t="s">
        <v>179</v>
      </c>
      <c r="C26" s="220"/>
      <c r="D26" s="216"/>
      <c r="E26" s="216"/>
      <c r="F26" s="216"/>
      <c r="G26" s="216"/>
      <c r="H26" s="216"/>
      <c r="I26" s="216"/>
      <c r="J26" s="216"/>
      <c r="K26" s="216"/>
      <c r="L26" s="216"/>
      <c r="M26" s="216"/>
      <c r="N26" s="216"/>
      <c r="O26" s="216"/>
      <c r="P26" s="216"/>
    </row>
    <row r="27" spans="1:16" x14ac:dyDescent="0.25">
      <c r="A27" s="47">
        <v>19</v>
      </c>
      <c r="B27" s="219" t="s">
        <v>1837</v>
      </c>
      <c r="C27" s="220"/>
      <c r="D27" s="216" t="s">
        <v>346</v>
      </c>
      <c r="E27" s="216"/>
      <c r="F27" s="216"/>
      <c r="G27" s="216"/>
      <c r="H27" s="216"/>
      <c r="I27" s="216"/>
      <c r="J27" s="216"/>
      <c r="K27" s="216"/>
      <c r="L27" s="216"/>
      <c r="M27" s="216"/>
      <c r="N27" s="216"/>
      <c r="O27" s="216"/>
      <c r="P27" s="216"/>
    </row>
    <row r="28" spans="1:16" x14ac:dyDescent="0.25">
      <c r="A28" s="47">
        <v>20</v>
      </c>
      <c r="B28" s="219" t="s">
        <v>180</v>
      </c>
      <c r="C28" s="220"/>
      <c r="D28" s="216"/>
      <c r="E28" s="216"/>
      <c r="F28" s="216"/>
      <c r="G28" s="216"/>
      <c r="H28" s="216"/>
      <c r="I28" s="216"/>
      <c r="J28" s="216"/>
      <c r="K28" s="216"/>
      <c r="L28" s="216"/>
      <c r="M28" s="216"/>
      <c r="N28" s="216"/>
      <c r="O28" s="216"/>
      <c r="P28" s="216"/>
    </row>
    <row r="29" spans="1:16" x14ac:dyDescent="0.25">
      <c r="A29" s="47">
        <v>21</v>
      </c>
      <c r="B29" s="219" t="s">
        <v>1838</v>
      </c>
      <c r="C29" s="220"/>
      <c r="D29" s="216"/>
      <c r="E29" s="216"/>
      <c r="F29" s="216"/>
      <c r="G29" s="216"/>
      <c r="H29" s="216"/>
      <c r="I29" s="216"/>
      <c r="J29" s="216"/>
      <c r="K29" s="216"/>
      <c r="L29" s="216"/>
      <c r="M29" s="216"/>
      <c r="N29" s="216"/>
      <c r="O29" s="216"/>
      <c r="P29" s="216"/>
    </row>
    <row r="30" spans="1:16" x14ac:dyDescent="0.25">
      <c r="A30" s="47">
        <v>22</v>
      </c>
      <c r="B30" s="219" t="s">
        <v>181</v>
      </c>
      <c r="C30" s="220"/>
      <c r="D30" s="216"/>
      <c r="E30" s="216"/>
      <c r="F30" s="216"/>
      <c r="G30" s="216"/>
      <c r="H30" s="216"/>
      <c r="I30" s="216"/>
      <c r="J30" s="216"/>
      <c r="K30" s="216"/>
      <c r="L30" s="216"/>
      <c r="M30" s="216"/>
      <c r="N30" s="216"/>
      <c r="O30" s="216"/>
      <c r="P30" s="216"/>
    </row>
    <row r="31" spans="1:16" x14ac:dyDescent="0.25">
      <c r="A31" s="47">
        <v>23</v>
      </c>
      <c r="B31" s="219" t="s">
        <v>1839</v>
      </c>
      <c r="C31" s="220"/>
      <c r="D31" s="216"/>
      <c r="E31" s="216"/>
      <c r="F31" s="216"/>
      <c r="G31" s="216"/>
      <c r="H31" s="216"/>
      <c r="I31" s="216"/>
      <c r="J31" s="216"/>
      <c r="K31" s="216"/>
      <c r="L31" s="216"/>
      <c r="M31" s="216"/>
      <c r="N31" s="216"/>
      <c r="O31" s="216"/>
      <c r="P31" s="216"/>
    </row>
    <row r="32" spans="1:16" x14ac:dyDescent="0.25">
      <c r="A32" s="47">
        <v>24</v>
      </c>
      <c r="B32" s="219" t="s">
        <v>1840</v>
      </c>
      <c r="C32" s="220"/>
      <c r="D32" s="216"/>
      <c r="E32" s="216"/>
      <c r="F32" s="216"/>
      <c r="G32" s="216"/>
      <c r="H32" s="216"/>
      <c r="I32" s="216"/>
      <c r="J32" s="216"/>
      <c r="K32" s="216"/>
      <c r="L32" s="216"/>
      <c r="M32" s="216"/>
      <c r="N32" s="216"/>
      <c r="O32" s="216"/>
      <c r="P32" s="216"/>
    </row>
    <row r="33" spans="1:16" x14ac:dyDescent="0.25">
      <c r="A33" s="47">
        <v>25</v>
      </c>
      <c r="B33" s="219" t="s">
        <v>183</v>
      </c>
      <c r="C33" s="220"/>
      <c r="D33" s="216"/>
      <c r="E33" s="216"/>
      <c r="F33" s="216"/>
      <c r="G33" s="216"/>
      <c r="H33" s="216"/>
      <c r="I33" s="216"/>
      <c r="J33" s="216"/>
      <c r="K33" s="216"/>
      <c r="L33" s="216"/>
      <c r="M33" s="216"/>
      <c r="N33" s="216"/>
      <c r="O33" s="216"/>
      <c r="P33" s="216"/>
    </row>
    <row r="34" spans="1:16" x14ac:dyDescent="0.25">
      <c r="A34" s="47">
        <v>26</v>
      </c>
      <c r="B34" s="87" t="s">
        <v>182</v>
      </c>
      <c r="C34" s="220"/>
      <c r="D34" s="216"/>
      <c r="E34" s="216"/>
      <c r="F34" s="216"/>
      <c r="G34" s="216"/>
      <c r="H34" s="216"/>
      <c r="I34" s="216"/>
      <c r="J34" s="216"/>
      <c r="K34" s="216"/>
      <c r="L34" s="216"/>
      <c r="M34" s="216"/>
      <c r="N34" s="216"/>
      <c r="O34" s="216"/>
      <c r="P34" s="216"/>
    </row>
    <row r="35" spans="1:16" x14ac:dyDescent="0.25">
      <c r="A35" s="47">
        <v>27</v>
      </c>
      <c r="B35" s="87" t="s">
        <v>345</v>
      </c>
      <c r="C35" s="220"/>
      <c r="D35" s="216"/>
      <c r="E35" s="216"/>
      <c r="F35" s="216"/>
      <c r="G35" s="216"/>
      <c r="H35" s="216"/>
      <c r="I35" s="216"/>
      <c r="J35" s="216"/>
      <c r="K35" s="216"/>
      <c r="L35" s="216"/>
      <c r="M35" s="216"/>
      <c r="N35" s="216"/>
      <c r="O35" s="216"/>
      <c r="P35" s="216"/>
    </row>
    <row r="36" spans="1:16" x14ac:dyDescent="0.25">
      <c r="A36" s="47">
        <v>28</v>
      </c>
      <c r="B36" s="87" t="s">
        <v>184</v>
      </c>
      <c r="C36" s="220"/>
      <c r="D36" s="216"/>
      <c r="E36" s="216"/>
      <c r="F36" s="216"/>
      <c r="G36" s="216"/>
      <c r="H36" s="216"/>
      <c r="I36" s="216"/>
      <c r="J36" s="216"/>
      <c r="K36" s="216"/>
      <c r="L36" s="216"/>
      <c r="M36" s="216"/>
      <c r="N36" s="216"/>
      <c r="O36" s="216"/>
      <c r="P36" s="216"/>
    </row>
    <row r="37" spans="1:16" ht="31.5" x14ac:dyDescent="0.25">
      <c r="A37" s="47">
        <v>29</v>
      </c>
      <c r="B37" s="221" t="s">
        <v>237</v>
      </c>
      <c r="C37" s="216" t="s">
        <v>1841</v>
      </c>
      <c r="D37" s="216"/>
      <c r="E37" s="216"/>
      <c r="F37" s="216"/>
      <c r="G37" s="216"/>
      <c r="H37" s="216"/>
      <c r="I37" s="216"/>
      <c r="J37" s="216"/>
      <c r="K37" s="216"/>
      <c r="L37" s="216"/>
      <c r="M37" s="216"/>
      <c r="N37" s="216"/>
      <c r="O37" s="216"/>
      <c r="P37" s="216"/>
    </row>
    <row r="38" spans="1:16" x14ac:dyDescent="0.25">
      <c r="A38" s="47">
        <v>30</v>
      </c>
      <c r="B38" s="222" t="s">
        <v>238</v>
      </c>
      <c r="C38" s="216"/>
      <c r="D38" s="216"/>
      <c r="E38" s="216"/>
      <c r="F38" s="216"/>
      <c r="G38" s="216"/>
      <c r="H38" s="216"/>
      <c r="I38" s="216"/>
      <c r="J38" s="216"/>
      <c r="K38" s="216"/>
      <c r="L38" s="216"/>
      <c r="M38" s="216"/>
      <c r="N38" s="216"/>
      <c r="O38" s="216"/>
      <c r="P38" s="216"/>
    </row>
    <row r="39" spans="1:16" x14ac:dyDescent="0.25">
      <c r="A39" s="47">
        <v>31</v>
      </c>
      <c r="B39" s="222" t="s">
        <v>239</v>
      </c>
      <c r="C39" s="216"/>
      <c r="D39" s="216"/>
      <c r="E39" s="216"/>
      <c r="F39" s="216"/>
      <c r="G39" s="216"/>
      <c r="H39" s="216"/>
      <c r="I39" s="216"/>
      <c r="J39" s="216"/>
      <c r="K39" s="216"/>
      <c r="L39" s="216"/>
      <c r="M39" s="216"/>
      <c r="N39" s="216"/>
      <c r="O39" s="216"/>
      <c r="P39" s="216"/>
    </row>
    <row r="40" spans="1:16" x14ac:dyDescent="0.25">
      <c r="A40" s="47">
        <v>32</v>
      </c>
      <c r="B40" s="223" t="s">
        <v>1842</v>
      </c>
      <c r="C40" s="216"/>
      <c r="D40" s="216"/>
      <c r="E40" s="216"/>
      <c r="F40" s="216"/>
      <c r="G40" s="216"/>
      <c r="H40" s="216"/>
      <c r="I40" s="216"/>
      <c r="J40" s="216"/>
      <c r="K40" s="216"/>
      <c r="L40" s="216"/>
      <c r="M40" s="216"/>
      <c r="N40" s="216"/>
      <c r="O40" s="216"/>
      <c r="P40" s="216"/>
    </row>
    <row r="41" spans="1:16" x14ac:dyDescent="0.25">
      <c r="A41" s="47"/>
      <c r="B41" s="221" t="s">
        <v>1843</v>
      </c>
      <c r="C41" s="216"/>
      <c r="D41" s="216" t="s">
        <v>346</v>
      </c>
      <c r="E41" s="216"/>
      <c r="F41" s="216"/>
      <c r="G41" s="216"/>
      <c r="H41" s="216" t="s">
        <v>346</v>
      </c>
      <c r="I41" s="216"/>
      <c r="J41" s="216"/>
      <c r="K41" s="216"/>
      <c r="L41" s="216"/>
      <c r="M41" s="216"/>
      <c r="N41" s="216"/>
      <c r="O41" s="216"/>
      <c r="P41" s="216"/>
    </row>
    <row r="42" spans="1:16" x14ac:dyDescent="0.25">
      <c r="A42" s="47">
        <v>33</v>
      </c>
      <c r="B42" s="221" t="s">
        <v>240</v>
      </c>
      <c r="C42" s="216"/>
      <c r="D42" s="216"/>
      <c r="E42" s="216"/>
      <c r="F42" s="216"/>
      <c r="G42" s="216"/>
      <c r="H42" s="216"/>
      <c r="I42" s="216"/>
      <c r="J42" s="216"/>
      <c r="K42" s="216"/>
      <c r="L42" s="216"/>
      <c r="M42" s="216"/>
      <c r="N42" s="216"/>
      <c r="O42" s="216"/>
      <c r="P42" s="216"/>
    </row>
    <row r="43" spans="1:16" x14ac:dyDescent="0.25">
      <c r="A43" s="47">
        <v>34</v>
      </c>
      <c r="B43" s="221" t="s">
        <v>243</v>
      </c>
      <c r="C43" s="216"/>
      <c r="D43" s="216"/>
      <c r="E43" s="216"/>
      <c r="F43" s="216"/>
      <c r="G43" s="216"/>
      <c r="H43" s="216"/>
      <c r="I43" s="216"/>
      <c r="J43" s="216"/>
      <c r="K43" s="216"/>
      <c r="L43" s="216"/>
      <c r="M43" s="216"/>
      <c r="N43" s="216"/>
      <c r="O43" s="216"/>
      <c r="P43" s="216"/>
    </row>
    <row r="44" spans="1:16" x14ac:dyDescent="0.25">
      <c r="A44" s="47">
        <v>35</v>
      </c>
      <c r="B44" s="221" t="s">
        <v>241</v>
      </c>
      <c r="C44" s="216"/>
      <c r="D44" s="216"/>
      <c r="E44" s="216"/>
      <c r="F44" s="216"/>
      <c r="G44" s="216"/>
      <c r="H44" s="216"/>
      <c r="I44" s="216"/>
      <c r="J44" s="216"/>
      <c r="K44" s="216"/>
      <c r="L44" s="216"/>
      <c r="M44" s="216"/>
      <c r="N44" s="216"/>
      <c r="O44" s="216"/>
      <c r="P44" s="216"/>
    </row>
    <row r="45" spans="1:16" x14ac:dyDescent="0.25">
      <c r="A45" s="47">
        <v>36</v>
      </c>
      <c r="B45" s="221" t="s">
        <v>1844</v>
      </c>
      <c r="C45" s="216"/>
      <c r="D45" s="216"/>
      <c r="E45" s="216"/>
      <c r="F45" s="216"/>
      <c r="G45" s="216"/>
      <c r="H45" s="216"/>
      <c r="I45" s="216"/>
      <c r="J45" s="216"/>
      <c r="K45" s="216"/>
      <c r="L45" s="216"/>
      <c r="M45" s="216"/>
      <c r="N45" s="216"/>
      <c r="O45" s="216"/>
      <c r="P45" s="216"/>
    </row>
    <row r="46" spans="1:16" x14ac:dyDescent="0.25">
      <c r="A46" s="47">
        <v>37</v>
      </c>
      <c r="B46" s="221" t="s">
        <v>1845</v>
      </c>
      <c r="C46" s="216"/>
      <c r="D46" s="216"/>
      <c r="E46" s="216"/>
      <c r="F46" s="216"/>
      <c r="G46" s="216"/>
      <c r="H46" s="216"/>
      <c r="I46" s="216"/>
      <c r="J46" s="216"/>
      <c r="K46" s="216"/>
      <c r="L46" s="216"/>
      <c r="M46" s="216"/>
      <c r="N46" s="216"/>
      <c r="O46" s="216"/>
      <c r="P46" s="216"/>
    </row>
    <row r="47" spans="1:16" x14ac:dyDescent="0.25">
      <c r="A47" s="47">
        <v>38</v>
      </c>
      <c r="B47" s="221" t="s">
        <v>308</v>
      </c>
      <c r="C47" s="216"/>
      <c r="D47" s="216"/>
      <c r="E47" s="216"/>
      <c r="F47" s="216"/>
      <c r="G47" s="216"/>
      <c r="H47" s="216"/>
      <c r="I47" s="216"/>
      <c r="J47" s="216"/>
      <c r="K47" s="216"/>
      <c r="L47" s="216"/>
      <c r="M47" s="216"/>
      <c r="N47" s="216"/>
      <c r="O47" s="216"/>
      <c r="P47" s="216"/>
    </row>
    <row r="48" spans="1:16" x14ac:dyDescent="0.25">
      <c r="A48" s="47">
        <v>39</v>
      </c>
      <c r="B48" s="224" t="s">
        <v>152</v>
      </c>
      <c r="C48" s="218"/>
      <c r="D48" s="216" t="s">
        <v>346</v>
      </c>
      <c r="E48" s="204"/>
      <c r="F48" s="204"/>
      <c r="G48" s="218"/>
      <c r="H48" s="218" t="s">
        <v>346</v>
      </c>
      <c r="I48" s="218"/>
      <c r="J48" s="218"/>
      <c r="K48" s="218"/>
      <c r="L48" s="218"/>
      <c r="M48" s="218"/>
      <c r="N48" s="218"/>
      <c r="O48" s="218"/>
      <c r="P48" s="218"/>
    </row>
    <row r="49" spans="1:16" ht="47.25" x14ac:dyDescent="0.25">
      <c r="A49" s="47">
        <v>40</v>
      </c>
      <c r="B49" s="224" t="s">
        <v>153</v>
      </c>
      <c r="C49" s="218" t="s">
        <v>1846</v>
      </c>
      <c r="D49" s="216" t="s">
        <v>1847</v>
      </c>
      <c r="E49" s="204"/>
      <c r="F49" s="204"/>
      <c r="G49" s="218"/>
      <c r="H49" s="218"/>
      <c r="I49" s="218"/>
      <c r="J49" s="218"/>
      <c r="K49" s="218"/>
      <c r="L49" s="218"/>
      <c r="M49" s="218"/>
      <c r="N49" s="218"/>
      <c r="O49" s="218"/>
      <c r="P49" s="218"/>
    </row>
    <row r="50" spans="1:16" x14ac:dyDescent="0.25">
      <c r="A50" s="47">
        <v>41</v>
      </c>
      <c r="B50" s="225" t="s">
        <v>216</v>
      </c>
      <c r="C50" s="216" t="s">
        <v>1848</v>
      </c>
      <c r="D50" s="216" t="s">
        <v>346</v>
      </c>
      <c r="E50" s="216"/>
      <c r="F50" s="216"/>
      <c r="G50" s="216"/>
      <c r="H50" s="216"/>
      <c r="I50" s="216"/>
      <c r="J50" s="216"/>
      <c r="K50" s="216"/>
      <c r="L50" s="216"/>
      <c r="M50" s="216"/>
      <c r="N50" s="216"/>
      <c r="O50" s="216" t="s">
        <v>346</v>
      </c>
      <c r="P50" s="216"/>
    </row>
    <row r="51" spans="1:16" x14ac:dyDescent="0.25">
      <c r="A51" s="47">
        <v>42</v>
      </c>
      <c r="B51" s="224" t="s">
        <v>157</v>
      </c>
      <c r="C51" s="218"/>
      <c r="D51" s="216"/>
      <c r="E51" s="204"/>
      <c r="F51" s="204"/>
      <c r="G51" s="218"/>
      <c r="H51" s="218"/>
      <c r="I51" s="218"/>
      <c r="J51" s="218"/>
      <c r="K51" s="218"/>
      <c r="L51" s="218"/>
      <c r="M51" s="218"/>
      <c r="N51" s="218"/>
      <c r="O51" s="218"/>
      <c r="P51" s="218"/>
    </row>
    <row r="52" spans="1:16" x14ac:dyDescent="0.25">
      <c r="A52" s="47">
        <v>43</v>
      </c>
      <c r="B52" s="221" t="s">
        <v>155</v>
      </c>
      <c r="C52" s="216"/>
      <c r="D52" s="216"/>
      <c r="E52" s="216"/>
      <c r="F52" s="216"/>
      <c r="G52" s="216"/>
      <c r="H52" s="216"/>
      <c r="I52" s="216"/>
      <c r="J52" s="216"/>
      <c r="K52" s="216"/>
      <c r="L52" s="216"/>
      <c r="M52" s="216"/>
      <c r="N52" s="216"/>
      <c r="O52" s="216"/>
      <c r="P52" s="216"/>
    </row>
    <row r="53" spans="1:16" s="226" customFormat="1" x14ac:dyDescent="0.25">
      <c r="A53" s="47">
        <v>44</v>
      </c>
      <c r="B53" s="224" t="s">
        <v>29</v>
      </c>
      <c r="C53" s="218"/>
      <c r="D53" s="216"/>
      <c r="E53" s="204"/>
      <c r="F53" s="204"/>
      <c r="G53" s="218"/>
      <c r="H53" s="218"/>
      <c r="I53" s="218"/>
      <c r="J53" s="218"/>
      <c r="K53" s="218"/>
      <c r="L53" s="218"/>
      <c r="M53" s="218"/>
      <c r="N53" s="218"/>
      <c r="O53" s="218"/>
      <c r="P53" s="218"/>
    </row>
    <row r="54" spans="1:16" s="226" customFormat="1" x14ac:dyDescent="0.25">
      <c r="A54" s="47">
        <v>45</v>
      </c>
      <c r="B54" s="224" t="s">
        <v>257</v>
      </c>
      <c r="C54" s="218"/>
      <c r="D54" s="216"/>
      <c r="E54" s="204"/>
      <c r="F54" s="204"/>
      <c r="G54" s="218"/>
      <c r="H54" s="218"/>
      <c r="I54" s="218"/>
      <c r="J54" s="218"/>
      <c r="K54" s="218"/>
      <c r="L54" s="218"/>
      <c r="M54" s="218"/>
      <c r="N54" s="218"/>
      <c r="O54" s="218"/>
      <c r="P54" s="218"/>
    </row>
    <row r="55" spans="1:16" s="226" customFormat="1" x14ac:dyDescent="0.25">
      <c r="A55" s="47">
        <v>46</v>
      </c>
      <c r="B55" s="227" t="s">
        <v>242</v>
      </c>
      <c r="C55" s="228"/>
      <c r="D55" s="216"/>
      <c r="E55" s="216"/>
      <c r="F55" s="216"/>
      <c r="G55" s="216"/>
      <c r="H55" s="216"/>
      <c r="I55" s="216"/>
      <c r="J55" s="216"/>
      <c r="K55" s="216"/>
      <c r="L55" s="216"/>
      <c r="M55" s="216"/>
      <c r="N55" s="216"/>
      <c r="O55" s="216"/>
      <c r="P55" s="216"/>
    </row>
    <row r="56" spans="1:16" s="226" customFormat="1" x14ac:dyDescent="0.25">
      <c r="A56" s="47">
        <v>47</v>
      </c>
      <c r="B56" s="224" t="s">
        <v>156</v>
      </c>
      <c r="C56" s="218"/>
      <c r="D56" s="216"/>
      <c r="E56" s="204"/>
      <c r="F56" s="204"/>
      <c r="G56" s="218"/>
      <c r="H56" s="218"/>
      <c r="I56" s="218"/>
      <c r="J56" s="218"/>
      <c r="K56" s="218"/>
      <c r="L56" s="218"/>
      <c r="M56" s="218"/>
      <c r="N56" s="218"/>
      <c r="O56" s="218"/>
      <c r="P56" s="218"/>
    </row>
    <row r="57" spans="1:16" s="226" customFormat="1" ht="16.5" x14ac:dyDescent="0.25">
      <c r="A57" s="47">
        <v>48</v>
      </c>
      <c r="B57" s="229" t="s">
        <v>162</v>
      </c>
      <c r="C57" s="230"/>
      <c r="D57" s="216"/>
      <c r="E57" s="216"/>
      <c r="F57" s="216"/>
      <c r="G57" s="216"/>
      <c r="H57" s="216"/>
      <c r="I57" s="216"/>
      <c r="J57" s="216"/>
      <c r="K57" s="216"/>
      <c r="L57" s="216"/>
      <c r="M57" s="216"/>
      <c r="N57" s="216"/>
      <c r="O57" s="216"/>
      <c r="P57" s="216"/>
    </row>
    <row r="58" spans="1:16" s="226" customFormat="1" x14ac:dyDescent="0.25">
      <c r="A58" s="47">
        <v>49</v>
      </c>
      <c r="B58" s="224" t="s">
        <v>163</v>
      </c>
      <c r="C58" s="218"/>
      <c r="D58" s="216"/>
      <c r="E58" s="216"/>
      <c r="F58" s="216"/>
      <c r="G58" s="216"/>
      <c r="H58" s="216"/>
      <c r="I58" s="216"/>
      <c r="J58" s="216"/>
      <c r="K58" s="216"/>
      <c r="L58" s="216"/>
      <c r="M58" s="216"/>
      <c r="N58" s="216"/>
      <c r="O58" s="216"/>
      <c r="P58" s="216"/>
    </row>
    <row r="59" spans="1:16" s="226" customFormat="1" x14ac:dyDescent="0.25">
      <c r="A59" s="47">
        <v>50</v>
      </c>
      <c r="B59" s="224" t="s">
        <v>159</v>
      </c>
      <c r="C59" s="218"/>
      <c r="D59" s="216"/>
      <c r="E59" s="204"/>
      <c r="F59" s="204"/>
      <c r="G59" s="218"/>
      <c r="H59" s="218"/>
      <c r="I59" s="218"/>
      <c r="J59" s="218"/>
      <c r="K59" s="218"/>
      <c r="L59" s="218"/>
      <c r="M59" s="218"/>
      <c r="N59" s="218"/>
      <c r="O59" s="218"/>
      <c r="P59" s="218"/>
    </row>
    <row r="60" spans="1:16" s="226" customFormat="1" x14ac:dyDescent="0.25">
      <c r="A60" s="47">
        <v>51</v>
      </c>
      <c r="B60" s="221" t="s">
        <v>1849</v>
      </c>
      <c r="C60" s="216"/>
      <c r="D60" s="216"/>
      <c r="E60" s="216"/>
      <c r="F60" s="216"/>
      <c r="G60" s="216"/>
      <c r="H60" s="216"/>
      <c r="I60" s="216"/>
      <c r="J60" s="216"/>
      <c r="K60" s="216"/>
      <c r="L60" s="216"/>
      <c r="M60" s="216"/>
      <c r="N60" s="216"/>
      <c r="O60" s="216"/>
      <c r="P60" s="216"/>
    </row>
    <row r="61" spans="1:16" s="226" customFormat="1" x14ac:dyDescent="0.25">
      <c r="A61" s="47">
        <v>52</v>
      </c>
      <c r="B61" s="224" t="s">
        <v>233</v>
      </c>
      <c r="C61" s="218"/>
      <c r="D61" s="216"/>
      <c r="E61" s="204"/>
      <c r="F61" s="204"/>
      <c r="G61" s="218"/>
      <c r="H61" s="218"/>
      <c r="I61" s="218"/>
      <c r="J61" s="218"/>
      <c r="K61" s="218"/>
      <c r="L61" s="218"/>
      <c r="M61" s="218"/>
      <c r="N61" s="218"/>
      <c r="O61" s="218"/>
      <c r="P61" s="218"/>
    </row>
    <row r="62" spans="1:16" s="226" customFormat="1" x14ac:dyDescent="0.25">
      <c r="A62" s="47">
        <v>53</v>
      </c>
      <c r="B62" s="224" t="s">
        <v>154</v>
      </c>
      <c r="C62" s="218"/>
      <c r="D62" s="216"/>
      <c r="E62" s="204"/>
      <c r="F62" s="204"/>
      <c r="G62" s="218"/>
      <c r="H62" s="218"/>
      <c r="I62" s="218"/>
      <c r="J62" s="218"/>
      <c r="K62" s="218"/>
      <c r="L62" s="218"/>
      <c r="M62" s="218"/>
      <c r="N62" s="218"/>
      <c r="O62" s="218"/>
      <c r="P62" s="218"/>
    </row>
    <row r="63" spans="1:16" s="226" customFormat="1" x14ac:dyDescent="0.25">
      <c r="A63" s="47">
        <v>54</v>
      </c>
      <c r="B63" s="224" t="s">
        <v>166</v>
      </c>
      <c r="C63" s="218"/>
      <c r="D63" s="216"/>
      <c r="E63" s="204"/>
      <c r="F63" s="204"/>
      <c r="G63" s="218"/>
      <c r="H63" s="218"/>
      <c r="I63" s="218"/>
      <c r="J63" s="218"/>
      <c r="K63" s="218"/>
      <c r="L63" s="218"/>
      <c r="M63" s="218"/>
      <c r="N63" s="218"/>
      <c r="O63" s="218"/>
      <c r="P63" s="218"/>
    </row>
    <row r="64" spans="1:16" s="226" customFormat="1" x14ac:dyDescent="0.25">
      <c r="A64" s="47">
        <v>55</v>
      </c>
      <c r="B64" s="221" t="s">
        <v>164</v>
      </c>
      <c r="C64" s="216"/>
      <c r="D64" s="216"/>
      <c r="E64" s="216"/>
      <c r="F64" s="216"/>
      <c r="G64" s="216"/>
      <c r="H64" s="216"/>
      <c r="I64" s="216"/>
      <c r="J64" s="216"/>
      <c r="K64" s="216"/>
      <c r="L64" s="216"/>
      <c r="M64" s="216"/>
      <c r="N64" s="216"/>
      <c r="O64" s="216"/>
      <c r="P64" s="216"/>
    </row>
    <row r="65" spans="1:16" s="226" customFormat="1" x14ac:dyDescent="0.25">
      <c r="A65" s="47">
        <v>56</v>
      </c>
      <c r="B65" s="224" t="s">
        <v>1850</v>
      </c>
      <c r="C65" s="218"/>
      <c r="D65" s="216"/>
      <c r="E65" s="204"/>
      <c r="F65" s="204"/>
      <c r="G65" s="218"/>
      <c r="H65" s="218"/>
      <c r="I65" s="218"/>
      <c r="J65" s="218"/>
      <c r="K65" s="218"/>
      <c r="L65" s="218"/>
      <c r="M65" s="218"/>
      <c r="N65" s="218"/>
      <c r="O65" s="218"/>
      <c r="P65" s="218"/>
    </row>
    <row r="66" spans="1:16" ht="30" x14ac:dyDescent="0.25">
      <c r="A66" s="47">
        <v>57</v>
      </c>
      <c r="B66" s="219" t="s">
        <v>167</v>
      </c>
      <c r="C66" s="220" t="s">
        <v>1851</v>
      </c>
      <c r="D66" s="216" t="s">
        <v>346</v>
      </c>
      <c r="E66" s="216"/>
      <c r="F66" s="216"/>
      <c r="G66" s="216"/>
      <c r="H66" s="216"/>
      <c r="I66" s="216"/>
      <c r="J66" s="216"/>
      <c r="K66" s="216"/>
      <c r="L66" s="216"/>
      <c r="M66" s="216"/>
      <c r="N66" s="216"/>
      <c r="O66" s="216" t="s">
        <v>346</v>
      </c>
      <c r="P66" s="216"/>
    </row>
    <row r="67" spans="1:16" x14ac:dyDescent="0.25">
      <c r="A67" s="47">
        <v>58</v>
      </c>
      <c r="B67" s="219" t="s">
        <v>1852</v>
      </c>
      <c r="C67" s="220"/>
      <c r="D67" s="216"/>
      <c r="E67" s="216"/>
      <c r="F67" s="216"/>
      <c r="G67" s="216"/>
      <c r="H67" s="216"/>
      <c r="I67" s="216"/>
      <c r="J67" s="216"/>
      <c r="K67" s="216"/>
      <c r="L67" s="216"/>
      <c r="M67" s="216"/>
      <c r="N67" s="216"/>
      <c r="O67" s="216"/>
      <c r="P67" s="216"/>
    </row>
    <row r="68" spans="1:16" x14ac:dyDescent="0.25">
      <c r="A68" s="47">
        <v>59</v>
      </c>
      <c r="B68" s="219" t="s">
        <v>177</v>
      </c>
      <c r="C68" s="220"/>
      <c r="D68" s="216"/>
      <c r="E68" s="216"/>
      <c r="F68" s="216"/>
      <c r="G68" s="216"/>
      <c r="H68" s="216"/>
      <c r="I68" s="216"/>
      <c r="J68" s="216"/>
      <c r="K68" s="216"/>
      <c r="L68" s="216"/>
      <c r="M68" s="216"/>
      <c r="N68" s="216"/>
      <c r="O68" s="216"/>
      <c r="P68" s="216"/>
    </row>
    <row r="69" spans="1:16" x14ac:dyDescent="0.25">
      <c r="A69" s="47">
        <v>60</v>
      </c>
      <c r="B69" s="219" t="s">
        <v>175</v>
      </c>
      <c r="C69" s="220"/>
      <c r="D69" s="216"/>
      <c r="E69" s="216"/>
      <c r="F69" s="216"/>
      <c r="G69" s="216"/>
      <c r="H69" s="216"/>
      <c r="I69" s="216"/>
      <c r="J69" s="216"/>
      <c r="K69" s="216"/>
      <c r="L69" s="216"/>
      <c r="M69" s="216"/>
      <c r="N69" s="216"/>
      <c r="O69" s="216"/>
      <c r="P69" s="216"/>
    </row>
    <row r="70" spans="1:16" x14ac:dyDescent="0.25">
      <c r="A70" s="47">
        <v>61</v>
      </c>
      <c r="B70" s="219" t="s">
        <v>176</v>
      </c>
      <c r="C70" s="220"/>
      <c r="D70" s="216"/>
      <c r="E70" s="216"/>
      <c r="F70" s="216"/>
      <c r="G70" s="216"/>
      <c r="H70" s="216"/>
      <c r="I70" s="216"/>
      <c r="J70" s="216"/>
      <c r="K70" s="216"/>
      <c r="L70" s="216"/>
      <c r="M70" s="216"/>
      <c r="N70" s="216"/>
      <c r="O70" s="216"/>
      <c r="P70" s="216"/>
    </row>
    <row r="71" spans="1:16" x14ac:dyDescent="0.25">
      <c r="A71" s="47">
        <v>62</v>
      </c>
      <c r="B71" s="221" t="s">
        <v>1853</v>
      </c>
      <c r="C71" s="216"/>
      <c r="D71" s="216" t="s">
        <v>1847</v>
      </c>
      <c r="E71" s="216"/>
      <c r="F71" s="216"/>
      <c r="G71" s="216"/>
      <c r="H71" s="216"/>
      <c r="I71" s="216"/>
      <c r="J71" s="216"/>
      <c r="K71" s="216"/>
      <c r="L71" s="216"/>
      <c r="M71" s="216"/>
      <c r="N71" s="216"/>
      <c r="O71" s="216"/>
      <c r="P71" s="216"/>
    </row>
    <row r="72" spans="1:16" x14ac:dyDescent="0.25">
      <c r="A72" s="47">
        <v>63</v>
      </c>
      <c r="B72" s="217" t="s">
        <v>14</v>
      </c>
      <c r="C72" s="218"/>
      <c r="D72" s="216" t="s">
        <v>1854</v>
      </c>
      <c r="E72" s="216"/>
      <c r="F72" s="216"/>
      <c r="G72" s="216"/>
      <c r="H72" s="216"/>
      <c r="I72" s="216"/>
      <c r="J72" s="216"/>
      <c r="K72" s="216"/>
      <c r="L72" s="216"/>
      <c r="M72" s="216"/>
      <c r="N72" s="216"/>
      <c r="O72" s="216"/>
      <c r="P72" s="216"/>
    </row>
    <row r="73" spans="1:16" x14ac:dyDescent="0.25">
      <c r="A73" s="47">
        <v>64</v>
      </c>
      <c r="B73" s="221" t="s">
        <v>15</v>
      </c>
      <c r="C73" s="216"/>
      <c r="D73" s="216" t="s">
        <v>346</v>
      </c>
      <c r="E73" s="216"/>
      <c r="F73" s="216"/>
      <c r="G73" s="216"/>
      <c r="H73" s="216"/>
      <c r="I73" s="216"/>
      <c r="J73" s="216"/>
      <c r="K73" s="216"/>
      <c r="L73" s="216"/>
      <c r="M73" s="216" t="s">
        <v>315</v>
      </c>
      <c r="N73" s="216"/>
      <c r="O73" s="216"/>
      <c r="P73" s="216"/>
    </row>
    <row r="74" spans="1:16" ht="16.5" x14ac:dyDescent="0.25">
      <c r="A74" s="221">
        <v>65</v>
      </c>
      <c r="B74" s="231" t="s">
        <v>165</v>
      </c>
      <c r="C74" s="232"/>
      <c r="D74" s="216"/>
      <c r="E74" s="216"/>
      <c r="F74" s="216"/>
      <c r="G74" s="216"/>
      <c r="H74" s="216"/>
      <c r="I74" s="216"/>
      <c r="J74" s="216"/>
      <c r="K74" s="216"/>
      <c r="L74" s="216"/>
      <c r="M74" s="216"/>
      <c r="N74" s="216"/>
      <c r="O74" s="216"/>
      <c r="P74" s="216"/>
    </row>
    <row r="75" spans="1:16" x14ac:dyDescent="0.25">
      <c r="A75" s="47">
        <v>68</v>
      </c>
      <c r="B75" s="221" t="s">
        <v>16</v>
      </c>
      <c r="C75" s="216"/>
      <c r="D75" s="216"/>
      <c r="E75" s="216"/>
      <c r="F75" s="216"/>
      <c r="G75" s="216"/>
      <c r="H75" s="216"/>
      <c r="I75" s="216"/>
      <c r="J75" s="216"/>
      <c r="K75" s="216"/>
      <c r="L75" s="216"/>
      <c r="M75" s="216"/>
      <c r="N75" s="216"/>
      <c r="O75" s="216"/>
      <c r="P75" s="216"/>
    </row>
    <row r="76" spans="1:16" x14ac:dyDescent="0.25">
      <c r="A76" s="47">
        <v>69</v>
      </c>
      <c r="B76" s="219" t="s">
        <v>18</v>
      </c>
      <c r="C76" s="220"/>
      <c r="D76" s="216"/>
      <c r="E76" s="216"/>
      <c r="F76" s="216"/>
      <c r="G76" s="216"/>
      <c r="H76" s="216"/>
      <c r="I76" s="216"/>
      <c r="J76" s="216"/>
      <c r="K76" s="216"/>
      <c r="L76" s="216"/>
      <c r="M76" s="216"/>
      <c r="N76" s="216"/>
      <c r="O76" s="216"/>
      <c r="P76" s="216"/>
    </row>
    <row r="77" spans="1:16" x14ac:dyDescent="0.25">
      <c r="A77" s="47">
        <v>70</v>
      </c>
      <c r="B77" s="221" t="s">
        <v>48</v>
      </c>
      <c r="C77" s="216"/>
      <c r="D77" s="216" t="s">
        <v>1847</v>
      </c>
      <c r="E77" s="216"/>
      <c r="F77" s="216"/>
      <c r="G77" s="216"/>
      <c r="H77" s="216"/>
      <c r="I77" s="216"/>
      <c r="J77" s="216"/>
      <c r="K77" s="216"/>
      <c r="L77" s="216"/>
      <c r="M77" s="216"/>
      <c r="N77" s="216"/>
      <c r="O77" s="216"/>
      <c r="P77" s="216"/>
    </row>
    <row r="78" spans="1:16" x14ac:dyDescent="0.25">
      <c r="A78" s="47">
        <v>71</v>
      </c>
      <c r="B78" s="221" t="s">
        <v>50</v>
      </c>
      <c r="C78" s="216"/>
      <c r="D78" s="216"/>
      <c r="E78" s="216"/>
      <c r="F78" s="216"/>
      <c r="G78" s="216"/>
      <c r="H78" s="216"/>
      <c r="I78" s="216"/>
      <c r="J78" s="216"/>
      <c r="K78" s="216"/>
      <c r="L78" s="216"/>
      <c r="M78" s="216"/>
      <c r="N78" s="216"/>
      <c r="O78" s="216"/>
      <c r="P78" s="216"/>
    </row>
    <row r="79" spans="1:16" x14ac:dyDescent="0.25">
      <c r="A79" s="47">
        <v>72</v>
      </c>
      <c r="B79" s="221" t="s">
        <v>19</v>
      </c>
      <c r="C79" s="216"/>
      <c r="D79" s="216" t="s">
        <v>346</v>
      </c>
      <c r="E79" s="216"/>
      <c r="F79" s="216"/>
      <c r="G79" s="216"/>
      <c r="H79" s="216"/>
      <c r="I79" s="216"/>
      <c r="J79" s="216"/>
      <c r="K79" s="216"/>
      <c r="L79" s="216"/>
      <c r="M79" s="216"/>
      <c r="N79" s="216"/>
      <c r="O79" s="216" t="s">
        <v>346</v>
      </c>
      <c r="P79" s="216"/>
    </row>
    <row r="80" spans="1:16" x14ac:dyDescent="0.25">
      <c r="A80" s="47">
        <v>73</v>
      </c>
      <c r="B80" s="221" t="s">
        <v>17</v>
      </c>
      <c r="C80" s="216"/>
      <c r="D80" s="216"/>
      <c r="E80" s="216"/>
      <c r="F80" s="216"/>
      <c r="G80" s="216"/>
      <c r="H80" s="216"/>
      <c r="I80" s="216"/>
      <c r="J80" s="216"/>
      <c r="K80" s="216"/>
      <c r="L80" s="216"/>
      <c r="M80" s="216"/>
      <c r="N80" s="216"/>
      <c r="O80" s="216"/>
      <c r="P80" s="216"/>
    </row>
    <row r="81" spans="1:16" x14ac:dyDescent="0.25">
      <c r="A81" s="47">
        <v>74</v>
      </c>
      <c r="B81" s="221" t="s">
        <v>25</v>
      </c>
      <c r="C81" s="216"/>
      <c r="D81" s="216"/>
      <c r="E81" s="216"/>
      <c r="F81" s="216"/>
      <c r="G81" s="216"/>
      <c r="H81" s="216"/>
      <c r="I81" s="216"/>
      <c r="J81" s="216"/>
      <c r="K81" s="216"/>
      <c r="L81" s="216"/>
      <c r="M81" s="216"/>
      <c r="N81" s="216"/>
      <c r="O81" s="216"/>
      <c r="P81" s="216"/>
    </row>
    <row r="82" spans="1:16" x14ac:dyDescent="0.25">
      <c r="A82" s="47">
        <v>75</v>
      </c>
      <c r="B82" s="221" t="s">
        <v>22</v>
      </c>
      <c r="C82" s="216"/>
      <c r="D82" s="216"/>
      <c r="E82" s="216"/>
      <c r="F82" s="216"/>
      <c r="G82" s="216"/>
      <c r="H82" s="216"/>
      <c r="I82" s="216"/>
      <c r="J82" s="216"/>
      <c r="K82" s="216"/>
      <c r="L82" s="216"/>
      <c r="M82" s="216"/>
      <c r="N82" s="216"/>
      <c r="O82" s="216"/>
      <c r="P82" s="216"/>
    </row>
    <row r="83" spans="1:16" x14ac:dyDescent="0.25">
      <c r="A83" s="47">
        <v>76</v>
      </c>
      <c r="B83" s="233" t="s">
        <v>1855</v>
      </c>
      <c r="C83" s="234"/>
      <c r="D83" s="216"/>
      <c r="E83" s="216"/>
      <c r="F83" s="216"/>
      <c r="G83" s="216"/>
      <c r="H83" s="216"/>
      <c r="I83" s="216"/>
      <c r="J83" s="216"/>
      <c r="K83" s="216"/>
      <c r="L83" s="216"/>
      <c r="M83" s="216"/>
      <c r="N83" s="216"/>
      <c r="O83" s="216"/>
      <c r="P83" s="216"/>
    </row>
    <row r="84" spans="1:16" x14ac:dyDescent="0.25">
      <c r="A84" s="47">
        <v>77</v>
      </c>
      <c r="B84" s="221" t="s">
        <v>61</v>
      </c>
      <c r="C84" s="216"/>
      <c r="D84" s="216"/>
      <c r="E84" s="216"/>
      <c r="F84" s="216"/>
      <c r="G84" s="216"/>
      <c r="H84" s="216"/>
      <c r="I84" s="216"/>
      <c r="J84" s="216"/>
      <c r="K84" s="216"/>
      <c r="L84" s="216"/>
      <c r="M84" s="216"/>
      <c r="N84" s="216"/>
      <c r="O84" s="216"/>
      <c r="P84" s="216"/>
    </row>
    <row r="85" spans="1:16" x14ac:dyDescent="0.25">
      <c r="A85" s="47">
        <v>78</v>
      </c>
      <c r="B85" s="221" t="s">
        <v>40</v>
      </c>
      <c r="C85" s="216"/>
      <c r="D85" s="216" t="s">
        <v>346</v>
      </c>
      <c r="E85" s="216"/>
      <c r="F85" s="216"/>
      <c r="G85" s="216"/>
      <c r="H85" s="216"/>
      <c r="I85" s="216"/>
      <c r="J85" s="216"/>
      <c r="K85" s="216"/>
      <c r="L85" s="216"/>
      <c r="M85" s="216"/>
      <c r="N85" s="216" t="s">
        <v>346</v>
      </c>
      <c r="O85" s="216"/>
      <c r="P85" s="216"/>
    </row>
    <row r="86" spans="1:16" x14ac:dyDescent="0.25">
      <c r="A86" s="47">
        <v>79</v>
      </c>
      <c r="B86" s="221" t="s">
        <v>318</v>
      </c>
      <c r="C86" s="216"/>
      <c r="D86" s="216"/>
      <c r="E86" s="216"/>
      <c r="F86" s="216"/>
      <c r="G86" s="216"/>
      <c r="H86" s="216"/>
      <c r="I86" s="216"/>
      <c r="J86" s="216"/>
      <c r="K86" s="216"/>
      <c r="L86" s="216"/>
      <c r="M86" s="216"/>
      <c r="N86" s="216"/>
      <c r="O86" s="216"/>
      <c r="P86" s="216"/>
    </row>
    <row r="87" spans="1:16" x14ac:dyDescent="0.25">
      <c r="A87" s="47">
        <v>80</v>
      </c>
      <c r="B87" s="219" t="s">
        <v>23</v>
      </c>
      <c r="C87" s="220"/>
      <c r="D87" s="216"/>
      <c r="E87" s="216"/>
      <c r="F87" s="216"/>
      <c r="G87" s="216"/>
      <c r="H87" s="216"/>
      <c r="I87" s="216"/>
      <c r="J87" s="216"/>
      <c r="K87" s="216"/>
      <c r="L87" s="216"/>
      <c r="M87" s="216"/>
      <c r="N87" s="216"/>
      <c r="O87" s="216"/>
      <c r="P87" s="216"/>
    </row>
    <row r="88" spans="1:16" x14ac:dyDescent="0.25">
      <c r="A88" s="47">
        <v>81</v>
      </c>
      <c r="B88" s="221" t="s">
        <v>49</v>
      </c>
      <c r="C88" s="216"/>
      <c r="D88" s="216" t="s">
        <v>1835</v>
      </c>
      <c r="E88" s="216"/>
      <c r="F88" s="216"/>
      <c r="G88" s="216"/>
      <c r="H88" s="216"/>
      <c r="I88" s="216"/>
      <c r="J88" s="216"/>
      <c r="K88" s="216"/>
      <c r="L88" s="216"/>
      <c r="M88" s="216"/>
      <c r="N88" s="216"/>
      <c r="O88" s="216"/>
      <c r="P88" s="216"/>
    </row>
    <row r="89" spans="1:16" ht="31.5" x14ac:dyDescent="0.25">
      <c r="A89" s="47">
        <v>82</v>
      </c>
      <c r="B89" s="217" t="s">
        <v>1856</v>
      </c>
      <c r="C89" s="218" t="s">
        <v>1857</v>
      </c>
      <c r="D89" s="216" t="s">
        <v>1854</v>
      </c>
      <c r="E89" s="216"/>
      <c r="F89" s="216"/>
      <c r="G89" s="216"/>
      <c r="H89" s="216"/>
      <c r="I89" s="216"/>
      <c r="J89" s="216"/>
      <c r="K89" s="216"/>
      <c r="L89" s="216"/>
      <c r="M89" s="216"/>
      <c r="N89" s="216"/>
      <c r="O89" s="216"/>
      <c r="P89" s="216"/>
    </row>
    <row r="90" spans="1:16" x14ac:dyDescent="0.25">
      <c r="A90" s="47">
        <v>83</v>
      </c>
      <c r="B90" s="217" t="s">
        <v>1858</v>
      </c>
      <c r="C90" s="218"/>
      <c r="D90" s="216" t="s">
        <v>1847</v>
      </c>
      <c r="E90" s="216"/>
      <c r="F90" s="216"/>
      <c r="G90" s="216"/>
      <c r="H90" s="216"/>
      <c r="I90" s="216"/>
      <c r="J90" s="216"/>
      <c r="K90" s="216"/>
      <c r="L90" s="216"/>
      <c r="M90" s="216"/>
      <c r="N90" s="216"/>
      <c r="O90" s="216"/>
      <c r="P90" s="216"/>
    </row>
    <row r="91" spans="1:16" x14ac:dyDescent="0.25">
      <c r="A91" s="47">
        <v>84</v>
      </c>
      <c r="B91" s="217" t="s">
        <v>28</v>
      </c>
      <c r="C91" s="218"/>
      <c r="D91" s="216"/>
      <c r="E91" s="216"/>
      <c r="F91" s="216"/>
      <c r="G91" s="216"/>
      <c r="H91" s="216"/>
      <c r="I91" s="216"/>
      <c r="J91" s="216"/>
      <c r="K91" s="216"/>
      <c r="L91" s="216"/>
      <c r="M91" s="216"/>
      <c r="N91" s="216"/>
      <c r="O91" s="216"/>
      <c r="P91" s="216"/>
    </row>
    <row r="92" spans="1:16" x14ac:dyDescent="0.25">
      <c r="A92" s="47">
        <v>85</v>
      </c>
      <c r="B92" s="217" t="s">
        <v>129</v>
      </c>
      <c r="C92" s="218"/>
      <c r="D92" s="216" t="s">
        <v>1835</v>
      </c>
      <c r="E92" s="216"/>
      <c r="F92" s="216"/>
      <c r="G92" s="216"/>
      <c r="H92" s="216"/>
      <c r="I92" s="216"/>
      <c r="J92" s="216"/>
      <c r="K92" s="216"/>
      <c r="L92" s="216"/>
      <c r="M92" s="216"/>
      <c r="N92" s="216"/>
      <c r="O92" s="216"/>
      <c r="P92" s="216"/>
    </row>
    <row r="93" spans="1:16" x14ac:dyDescent="0.25">
      <c r="A93" s="47">
        <v>86</v>
      </c>
      <c r="B93" s="217" t="s">
        <v>30</v>
      </c>
      <c r="C93" s="218"/>
      <c r="D93" s="216" t="s">
        <v>346</v>
      </c>
      <c r="E93" s="216"/>
      <c r="F93" s="216"/>
      <c r="G93" s="216"/>
      <c r="H93" s="216"/>
      <c r="I93" s="216"/>
      <c r="J93" s="216"/>
      <c r="K93" s="216"/>
      <c r="L93" s="216"/>
      <c r="M93" s="216"/>
      <c r="N93" s="216"/>
      <c r="O93" s="216"/>
      <c r="P93" s="216"/>
    </row>
    <row r="94" spans="1:16" ht="16.5" x14ac:dyDescent="0.25">
      <c r="A94" s="47">
        <v>87</v>
      </c>
      <c r="B94" s="235" t="s">
        <v>33</v>
      </c>
      <c r="C94" s="236"/>
      <c r="D94" s="216"/>
      <c r="E94" s="216"/>
      <c r="F94" s="216"/>
      <c r="G94" s="216"/>
      <c r="H94" s="216"/>
      <c r="I94" s="216"/>
      <c r="J94" s="216"/>
      <c r="K94" s="216"/>
      <c r="L94" s="216"/>
      <c r="M94" s="216"/>
      <c r="N94" s="216"/>
      <c r="O94" s="216"/>
      <c r="P94" s="216"/>
    </row>
    <row r="95" spans="1:16" x14ac:dyDescent="0.25">
      <c r="A95" s="47">
        <v>88</v>
      </c>
      <c r="B95" s="217" t="s">
        <v>34</v>
      </c>
      <c r="C95" s="218"/>
      <c r="D95" s="216"/>
      <c r="E95" s="216"/>
      <c r="F95" s="216"/>
      <c r="G95" s="216"/>
      <c r="H95" s="216"/>
      <c r="I95" s="216"/>
      <c r="J95" s="216"/>
      <c r="K95" s="216"/>
      <c r="L95" s="216"/>
      <c r="M95" s="216"/>
      <c r="N95" s="216"/>
      <c r="O95" s="216"/>
      <c r="P95" s="216"/>
    </row>
    <row r="96" spans="1:16" x14ac:dyDescent="0.25">
      <c r="A96" s="47">
        <v>89</v>
      </c>
      <c r="B96" s="217" t="s">
        <v>31</v>
      </c>
      <c r="C96" s="218"/>
      <c r="D96" s="216"/>
      <c r="E96" s="216"/>
      <c r="F96" s="216"/>
      <c r="G96" s="216"/>
      <c r="H96" s="216"/>
      <c r="I96" s="216"/>
      <c r="J96" s="216"/>
      <c r="K96" s="216"/>
      <c r="L96" s="216"/>
      <c r="M96" s="216"/>
      <c r="N96" s="216"/>
      <c r="O96" s="216"/>
      <c r="P96" s="216"/>
    </row>
    <row r="97" spans="1:16" x14ac:dyDescent="0.25">
      <c r="A97" s="47">
        <v>90</v>
      </c>
      <c r="B97" s="221" t="s">
        <v>32</v>
      </c>
      <c r="C97" s="216"/>
      <c r="D97" s="216"/>
      <c r="E97" s="216"/>
      <c r="F97" s="216"/>
      <c r="G97" s="216"/>
      <c r="H97" s="216"/>
      <c r="I97" s="216"/>
      <c r="J97" s="216"/>
      <c r="K97" s="216"/>
      <c r="L97" s="216"/>
      <c r="M97" s="216"/>
      <c r="N97" s="216"/>
      <c r="O97" s="216"/>
      <c r="P97" s="216"/>
    </row>
    <row r="98" spans="1:16" ht="31.5" x14ac:dyDescent="0.25">
      <c r="A98" s="47">
        <v>91</v>
      </c>
      <c r="B98" s="224" t="s">
        <v>1810</v>
      </c>
      <c r="C98" s="218" t="s">
        <v>1859</v>
      </c>
      <c r="D98" s="216" t="s">
        <v>346</v>
      </c>
      <c r="E98" s="216"/>
      <c r="F98" s="216"/>
      <c r="G98" s="216"/>
      <c r="H98" s="216"/>
      <c r="I98" s="216"/>
      <c r="J98" s="216"/>
      <c r="K98" s="216"/>
      <c r="L98" s="216"/>
      <c r="M98" s="216"/>
      <c r="N98" s="216"/>
      <c r="O98" s="216"/>
      <c r="P98" s="216"/>
    </row>
    <row r="99" spans="1:16" x14ac:dyDescent="0.25">
      <c r="A99" s="47">
        <v>92</v>
      </c>
      <c r="B99" s="224" t="s">
        <v>35</v>
      </c>
      <c r="C99" s="218"/>
      <c r="D99" s="216"/>
      <c r="E99" s="216"/>
      <c r="F99" s="216"/>
      <c r="G99" s="216"/>
      <c r="H99" s="216"/>
      <c r="I99" s="216"/>
      <c r="J99" s="216"/>
      <c r="K99" s="216"/>
      <c r="L99" s="216"/>
      <c r="M99" s="216"/>
      <c r="N99" s="216"/>
      <c r="O99" s="216"/>
      <c r="P99" s="216"/>
    </row>
    <row r="100" spans="1:16" ht="33" x14ac:dyDescent="0.25">
      <c r="A100" s="47">
        <v>95</v>
      </c>
      <c r="B100" s="231" t="s">
        <v>36</v>
      </c>
      <c r="C100" s="232" t="s">
        <v>1860</v>
      </c>
      <c r="D100" s="216" t="s">
        <v>346</v>
      </c>
      <c r="E100" s="216"/>
      <c r="F100" s="216"/>
      <c r="G100" s="216"/>
      <c r="H100" s="216"/>
      <c r="I100" s="216"/>
      <c r="J100" s="216"/>
      <c r="K100" s="216"/>
      <c r="L100" s="216"/>
      <c r="M100" s="216"/>
      <c r="N100" s="216"/>
      <c r="O100" s="216" t="s">
        <v>346</v>
      </c>
      <c r="P100" s="216"/>
    </row>
    <row r="101" spans="1:16" ht="16.5" x14ac:dyDescent="0.25">
      <c r="A101" s="47">
        <v>96</v>
      </c>
      <c r="B101" s="231" t="s">
        <v>1861</v>
      </c>
      <c r="C101" s="232"/>
      <c r="D101" s="216" t="s">
        <v>1835</v>
      </c>
      <c r="E101" s="216"/>
      <c r="F101" s="216"/>
      <c r="G101" s="216"/>
      <c r="H101" s="216"/>
      <c r="I101" s="216"/>
      <c r="J101" s="216"/>
      <c r="K101" s="216"/>
      <c r="L101" s="216"/>
      <c r="M101" s="216"/>
      <c r="N101" s="216"/>
      <c r="O101" s="216"/>
      <c r="P101" s="216"/>
    </row>
    <row r="102" spans="1:16" ht="16.5" x14ac:dyDescent="0.25">
      <c r="A102" s="47">
        <v>97</v>
      </c>
      <c r="B102" s="231" t="s">
        <v>37</v>
      </c>
      <c r="C102" s="232"/>
      <c r="D102" s="216" t="s">
        <v>346</v>
      </c>
      <c r="E102" s="216"/>
      <c r="F102" s="216" t="s">
        <v>346</v>
      </c>
      <c r="G102" s="216"/>
      <c r="H102" s="216"/>
      <c r="I102" s="216"/>
      <c r="J102" s="216"/>
      <c r="K102" s="216"/>
      <c r="L102" s="216"/>
      <c r="M102" s="216"/>
      <c r="N102" s="216"/>
      <c r="O102" s="216"/>
      <c r="P102" s="216"/>
    </row>
    <row r="103" spans="1:16" ht="16.5" x14ac:dyDescent="0.25">
      <c r="A103" s="47">
        <v>98</v>
      </c>
      <c r="B103" s="231" t="s">
        <v>52</v>
      </c>
      <c r="C103" s="232"/>
      <c r="D103" s="216"/>
      <c r="E103" s="216"/>
      <c r="F103" s="216"/>
      <c r="G103" s="216"/>
      <c r="H103" s="216"/>
      <c r="I103" s="216"/>
      <c r="J103" s="216"/>
      <c r="K103" s="216"/>
      <c r="L103" s="216"/>
      <c r="M103" s="216"/>
      <c r="N103" s="216"/>
      <c r="O103" s="216"/>
      <c r="P103" s="216"/>
    </row>
    <row r="104" spans="1:16" x14ac:dyDescent="0.25">
      <c r="A104" s="47">
        <v>99</v>
      </c>
      <c r="B104" s="219" t="s">
        <v>21</v>
      </c>
      <c r="C104" s="220"/>
      <c r="D104" s="216"/>
      <c r="E104" s="216"/>
      <c r="F104" s="216"/>
      <c r="G104" s="216"/>
      <c r="H104" s="216"/>
      <c r="I104" s="216"/>
      <c r="J104" s="216"/>
      <c r="K104" s="216"/>
      <c r="L104" s="216"/>
      <c r="M104" s="216"/>
      <c r="N104" s="216"/>
      <c r="O104" s="216"/>
      <c r="P104" s="216"/>
    </row>
    <row r="105" spans="1:16" ht="16.5" x14ac:dyDescent="0.25">
      <c r="A105" s="47">
        <v>100</v>
      </c>
      <c r="B105" s="237" t="s">
        <v>1862</v>
      </c>
      <c r="C105" s="232"/>
      <c r="D105" s="216"/>
      <c r="E105" s="216"/>
      <c r="F105" s="216"/>
      <c r="G105" s="216"/>
      <c r="H105" s="216"/>
      <c r="I105" s="216"/>
      <c r="J105" s="216"/>
      <c r="K105" s="216"/>
      <c r="L105" s="216"/>
      <c r="M105" s="216"/>
      <c r="N105" s="216"/>
      <c r="O105" s="216"/>
      <c r="P105" s="216"/>
    </row>
    <row r="106" spans="1:16" ht="16.5" x14ac:dyDescent="0.25">
      <c r="A106" s="47">
        <v>101</v>
      </c>
      <c r="B106" s="231" t="s">
        <v>39</v>
      </c>
      <c r="C106" s="232"/>
      <c r="D106" s="216" t="s">
        <v>346</v>
      </c>
      <c r="E106" s="216"/>
      <c r="F106" s="216"/>
      <c r="G106" s="216"/>
      <c r="H106" s="216"/>
      <c r="I106" s="216"/>
      <c r="J106" s="216"/>
      <c r="K106" s="216"/>
      <c r="L106" s="216"/>
      <c r="M106" s="216" t="s">
        <v>346</v>
      </c>
      <c r="N106" s="216"/>
      <c r="O106" s="216"/>
      <c r="P106" s="216"/>
    </row>
    <row r="107" spans="1:16" ht="16.5" x14ac:dyDescent="0.25">
      <c r="A107" s="47">
        <v>102</v>
      </c>
      <c r="B107" s="231" t="s">
        <v>58</v>
      </c>
      <c r="C107" s="232"/>
      <c r="D107" s="216" t="s">
        <v>346</v>
      </c>
      <c r="E107" s="216"/>
      <c r="F107" s="216"/>
      <c r="G107" s="216"/>
      <c r="H107" s="216"/>
      <c r="I107" s="216"/>
      <c r="J107" s="216"/>
      <c r="K107" s="216"/>
      <c r="L107" s="216"/>
      <c r="M107" s="216" t="s">
        <v>346</v>
      </c>
      <c r="N107" s="216"/>
      <c r="O107" s="216"/>
      <c r="P107" s="216"/>
    </row>
    <row r="108" spans="1:16" ht="16.5" x14ac:dyDescent="0.25">
      <c r="A108" s="47">
        <v>103</v>
      </c>
      <c r="B108" s="231" t="s">
        <v>41</v>
      </c>
      <c r="C108" s="232"/>
      <c r="D108" s="216"/>
      <c r="E108" s="216"/>
      <c r="F108" s="216"/>
      <c r="G108" s="216"/>
      <c r="H108" s="216"/>
      <c r="I108" s="216"/>
      <c r="J108" s="216"/>
      <c r="K108" s="216"/>
      <c r="L108" s="216"/>
      <c r="M108" s="216"/>
      <c r="N108" s="216"/>
      <c r="O108" s="216"/>
      <c r="P108" s="216"/>
    </row>
    <row r="109" spans="1:16" ht="16.5" x14ac:dyDescent="0.25">
      <c r="A109" s="47">
        <v>104</v>
      </c>
      <c r="B109" s="231" t="s">
        <v>42</v>
      </c>
      <c r="C109" s="232"/>
      <c r="D109" s="216"/>
      <c r="E109" s="216"/>
      <c r="F109" s="216"/>
      <c r="G109" s="216"/>
      <c r="H109" s="216"/>
      <c r="I109" s="216"/>
      <c r="J109" s="216"/>
      <c r="K109" s="216"/>
      <c r="L109" s="216"/>
      <c r="M109" s="216"/>
      <c r="N109" s="216"/>
      <c r="O109" s="216"/>
      <c r="P109" s="216"/>
    </row>
    <row r="110" spans="1:16" ht="16.5" x14ac:dyDescent="0.25">
      <c r="A110" s="47">
        <v>105</v>
      </c>
      <c r="B110" s="231" t="s">
        <v>47</v>
      </c>
      <c r="C110" s="232"/>
      <c r="D110" s="216"/>
      <c r="E110" s="216"/>
      <c r="F110" s="216"/>
      <c r="G110" s="216"/>
      <c r="H110" s="216"/>
      <c r="I110" s="216"/>
      <c r="J110" s="216"/>
      <c r="K110" s="216"/>
      <c r="L110" s="216"/>
      <c r="M110" s="216"/>
      <c r="N110" s="216"/>
      <c r="O110" s="216"/>
      <c r="P110" s="216"/>
    </row>
    <row r="111" spans="1:16" ht="16.5" x14ac:dyDescent="0.25">
      <c r="A111" s="47">
        <v>106</v>
      </c>
      <c r="B111" s="231" t="s">
        <v>1863</v>
      </c>
      <c r="C111" s="232"/>
      <c r="D111" s="216" t="s">
        <v>346</v>
      </c>
      <c r="E111" s="216"/>
      <c r="F111" s="216"/>
      <c r="G111" s="216"/>
      <c r="H111" s="216"/>
      <c r="I111" s="216"/>
      <c r="J111" s="216"/>
      <c r="K111" s="216"/>
      <c r="L111" s="216" t="s">
        <v>346</v>
      </c>
      <c r="M111" s="216"/>
      <c r="N111" s="216"/>
      <c r="O111" s="216"/>
      <c r="P111" s="216"/>
    </row>
    <row r="112" spans="1:16" ht="16.5" x14ac:dyDescent="0.25">
      <c r="A112" s="47">
        <v>107</v>
      </c>
      <c r="B112" s="231" t="s">
        <v>1864</v>
      </c>
      <c r="C112" s="232"/>
      <c r="D112" s="216"/>
      <c r="E112" s="216"/>
      <c r="F112" s="216"/>
      <c r="G112" s="216"/>
      <c r="H112" s="216"/>
      <c r="I112" s="216"/>
      <c r="J112" s="216"/>
      <c r="K112" s="216"/>
      <c r="L112" s="216"/>
      <c r="M112" s="216"/>
      <c r="N112" s="216"/>
      <c r="O112" s="216"/>
      <c r="P112" s="216"/>
    </row>
    <row r="113" spans="1:16" ht="16.5" x14ac:dyDescent="0.25">
      <c r="A113" s="47">
        <v>108</v>
      </c>
      <c r="B113" s="231" t="s">
        <v>1865</v>
      </c>
      <c r="C113" s="232"/>
      <c r="D113" s="216" t="s">
        <v>346</v>
      </c>
      <c r="E113" s="216"/>
      <c r="F113" s="216"/>
      <c r="G113" s="216"/>
      <c r="H113" s="216"/>
      <c r="I113" s="216"/>
      <c r="J113" s="216"/>
      <c r="K113" s="216"/>
      <c r="L113" s="216" t="s">
        <v>346</v>
      </c>
      <c r="M113" s="216"/>
      <c r="N113" s="216"/>
      <c r="O113" s="216"/>
      <c r="P113" s="216"/>
    </row>
    <row r="114" spans="1:16" ht="16.5" x14ac:dyDescent="0.25">
      <c r="A114" s="47">
        <v>109</v>
      </c>
      <c r="B114" s="231" t="s">
        <v>326</v>
      </c>
      <c r="C114" s="232"/>
      <c r="D114" s="216" t="s">
        <v>346</v>
      </c>
      <c r="E114" s="216"/>
      <c r="F114" s="216"/>
      <c r="G114" s="216"/>
      <c r="H114" s="216"/>
      <c r="I114" s="216"/>
      <c r="J114" s="216"/>
      <c r="K114" s="216"/>
      <c r="L114" s="216"/>
      <c r="M114" s="216"/>
      <c r="N114" s="216" t="s">
        <v>346</v>
      </c>
      <c r="O114" s="216"/>
      <c r="P114" s="216"/>
    </row>
    <row r="115" spans="1:16" ht="16.5" x14ac:dyDescent="0.25">
      <c r="A115" s="47">
        <v>110</v>
      </c>
      <c r="B115" s="231" t="s">
        <v>89</v>
      </c>
      <c r="C115" s="232"/>
      <c r="D115" s="216"/>
      <c r="E115" s="216"/>
      <c r="F115" s="216"/>
      <c r="G115" s="216"/>
      <c r="H115" s="216"/>
      <c r="I115" s="216"/>
      <c r="J115" s="216"/>
      <c r="K115" s="216"/>
      <c r="L115" s="216"/>
      <c r="M115" s="216"/>
      <c r="N115" s="216"/>
      <c r="O115" s="216"/>
      <c r="P115" s="216"/>
    </row>
    <row r="116" spans="1:16" ht="16.5" x14ac:dyDescent="0.25">
      <c r="A116" s="47">
        <v>111</v>
      </c>
      <c r="B116" s="231" t="s">
        <v>1866</v>
      </c>
      <c r="C116" s="232"/>
      <c r="D116" s="216"/>
      <c r="E116" s="216"/>
      <c r="F116" s="216"/>
      <c r="G116" s="216"/>
      <c r="H116" s="216"/>
      <c r="I116" s="216"/>
      <c r="J116" s="216"/>
      <c r="K116" s="216"/>
      <c r="L116" s="216"/>
      <c r="M116" s="216"/>
      <c r="N116" s="216"/>
      <c r="O116" s="216"/>
      <c r="P116" s="216"/>
    </row>
    <row r="117" spans="1:16" ht="16.5" x14ac:dyDescent="0.25">
      <c r="A117" s="47">
        <v>112</v>
      </c>
      <c r="B117" s="231" t="s">
        <v>1867</v>
      </c>
      <c r="C117" s="232"/>
      <c r="D117" s="216"/>
      <c r="E117" s="216"/>
      <c r="F117" s="216"/>
      <c r="G117" s="216"/>
      <c r="H117" s="216"/>
      <c r="I117" s="216"/>
      <c r="J117" s="216"/>
      <c r="K117" s="216"/>
      <c r="L117" s="216"/>
      <c r="M117" s="216"/>
      <c r="N117" s="216"/>
      <c r="O117" s="216"/>
      <c r="P117" s="216"/>
    </row>
    <row r="118" spans="1:16" ht="16.5" x14ac:dyDescent="0.25">
      <c r="A118" s="47">
        <v>113</v>
      </c>
      <c r="B118" s="231" t="s">
        <v>1868</v>
      </c>
      <c r="C118" s="232"/>
      <c r="D118" s="216"/>
      <c r="E118" s="216"/>
      <c r="F118" s="216"/>
      <c r="G118" s="216"/>
      <c r="H118" s="216"/>
      <c r="I118" s="216"/>
      <c r="J118" s="216"/>
      <c r="K118" s="216"/>
      <c r="L118" s="216"/>
      <c r="M118" s="216"/>
      <c r="N118" s="216"/>
      <c r="O118" s="216"/>
      <c r="P118" s="216"/>
    </row>
    <row r="119" spans="1:16" x14ac:dyDescent="0.25">
      <c r="A119" s="47">
        <v>114</v>
      </c>
      <c r="B119" s="227" t="s">
        <v>316</v>
      </c>
      <c r="C119" s="228"/>
      <c r="D119" s="216"/>
      <c r="E119" s="216"/>
      <c r="F119" s="216"/>
      <c r="G119" s="216"/>
      <c r="H119" s="216"/>
      <c r="I119" s="216"/>
      <c r="J119" s="216"/>
      <c r="K119" s="216"/>
      <c r="L119" s="216"/>
      <c r="M119" s="216"/>
      <c r="N119" s="216"/>
      <c r="O119" s="216"/>
      <c r="P119" s="216"/>
    </row>
    <row r="120" spans="1:16" ht="16.5" x14ac:dyDescent="0.25">
      <c r="A120" s="47">
        <v>116</v>
      </c>
      <c r="B120" s="231" t="s">
        <v>1869</v>
      </c>
      <c r="C120" s="232"/>
      <c r="D120" s="216" t="s">
        <v>346</v>
      </c>
      <c r="E120" s="216"/>
      <c r="F120" s="216"/>
      <c r="G120" s="216"/>
      <c r="H120" s="216"/>
      <c r="I120" s="216"/>
      <c r="J120" s="216"/>
      <c r="K120" s="216"/>
      <c r="L120" s="216" t="s">
        <v>346</v>
      </c>
      <c r="M120" s="216"/>
      <c r="N120" s="216"/>
      <c r="O120" s="216"/>
      <c r="P120" s="216"/>
    </row>
    <row r="121" spans="1:16" ht="16.5" x14ac:dyDescent="0.25">
      <c r="A121" s="47">
        <v>117</v>
      </c>
      <c r="B121" s="231" t="s">
        <v>1870</v>
      </c>
      <c r="C121" s="232"/>
      <c r="D121" s="216"/>
      <c r="E121" s="216"/>
      <c r="F121" s="216"/>
      <c r="G121" s="216"/>
      <c r="H121" s="216"/>
      <c r="I121" s="216"/>
      <c r="J121" s="216"/>
      <c r="K121" s="216"/>
      <c r="L121" s="216"/>
      <c r="M121" s="216"/>
      <c r="N121" s="216"/>
      <c r="O121" s="216"/>
      <c r="P121" s="216"/>
    </row>
    <row r="122" spans="1:16" ht="16.5" x14ac:dyDescent="0.25">
      <c r="A122" s="47">
        <v>118</v>
      </c>
      <c r="B122" s="231" t="s">
        <v>317</v>
      </c>
      <c r="C122" s="232"/>
      <c r="D122" s="216"/>
      <c r="E122" s="216"/>
      <c r="F122" s="216"/>
      <c r="G122" s="216"/>
      <c r="H122" s="216"/>
      <c r="I122" s="216"/>
      <c r="J122" s="216"/>
      <c r="K122" s="216"/>
      <c r="L122" s="216"/>
      <c r="M122" s="216"/>
      <c r="N122" s="216"/>
      <c r="O122" s="216"/>
      <c r="P122" s="216"/>
    </row>
    <row r="123" spans="1:16" ht="16.5" x14ac:dyDescent="0.25">
      <c r="A123" s="47">
        <v>119</v>
      </c>
      <c r="B123" s="231" t="s">
        <v>44</v>
      </c>
      <c r="C123" s="232"/>
      <c r="D123" s="216"/>
      <c r="E123" s="216"/>
      <c r="F123" s="216"/>
      <c r="G123" s="216"/>
      <c r="H123" s="216"/>
      <c r="I123" s="216"/>
      <c r="J123" s="216"/>
      <c r="K123" s="216"/>
      <c r="L123" s="216"/>
      <c r="M123" s="216"/>
      <c r="N123" s="216"/>
      <c r="O123" s="216"/>
      <c r="P123" s="216"/>
    </row>
    <row r="124" spans="1:16" ht="16.5" x14ac:dyDescent="0.25">
      <c r="A124" s="47">
        <v>125</v>
      </c>
      <c r="B124" s="235" t="s">
        <v>45</v>
      </c>
      <c r="C124" s="236"/>
      <c r="D124" s="216"/>
      <c r="E124" s="216"/>
      <c r="F124" s="216"/>
      <c r="G124" s="216"/>
      <c r="H124" s="216"/>
      <c r="I124" s="216"/>
      <c r="J124" s="216"/>
      <c r="K124" s="216"/>
      <c r="L124" s="216"/>
      <c r="M124" s="216"/>
      <c r="N124" s="216"/>
      <c r="O124" s="216"/>
      <c r="P124" s="216"/>
    </row>
    <row r="125" spans="1:16" ht="16.5" x14ac:dyDescent="0.25">
      <c r="A125" s="47">
        <v>126</v>
      </c>
      <c r="B125" s="229" t="s">
        <v>1871</v>
      </c>
      <c r="C125" s="230"/>
      <c r="D125" s="216"/>
      <c r="E125" s="216"/>
      <c r="F125" s="216"/>
      <c r="G125" s="216"/>
      <c r="H125" s="216"/>
      <c r="I125" s="216"/>
      <c r="J125" s="216"/>
      <c r="K125" s="216"/>
      <c r="L125" s="216"/>
      <c r="M125" s="216"/>
      <c r="N125" s="216"/>
      <c r="O125" s="216"/>
      <c r="P125" s="216"/>
    </row>
    <row r="126" spans="1:16" x14ac:dyDescent="0.25">
      <c r="A126" s="47">
        <v>129</v>
      </c>
      <c r="B126" s="138" t="s">
        <v>1872</v>
      </c>
      <c r="C126" s="238"/>
      <c r="D126" s="216" t="s">
        <v>1854</v>
      </c>
      <c r="E126" s="216"/>
      <c r="F126" s="216"/>
      <c r="G126" s="216"/>
      <c r="H126" s="216"/>
      <c r="I126" s="216"/>
      <c r="J126" s="216"/>
      <c r="K126" s="216"/>
      <c r="L126" s="216"/>
      <c r="M126" s="216"/>
      <c r="N126" s="216"/>
      <c r="O126" s="216"/>
      <c r="P126" s="216"/>
    </row>
    <row r="127" spans="1:16" x14ac:dyDescent="0.25">
      <c r="A127" s="47">
        <v>130</v>
      </c>
      <c r="B127" s="138" t="s">
        <v>80</v>
      </c>
      <c r="C127" s="238"/>
      <c r="D127" s="216" t="s">
        <v>346</v>
      </c>
      <c r="E127" s="216"/>
      <c r="F127" s="216"/>
      <c r="G127" s="216"/>
      <c r="H127" s="216"/>
      <c r="I127" s="216"/>
      <c r="J127" s="216"/>
      <c r="K127" s="216"/>
      <c r="L127" s="216"/>
      <c r="M127" s="216"/>
      <c r="N127" s="216"/>
      <c r="O127" s="216"/>
      <c r="P127" s="216"/>
    </row>
    <row r="128" spans="1:16" x14ac:dyDescent="0.25">
      <c r="A128" s="47">
        <v>131</v>
      </c>
      <c r="B128" s="138" t="s">
        <v>62</v>
      </c>
      <c r="C128" s="238"/>
      <c r="D128" s="216" t="s">
        <v>346</v>
      </c>
      <c r="E128" s="216"/>
      <c r="F128" s="216"/>
      <c r="G128" s="216"/>
      <c r="H128" s="216"/>
      <c r="I128" s="216"/>
      <c r="J128" s="216"/>
      <c r="K128" s="216"/>
      <c r="L128" s="216" t="s">
        <v>346</v>
      </c>
      <c r="M128" s="216"/>
      <c r="N128" s="216"/>
      <c r="O128" s="216"/>
      <c r="P128" s="216"/>
    </row>
    <row r="129" spans="1:16" x14ac:dyDescent="0.25">
      <c r="A129" s="47">
        <v>132</v>
      </c>
      <c r="B129" s="138" t="s">
        <v>87</v>
      </c>
      <c r="C129" s="238"/>
      <c r="D129" s="216" t="s">
        <v>346</v>
      </c>
      <c r="E129" s="216"/>
      <c r="F129" s="216"/>
      <c r="G129" s="216"/>
      <c r="H129" s="216"/>
      <c r="I129" s="216"/>
      <c r="J129" s="216"/>
      <c r="K129" s="216"/>
      <c r="L129" s="216"/>
      <c r="M129" s="216"/>
      <c r="N129" s="216" t="s">
        <v>346</v>
      </c>
      <c r="O129" s="216"/>
      <c r="P129" s="216"/>
    </row>
    <row r="130" spans="1:16" x14ac:dyDescent="0.25">
      <c r="A130" s="47">
        <v>134</v>
      </c>
      <c r="B130" s="221" t="s">
        <v>88</v>
      </c>
      <c r="C130" s="216"/>
      <c r="D130" s="216" t="s">
        <v>346</v>
      </c>
      <c r="E130" s="216"/>
      <c r="F130" s="216"/>
      <c r="G130" s="216"/>
      <c r="H130" s="216"/>
      <c r="I130" s="216"/>
      <c r="J130" s="216"/>
      <c r="K130" s="216"/>
      <c r="L130" s="216"/>
      <c r="M130" s="216"/>
      <c r="N130" s="216"/>
      <c r="O130" s="216" t="s">
        <v>346</v>
      </c>
      <c r="P130" s="216"/>
    </row>
    <row r="131" spans="1:16" x14ac:dyDescent="0.25">
      <c r="A131" s="47">
        <v>135</v>
      </c>
      <c r="B131" s="138" t="s">
        <v>64</v>
      </c>
      <c r="C131" s="238"/>
      <c r="D131" s="216" t="s">
        <v>346</v>
      </c>
      <c r="E131" s="216"/>
      <c r="F131" s="216"/>
      <c r="G131" s="216"/>
      <c r="H131" s="216"/>
      <c r="I131" s="216"/>
      <c r="J131" s="216"/>
      <c r="K131" s="216"/>
      <c r="L131" s="216"/>
      <c r="M131" s="216"/>
      <c r="N131" s="216"/>
      <c r="O131" s="216" t="s">
        <v>346</v>
      </c>
      <c r="P131" s="216"/>
    </row>
    <row r="132" spans="1:16" x14ac:dyDescent="0.25">
      <c r="A132" s="47">
        <v>136</v>
      </c>
      <c r="B132" s="138" t="s">
        <v>322</v>
      </c>
      <c r="C132" s="238"/>
      <c r="D132" s="216"/>
      <c r="E132" s="216"/>
      <c r="F132" s="216"/>
      <c r="G132" s="216"/>
      <c r="H132" s="216"/>
      <c r="I132" s="216"/>
      <c r="J132" s="216"/>
      <c r="K132" s="216"/>
      <c r="L132" s="216"/>
      <c r="M132" s="216"/>
      <c r="N132" s="216"/>
      <c r="O132" s="216"/>
      <c r="P132" s="216"/>
    </row>
    <row r="133" spans="1:16" x14ac:dyDescent="0.25">
      <c r="A133" s="47">
        <v>137</v>
      </c>
      <c r="B133" s="138" t="s">
        <v>1873</v>
      </c>
      <c r="C133" s="238"/>
      <c r="D133" s="216"/>
      <c r="E133" s="216"/>
      <c r="F133" s="216"/>
      <c r="G133" s="216"/>
      <c r="H133" s="216"/>
      <c r="I133" s="216"/>
      <c r="J133" s="216"/>
      <c r="K133" s="216"/>
      <c r="L133" s="216"/>
      <c r="M133" s="216"/>
      <c r="N133" s="216"/>
      <c r="O133" s="216"/>
      <c r="P133" s="216"/>
    </row>
    <row r="134" spans="1:16" x14ac:dyDescent="0.25">
      <c r="A134" s="47">
        <v>139</v>
      </c>
      <c r="B134" s="138" t="s">
        <v>76</v>
      </c>
      <c r="C134" s="238"/>
      <c r="D134" s="216"/>
      <c r="E134" s="216"/>
      <c r="F134" s="216"/>
      <c r="G134" s="216"/>
      <c r="H134" s="216"/>
      <c r="I134" s="216"/>
      <c r="J134" s="216"/>
      <c r="K134" s="216"/>
      <c r="L134" s="216"/>
      <c r="M134" s="216"/>
      <c r="N134" s="216"/>
      <c r="O134" s="216"/>
      <c r="P134" s="216"/>
    </row>
    <row r="135" spans="1:16" x14ac:dyDescent="0.25">
      <c r="A135" s="47">
        <v>140</v>
      </c>
      <c r="B135" s="138" t="s">
        <v>1874</v>
      </c>
      <c r="C135" s="238"/>
      <c r="D135" s="216"/>
      <c r="E135" s="216"/>
      <c r="F135" s="216"/>
      <c r="G135" s="216"/>
      <c r="H135" s="216"/>
      <c r="I135" s="216"/>
      <c r="J135" s="216"/>
      <c r="K135" s="216"/>
      <c r="L135" s="216"/>
      <c r="M135" s="216"/>
      <c r="N135" s="216"/>
      <c r="O135" s="216"/>
      <c r="P135" s="216"/>
    </row>
    <row r="136" spans="1:16" x14ac:dyDescent="0.25">
      <c r="A136" s="47">
        <v>141</v>
      </c>
      <c r="B136" s="138" t="s">
        <v>85</v>
      </c>
      <c r="C136" s="238"/>
      <c r="D136" s="216"/>
      <c r="E136" s="216"/>
      <c r="F136" s="216"/>
      <c r="G136" s="216"/>
      <c r="H136" s="216"/>
      <c r="I136" s="216"/>
      <c r="J136" s="216"/>
      <c r="K136" s="216"/>
      <c r="L136" s="216"/>
      <c r="M136" s="216"/>
      <c r="N136" s="216"/>
      <c r="O136" s="216"/>
      <c r="P136" s="216"/>
    </row>
    <row r="137" spans="1:16" x14ac:dyDescent="0.25">
      <c r="A137" s="47">
        <v>142</v>
      </c>
      <c r="B137" s="138" t="s">
        <v>77</v>
      </c>
      <c r="C137" s="238"/>
      <c r="D137" s="216"/>
      <c r="E137" s="216"/>
      <c r="F137" s="216"/>
      <c r="G137" s="216"/>
      <c r="H137" s="216"/>
      <c r="I137" s="216"/>
      <c r="J137" s="216"/>
      <c r="K137" s="216"/>
      <c r="L137" s="216"/>
      <c r="M137" s="216"/>
      <c r="N137" s="216"/>
      <c r="O137" s="216"/>
      <c r="P137" s="216"/>
    </row>
    <row r="138" spans="1:16" x14ac:dyDescent="0.25">
      <c r="A138" s="47">
        <v>143</v>
      </c>
      <c r="B138" s="138" t="s">
        <v>1875</v>
      </c>
      <c r="C138" s="238"/>
      <c r="D138" s="216" t="s">
        <v>346</v>
      </c>
      <c r="E138" s="216"/>
      <c r="F138" s="216"/>
      <c r="G138" s="216"/>
      <c r="H138" s="216"/>
      <c r="I138" s="216"/>
      <c r="J138" s="216"/>
      <c r="K138" s="216"/>
      <c r="L138" s="216"/>
      <c r="M138" s="216" t="s">
        <v>346</v>
      </c>
      <c r="N138" s="216"/>
      <c r="O138" s="216"/>
      <c r="P138" s="216"/>
    </row>
    <row r="139" spans="1:16" x14ac:dyDescent="0.25">
      <c r="A139" s="47">
        <v>144</v>
      </c>
      <c r="B139" s="138" t="s">
        <v>78</v>
      </c>
      <c r="C139" s="238"/>
      <c r="D139" s="216"/>
      <c r="E139" s="216"/>
      <c r="F139" s="216"/>
      <c r="G139" s="216"/>
      <c r="H139" s="216"/>
      <c r="I139" s="216"/>
      <c r="J139" s="216"/>
      <c r="K139" s="216"/>
      <c r="L139" s="216"/>
      <c r="M139" s="216"/>
      <c r="N139" s="216"/>
      <c r="O139" s="216"/>
      <c r="P139" s="216"/>
    </row>
    <row r="140" spans="1:16" x14ac:dyDescent="0.25">
      <c r="A140" s="47">
        <v>146</v>
      </c>
      <c r="B140" s="138" t="s">
        <v>325</v>
      </c>
      <c r="C140" s="238"/>
      <c r="D140" s="216"/>
      <c r="E140" s="216"/>
      <c r="F140" s="216"/>
      <c r="G140" s="216"/>
      <c r="H140" s="216"/>
      <c r="I140" s="216"/>
      <c r="J140" s="216"/>
      <c r="K140" s="216"/>
      <c r="L140" s="216"/>
      <c r="M140" s="216"/>
      <c r="N140" s="216"/>
      <c r="O140" s="216"/>
      <c r="P140" s="216"/>
    </row>
    <row r="141" spans="1:16" x14ac:dyDescent="0.25">
      <c r="A141" s="47">
        <v>147</v>
      </c>
      <c r="B141" s="138" t="s">
        <v>1876</v>
      </c>
      <c r="C141" s="238"/>
      <c r="D141" s="216" t="s">
        <v>346</v>
      </c>
      <c r="E141" s="216"/>
      <c r="F141" s="216"/>
      <c r="G141" s="216"/>
      <c r="H141" s="216"/>
      <c r="I141" s="216"/>
      <c r="J141" s="216"/>
      <c r="K141" s="216"/>
      <c r="L141" s="216"/>
      <c r="M141" s="216"/>
      <c r="N141" s="216"/>
      <c r="O141" s="216" t="s">
        <v>346</v>
      </c>
      <c r="P141" s="216"/>
    </row>
    <row r="142" spans="1:16" x14ac:dyDescent="0.25">
      <c r="A142" s="47">
        <v>148</v>
      </c>
      <c r="B142" s="138" t="s">
        <v>86</v>
      </c>
      <c r="C142" s="238"/>
      <c r="D142" s="216" t="s">
        <v>346</v>
      </c>
      <c r="E142" s="216"/>
      <c r="F142" s="216"/>
      <c r="G142" s="216"/>
      <c r="H142" s="216"/>
      <c r="I142" s="216"/>
      <c r="J142" s="216"/>
      <c r="K142" s="216"/>
      <c r="L142" s="216"/>
      <c r="M142" s="216"/>
      <c r="N142" s="216"/>
      <c r="O142" s="216" t="s">
        <v>346</v>
      </c>
      <c r="P142" s="216"/>
    </row>
    <row r="143" spans="1:16" x14ac:dyDescent="0.25">
      <c r="A143" s="47">
        <v>149</v>
      </c>
      <c r="B143" s="138" t="s">
        <v>81</v>
      </c>
      <c r="C143" s="238"/>
      <c r="D143" s="216" t="s">
        <v>346</v>
      </c>
      <c r="E143" s="216"/>
      <c r="F143" s="216"/>
      <c r="G143" s="216"/>
      <c r="H143" s="216"/>
      <c r="I143" s="216"/>
      <c r="J143" s="216"/>
      <c r="K143" s="216"/>
      <c r="L143" s="216"/>
      <c r="M143" s="216"/>
      <c r="N143" s="216"/>
      <c r="O143" s="216" t="s">
        <v>346</v>
      </c>
      <c r="P143" s="216"/>
    </row>
    <row r="144" spans="1:16" x14ac:dyDescent="0.25">
      <c r="A144" s="47">
        <v>150</v>
      </c>
      <c r="B144" s="138" t="s">
        <v>84</v>
      </c>
      <c r="C144" s="238"/>
      <c r="D144" s="216" t="s">
        <v>1847</v>
      </c>
      <c r="E144" s="216"/>
      <c r="F144" s="216"/>
      <c r="G144" s="216"/>
      <c r="H144" s="216"/>
      <c r="I144" s="216"/>
      <c r="J144" s="216"/>
      <c r="K144" s="216"/>
      <c r="L144" s="216"/>
      <c r="M144" s="216"/>
      <c r="N144" s="216"/>
      <c r="O144" s="216"/>
      <c r="P144" s="216"/>
    </row>
    <row r="145" spans="1:16" x14ac:dyDescent="0.25">
      <c r="A145" s="47">
        <v>151</v>
      </c>
      <c r="B145" s="138" t="s">
        <v>1877</v>
      </c>
      <c r="C145" s="238"/>
      <c r="D145" s="216"/>
      <c r="E145" s="216"/>
      <c r="F145" s="216"/>
      <c r="G145" s="216"/>
      <c r="H145" s="216"/>
      <c r="I145" s="216"/>
      <c r="J145" s="216"/>
      <c r="K145" s="216"/>
      <c r="L145" s="216"/>
      <c r="M145" s="216"/>
      <c r="N145" s="216"/>
      <c r="O145" s="216"/>
      <c r="P145" s="216"/>
    </row>
    <row r="146" spans="1:16" x14ac:dyDescent="0.25">
      <c r="A146" s="47">
        <v>152</v>
      </c>
      <c r="B146" s="138" t="s">
        <v>1878</v>
      </c>
      <c r="C146" s="238"/>
      <c r="D146" s="216" t="s">
        <v>346</v>
      </c>
      <c r="E146" s="216"/>
      <c r="F146" s="216"/>
      <c r="G146" s="216"/>
      <c r="H146" s="216"/>
      <c r="I146" s="216"/>
      <c r="J146" s="216"/>
      <c r="K146" s="216"/>
      <c r="L146" s="216"/>
      <c r="M146" s="216"/>
      <c r="N146" s="216"/>
      <c r="O146" s="216" t="s">
        <v>346</v>
      </c>
      <c r="P146" s="216"/>
    </row>
    <row r="147" spans="1:16" x14ac:dyDescent="0.25">
      <c r="A147" s="47">
        <v>153</v>
      </c>
      <c r="B147" s="138" t="s">
        <v>82</v>
      </c>
      <c r="C147" s="238"/>
      <c r="D147" s="216"/>
      <c r="E147" s="216"/>
      <c r="F147" s="216"/>
      <c r="G147" s="216"/>
      <c r="H147" s="216"/>
      <c r="I147" s="216"/>
      <c r="J147" s="216"/>
      <c r="K147" s="216"/>
      <c r="L147" s="216"/>
      <c r="M147" s="216"/>
      <c r="N147" s="216"/>
      <c r="O147" s="216"/>
      <c r="P147" s="216"/>
    </row>
    <row r="148" spans="1:16" x14ac:dyDescent="0.25">
      <c r="A148" s="47">
        <v>154</v>
      </c>
      <c r="B148" s="138" t="s">
        <v>1879</v>
      </c>
      <c r="C148" s="238"/>
      <c r="D148" s="216"/>
      <c r="E148" s="216"/>
      <c r="F148" s="216"/>
      <c r="G148" s="216"/>
      <c r="H148" s="216"/>
      <c r="I148" s="216"/>
      <c r="J148" s="216"/>
      <c r="K148" s="216"/>
      <c r="L148" s="216"/>
      <c r="M148" s="216"/>
      <c r="N148" s="216"/>
      <c r="O148" s="216"/>
      <c r="P148" s="216"/>
    </row>
    <row r="149" spans="1:16" x14ac:dyDescent="0.25">
      <c r="A149" s="47">
        <v>155</v>
      </c>
      <c r="B149" s="138" t="s">
        <v>1880</v>
      </c>
      <c r="C149" s="238"/>
      <c r="D149" s="216" t="s">
        <v>346</v>
      </c>
      <c r="E149" s="216"/>
      <c r="F149" s="216"/>
      <c r="G149" s="216"/>
      <c r="H149" s="216"/>
      <c r="I149" s="216"/>
      <c r="J149" s="216"/>
      <c r="K149" s="216"/>
      <c r="L149" s="216"/>
      <c r="M149" s="216"/>
      <c r="N149" s="216"/>
      <c r="O149" s="216" t="s">
        <v>346</v>
      </c>
      <c r="P149" s="216"/>
    </row>
    <row r="150" spans="1:16" x14ac:dyDescent="0.25">
      <c r="A150" s="47">
        <v>156</v>
      </c>
      <c r="B150" s="138" t="s">
        <v>1881</v>
      </c>
      <c r="C150" s="238"/>
      <c r="D150" s="216"/>
      <c r="E150" s="216"/>
      <c r="F150" s="216"/>
      <c r="G150" s="216"/>
      <c r="H150" s="216"/>
      <c r="I150" s="216"/>
      <c r="J150" s="216"/>
      <c r="K150" s="216"/>
      <c r="L150" s="216"/>
      <c r="M150" s="216"/>
      <c r="N150" s="216"/>
      <c r="O150" s="216"/>
      <c r="P150" s="216"/>
    </row>
    <row r="151" spans="1:16" x14ac:dyDescent="0.25">
      <c r="A151" s="47">
        <v>157</v>
      </c>
      <c r="B151" s="138" t="s">
        <v>63</v>
      </c>
      <c r="C151" s="238"/>
      <c r="D151" s="216"/>
      <c r="E151" s="216"/>
      <c r="F151" s="216"/>
      <c r="G151" s="216"/>
      <c r="H151" s="216"/>
      <c r="I151" s="216"/>
      <c r="J151" s="216"/>
      <c r="K151" s="216"/>
      <c r="L151" s="216"/>
      <c r="M151" s="216"/>
      <c r="N151" s="216"/>
      <c r="O151" s="216"/>
      <c r="P151" s="216"/>
    </row>
    <row r="152" spans="1:16" x14ac:dyDescent="0.25">
      <c r="A152" s="47">
        <v>158</v>
      </c>
      <c r="B152" s="138" t="s">
        <v>1882</v>
      </c>
      <c r="C152" s="238"/>
      <c r="D152" s="216"/>
      <c r="E152" s="216"/>
      <c r="F152" s="216"/>
      <c r="G152" s="216"/>
      <c r="H152" s="216"/>
      <c r="I152" s="216"/>
      <c r="J152" s="216"/>
      <c r="K152" s="216"/>
      <c r="L152" s="216"/>
      <c r="M152" s="216"/>
      <c r="N152" s="216"/>
      <c r="O152" s="216"/>
      <c r="P152" s="216"/>
    </row>
    <row r="153" spans="1:16" x14ac:dyDescent="0.25">
      <c r="A153" s="47">
        <v>159</v>
      </c>
      <c r="B153" s="138" t="s">
        <v>319</v>
      </c>
      <c r="C153" s="238"/>
      <c r="D153" s="216" t="s">
        <v>346</v>
      </c>
      <c r="E153" s="216"/>
      <c r="F153" s="216"/>
      <c r="G153" s="216"/>
      <c r="H153" s="216"/>
      <c r="I153" s="216"/>
      <c r="J153" s="216"/>
      <c r="K153" s="216"/>
      <c r="L153" s="216"/>
      <c r="M153" s="216"/>
      <c r="N153" s="216"/>
      <c r="O153" s="216"/>
      <c r="P153" s="216"/>
    </row>
    <row r="154" spans="1:16" x14ac:dyDescent="0.25">
      <c r="A154" s="47">
        <v>160</v>
      </c>
      <c r="B154" s="138" t="s">
        <v>323</v>
      </c>
      <c r="C154" s="238"/>
      <c r="D154" s="216"/>
      <c r="E154" s="216"/>
      <c r="F154" s="216"/>
      <c r="G154" s="216"/>
      <c r="H154" s="216"/>
      <c r="I154" s="216"/>
      <c r="J154" s="216"/>
      <c r="K154" s="216"/>
      <c r="L154" s="216"/>
      <c r="M154" s="216"/>
      <c r="N154" s="216"/>
      <c r="O154" s="216"/>
      <c r="P154" s="216"/>
    </row>
    <row r="155" spans="1:16" x14ac:dyDescent="0.25">
      <c r="A155" s="47">
        <v>161</v>
      </c>
      <c r="B155" s="138" t="s">
        <v>320</v>
      </c>
      <c r="C155" s="238"/>
      <c r="D155" s="216"/>
      <c r="E155" s="216"/>
      <c r="F155" s="216"/>
      <c r="G155" s="216"/>
      <c r="H155" s="216"/>
      <c r="I155" s="216"/>
      <c r="J155" s="216"/>
      <c r="K155" s="216"/>
      <c r="L155" s="216"/>
      <c r="M155" s="216"/>
      <c r="N155" s="216"/>
      <c r="O155" s="216"/>
      <c r="P155" s="216"/>
    </row>
    <row r="156" spans="1:16" ht="31.5" x14ac:dyDescent="0.25">
      <c r="A156" s="47">
        <v>162</v>
      </c>
      <c r="B156" s="138" t="s">
        <v>98</v>
      </c>
      <c r="C156" s="238" t="s">
        <v>1883</v>
      </c>
      <c r="D156" s="216"/>
      <c r="E156" s="216"/>
      <c r="F156" s="216"/>
      <c r="G156" s="216"/>
      <c r="H156" s="216"/>
      <c r="I156" s="216"/>
      <c r="J156" s="216"/>
      <c r="K156" s="216"/>
      <c r="L156" s="216"/>
      <c r="M156" s="216"/>
      <c r="N156" s="216"/>
      <c r="O156" s="216"/>
      <c r="P156" s="216"/>
    </row>
    <row r="157" spans="1:16" x14ac:dyDescent="0.25">
      <c r="A157" s="47">
        <v>163</v>
      </c>
      <c r="B157" s="138" t="s">
        <v>104</v>
      </c>
      <c r="C157" s="238"/>
      <c r="D157" s="216"/>
      <c r="E157" s="216"/>
      <c r="F157" s="216"/>
      <c r="G157" s="216"/>
      <c r="H157" s="216"/>
      <c r="I157" s="216"/>
      <c r="J157" s="216"/>
      <c r="K157" s="216"/>
      <c r="L157" s="216"/>
      <c r="M157" s="216"/>
      <c r="N157" s="216"/>
      <c r="O157" s="216"/>
      <c r="P157" s="216"/>
    </row>
    <row r="158" spans="1:16" x14ac:dyDescent="0.25">
      <c r="A158" s="47">
        <v>164</v>
      </c>
      <c r="B158" s="138" t="s">
        <v>93</v>
      </c>
      <c r="C158" s="238"/>
      <c r="D158" s="216"/>
      <c r="E158" s="216"/>
      <c r="F158" s="216"/>
      <c r="G158" s="216"/>
      <c r="H158" s="216"/>
      <c r="I158" s="216"/>
      <c r="J158" s="216"/>
      <c r="K158" s="216"/>
      <c r="L158" s="216"/>
      <c r="M158" s="216"/>
      <c r="N158" s="216"/>
      <c r="O158" s="216"/>
      <c r="P158" s="216"/>
    </row>
    <row r="159" spans="1:16" x14ac:dyDescent="0.25">
      <c r="A159" s="47">
        <v>165</v>
      </c>
      <c r="B159" s="138" t="s">
        <v>102</v>
      </c>
      <c r="C159" s="238"/>
      <c r="D159" s="216"/>
      <c r="E159" s="216"/>
      <c r="F159" s="216"/>
      <c r="G159" s="216"/>
      <c r="H159" s="216"/>
      <c r="I159" s="216"/>
      <c r="J159" s="216"/>
      <c r="K159" s="216"/>
      <c r="L159" s="216"/>
      <c r="M159" s="216"/>
      <c r="N159" s="216"/>
      <c r="O159" s="216"/>
      <c r="P159" s="216"/>
    </row>
    <row r="160" spans="1:16" x14ac:dyDescent="0.25">
      <c r="A160" s="47">
        <v>166</v>
      </c>
      <c r="B160" s="138" t="s">
        <v>96</v>
      </c>
      <c r="C160" s="238"/>
      <c r="D160" s="216" t="s">
        <v>346</v>
      </c>
      <c r="E160" s="216"/>
      <c r="F160" s="216"/>
      <c r="G160" s="216" t="s">
        <v>346</v>
      </c>
      <c r="H160" s="216"/>
      <c r="I160" s="216"/>
      <c r="J160" s="216"/>
      <c r="K160" s="216"/>
      <c r="L160" s="216"/>
      <c r="M160" s="216"/>
      <c r="N160" s="216"/>
      <c r="O160" s="216"/>
      <c r="P160" s="216"/>
    </row>
    <row r="161" spans="1:16" x14ac:dyDescent="0.25">
      <c r="A161" s="47">
        <v>167</v>
      </c>
      <c r="B161" s="224" t="s">
        <v>103</v>
      </c>
      <c r="C161" s="218"/>
      <c r="D161" s="216"/>
      <c r="E161" s="216"/>
      <c r="F161" s="216"/>
      <c r="G161" s="216"/>
      <c r="H161" s="216"/>
      <c r="I161" s="216"/>
      <c r="J161" s="216"/>
      <c r="K161" s="216"/>
      <c r="L161" s="216"/>
      <c r="M161" s="216"/>
      <c r="N161" s="216"/>
      <c r="O161" s="216"/>
      <c r="P161" s="216"/>
    </row>
    <row r="162" spans="1:16" x14ac:dyDescent="0.25">
      <c r="A162" s="47">
        <v>168</v>
      </c>
      <c r="B162" s="138" t="s">
        <v>101</v>
      </c>
      <c r="C162" s="238"/>
      <c r="D162" s="216"/>
      <c r="E162" s="216"/>
      <c r="F162" s="216"/>
      <c r="G162" s="216"/>
      <c r="H162" s="216"/>
      <c r="I162" s="216"/>
      <c r="J162" s="216"/>
      <c r="K162" s="216"/>
      <c r="L162" s="216"/>
      <c r="M162" s="216"/>
      <c r="N162" s="216"/>
      <c r="O162" s="216"/>
      <c r="P162" s="216"/>
    </row>
    <row r="163" spans="1:16" x14ac:dyDescent="0.25">
      <c r="A163" s="47">
        <v>169</v>
      </c>
      <c r="B163" s="138" t="s">
        <v>100</v>
      </c>
      <c r="C163" s="238"/>
      <c r="D163" s="216"/>
      <c r="E163" s="216"/>
      <c r="F163" s="216"/>
      <c r="G163" s="216"/>
      <c r="H163" s="216"/>
      <c r="I163" s="216"/>
      <c r="J163" s="216"/>
      <c r="K163" s="216"/>
      <c r="L163" s="216"/>
      <c r="M163" s="216"/>
      <c r="N163" s="216"/>
      <c r="O163" s="216"/>
      <c r="P163" s="216"/>
    </row>
    <row r="164" spans="1:16" x14ac:dyDescent="0.25">
      <c r="A164" s="47">
        <v>170</v>
      </c>
      <c r="B164" s="138" t="s">
        <v>95</v>
      </c>
      <c r="C164" s="238"/>
      <c r="D164" s="216"/>
      <c r="E164" s="216"/>
      <c r="F164" s="216"/>
      <c r="G164" s="216"/>
      <c r="H164" s="216"/>
      <c r="I164" s="216"/>
      <c r="J164" s="216"/>
      <c r="K164" s="216"/>
      <c r="L164" s="216"/>
      <c r="M164" s="216"/>
      <c r="N164" s="216"/>
      <c r="O164" s="216"/>
      <c r="P164" s="216"/>
    </row>
    <row r="165" spans="1:16" x14ac:dyDescent="0.25">
      <c r="A165" s="47">
        <v>171</v>
      </c>
      <c r="B165" s="138" t="s">
        <v>91</v>
      </c>
      <c r="C165" s="238"/>
      <c r="D165" s="216"/>
      <c r="E165" s="216"/>
      <c r="F165" s="216"/>
      <c r="G165" s="216"/>
      <c r="H165" s="216"/>
      <c r="I165" s="216"/>
      <c r="J165" s="216"/>
      <c r="K165" s="216"/>
      <c r="L165" s="216"/>
      <c r="M165" s="216"/>
      <c r="N165" s="216"/>
      <c r="O165" s="216"/>
      <c r="P165" s="216"/>
    </row>
    <row r="166" spans="1:16" x14ac:dyDescent="0.25">
      <c r="A166" s="47">
        <v>172</v>
      </c>
      <c r="B166" s="138" t="s">
        <v>90</v>
      </c>
      <c r="C166" s="238"/>
      <c r="D166" s="216" t="s">
        <v>346</v>
      </c>
      <c r="E166" s="216"/>
      <c r="F166" s="216"/>
      <c r="G166" s="216"/>
      <c r="H166" s="216"/>
      <c r="I166" s="216"/>
      <c r="J166" s="216"/>
      <c r="K166" s="216"/>
      <c r="L166" s="216"/>
      <c r="M166" s="216"/>
      <c r="N166" s="216"/>
      <c r="O166" s="216" t="s">
        <v>346</v>
      </c>
      <c r="P166" s="216"/>
    </row>
    <row r="167" spans="1:16" x14ac:dyDescent="0.25">
      <c r="A167" s="47">
        <v>173</v>
      </c>
      <c r="B167" s="138" t="s">
        <v>105</v>
      </c>
      <c r="C167" s="238"/>
      <c r="D167" s="216"/>
      <c r="E167" s="216"/>
      <c r="F167" s="216"/>
      <c r="G167" s="216"/>
      <c r="H167" s="216"/>
      <c r="I167" s="216"/>
      <c r="J167" s="216"/>
      <c r="K167" s="216"/>
      <c r="L167" s="216"/>
      <c r="M167" s="216"/>
      <c r="N167" s="216"/>
      <c r="O167" s="216"/>
      <c r="P167" s="216"/>
    </row>
    <row r="168" spans="1:16" x14ac:dyDescent="0.25">
      <c r="A168" s="47">
        <v>174</v>
      </c>
      <c r="B168" s="138" t="s">
        <v>99</v>
      </c>
      <c r="C168" s="238"/>
      <c r="D168" s="216"/>
      <c r="E168" s="216"/>
      <c r="F168" s="216"/>
      <c r="G168" s="216"/>
      <c r="H168" s="216"/>
      <c r="I168" s="216"/>
      <c r="J168" s="216"/>
      <c r="K168" s="216"/>
      <c r="L168" s="216"/>
      <c r="M168" s="216"/>
      <c r="N168" s="216"/>
      <c r="O168" s="216"/>
      <c r="P168" s="216"/>
    </row>
    <row r="169" spans="1:16" x14ac:dyDescent="0.25">
      <c r="A169" s="47">
        <v>175</v>
      </c>
      <c r="B169" s="138" t="s">
        <v>92</v>
      </c>
      <c r="C169" s="238"/>
      <c r="D169" s="216"/>
      <c r="E169" s="216"/>
      <c r="F169" s="216"/>
      <c r="G169" s="216"/>
      <c r="H169" s="216"/>
      <c r="I169" s="216"/>
      <c r="J169" s="216"/>
      <c r="K169" s="216"/>
      <c r="L169" s="216"/>
      <c r="M169" s="216"/>
      <c r="N169" s="216"/>
      <c r="O169" s="216"/>
      <c r="P169" s="216"/>
    </row>
    <row r="170" spans="1:16" x14ac:dyDescent="0.25">
      <c r="A170" s="47">
        <v>176</v>
      </c>
      <c r="B170" s="138" t="s">
        <v>94</v>
      </c>
      <c r="C170" s="238"/>
      <c r="D170" s="216"/>
      <c r="E170" s="216"/>
      <c r="F170" s="216"/>
      <c r="G170" s="216"/>
      <c r="H170" s="216"/>
      <c r="I170" s="216"/>
      <c r="J170" s="216"/>
      <c r="K170" s="216"/>
      <c r="L170" s="216"/>
      <c r="M170" s="216"/>
      <c r="N170" s="216"/>
      <c r="O170" s="216"/>
      <c r="P170" s="216"/>
    </row>
    <row r="171" spans="1:16" x14ac:dyDescent="0.25">
      <c r="A171" s="47">
        <v>177</v>
      </c>
      <c r="B171" s="138" t="s">
        <v>97</v>
      </c>
      <c r="C171" s="238"/>
      <c r="D171" s="216"/>
      <c r="E171" s="216"/>
      <c r="F171" s="216"/>
      <c r="G171" s="216"/>
      <c r="H171" s="216"/>
      <c r="I171" s="216"/>
      <c r="J171" s="216"/>
      <c r="K171" s="216"/>
      <c r="L171" s="216"/>
      <c r="M171" s="216"/>
      <c r="N171" s="216"/>
      <c r="O171" s="216"/>
      <c r="P171" s="216"/>
    </row>
    <row r="172" spans="1:16" x14ac:dyDescent="0.25">
      <c r="A172" s="47">
        <v>178</v>
      </c>
      <c r="B172" s="227" t="s">
        <v>106</v>
      </c>
      <c r="C172" s="228" t="s">
        <v>1884</v>
      </c>
      <c r="D172" s="216"/>
      <c r="E172" s="216"/>
      <c r="F172" s="216"/>
      <c r="G172" s="216"/>
      <c r="H172" s="216"/>
      <c r="I172" s="216"/>
      <c r="J172" s="216"/>
      <c r="K172" s="216"/>
      <c r="L172" s="216"/>
      <c r="M172" s="216"/>
      <c r="N172" s="216"/>
      <c r="O172" s="216"/>
      <c r="P172" s="216"/>
    </row>
    <row r="173" spans="1:16" x14ac:dyDescent="0.25">
      <c r="A173" s="47">
        <v>179</v>
      </c>
      <c r="B173" s="227" t="s">
        <v>107</v>
      </c>
      <c r="C173" s="228"/>
      <c r="D173" s="216"/>
      <c r="E173" s="216"/>
      <c r="F173" s="216"/>
      <c r="G173" s="216"/>
      <c r="H173" s="216"/>
      <c r="I173" s="216"/>
      <c r="J173" s="216"/>
      <c r="K173" s="216"/>
      <c r="L173" s="216"/>
      <c r="M173" s="216"/>
      <c r="N173" s="216"/>
      <c r="O173" s="216"/>
      <c r="P173" s="216"/>
    </row>
    <row r="174" spans="1:16" x14ac:dyDescent="0.25">
      <c r="A174" s="47">
        <v>180</v>
      </c>
      <c r="B174" s="227" t="s">
        <v>109</v>
      </c>
      <c r="C174" s="228"/>
      <c r="D174" s="216"/>
      <c r="E174" s="216"/>
      <c r="F174" s="216"/>
      <c r="G174" s="216"/>
      <c r="H174" s="216"/>
      <c r="I174" s="216"/>
      <c r="J174" s="216"/>
      <c r="K174" s="216"/>
      <c r="L174" s="216"/>
      <c r="M174" s="216"/>
      <c r="N174" s="216"/>
      <c r="O174" s="216"/>
      <c r="P174" s="216"/>
    </row>
    <row r="175" spans="1:16" x14ac:dyDescent="0.25">
      <c r="A175" s="47">
        <v>181</v>
      </c>
      <c r="B175" s="227" t="s">
        <v>121</v>
      </c>
      <c r="C175" s="228"/>
      <c r="D175" s="216"/>
      <c r="E175" s="216"/>
      <c r="F175" s="216"/>
      <c r="G175" s="216"/>
      <c r="H175" s="216"/>
      <c r="I175" s="216"/>
      <c r="J175" s="216"/>
      <c r="K175" s="216"/>
      <c r="L175" s="216"/>
      <c r="M175" s="216"/>
      <c r="N175" s="216"/>
      <c r="O175" s="216"/>
      <c r="P175" s="216"/>
    </row>
    <row r="176" spans="1:16" x14ac:dyDescent="0.25">
      <c r="A176" s="47">
        <v>182</v>
      </c>
      <c r="B176" s="227" t="s">
        <v>110</v>
      </c>
      <c r="C176" s="228"/>
      <c r="D176" s="216"/>
      <c r="E176" s="216"/>
      <c r="F176" s="216"/>
      <c r="G176" s="216"/>
      <c r="H176" s="216"/>
      <c r="I176" s="216"/>
      <c r="J176" s="216"/>
      <c r="K176" s="216"/>
      <c r="L176" s="216"/>
      <c r="M176" s="216"/>
      <c r="N176" s="216"/>
      <c r="O176" s="216"/>
      <c r="P176" s="216"/>
    </row>
    <row r="177" spans="1:16" x14ac:dyDescent="0.25">
      <c r="A177" s="47">
        <v>183</v>
      </c>
      <c r="B177" s="227" t="s">
        <v>1885</v>
      </c>
      <c r="C177" s="228"/>
      <c r="D177" s="216"/>
      <c r="E177" s="216"/>
      <c r="F177" s="216"/>
      <c r="G177" s="216"/>
      <c r="H177" s="216"/>
      <c r="I177" s="216"/>
      <c r="J177" s="216"/>
      <c r="K177" s="216"/>
      <c r="L177" s="216"/>
      <c r="M177" s="216"/>
      <c r="N177" s="216"/>
      <c r="O177" s="216"/>
      <c r="P177" s="216"/>
    </row>
    <row r="178" spans="1:16" x14ac:dyDescent="0.25">
      <c r="A178" s="47">
        <v>184</v>
      </c>
      <c r="B178" s="227" t="s">
        <v>1886</v>
      </c>
      <c r="C178" s="228"/>
      <c r="D178" s="216"/>
      <c r="E178" s="216"/>
      <c r="F178" s="216"/>
      <c r="G178" s="216"/>
      <c r="H178" s="216"/>
      <c r="I178" s="216"/>
      <c r="J178" s="216"/>
      <c r="K178" s="216"/>
      <c r="L178" s="216"/>
      <c r="M178" s="216"/>
      <c r="N178" s="216"/>
      <c r="O178" s="216"/>
      <c r="P178" s="216"/>
    </row>
    <row r="179" spans="1:16" x14ac:dyDescent="0.25">
      <c r="A179" s="47">
        <v>185</v>
      </c>
      <c r="B179" s="227" t="s">
        <v>112</v>
      </c>
      <c r="C179" s="228"/>
      <c r="D179" s="216" t="s">
        <v>346</v>
      </c>
      <c r="E179" s="216"/>
      <c r="F179" s="216"/>
      <c r="G179" s="216"/>
      <c r="H179" s="216"/>
      <c r="I179" s="216"/>
      <c r="J179" s="216"/>
      <c r="K179" s="216"/>
      <c r="L179" s="216"/>
      <c r="M179" s="216"/>
      <c r="N179" s="216"/>
      <c r="O179" s="216"/>
      <c r="P179" s="216"/>
    </row>
    <row r="180" spans="1:16" x14ac:dyDescent="0.25">
      <c r="A180" s="47">
        <v>186</v>
      </c>
      <c r="B180" s="227" t="s">
        <v>113</v>
      </c>
      <c r="C180" s="228"/>
      <c r="D180" s="216" t="s">
        <v>346</v>
      </c>
      <c r="E180" s="216"/>
      <c r="F180" s="216"/>
      <c r="G180" s="216"/>
      <c r="H180" s="216"/>
      <c r="I180" s="216"/>
      <c r="J180" s="216"/>
      <c r="K180" s="216"/>
      <c r="L180" s="216"/>
      <c r="M180" s="216"/>
      <c r="N180" s="216"/>
      <c r="O180" s="216"/>
      <c r="P180" s="216"/>
    </row>
    <row r="181" spans="1:16" x14ac:dyDescent="0.25">
      <c r="A181" s="47">
        <v>187</v>
      </c>
      <c r="B181" s="227" t="s">
        <v>111</v>
      </c>
      <c r="C181" s="228"/>
      <c r="D181" s="216"/>
      <c r="E181" s="216"/>
      <c r="F181" s="216"/>
      <c r="G181" s="216"/>
      <c r="H181" s="216"/>
      <c r="I181" s="216"/>
      <c r="J181" s="216"/>
      <c r="K181" s="216"/>
      <c r="L181" s="216"/>
      <c r="M181" s="216"/>
      <c r="N181" s="216"/>
      <c r="O181" s="216"/>
      <c r="P181" s="216"/>
    </row>
    <row r="182" spans="1:16" x14ac:dyDescent="0.25">
      <c r="A182" s="47">
        <v>188</v>
      </c>
      <c r="B182" s="227" t="s">
        <v>114</v>
      </c>
      <c r="C182" s="228"/>
      <c r="D182" s="216" t="s">
        <v>1847</v>
      </c>
      <c r="E182" s="216"/>
      <c r="F182" s="216"/>
      <c r="G182" s="216"/>
      <c r="H182" s="216"/>
      <c r="I182" s="216"/>
      <c r="J182" s="216"/>
      <c r="K182" s="216"/>
      <c r="L182" s="216"/>
      <c r="M182" s="216"/>
      <c r="N182" s="216"/>
      <c r="O182" s="216"/>
      <c r="P182" s="216"/>
    </row>
    <row r="183" spans="1:16" x14ac:dyDescent="0.25">
      <c r="A183" s="47">
        <v>189</v>
      </c>
      <c r="B183" s="227" t="s">
        <v>118</v>
      </c>
      <c r="C183" s="228"/>
      <c r="D183" s="216"/>
      <c r="E183" s="216"/>
      <c r="F183" s="216"/>
      <c r="G183" s="216"/>
      <c r="H183" s="216"/>
      <c r="I183" s="216"/>
      <c r="J183" s="216"/>
      <c r="K183" s="216"/>
      <c r="L183" s="216"/>
      <c r="M183" s="216"/>
      <c r="N183" s="216"/>
      <c r="O183" s="216"/>
      <c r="P183" s="216"/>
    </row>
    <row r="184" spans="1:16" x14ac:dyDescent="0.25">
      <c r="A184" s="47">
        <v>190</v>
      </c>
      <c r="B184" s="227" t="s">
        <v>115</v>
      </c>
      <c r="C184" s="228"/>
      <c r="D184" s="216" t="s">
        <v>346</v>
      </c>
      <c r="E184" s="216"/>
      <c r="F184" s="216"/>
      <c r="G184" s="216"/>
      <c r="H184" s="216"/>
      <c r="I184" s="216"/>
      <c r="J184" s="216"/>
      <c r="K184" s="216"/>
      <c r="L184" s="216"/>
      <c r="M184" s="216"/>
      <c r="N184" s="216" t="s">
        <v>346</v>
      </c>
      <c r="O184" s="216"/>
      <c r="P184" s="216"/>
    </row>
    <row r="185" spans="1:16" x14ac:dyDescent="0.25">
      <c r="A185" s="47">
        <v>191</v>
      </c>
      <c r="B185" s="227" t="s">
        <v>117</v>
      </c>
      <c r="C185" s="228"/>
      <c r="D185" s="216"/>
      <c r="E185" s="216"/>
      <c r="F185" s="216"/>
      <c r="G185" s="216"/>
      <c r="H185" s="216"/>
      <c r="I185" s="216"/>
      <c r="J185" s="216"/>
      <c r="K185" s="216"/>
      <c r="L185" s="216"/>
      <c r="M185" s="216"/>
      <c r="N185" s="216"/>
      <c r="O185" s="216"/>
      <c r="P185" s="216"/>
    </row>
    <row r="186" spans="1:16" x14ac:dyDescent="0.25">
      <c r="A186" s="47">
        <v>192</v>
      </c>
      <c r="B186" s="227" t="s">
        <v>108</v>
      </c>
      <c r="C186" s="228"/>
      <c r="D186" s="216" t="s">
        <v>346</v>
      </c>
      <c r="E186" s="216"/>
      <c r="F186" s="216"/>
      <c r="G186" s="216"/>
      <c r="H186" s="216"/>
      <c r="I186" s="216"/>
      <c r="J186" s="216"/>
      <c r="K186" s="216"/>
      <c r="L186" s="216"/>
      <c r="M186" s="216" t="s">
        <v>346</v>
      </c>
      <c r="N186" s="216"/>
      <c r="O186" s="216"/>
      <c r="P186" s="216"/>
    </row>
    <row r="187" spans="1:16" x14ac:dyDescent="0.25">
      <c r="A187" s="47">
        <v>193</v>
      </c>
      <c r="B187" s="227" t="s">
        <v>116</v>
      </c>
      <c r="C187" s="228"/>
      <c r="D187" s="216"/>
      <c r="E187" s="216"/>
      <c r="F187" s="216"/>
      <c r="G187" s="216"/>
      <c r="H187" s="216"/>
      <c r="I187" s="216"/>
      <c r="J187" s="216"/>
      <c r="K187" s="216"/>
      <c r="L187" s="216"/>
      <c r="M187" s="216"/>
      <c r="N187" s="216"/>
      <c r="O187" s="216"/>
      <c r="P187" s="216"/>
    </row>
    <row r="188" spans="1:16" x14ac:dyDescent="0.25">
      <c r="A188" s="47">
        <v>194</v>
      </c>
      <c r="B188" s="227" t="s">
        <v>119</v>
      </c>
      <c r="C188" s="228"/>
      <c r="D188" s="216"/>
      <c r="E188" s="216"/>
      <c r="F188" s="216"/>
      <c r="G188" s="216"/>
      <c r="H188" s="216"/>
      <c r="I188" s="216"/>
      <c r="J188" s="216"/>
      <c r="K188" s="216"/>
      <c r="L188" s="216"/>
      <c r="M188" s="216"/>
      <c r="N188" s="216"/>
      <c r="O188" s="216"/>
      <c r="P188" s="216"/>
    </row>
    <row r="189" spans="1:16" x14ac:dyDescent="0.25">
      <c r="A189" s="47">
        <v>195</v>
      </c>
      <c r="B189" s="227" t="s">
        <v>98</v>
      </c>
      <c r="C189" s="228"/>
      <c r="D189" s="216"/>
      <c r="E189" s="216"/>
      <c r="F189" s="216"/>
      <c r="G189" s="216"/>
      <c r="H189" s="216"/>
      <c r="I189" s="216"/>
      <c r="J189" s="216"/>
      <c r="K189" s="216"/>
      <c r="L189" s="216"/>
      <c r="M189" s="216"/>
      <c r="N189" s="216"/>
      <c r="O189" s="216"/>
      <c r="P189" s="216"/>
    </row>
    <row r="190" spans="1:16" x14ac:dyDescent="0.25">
      <c r="A190" s="47">
        <v>196</v>
      </c>
      <c r="B190" s="227" t="s">
        <v>122</v>
      </c>
      <c r="C190" s="228"/>
      <c r="D190" s="216"/>
      <c r="E190" s="216"/>
      <c r="F190" s="216"/>
      <c r="G190" s="216"/>
      <c r="H190" s="216"/>
      <c r="I190" s="216"/>
      <c r="J190" s="216"/>
      <c r="K190" s="216"/>
      <c r="L190" s="216"/>
      <c r="M190" s="216"/>
      <c r="N190" s="216"/>
      <c r="O190" s="216"/>
      <c r="P190" s="216"/>
    </row>
    <row r="191" spans="1:16" x14ac:dyDescent="0.25">
      <c r="A191" s="47">
        <v>197</v>
      </c>
      <c r="B191" s="227" t="s">
        <v>123</v>
      </c>
      <c r="C191" s="228"/>
      <c r="D191" s="216"/>
      <c r="E191" s="216"/>
      <c r="F191" s="216"/>
      <c r="G191" s="216"/>
      <c r="H191" s="216"/>
      <c r="I191" s="216"/>
      <c r="J191" s="216"/>
      <c r="K191" s="216"/>
      <c r="L191" s="216"/>
      <c r="M191" s="216"/>
      <c r="N191" s="216"/>
      <c r="O191" s="216"/>
      <c r="P191" s="216"/>
    </row>
    <row r="192" spans="1:16" x14ac:dyDescent="0.25">
      <c r="A192" s="47">
        <v>198</v>
      </c>
      <c r="B192" s="227" t="s">
        <v>124</v>
      </c>
      <c r="C192" s="228"/>
      <c r="D192" s="216" t="s">
        <v>346</v>
      </c>
      <c r="E192" s="216"/>
      <c r="F192" s="216"/>
      <c r="G192" s="216"/>
      <c r="H192" s="216"/>
      <c r="I192" s="216"/>
      <c r="J192" s="216"/>
      <c r="K192" s="216"/>
      <c r="L192" s="216"/>
      <c r="M192" s="216"/>
      <c r="N192" s="216" t="s">
        <v>346</v>
      </c>
      <c r="O192" s="216"/>
      <c r="P192" s="216"/>
    </row>
    <row r="193" spans="1:16" x14ac:dyDescent="0.25">
      <c r="A193" s="47">
        <v>199</v>
      </c>
      <c r="B193" s="227" t="s">
        <v>125</v>
      </c>
      <c r="C193" s="228"/>
      <c r="D193" s="216" t="s">
        <v>1835</v>
      </c>
      <c r="E193" s="216"/>
      <c r="F193" s="216"/>
      <c r="G193" s="216"/>
      <c r="H193" s="216"/>
      <c r="I193" s="216"/>
      <c r="J193" s="216"/>
      <c r="K193" s="216"/>
      <c r="L193" s="216"/>
      <c r="M193" s="216"/>
      <c r="N193" s="216"/>
      <c r="O193" s="216"/>
      <c r="P193" s="216"/>
    </row>
    <row r="194" spans="1:16" x14ac:dyDescent="0.25">
      <c r="A194" s="47">
        <v>200</v>
      </c>
      <c r="B194" s="227" t="s">
        <v>126</v>
      </c>
      <c r="C194" s="228"/>
      <c r="D194" s="216"/>
      <c r="E194" s="216"/>
      <c r="F194" s="216"/>
      <c r="G194" s="216"/>
      <c r="H194" s="216"/>
      <c r="I194" s="216"/>
      <c r="J194" s="216"/>
      <c r="K194" s="216"/>
      <c r="L194" s="216"/>
      <c r="M194" s="216"/>
      <c r="N194" s="216"/>
      <c r="O194" s="216"/>
      <c r="P194" s="216"/>
    </row>
    <row r="195" spans="1:16" ht="16.5" x14ac:dyDescent="0.25">
      <c r="A195" s="47">
        <v>202</v>
      </c>
      <c r="B195" s="229" t="s">
        <v>258</v>
      </c>
      <c r="C195" s="230"/>
      <c r="D195" s="216"/>
      <c r="E195" s="216"/>
      <c r="F195" s="216"/>
      <c r="G195" s="216"/>
      <c r="H195" s="216"/>
      <c r="I195" s="216"/>
      <c r="J195" s="216"/>
      <c r="K195" s="216"/>
      <c r="L195" s="216"/>
      <c r="M195" s="216"/>
      <c r="N195" s="216"/>
      <c r="O195" s="216"/>
      <c r="P195" s="216"/>
    </row>
    <row r="196" spans="1:16" ht="16.5" x14ac:dyDescent="0.25">
      <c r="A196" s="47">
        <v>203</v>
      </c>
      <c r="B196" s="229" t="s">
        <v>1887</v>
      </c>
      <c r="C196" s="230"/>
      <c r="D196" s="216"/>
      <c r="E196" s="216"/>
      <c r="F196" s="216"/>
      <c r="G196" s="216"/>
      <c r="H196" s="216"/>
      <c r="I196" s="216"/>
      <c r="J196" s="216"/>
      <c r="K196" s="216"/>
      <c r="L196" s="216"/>
      <c r="M196" s="216"/>
      <c r="N196" s="216"/>
      <c r="O196" s="216"/>
      <c r="P196" s="216"/>
    </row>
    <row r="197" spans="1:16" ht="49.5" x14ac:dyDescent="0.25">
      <c r="A197" s="47">
        <v>204</v>
      </c>
      <c r="B197" s="229" t="s">
        <v>253</v>
      </c>
      <c r="C197" s="230" t="s">
        <v>1888</v>
      </c>
      <c r="D197" s="216" t="s">
        <v>1835</v>
      </c>
      <c r="E197" s="216"/>
      <c r="F197" s="216"/>
      <c r="G197" s="216"/>
      <c r="H197" s="216"/>
      <c r="I197" s="216"/>
      <c r="J197" s="216"/>
      <c r="K197" s="216"/>
      <c r="L197" s="216"/>
      <c r="M197" s="216"/>
      <c r="N197" s="216"/>
      <c r="O197" s="216"/>
      <c r="P197" s="216"/>
    </row>
    <row r="198" spans="1:16" ht="16.5" x14ac:dyDescent="0.25">
      <c r="A198" s="47">
        <v>205</v>
      </c>
      <c r="B198" s="229" t="s">
        <v>82</v>
      </c>
      <c r="C198" s="230"/>
      <c r="D198" s="216"/>
      <c r="E198" s="216"/>
      <c r="F198" s="216"/>
      <c r="G198" s="216"/>
      <c r="H198" s="216"/>
      <c r="I198" s="216"/>
      <c r="J198" s="216"/>
      <c r="K198" s="216"/>
      <c r="L198" s="216"/>
      <c r="M198" s="216"/>
      <c r="N198" s="216"/>
      <c r="O198" s="216"/>
      <c r="P198" s="216"/>
    </row>
    <row r="199" spans="1:16" ht="16.5" x14ac:dyDescent="0.25">
      <c r="A199" s="47">
        <v>206</v>
      </c>
      <c r="B199" s="229" t="s">
        <v>247</v>
      </c>
      <c r="C199" s="230"/>
      <c r="D199" s="216"/>
      <c r="E199" s="216"/>
      <c r="F199" s="216"/>
      <c r="G199" s="216"/>
      <c r="H199" s="216"/>
      <c r="I199" s="216"/>
      <c r="J199" s="216"/>
      <c r="K199" s="216"/>
      <c r="L199" s="216"/>
      <c r="M199" s="216"/>
      <c r="N199" s="216"/>
      <c r="O199" s="216"/>
      <c r="P199" s="216"/>
    </row>
    <row r="200" spans="1:16" ht="16.5" x14ac:dyDescent="0.25">
      <c r="A200" s="47">
        <v>207</v>
      </c>
      <c r="B200" s="229" t="s">
        <v>260</v>
      </c>
      <c r="C200" s="230"/>
      <c r="D200" s="216"/>
      <c r="E200" s="216"/>
      <c r="F200" s="216"/>
      <c r="G200" s="216"/>
      <c r="H200" s="216"/>
      <c r="I200" s="216"/>
      <c r="J200" s="216"/>
      <c r="K200" s="216"/>
      <c r="L200" s="216"/>
      <c r="M200" s="216"/>
      <c r="N200" s="216"/>
      <c r="O200" s="216"/>
      <c r="P200" s="216"/>
    </row>
    <row r="201" spans="1:16" ht="16.5" x14ac:dyDescent="0.25">
      <c r="A201" s="47">
        <v>208</v>
      </c>
      <c r="B201" s="229" t="s">
        <v>1889</v>
      </c>
      <c r="C201" s="230"/>
      <c r="D201" s="216"/>
      <c r="E201" s="216"/>
      <c r="F201" s="216"/>
      <c r="G201" s="216"/>
      <c r="H201" s="216"/>
      <c r="I201" s="216"/>
      <c r="J201" s="216"/>
      <c r="K201" s="216"/>
      <c r="L201" s="216"/>
      <c r="M201" s="216"/>
      <c r="N201" s="216"/>
      <c r="O201" s="216"/>
      <c r="P201" s="216"/>
    </row>
    <row r="202" spans="1:16" ht="33" x14ac:dyDescent="0.25">
      <c r="A202" s="47">
        <v>209</v>
      </c>
      <c r="B202" s="235" t="s">
        <v>1890</v>
      </c>
      <c r="C202" s="236"/>
      <c r="D202" s="216"/>
      <c r="E202" s="216"/>
      <c r="F202" s="216"/>
      <c r="G202" s="216"/>
      <c r="H202" s="216"/>
      <c r="I202" s="216"/>
      <c r="J202" s="216"/>
      <c r="K202" s="216"/>
      <c r="L202" s="216"/>
      <c r="M202" s="216"/>
      <c r="N202" s="216"/>
      <c r="O202" s="216"/>
      <c r="P202" s="216"/>
    </row>
    <row r="203" spans="1:16" ht="16.5" x14ac:dyDescent="0.25">
      <c r="A203" s="47">
        <v>210</v>
      </c>
      <c r="B203" s="235" t="s">
        <v>256</v>
      </c>
      <c r="C203" s="236"/>
      <c r="D203" s="216"/>
      <c r="E203" s="216"/>
      <c r="F203" s="216"/>
      <c r="G203" s="216"/>
      <c r="H203" s="216"/>
      <c r="I203" s="216"/>
      <c r="J203" s="216"/>
      <c r="K203" s="216"/>
      <c r="L203" s="216"/>
      <c r="M203" s="216"/>
      <c r="N203" s="216"/>
      <c r="O203" s="216"/>
      <c r="P203" s="216"/>
    </row>
    <row r="204" spans="1:16" ht="16.5" x14ac:dyDescent="0.25">
      <c r="A204" s="47">
        <v>211</v>
      </c>
      <c r="B204" s="229" t="s">
        <v>251</v>
      </c>
      <c r="C204" s="230"/>
      <c r="D204" s="216"/>
      <c r="E204" s="216"/>
      <c r="F204" s="216"/>
      <c r="G204" s="216"/>
      <c r="H204" s="216"/>
      <c r="I204" s="216"/>
      <c r="J204" s="216"/>
      <c r="K204" s="216"/>
      <c r="L204" s="216"/>
      <c r="M204" s="216"/>
      <c r="N204" s="216"/>
      <c r="O204" s="216"/>
      <c r="P204" s="216"/>
    </row>
    <row r="205" spans="1:16" ht="16.5" x14ac:dyDescent="0.25">
      <c r="A205" s="47">
        <v>212</v>
      </c>
      <c r="B205" s="229" t="s">
        <v>262</v>
      </c>
      <c r="C205" s="230"/>
      <c r="D205" s="216"/>
      <c r="E205" s="216"/>
      <c r="F205" s="216"/>
      <c r="G205" s="216"/>
      <c r="H205" s="216"/>
      <c r="I205" s="216"/>
      <c r="J205" s="216"/>
      <c r="K205" s="216"/>
      <c r="L205" s="216"/>
      <c r="M205" s="216"/>
      <c r="N205" s="216"/>
      <c r="O205" s="216"/>
      <c r="P205" s="216"/>
    </row>
    <row r="206" spans="1:16" ht="16.5" x14ac:dyDescent="0.25">
      <c r="A206" s="47">
        <v>213</v>
      </c>
      <c r="B206" s="229" t="s">
        <v>254</v>
      </c>
      <c r="C206" s="230"/>
      <c r="D206" s="216"/>
      <c r="E206" s="216"/>
      <c r="F206" s="216"/>
      <c r="G206" s="216"/>
      <c r="H206" s="216"/>
      <c r="I206" s="216"/>
      <c r="J206" s="216"/>
      <c r="K206" s="216"/>
      <c r="L206" s="216"/>
      <c r="M206" s="216"/>
      <c r="N206" s="216"/>
      <c r="O206" s="216"/>
      <c r="P206" s="216"/>
    </row>
    <row r="207" spans="1:16" ht="16.5" x14ac:dyDescent="0.25">
      <c r="A207" s="47">
        <v>214</v>
      </c>
      <c r="B207" s="235" t="s">
        <v>1891</v>
      </c>
      <c r="C207" s="236"/>
      <c r="D207" s="216"/>
      <c r="E207" s="216"/>
      <c r="F207" s="216"/>
      <c r="G207" s="216"/>
      <c r="H207" s="216"/>
      <c r="I207" s="216"/>
      <c r="J207" s="216"/>
      <c r="K207" s="216"/>
      <c r="L207" s="216"/>
      <c r="M207" s="216"/>
      <c r="N207" s="216"/>
      <c r="O207" s="216"/>
      <c r="P207" s="216"/>
    </row>
    <row r="208" spans="1:16" ht="16.5" x14ac:dyDescent="0.25">
      <c r="A208" s="47">
        <v>215</v>
      </c>
      <c r="B208" s="235" t="s">
        <v>255</v>
      </c>
      <c r="C208" s="236"/>
      <c r="D208" s="216"/>
      <c r="E208" s="216"/>
      <c r="F208" s="216"/>
      <c r="G208" s="216"/>
      <c r="H208" s="216"/>
      <c r="I208" s="216"/>
      <c r="J208" s="216"/>
      <c r="K208" s="216"/>
      <c r="L208" s="216"/>
      <c r="M208" s="216"/>
      <c r="N208" s="216"/>
      <c r="O208" s="216"/>
      <c r="P208" s="216"/>
    </row>
    <row r="209" spans="1:16" ht="16.5" x14ac:dyDescent="0.25">
      <c r="A209" s="47">
        <v>216</v>
      </c>
      <c r="B209" s="235" t="s">
        <v>268</v>
      </c>
      <c r="C209" s="236"/>
      <c r="D209" s="216"/>
      <c r="E209" s="216"/>
      <c r="F209" s="216"/>
      <c r="G209" s="216"/>
      <c r="H209" s="216"/>
      <c r="I209" s="216"/>
      <c r="J209" s="216"/>
      <c r="K209" s="216"/>
      <c r="L209" s="216"/>
      <c r="M209" s="216"/>
      <c r="N209" s="216"/>
      <c r="O209" s="216"/>
      <c r="P209" s="216"/>
    </row>
    <row r="210" spans="1:16" ht="16.5" x14ac:dyDescent="0.25">
      <c r="A210" s="47">
        <v>217</v>
      </c>
      <c r="B210" s="235" t="s">
        <v>261</v>
      </c>
      <c r="C210" s="236"/>
      <c r="D210" s="216"/>
      <c r="E210" s="216"/>
      <c r="F210" s="216"/>
      <c r="G210" s="216"/>
      <c r="H210" s="216"/>
      <c r="I210" s="216"/>
      <c r="J210" s="216"/>
      <c r="K210" s="216"/>
      <c r="L210" s="216"/>
      <c r="M210" s="216"/>
      <c r="N210" s="216"/>
      <c r="O210" s="216"/>
      <c r="P210" s="216"/>
    </row>
    <row r="211" spans="1:16" ht="16.5" x14ac:dyDescent="0.25">
      <c r="A211" s="47">
        <v>218</v>
      </c>
      <c r="B211" s="235" t="s">
        <v>249</v>
      </c>
      <c r="C211" s="236"/>
      <c r="D211" s="216"/>
      <c r="E211" s="216"/>
      <c r="F211" s="216"/>
      <c r="G211" s="216"/>
      <c r="H211" s="216"/>
      <c r="I211" s="216"/>
      <c r="J211" s="216"/>
      <c r="K211" s="216"/>
      <c r="L211" s="216"/>
      <c r="M211" s="216"/>
      <c r="N211" s="216"/>
      <c r="O211" s="216"/>
      <c r="P211" s="216"/>
    </row>
    <row r="212" spans="1:16" ht="16.5" x14ac:dyDescent="0.25">
      <c r="A212" s="47">
        <v>219</v>
      </c>
      <c r="B212" s="229" t="s">
        <v>250</v>
      </c>
      <c r="C212" s="230"/>
      <c r="D212" s="216"/>
      <c r="E212" s="216"/>
      <c r="F212" s="216"/>
      <c r="G212" s="216"/>
      <c r="H212" s="216"/>
      <c r="I212" s="216"/>
      <c r="J212" s="216"/>
      <c r="K212" s="216"/>
      <c r="L212" s="216"/>
      <c r="M212" s="216"/>
      <c r="N212" s="216"/>
      <c r="O212" s="216"/>
      <c r="P212" s="216"/>
    </row>
    <row r="213" spans="1:16" ht="16.5" x14ac:dyDescent="0.25">
      <c r="A213" s="47">
        <v>220</v>
      </c>
      <c r="B213" s="229" t="s">
        <v>248</v>
      </c>
      <c r="C213" s="230"/>
      <c r="D213" s="216"/>
      <c r="E213" s="216"/>
      <c r="F213" s="216"/>
      <c r="G213" s="216"/>
      <c r="H213" s="216"/>
      <c r="I213" s="216"/>
      <c r="J213" s="216"/>
      <c r="K213" s="216"/>
      <c r="L213" s="216"/>
      <c r="M213" s="216"/>
      <c r="N213" s="216"/>
      <c r="O213" s="216"/>
      <c r="P213" s="216"/>
    </row>
    <row r="214" spans="1:16" ht="16.5" x14ac:dyDescent="0.25">
      <c r="A214" s="47">
        <v>221</v>
      </c>
      <c r="B214" s="229" t="s">
        <v>1892</v>
      </c>
      <c r="C214" s="230"/>
      <c r="D214" s="216"/>
      <c r="E214" s="216"/>
      <c r="F214" s="216"/>
      <c r="G214" s="216"/>
      <c r="H214" s="216"/>
      <c r="I214" s="216"/>
      <c r="J214" s="216"/>
      <c r="K214" s="216"/>
      <c r="L214" s="216"/>
      <c r="M214" s="216"/>
      <c r="N214" s="216"/>
      <c r="O214" s="216"/>
      <c r="P214" s="216"/>
    </row>
    <row r="215" spans="1:16" ht="16.5" x14ac:dyDescent="0.25">
      <c r="A215" s="47">
        <v>222</v>
      </c>
      <c r="B215" s="229" t="s">
        <v>267</v>
      </c>
      <c r="C215" s="230"/>
      <c r="D215" s="216"/>
      <c r="E215" s="216"/>
      <c r="F215" s="216"/>
      <c r="G215" s="216"/>
      <c r="H215" s="216"/>
      <c r="I215" s="216"/>
      <c r="J215" s="216"/>
      <c r="K215" s="216"/>
      <c r="L215" s="216"/>
      <c r="M215" s="216"/>
      <c r="N215" s="216"/>
      <c r="O215" s="216"/>
      <c r="P215" s="216"/>
    </row>
    <row r="216" spans="1:16" ht="16.5" x14ac:dyDescent="0.25">
      <c r="A216" s="47">
        <v>223</v>
      </c>
      <c r="B216" s="229" t="s">
        <v>266</v>
      </c>
      <c r="C216" s="230"/>
      <c r="D216" s="216" t="s">
        <v>346</v>
      </c>
      <c r="E216" s="216"/>
      <c r="F216" s="216"/>
      <c r="G216" s="216"/>
      <c r="H216" s="216"/>
      <c r="I216" s="216"/>
      <c r="J216" s="216"/>
      <c r="K216" s="216"/>
      <c r="L216" s="216"/>
      <c r="M216" s="216" t="s">
        <v>346</v>
      </c>
      <c r="N216" s="216"/>
      <c r="O216" s="216"/>
      <c r="P216" s="216"/>
    </row>
    <row r="217" spans="1:16" ht="16.5" x14ac:dyDescent="0.25">
      <c r="A217" s="47">
        <v>224</v>
      </c>
      <c r="B217" s="229" t="s">
        <v>264</v>
      </c>
      <c r="C217" s="230"/>
      <c r="D217" s="216"/>
      <c r="E217" s="216"/>
      <c r="F217" s="216"/>
      <c r="G217" s="216"/>
      <c r="H217" s="216"/>
      <c r="I217" s="216"/>
      <c r="J217" s="216"/>
      <c r="K217" s="216"/>
      <c r="L217" s="216"/>
      <c r="M217" s="216"/>
      <c r="N217" s="216"/>
      <c r="O217" s="216"/>
      <c r="P217" s="216"/>
    </row>
    <row r="218" spans="1:16" ht="16.5" x14ac:dyDescent="0.25">
      <c r="A218" s="47">
        <v>225</v>
      </c>
      <c r="B218" s="229" t="s">
        <v>259</v>
      </c>
      <c r="C218" s="230"/>
      <c r="D218" s="216"/>
      <c r="E218" s="216"/>
      <c r="F218" s="216"/>
      <c r="G218" s="216"/>
      <c r="H218" s="216"/>
      <c r="I218" s="216"/>
      <c r="J218" s="216"/>
      <c r="K218" s="216"/>
      <c r="L218" s="216"/>
      <c r="M218" s="216"/>
      <c r="N218" s="216"/>
      <c r="O218" s="216"/>
      <c r="P218" s="216"/>
    </row>
    <row r="219" spans="1:16" ht="16.5" x14ac:dyDescent="0.25">
      <c r="A219" s="47">
        <v>226</v>
      </c>
      <c r="B219" s="229" t="s">
        <v>1893</v>
      </c>
      <c r="C219" s="230"/>
      <c r="D219" s="216"/>
      <c r="E219" s="216"/>
      <c r="F219" s="216"/>
      <c r="G219" s="216"/>
      <c r="H219" s="216"/>
      <c r="I219" s="216"/>
      <c r="J219" s="216"/>
      <c r="K219" s="216"/>
      <c r="L219" s="216"/>
      <c r="M219" s="216"/>
      <c r="N219" s="216"/>
      <c r="O219" s="216"/>
      <c r="P219" s="216"/>
    </row>
    <row r="220" spans="1:16" ht="16.5" x14ac:dyDescent="0.25">
      <c r="A220" s="47">
        <v>227</v>
      </c>
      <c r="B220" s="229" t="s">
        <v>263</v>
      </c>
      <c r="C220" s="230"/>
      <c r="D220" s="216"/>
      <c r="E220" s="216"/>
      <c r="F220" s="216"/>
      <c r="G220" s="216"/>
      <c r="H220" s="216"/>
      <c r="I220" s="216"/>
      <c r="J220" s="216"/>
      <c r="K220" s="216"/>
      <c r="L220" s="216"/>
      <c r="M220" s="216"/>
      <c r="N220" s="216"/>
      <c r="O220" s="216"/>
      <c r="P220" s="216"/>
    </row>
    <row r="221" spans="1:16" ht="33" x14ac:dyDescent="0.25">
      <c r="A221" s="47">
        <v>228</v>
      </c>
      <c r="B221" s="239" t="s">
        <v>131</v>
      </c>
      <c r="C221" s="240" t="s">
        <v>1894</v>
      </c>
      <c r="D221" s="216"/>
      <c r="E221" s="216"/>
      <c r="F221" s="216"/>
      <c r="G221" s="216"/>
      <c r="H221" s="216"/>
      <c r="I221" s="216"/>
      <c r="J221" s="216"/>
      <c r="K221" s="216"/>
      <c r="L221" s="216"/>
      <c r="M221" s="216"/>
      <c r="N221" s="216"/>
      <c r="O221" s="216"/>
      <c r="P221" s="216"/>
    </row>
    <row r="222" spans="1:16" ht="16.5" x14ac:dyDescent="0.25">
      <c r="A222" s="47">
        <v>229</v>
      </c>
      <c r="B222" s="239" t="s">
        <v>132</v>
      </c>
      <c r="C222" s="240"/>
      <c r="D222" s="216"/>
      <c r="E222" s="216"/>
      <c r="F222" s="216"/>
      <c r="G222" s="216"/>
      <c r="H222" s="216"/>
      <c r="I222" s="216"/>
      <c r="J222" s="216"/>
      <c r="K222" s="216"/>
      <c r="L222" s="216"/>
      <c r="M222" s="216"/>
      <c r="N222" s="216"/>
      <c r="O222" s="216"/>
      <c r="P222" s="216"/>
    </row>
    <row r="223" spans="1:16" ht="16.5" x14ac:dyDescent="0.25">
      <c r="A223" s="47">
        <v>230</v>
      </c>
      <c r="B223" s="239" t="s">
        <v>138</v>
      </c>
      <c r="C223" s="240"/>
      <c r="D223" s="216"/>
      <c r="E223" s="216"/>
      <c r="F223" s="216"/>
      <c r="G223" s="216"/>
      <c r="H223" s="216"/>
      <c r="I223" s="216"/>
      <c r="J223" s="216"/>
      <c r="K223" s="216"/>
      <c r="L223" s="216"/>
      <c r="M223" s="216"/>
      <c r="N223" s="216"/>
      <c r="O223" s="216"/>
      <c r="P223" s="216"/>
    </row>
    <row r="224" spans="1:16" ht="16.5" x14ac:dyDescent="0.25">
      <c r="A224" s="47">
        <v>231</v>
      </c>
      <c r="B224" s="239" t="s">
        <v>139</v>
      </c>
      <c r="C224" s="240"/>
      <c r="D224" s="216"/>
      <c r="E224" s="216"/>
      <c r="F224" s="216"/>
      <c r="G224" s="216"/>
      <c r="H224" s="216"/>
      <c r="I224" s="216"/>
      <c r="J224" s="216"/>
      <c r="K224" s="216"/>
      <c r="L224" s="216"/>
      <c r="M224" s="216"/>
      <c r="N224" s="216"/>
      <c r="O224" s="216"/>
      <c r="P224" s="216"/>
    </row>
    <row r="225" spans="1:16" ht="16.5" x14ac:dyDescent="0.25">
      <c r="A225" s="47">
        <v>232</v>
      </c>
      <c r="B225" s="239" t="s">
        <v>133</v>
      </c>
      <c r="C225" s="240"/>
      <c r="D225" s="216"/>
      <c r="E225" s="216"/>
      <c r="F225" s="216"/>
      <c r="G225" s="216"/>
      <c r="H225" s="216"/>
      <c r="I225" s="216"/>
      <c r="J225" s="216"/>
      <c r="K225" s="216"/>
      <c r="L225" s="216"/>
      <c r="M225" s="216"/>
      <c r="N225" s="216"/>
      <c r="O225" s="216"/>
      <c r="P225" s="216"/>
    </row>
    <row r="226" spans="1:16" ht="16.5" x14ac:dyDescent="0.25">
      <c r="A226" s="47">
        <v>233</v>
      </c>
      <c r="B226" s="239" t="s">
        <v>135</v>
      </c>
      <c r="C226" s="240"/>
      <c r="D226" s="216"/>
      <c r="E226" s="216"/>
      <c r="F226" s="216"/>
      <c r="G226" s="216"/>
      <c r="H226" s="216"/>
      <c r="I226" s="216"/>
      <c r="J226" s="216"/>
      <c r="K226" s="216"/>
      <c r="L226" s="216"/>
      <c r="M226" s="216"/>
      <c r="N226" s="216"/>
      <c r="O226" s="216"/>
      <c r="P226" s="216"/>
    </row>
    <row r="227" spans="1:16" ht="16.5" x14ac:dyDescent="0.25">
      <c r="A227" s="47">
        <v>234</v>
      </c>
      <c r="B227" s="239" t="s">
        <v>144</v>
      </c>
      <c r="C227" s="240"/>
      <c r="D227" s="216"/>
      <c r="E227" s="216"/>
      <c r="F227" s="216"/>
      <c r="G227" s="216"/>
      <c r="H227" s="216"/>
      <c r="I227" s="216"/>
      <c r="J227" s="216"/>
      <c r="K227" s="216"/>
      <c r="L227" s="216"/>
      <c r="M227" s="216"/>
      <c r="N227" s="216"/>
      <c r="O227" s="216"/>
      <c r="P227" s="216"/>
    </row>
    <row r="228" spans="1:16" ht="16.5" x14ac:dyDescent="0.25">
      <c r="A228" s="47">
        <v>235</v>
      </c>
      <c r="B228" s="239" t="s">
        <v>143</v>
      </c>
      <c r="C228" s="240"/>
      <c r="D228" s="216"/>
      <c r="E228" s="216"/>
      <c r="F228" s="216"/>
      <c r="G228" s="216"/>
      <c r="H228" s="216"/>
      <c r="I228" s="216"/>
      <c r="J228" s="216"/>
      <c r="K228" s="216"/>
      <c r="L228" s="216"/>
      <c r="M228" s="216"/>
      <c r="N228" s="216"/>
      <c r="O228" s="216"/>
      <c r="P228" s="216"/>
    </row>
    <row r="229" spans="1:16" ht="16.5" x14ac:dyDescent="0.25">
      <c r="A229" s="47">
        <v>236</v>
      </c>
      <c r="B229" s="239" t="s">
        <v>137</v>
      </c>
      <c r="C229" s="240"/>
      <c r="D229" s="216"/>
      <c r="E229" s="216"/>
      <c r="F229" s="216"/>
      <c r="G229" s="216"/>
      <c r="H229" s="216"/>
      <c r="I229" s="216"/>
      <c r="J229" s="216"/>
      <c r="K229" s="216"/>
      <c r="L229" s="216"/>
      <c r="M229" s="216"/>
      <c r="N229" s="216"/>
      <c r="O229" s="216"/>
      <c r="P229" s="216"/>
    </row>
    <row r="230" spans="1:16" ht="16.5" x14ac:dyDescent="0.25">
      <c r="A230" s="47">
        <v>237</v>
      </c>
      <c r="B230" s="239" t="s">
        <v>141</v>
      </c>
      <c r="C230" s="240"/>
      <c r="D230" s="216"/>
      <c r="E230" s="216"/>
      <c r="F230" s="216"/>
      <c r="G230" s="216"/>
      <c r="H230" s="216"/>
      <c r="I230" s="216"/>
      <c r="J230" s="216"/>
      <c r="K230" s="216"/>
      <c r="L230" s="216"/>
      <c r="M230" s="216"/>
      <c r="N230" s="216"/>
      <c r="O230" s="216"/>
      <c r="P230" s="216"/>
    </row>
    <row r="231" spans="1:16" ht="16.5" x14ac:dyDescent="0.25">
      <c r="A231" s="47">
        <v>238</v>
      </c>
      <c r="B231" s="239" t="s">
        <v>142</v>
      </c>
      <c r="C231" s="240"/>
      <c r="D231" s="216"/>
      <c r="E231" s="216"/>
      <c r="F231" s="216"/>
      <c r="G231" s="216"/>
      <c r="H231" s="216"/>
      <c r="I231" s="216"/>
      <c r="J231" s="216"/>
      <c r="K231" s="216"/>
      <c r="L231" s="216"/>
      <c r="M231" s="216"/>
      <c r="N231" s="216"/>
      <c r="O231" s="216"/>
      <c r="P231" s="216"/>
    </row>
    <row r="232" spans="1:16" ht="16.5" x14ac:dyDescent="0.25">
      <c r="A232" s="47">
        <v>239</v>
      </c>
      <c r="B232" s="239" t="s">
        <v>1895</v>
      </c>
      <c r="C232" s="240"/>
      <c r="D232" s="216"/>
      <c r="E232" s="216"/>
      <c r="F232" s="216"/>
      <c r="G232" s="216"/>
      <c r="H232" s="216"/>
      <c r="I232" s="216"/>
      <c r="J232" s="216"/>
      <c r="K232" s="216"/>
      <c r="L232" s="216"/>
      <c r="M232" s="216"/>
      <c r="N232" s="216"/>
      <c r="O232" s="216"/>
      <c r="P232" s="216"/>
    </row>
    <row r="233" spans="1:16" ht="16.5" x14ac:dyDescent="0.25">
      <c r="A233" s="47">
        <v>240</v>
      </c>
      <c r="B233" s="239" t="s">
        <v>136</v>
      </c>
      <c r="C233" s="240"/>
      <c r="D233" s="216"/>
      <c r="E233" s="216"/>
      <c r="F233" s="216"/>
      <c r="G233" s="216"/>
      <c r="H233" s="216"/>
      <c r="I233" s="216"/>
      <c r="J233" s="216"/>
      <c r="K233" s="216"/>
      <c r="L233" s="216"/>
      <c r="M233" s="216"/>
      <c r="N233" s="216"/>
      <c r="O233" s="216"/>
      <c r="P233" s="216"/>
    </row>
    <row r="234" spans="1:16" ht="16.5" x14ac:dyDescent="0.25">
      <c r="A234" s="47">
        <v>241</v>
      </c>
      <c r="B234" s="239" t="s">
        <v>134</v>
      </c>
      <c r="C234" s="240"/>
      <c r="D234" s="216"/>
      <c r="E234" s="216"/>
      <c r="F234" s="216"/>
      <c r="G234" s="216"/>
      <c r="H234" s="216"/>
      <c r="I234" s="216"/>
      <c r="J234" s="216"/>
      <c r="K234" s="216"/>
      <c r="L234" s="216"/>
      <c r="M234" s="216"/>
      <c r="N234" s="216"/>
      <c r="O234" s="216"/>
      <c r="P234" s="216"/>
    </row>
    <row r="235" spans="1:16" ht="16.5" x14ac:dyDescent="0.25">
      <c r="A235" s="47">
        <v>242</v>
      </c>
      <c r="B235" s="239" t="s">
        <v>145</v>
      </c>
      <c r="C235" s="240"/>
      <c r="D235" s="216"/>
      <c r="E235" s="216"/>
      <c r="F235" s="216"/>
      <c r="G235" s="216"/>
      <c r="H235" s="216"/>
      <c r="I235" s="216"/>
      <c r="J235" s="216"/>
      <c r="K235" s="216"/>
      <c r="L235" s="216"/>
      <c r="M235" s="216"/>
      <c r="N235" s="216"/>
      <c r="O235" s="216"/>
      <c r="P235" s="216"/>
    </row>
    <row r="236" spans="1:16" ht="16.5" x14ac:dyDescent="0.25">
      <c r="A236" s="47">
        <v>243</v>
      </c>
      <c r="B236" s="239" t="s">
        <v>140</v>
      </c>
      <c r="C236" s="240"/>
      <c r="D236" s="216"/>
      <c r="E236" s="216"/>
      <c r="F236" s="216"/>
      <c r="G236" s="216"/>
      <c r="H236" s="216"/>
      <c r="I236" s="216"/>
      <c r="J236" s="216"/>
      <c r="K236" s="216"/>
      <c r="L236" s="216"/>
      <c r="M236" s="216"/>
      <c r="N236" s="216"/>
      <c r="O236" s="216"/>
      <c r="P236" s="216"/>
    </row>
    <row r="237" spans="1:16" ht="33" x14ac:dyDescent="0.25">
      <c r="A237" s="47">
        <v>244</v>
      </c>
      <c r="B237" s="239" t="s">
        <v>1896</v>
      </c>
      <c r="C237" s="240"/>
      <c r="D237" s="216"/>
      <c r="E237" s="216"/>
      <c r="F237" s="216"/>
      <c r="G237" s="216"/>
      <c r="H237" s="216"/>
      <c r="I237" s="216"/>
      <c r="J237" s="216"/>
      <c r="K237" s="216"/>
      <c r="L237" s="216"/>
      <c r="M237" s="216"/>
      <c r="N237" s="216"/>
      <c r="O237" s="216"/>
      <c r="P237" s="216"/>
    </row>
    <row r="238" spans="1:16" x14ac:dyDescent="0.25">
      <c r="A238" s="47">
        <v>246</v>
      </c>
      <c r="B238" s="233" t="s">
        <v>193</v>
      </c>
      <c r="C238" s="234"/>
      <c r="D238" s="216" t="s">
        <v>346</v>
      </c>
      <c r="E238" s="216"/>
      <c r="F238" s="216"/>
      <c r="G238" s="216"/>
      <c r="H238" s="216"/>
      <c r="I238" s="216"/>
      <c r="J238" s="216"/>
      <c r="K238" s="216"/>
      <c r="L238" s="216"/>
      <c r="M238" s="216"/>
      <c r="N238" s="216" t="s">
        <v>346</v>
      </c>
      <c r="O238" s="216"/>
      <c r="P238" s="216"/>
    </row>
    <row r="239" spans="1:16" x14ac:dyDescent="0.25">
      <c r="A239" s="47">
        <v>247</v>
      </c>
      <c r="B239" s="233" t="s">
        <v>269</v>
      </c>
      <c r="C239" s="234"/>
      <c r="D239" s="216" t="s">
        <v>1835</v>
      </c>
      <c r="E239" s="216"/>
      <c r="F239" s="216"/>
      <c r="G239" s="216"/>
      <c r="H239" s="216"/>
      <c r="I239" s="216"/>
      <c r="J239" s="216"/>
      <c r="K239" s="216"/>
      <c r="L239" s="216"/>
      <c r="M239" s="216"/>
      <c r="N239" s="216"/>
      <c r="O239" s="216"/>
      <c r="P239" s="216"/>
    </row>
    <row r="240" spans="1:16" x14ac:dyDescent="0.25">
      <c r="A240" s="47">
        <v>248</v>
      </c>
      <c r="B240" s="233" t="s">
        <v>272</v>
      </c>
      <c r="C240" s="234"/>
      <c r="D240" s="216"/>
      <c r="E240" s="216"/>
      <c r="F240" s="216"/>
      <c r="G240" s="216"/>
      <c r="H240" s="216"/>
      <c r="I240" s="216"/>
      <c r="J240" s="216"/>
      <c r="K240" s="216"/>
      <c r="L240" s="216"/>
      <c r="M240" s="216"/>
      <c r="N240" s="216"/>
      <c r="O240" s="216"/>
      <c r="P240" s="216"/>
    </row>
    <row r="241" spans="1:16" x14ac:dyDescent="0.25">
      <c r="A241" s="47">
        <v>249</v>
      </c>
      <c r="B241" s="233" t="s">
        <v>270</v>
      </c>
      <c r="C241" s="234"/>
      <c r="D241" s="216" t="s">
        <v>346</v>
      </c>
      <c r="E241" s="216"/>
      <c r="F241" s="216" t="s">
        <v>346</v>
      </c>
      <c r="G241" s="216"/>
      <c r="H241" s="216"/>
      <c r="I241" s="216"/>
      <c r="J241" s="216"/>
      <c r="K241" s="216"/>
      <c r="L241" s="216"/>
      <c r="M241" s="216"/>
      <c r="N241" s="216"/>
      <c r="O241" s="216"/>
      <c r="P241" s="216"/>
    </row>
    <row r="242" spans="1:16" x14ac:dyDescent="0.25">
      <c r="A242" s="47">
        <v>250</v>
      </c>
      <c r="B242" s="233" t="s">
        <v>273</v>
      </c>
      <c r="C242" s="234"/>
      <c r="D242" s="216"/>
      <c r="E242" s="216"/>
      <c r="F242" s="216"/>
      <c r="G242" s="216"/>
      <c r="H242" s="216"/>
      <c r="I242" s="216"/>
      <c r="J242" s="216"/>
      <c r="K242" s="216"/>
      <c r="L242" s="216"/>
      <c r="M242" s="216"/>
      <c r="N242" s="216"/>
      <c r="O242" s="216"/>
      <c r="P242" s="216"/>
    </row>
    <row r="243" spans="1:16" x14ac:dyDescent="0.25">
      <c r="A243" s="47">
        <v>251</v>
      </c>
      <c r="B243" s="233" t="s">
        <v>275</v>
      </c>
      <c r="C243" s="234"/>
      <c r="D243" s="216" t="s">
        <v>346</v>
      </c>
      <c r="E243" s="216"/>
      <c r="F243" s="216"/>
      <c r="G243" s="216"/>
      <c r="H243" s="216"/>
      <c r="I243" s="216"/>
      <c r="J243" s="216"/>
      <c r="K243" s="216"/>
      <c r="L243" s="216"/>
      <c r="M243" s="216"/>
      <c r="N243" s="216"/>
      <c r="O243" s="216" t="s">
        <v>346</v>
      </c>
      <c r="P243" s="216"/>
    </row>
    <row r="244" spans="1:16" x14ac:dyDescent="0.25">
      <c r="A244" s="47">
        <v>252</v>
      </c>
      <c r="B244" s="233" t="s">
        <v>277</v>
      </c>
      <c r="C244" s="234"/>
      <c r="D244" s="216"/>
      <c r="E244" s="216"/>
      <c r="F244" s="216"/>
      <c r="G244" s="216"/>
      <c r="H244" s="216"/>
      <c r="I244" s="216"/>
      <c r="J244" s="216"/>
      <c r="K244" s="216"/>
      <c r="L244" s="216"/>
      <c r="M244" s="216"/>
      <c r="N244" s="216"/>
      <c r="O244" s="216"/>
      <c r="P244" s="216"/>
    </row>
    <row r="245" spans="1:16" x14ac:dyDescent="0.25">
      <c r="A245" s="47">
        <v>253</v>
      </c>
      <c r="B245" s="233" t="s">
        <v>278</v>
      </c>
      <c r="C245" s="234"/>
      <c r="D245" s="216"/>
      <c r="E245" s="216"/>
      <c r="F245" s="216"/>
      <c r="G245" s="216"/>
      <c r="H245" s="216"/>
      <c r="I245" s="216"/>
      <c r="J245" s="216"/>
      <c r="K245" s="216"/>
      <c r="L245" s="216"/>
      <c r="M245" s="216"/>
      <c r="N245" s="216"/>
      <c r="O245" s="216"/>
      <c r="P245" s="216"/>
    </row>
    <row r="246" spans="1:16" x14ac:dyDescent="0.25">
      <c r="A246" s="47">
        <v>254</v>
      </c>
      <c r="B246" s="233" t="s">
        <v>279</v>
      </c>
      <c r="C246" s="234"/>
      <c r="D246" s="216" t="s">
        <v>346</v>
      </c>
      <c r="E246" s="216"/>
      <c r="F246" s="216"/>
      <c r="G246" s="216"/>
      <c r="H246" s="216"/>
      <c r="I246" s="216"/>
      <c r="J246" s="216"/>
      <c r="K246" s="216"/>
      <c r="L246" s="216"/>
      <c r="M246" s="216"/>
      <c r="N246" s="216" t="s">
        <v>346</v>
      </c>
      <c r="O246" s="216"/>
      <c r="P246" s="216"/>
    </row>
    <row r="247" spans="1:16" x14ac:dyDescent="0.25">
      <c r="A247" s="47">
        <v>255</v>
      </c>
      <c r="B247" s="233" t="s">
        <v>230</v>
      </c>
      <c r="C247" s="234"/>
      <c r="D247" s="216"/>
      <c r="E247" s="216"/>
      <c r="F247" s="216"/>
      <c r="G247" s="216"/>
      <c r="H247" s="216"/>
      <c r="I247" s="216"/>
      <c r="J247" s="216"/>
      <c r="K247" s="216"/>
      <c r="L247" s="216"/>
      <c r="M247" s="216"/>
      <c r="N247" s="216"/>
      <c r="O247" s="216"/>
      <c r="P247" s="216"/>
    </row>
    <row r="248" spans="1:16" x14ac:dyDescent="0.25">
      <c r="A248" s="47">
        <v>256</v>
      </c>
      <c r="B248" s="233" t="s">
        <v>280</v>
      </c>
      <c r="C248" s="234"/>
      <c r="D248" s="216"/>
      <c r="E248" s="216"/>
      <c r="F248" s="216"/>
      <c r="G248" s="216"/>
      <c r="H248" s="216"/>
      <c r="I248" s="216"/>
      <c r="J248" s="216"/>
      <c r="K248" s="216"/>
      <c r="L248" s="216"/>
      <c r="M248" s="216"/>
      <c r="N248" s="216"/>
      <c r="O248" s="216"/>
      <c r="P248" s="216"/>
    </row>
    <row r="249" spans="1:16" x14ac:dyDescent="0.25">
      <c r="A249" s="47">
        <v>257</v>
      </c>
      <c r="B249" s="233" t="s">
        <v>281</v>
      </c>
      <c r="C249" s="234"/>
      <c r="D249" s="216" t="s">
        <v>1835</v>
      </c>
      <c r="E249" s="216"/>
      <c r="F249" s="216"/>
      <c r="G249" s="216"/>
      <c r="H249" s="216"/>
      <c r="I249" s="216"/>
      <c r="J249" s="216"/>
      <c r="K249" s="216"/>
      <c r="L249" s="216"/>
      <c r="M249" s="216"/>
      <c r="N249" s="216"/>
      <c r="O249" s="216"/>
      <c r="P249" s="216"/>
    </row>
    <row r="250" spans="1:16" x14ac:dyDescent="0.25">
      <c r="A250" s="47">
        <v>258</v>
      </c>
      <c r="B250" s="233" t="s">
        <v>1897</v>
      </c>
      <c r="C250" s="234"/>
      <c r="D250" s="216" t="s">
        <v>1847</v>
      </c>
      <c r="E250" s="216"/>
      <c r="F250" s="216"/>
      <c r="G250" s="216"/>
      <c r="H250" s="216"/>
      <c r="I250" s="216"/>
      <c r="J250" s="216"/>
      <c r="K250" s="216"/>
      <c r="L250" s="216"/>
      <c r="M250" s="216"/>
      <c r="N250" s="216"/>
      <c r="O250" s="216"/>
      <c r="P250" s="216"/>
    </row>
    <row r="251" spans="1:16" x14ac:dyDescent="0.25">
      <c r="A251" s="47">
        <v>259</v>
      </c>
      <c r="B251" s="233" t="s">
        <v>1898</v>
      </c>
      <c r="C251" s="234"/>
      <c r="D251" s="216"/>
      <c r="E251" s="216"/>
      <c r="F251" s="216"/>
      <c r="G251" s="216"/>
      <c r="H251" s="216"/>
      <c r="I251" s="216"/>
      <c r="J251" s="216"/>
      <c r="K251" s="216"/>
      <c r="L251" s="216"/>
      <c r="M251" s="216"/>
      <c r="N251" s="216"/>
      <c r="O251" s="216"/>
      <c r="P251" s="216"/>
    </row>
    <row r="252" spans="1:16" x14ac:dyDescent="0.25">
      <c r="A252" s="47">
        <v>260</v>
      </c>
      <c r="B252" s="233" t="s">
        <v>283</v>
      </c>
      <c r="C252" s="234"/>
      <c r="D252" s="216"/>
      <c r="E252" s="216"/>
      <c r="F252" s="216"/>
      <c r="G252" s="216"/>
      <c r="H252" s="216"/>
      <c r="I252" s="216"/>
      <c r="J252" s="216"/>
      <c r="K252" s="216"/>
      <c r="L252" s="216"/>
      <c r="M252" s="216"/>
      <c r="N252" s="216"/>
      <c r="O252" s="216"/>
      <c r="P252" s="216"/>
    </row>
    <row r="253" spans="1:16" x14ac:dyDescent="0.25">
      <c r="A253" s="47">
        <v>261</v>
      </c>
      <c r="B253" s="233" t="s">
        <v>284</v>
      </c>
      <c r="C253" s="234"/>
      <c r="D253" s="216"/>
      <c r="E253" s="216"/>
      <c r="F253" s="216"/>
      <c r="G253" s="216"/>
      <c r="H253" s="216"/>
      <c r="I253" s="216"/>
      <c r="J253" s="216"/>
      <c r="K253" s="216"/>
      <c r="L253" s="216"/>
      <c r="M253" s="216"/>
      <c r="N253" s="216"/>
      <c r="O253" s="216"/>
      <c r="P253" s="216"/>
    </row>
    <row r="254" spans="1:16" x14ac:dyDescent="0.25">
      <c r="A254" s="47">
        <v>262</v>
      </c>
      <c r="B254" s="233" t="s">
        <v>285</v>
      </c>
      <c r="C254" s="234"/>
      <c r="D254" s="216"/>
      <c r="E254" s="216"/>
      <c r="F254" s="216"/>
      <c r="G254" s="216"/>
      <c r="H254" s="216"/>
      <c r="I254" s="216"/>
      <c r="J254" s="216"/>
      <c r="K254" s="216"/>
      <c r="L254" s="216"/>
      <c r="M254" s="216"/>
      <c r="N254" s="216"/>
      <c r="O254" s="216"/>
      <c r="P254" s="216"/>
    </row>
    <row r="255" spans="1:16" x14ac:dyDescent="0.25">
      <c r="A255" s="47">
        <v>263</v>
      </c>
      <c r="B255" s="233" t="s">
        <v>286</v>
      </c>
      <c r="C255" s="234"/>
      <c r="D255" s="216"/>
      <c r="E255" s="216"/>
      <c r="F255" s="216"/>
      <c r="G255" s="216"/>
      <c r="H255" s="216"/>
      <c r="I255" s="216"/>
      <c r="J255" s="216"/>
      <c r="K255" s="216"/>
      <c r="L255" s="216"/>
      <c r="M255" s="216"/>
      <c r="N255" s="216"/>
      <c r="O255" s="216"/>
      <c r="P255" s="216"/>
    </row>
    <row r="256" spans="1:16" x14ac:dyDescent="0.25">
      <c r="A256" s="47">
        <v>264</v>
      </c>
      <c r="B256" s="233" t="s">
        <v>287</v>
      </c>
      <c r="C256" s="234"/>
      <c r="D256" s="216"/>
      <c r="E256" s="216"/>
      <c r="F256" s="216"/>
      <c r="G256" s="216"/>
      <c r="H256" s="216"/>
      <c r="I256" s="216"/>
      <c r="J256" s="216"/>
      <c r="K256" s="216"/>
      <c r="L256" s="216"/>
      <c r="M256" s="216"/>
      <c r="N256" s="216"/>
      <c r="O256" s="216"/>
      <c r="P256" s="216"/>
    </row>
    <row r="257" spans="1:16" x14ac:dyDescent="0.25">
      <c r="A257" s="47">
        <v>264</v>
      </c>
      <c r="B257" s="233" t="s">
        <v>288</v>
      </c>
      <c r="C257" s="234"/>
      <c r="D257" s="216"/>
      <c r="E257" s="216"/>
      <c r="F257" s="216"/>
      <c r="G257" s="216"/>
      <c r="H257" s="216"/>
      <c r="I257" s="216"/>
      <c r="J257" s="216"/>
      <c r="K257" s="216"/>
      <c r="L257" s="216"/>
      <c r="M257" s="216"/>
      <c r="N257" s="216"/>
      <c r="O257" s="216"/>
      <c r="P257" s="216"/>
    </row>
    <row r="258" spans="1:16" x14ac:dyDescent="0.25">
      <c r="A258" s="47">
        <v>266</v>
      </c>
      <c r="B258" s="233" t="s">
        <v>289</v>
      </c>
      <c r="C258" s="234"/>
      <c r="D258" s="216"/>
      <c r="E258" s="216"/>
      <c r="F258" s="216"/>
      <c r="G258" s="216"/>
      <c r="H258" s="216"/>
      <c r="I258" s="216"/>
      <c r="J258" s="216"/>
      <c r="K258" s="216"/>
      <c r="L258" s="216"/>
      <c r="M258" s="216"/>
      <c r="N258" s="216"/>
      <c r="O258" s="216"/>
      <c r="P258" s="216"/>
    </row>
    <row r="259" spans="1:16" x14ac:dyDescent="0.25">
      <c r="A259" s="47">
        <v>267</v>
      </c>
      <c r="B259" s="233" t="s">
        <v>291</v>
      </c>
      <c r="C259" s="234"/>
      <c r="D259" s="216"/>
      <c r="E259" s="216"/>
      <c r="F259" s="216"/>
      <c r="G259" s="216"/>
      <c r="H259" s="216"/>
      <c r="I259" s="216"/>
      <c r="J259" s="216"/>
      <c r="K259" s="216"/>
      <c r="L259" s="216"/>
      <c r="M259" s="216"/>
      <c r="N259" s="216"/>
      <c r="O259" s="216"/>
      <c r="P259" s="216"/>
    </row>
    <row r="260" spans="1:16" x14ac:dyDescent="0.25">
      <c r="A260" s="47">
        <v>268</v>
      </c>
      <c r="B260" s="233" t="s">
        <v>292</v>
      </c>
      <c r="C260" s="234"/>
      <c r="D260" s="216"/>
      <c r="E260" s="216"/>
      <c r="F260" s="216"/>
      <c r="G260" s="216"/>
      <c r="H260" s="216"/>
      <c r="I260" s="216"/>
      <c r="J260" s="216"/>
      <c r="K260" s="216"/>
      <c r="L260" s="216"/>
      <c r="M260" s="216"/>
      <c r="N260" s="216"/>
      <c r="O260" s="216"/>
      <c r="P260" s="216"/>
    </row>
    <row r="261" spans="1:16" x14ac:dyDescent="0.25">
      <c r="A261" s="47">
        <v>269</v>
      </c>
      <c r="B261" s="233" t="s">
        <v>293</v>
      </c>
      <c r="C261" s="234"/>
      <c r="D261" s="216"/>
      <c r="E261" s="216"/>
      <c r="F261" s="216"/>
      <c r="G261" s="216"/>
      <c r="H261" s="216"/>
      <c r="I261" s="216"/>
      <c r="J261" s="216"/>
      <c r="K261" s="216"/>
      <c r="L261" s="216"/>
      <c r="M261" s="216"/>
      <c r="N261" s="216"/>
      <c r="O261" s="216"/>
      <c r="P261" s="216"/>
    </row>
    <row r="262" spans="1:16" x14ac:dyDescent="0.25">
      <c r="A262" s="47">
        <v>270</v>
      </c>
      <c r="B262" s="233" t="s">
        <v>294</v>
      </c>
      <c r="C262" s="234"/>
      <c r="D262" s="216" t="s">
        <v>346</v>
      </c>
      <c r="E262" s="216"/>
      <c r="F262" s="216"/>
      <c r="G262" s="216"/>
      <c r="H262" s="216"/>
      <c r="I262" s="216"/>
      <c r="J262" s="216"/>
      <c r="K262" s="216"/>
      <c r="L262" s="216"/>
      <c r="M262" s="216"/>
      <c r="N262" s="216"/>
      <c r="O262" s="216" t="s">
        <v>346</v>
      </c>
      <c r="P262" s="216"/>
    </row>
    <row r="263" spans="1:16" x14ac:dyDescent="0.25">
      <c r="A263" s="47">
        <v>271</v>
      </c>
      <c r="B263" s="233" t="s">
        <v>295</v>
      </c>
      <c r="C263" s="234"/>
      <c r="D263" s="216" t="s">
        <v>1835</v>
      </c>
      <c r="E263" s="216"/>
      <c r="F263" s="216"/>
      <c r="G263" s="216"/>
      <c r="H263" s="216"/>
      <c r="I263" s="216"/>
      <c r="J263" s="216"/>
      <c r="K263" s="216"/>
      <c r="L263" s="216"/>
      <c r="M263" s="216"/>
      <c r="N263" s="216"/>
      <c r="O263" s="216"/>
      <c r="P263" s="216"/>
    </row>
    <row r="264" spans="1:16" x14ac:dyDescent="0.25">
      <c r="A264" s="47">
        <v>272</v>
      </c>
      <c r="B264" s="224" t="s">
        <v>274</v>
      </c>
      <c r="C264" s="218"/>
      <c r="D264" s="216"/>
      <c r="E264" s="216"/>
      <c r="F264" s="216"/>
      <c r="G264" s="216"/>
      <c r="H264" s="216"/>
      <c r="I264" s="216"/>
      <c r="J264" s="216"/>
      <c r="K264" s="216"/>
      <c r="L264" s="216"/>
      <c r="M264" s="216"/>
      <c r="N264" s="216"/>
      <c r="O264" s="216"/>
      <c r="P264" s="216"/>
    </row>
    <row r="265" spans="1:16" x14ac:dyDescent="0.25">
      <c r="A265" s="47">
        <v>273</v>
      </c>
      <c r="B265" s="233" t="s">
        <v>1899</v>
      </c>
      <c r="C265" s="234"/>
      <c r="D265" s="216"/>
      <c r="E265" s="216"/>
      <c r="F265" s="216"/>
      <c r="G265" s="216"/>
      <c r="H265" s="216"/>
      <c r="I265" s="216"/>
      <c r="J265" s="216"/>
      <c r="K265" s="216"/>
      <c r="L265" s="216"/>
      <c r="M265" s="216"/>
      <c r="N265" s="216"/>
      <c r="O265" s="216"/>
      <c r="P265" s="216"/>
    </row>
    <row r="266" spans="1:16" x14ac:dyDescent="0.25">
      <c r="A266" s="47">
        <v>274</v>
      </c>
      <c r="B266" s="233" t="s">
        <v>297</v>
      </c>
      <c r="C266" s="234"/>
      <c r="D266" s="216"/>
      <c r="E266" s="216"/>
      <c r="F266" s="216"/>
      <c r="G266" s="216"/>
      <c r="H266" s="216"/>
      <c r="I266" s="216"/>
      <c r="J266" s="216"/>
      <c r="K266" s="216"/>
      <c r="L266" s="216"/>
      <c r="M266" s="216"/>
      <c r="N266" s="216"/>
      <c r="O266" s="216"/>
      <c r="P266" s="216"/>
    </row>
    <row r="267" spans="1:16" x14ac:dyDescent="0.25">
      <c r="A267" s="47">
        <v>275</v>
      </c>
      <c r="B267" s="233" t="s">
        <v>298</v>
      </c>
      <c r="C267" s="234"/>
      <c r="D267" s="216" t="s">
        <v>346</v>
      </c>
      <c r="E267" s="216"/>
      <c r="F267" s="216"/>
      <c r="G267" s="216"/>
      <c r="H267" s="216"/>
      <c r="I267" s="216"/>
      <c r="J267" s="216"/>
      <c r="K267" s="216"/>
      <c r="L267" s="216"/>
      <c r="M267" s="216"/>
      <c r="N267" s="216"/>
      <c r="O267" s="216" t="s">
        <v>346</v>
      </c>
      <c r="P267" s="216"/>
    </row>
    <row r="268" spans="1:16" x14ac:dyDescent="0.25">
      <c r="A268" s="47">
        <v>276</v>
      </c>
      <c r="B268" s="241" t="s">
        <v>1900</v>
      </c>
      <c r="C268" s="234"/>
      <c r="D268" s="216" t="s">
        <v>1901</v>
      </c>
      <c r="E268" s="216"/>
      <c r="F268" s="216"/>
      <c r="G268" s="216"/>
      <c r="H268" s="216" t="s">
        <v>346</v>
      </c>
      <c r="I268" s="216"/>
      <c r="J268" s="216"/>
      <c r="K268" s="216"/>
      <c r="L268" s="216"/>
      <c r="M268" s="216"/>
      <c r="N268" s="216"/>
      <c r="O268" s="216"/>
      <c r="P268" s="216"/>
    </row>
    <row r="269" spans="1:16" x14ac:dyDescent="0.25">
      <c r="A269" s="47">
        <v>277</v>
      </c>
      <c r="B269" s="241" t="s">
        <v>203</v>
      </c>
      <c r="C269" s="234"/>
      <c r="D269" s="216" t="s">
        <v>346</v>
      </c>
      <c r="E269" s="216"/>
      <c r="F269" s="216"/>
      <c r="G269" s="216"/>
      <c r="H269" s="216"/>
      <c r="I269" s="216"/>
      <c r="J269" s="216"/>
      <c r="K269" s="216"/>
      <c r="L269" s="216"/>
      <c r="M269" s="216"/>
      <c r="N269" s="216"/>
      <c r="O269" s="216" t="s">
        <v>346</v>
      </c>
      <c r="P269" s="216"/>
    </row>
    <row r="270" spans="1:16" ht="31.5" x14ac:dyDescent="0.25">
      <c r="A270" s="47">
        <v>278</v>
      </c>
      <c r="B270" s="241" t="s">
        <v>195</v>
      </c>
      <c r="C270" s="234" t="s">
        <v>1902</v>
      </c>
      <c r="D270" s="216"/>
      <c r="E270" s="216"/>
      <c r="F270" s="216"/>
      <c r="G270" s="216"/>
      <c r="H270" s="216"/>
      <c r="I270" s="216"/>
      <c r="J270" s="216"/>
      <c r="K270" s="216"/>
      <c r="L270" s="216"/>
      <c r="M270" s="216"/>
      <c r="N270" s="216"/>
      <c r="O270" s="216"/>
      <c r="P270" s="216"/>
    </row>
    <row r="271" spans="1:16" x14ac:dyDescent="0.25">
      <c r="A271" s="47">
        <v>279</v>
      </c>
      <c r="B271" s="241" t="s">
        <v>196</v>
      </c>
      <c r="C271" s="234"/>
      <c r="D271" s="216"/>
      <c r="E271" s="216"/>
      <c r="F271" s="216"/>
      <c r="G271" s="216"/>
      <c r="H271" s="216"/>
      <c r="I271" s="216"/>
      <c r="J271" s="216"/>
      <c r="K271" s="216"/>
      <c r="L271" s="216"/>
      <c r="M271" s="216"/>
      <c r="N271" s="216"/>
      <c r="O271" s="216"/>
      <c r="P271" s="216"/>
    </row>
    <row r="272" spans="1:16" x14ac:dyDescent="0.25">
      <c r="A272" s="47">
        <v>280</v>
      </c>
      <c r="B272" s="241" t="s">
        <v>197</v>
      </c>
      <c r="C272" s="234"/>
      <c r="D272" s="216"/>
      <c r="E272" s="216"/>
      <c r="F272" s="216"/>
      <c r="G272" s="216"/>
      <c r="H272" s="216"/>
      <c r="I272" s="216"/>
      <c r="J272" s="216"/>
      <c r="K272" s="216"/>
      <c r="L272" s="216"/>
      <c r="M272" s="216"/>
      <c r="N272" s="216"/>
      <c r="O272" s="216"/>
      <c r="P272" s="216"/>
    </row>
    <row r="273" spans="1:16" x14ac:dyDescent="0.25">
      <c r="A273" s="47">
        <v>281</v>
      </c>
      <c r="B273" s="241" t="s">
        <v>198</v>
      </c>
      <c r="C273" s="234"/>
      <c r="D273" s="216"/>
      <c r="E273" s="216"/>
      <c r="F273" s="216"/>
      <c r="G273" s="216"/>
      <c r="H273" s="216"/>
      <c r="I273" s="216"/>
      <c r="J273" s="216"/>
      <c r="K273" s="216"/>
      <c r="L273" s="216"/>
      <c r="M273" s="216"/>
      <c r="N273" s="216"/>
      <c r="O273" s="216"/>
      <c r="P273" s="216"/>
    </row>
    <row r="274" spans="1:16" x14ac:dyDescent="0.25">
      <c r="A274" s="47">
        <v>282</v>
      </c>
      <c r="B274" s="242" t="s">
        <v>201</v>
      </c>
      <c r="C274" s="234"/>
      <c r="D274" s="216"/>
      <c r="E274" s="216"/>
      <c r="F274" s="216"/>
      <c r="G274" s="216"/>
      <c r="H274" s="216"/>
      <c r="I274" s="216"/>
      <c r="J274" s="216"/>
      <c r="K274" s="216"/>
      <c r="L274" s="216"/>
      <c r="M274" s="216"/>
      <c r="N274" s="216"/>
      <c r="O274" s="216"/>
      <c r="P274" s="216"/>
    </row>
    <row r="275" spans="1:16" x14ac:dyDescent="0.25">
      <c r="A275" s="47">
        <v>283</v>
      </c>
      <c r="B275" s="241" t="s">
        <v>202</v>
      </c>
      <c r="C275" s="234"/>
      <c r="D275" s="216"/>
      <c r="E275" s="216"/>
      <c r="F275" s="216"/>
      <c r="G275" s="216"/>
      <c r="H275" s="216"/>
      <c r="I275" s="216"/>
      <c r="J275" s="216"/>
      <c r="K275" s="216"/>
      <c r="L275" s="216"/>
      <c r="M275" s="216"/>
      <c r="N275" s="216"/>
      <c r="O275" s="216"/>
      <c r="P275" s="216"/>
    </row>
    <row r="276" spans="1:16" ht="16.5" x14ac:dyDescent="0.25">
      <c r="A276" s="47">
        <v>285</v>
      </c>
      <c r="B276" s="243" t="s">
        <v>1903</v>
      </c>
      <c r="C276" s="244"/>
      <c r="D276" s="216"/>
      <c r="E276" s="216"/>
      <c r="F276" s="216"/>
      <c r="G276" s="216"/>
      <c r="H276" s="216"/>
      <c r="I276" s="216"/>
      <c r="J276" s="216"/>
      <c r="K276" s="216"/>
      <c r="L276" s="216"/>
      <c r="M276" s="216"/>
      <c r="N276" s="216"/>
      <c r="O276" s="216"/>
      <c r="P276" s="216"/>
    </row>
    <row r="277" spans="1:16" ht="33" x14ac:dyDescent="0.25">
      <c r="A277" s="47">
        <v>286</v>
      </c>
      <c r="B277" s="245" t="s">
        <v>1904</v>
      </c>
      <c r="C277" s="246" t="s">
        <v>1905</v>
      </c>
      <c r="D277" s="216"/>
      <c r="E277" s="216"/>
      <c r="F277" s="216"/>
      <c r="G277" s="216"/>
      <c r="H277" s="216"/>
      <c r="I277" s="216"/>
      <c r="J277" s="216"/>
      <c r="K277" s="216"/>
      <c r="L277" s="216"/>
      <c r="M277" s="216"/>
      <c r="N277" s="216"/>
      <c r="O277" s="216"/>
      <c r="P277" s="216"/>
    </row>
    <row r="278" spans="1:16" ht="16.5" x14ac:dyDescent="0.25">
      <c r="A278" s="47">
        <v>287</v>
      </c>
      <c r="B278" s="247" t="s">
        <v>209</v>
      </c>
      <c r="C278" s="248"/>
      <c r="D278" s="216" t="s">
        <v>346</v>
      </c>
      <c r="E278" s="216"/>
      <c r="F278" s="216"/>
      <c r="G278" s="216"/>
      <c r="H278" s="216"/>
      <c r="I278" s="216"/>
      <c r="J278" s="216"/>
      <c r="K278" s="216"/>
      <c r="L278" s="216"/>
      <c r="M278" s="216"/>
      <c r="N278" s="216"/>
      <c r="O278" s="216" t="s">
        <v>346</v>
      </c>
      <c r="P278" s="216"/>
    </row>
    <row r="279" spans="1:16" ht="16.5" x14ac:dyDescent="0.25">
      <c r="A279" s="47">
        <v>288</v>
      </c>
      <c r="B279" s="249" t="s">
        <v>1906</v>
      </c>
      <c r="C279" s="248"/>
      <c r="D279" s="216"/>
      <c r="E279" s="216"/>
      <c r="F279" s="216"/>
      <c r="G279" s="216"/>
      <c r="H279" s="216"/>
      <c r="I279" s="216"/>
      <c r="J279" s="216"/>
      <c r="K279" s="216"/>
      <c r="L279" s="216"/>
      <c r="M279" s="216"/>
      <c r="N279" s="216"/>
      <c r="O279" s="216"/>
      <c r="P279" s="216"/>
    </row>
    <row r="280" spans="1:16" ht="16.5" x14ac:dyDescent="0.25">
      <c r="A280" s="47">
        <v>289</v>
      </c>
      <c r="B280" s="249" t="s">
        <v>208</v>
      </c>
      <c r="C280" s="248"/>
      <c r="D280" s="216"/>
      <c r="E280" s="216"/>
      <c r="F280" s="216"/>
      <c r="G280" s="216"/>
      <c r="H280" s="216"/>
      <c r="I280" s="216"/>
      <c r="J280" s="216"/>
      <c r="K280" s="216"/>
      <c r="L280" s="216"/>
      <c r="M280" s="216"/>
      <c r="N280" s="216"/>
      <c r="O280" s="216"/>
      <c r="P280" s="216"/>
    </row>
    <row r="281" spans="1:16" ht="16.5" x14ac:dyDescent="0.25">
      <c r="A281" s="47">
        <v>290</v>
      </c>
      <c r="B281" s="249" t="s">
        <v>207</v>
      </c>
      <c r="C281" s="248"/>
      <c r="D281" s="216" t="s">
        <v>346</v>
      </c>
      <c r="E281" s="216"/>
      <c r="F281" s="216"/>
      <c r="G281" s="216"/>
      <c r="H281" s="216"/>
      <c r="I281" s="216"/>
      <c r="J281" s="216"/>
      <c r="K281" s="216"/>
      <c r="L281" s="216"/>
      <c r="M281" s="216" t="s">
        <v>346</v>
      </c>
      <c r="N281" s="216"/>
      <c r="O281" s="216"/>
      <c r="P281" s="216"/>
    </row>
    <row r="282" spans="1:16" ht="16.5" x14ac:dyDescent="0.25">
      <c r="A282" s="47">
        <v>291</v>
      </c>
      <c r="B282" s="249" t="s">
        <v>1907</v>
      </c>
      <c r="C282" s="248"/>
      <c r="D282" s="216" t="s">
        <v>346</v>
      </c>
      <c r="E282" s="216"/>
      <c r="F282" s="216"/>
      <c r="G282" s="216"/>
      <c r="H282" s="216"/>
      <c r="I282" s="216"/>
      <c r="J282" s="216"/>
      <c r="K282" s="216"/>
      <c r="L282" s="216"/>
      <c r="M282" s="216" t="s">
        <v>346</v>
      </c>
      <c r="N282" s="216"/>
      <c r="O282" s="216"/>
      <c r="P282" s="216"/>
    </row>
    <row r="283" spans="1:16" ht="16.5" x14ac:dyDescent="0.25">
      <c r="A283" s="47">
        <v>292</v>
      </c>
      <c r="B283" s="249" t="s">
        <v>1908</v>
      </c>
      <c r="C283" s="248"/>
      <c r="D283" s="216" t="s">
        <v>1847</v>
      </c>
      <c r="E283" s="216"/>
      <c r="F283" s="216"/>
      <c r="G283" s="216"/>
      <c r="H283" s="216"/>
      <c r="I283" s="216"/>
      <c r="J283" s="216"/>
      <c r="K283" s="216"/>
      <c r="L283" s="216"/>
      <c r="M283" s="216"/>
      <c r="N283" s="216"/>
      <c r="O283" s="216"/>
      <c r="P283" s="216"/>
    </row>
    <row r="284" spans="1:16" ht="16.5" x14ac:dyDescent="0.25">
      <c r="A284" s="47">
        <v>295</v>
      </c>
      <c r="B284" s="250" t="s">
        <v>299</v>
      </c>
      <c r="C284" s="251" t="s">
        <v>1909</v>
      </c>
      <c r="D284" s="216"/>
      <c r="E284" s="216"/>
      <c r="F284" s="216"/>
      <c r="G284" s="216"/>
      <c r="H284" s="216"/>
      <c r="I284" s="216"/>
      <c r="J284" s="216"/>
      <c r="K284" s="216"/>
      <c r="L284" s="216"/>
      <c r="M284" s="216"/>
      <c r="N284" s="216"/>
      <c r="O284" s="216"/>
      <c r="P284" s="216"/>
    </row>
    <row r="285" spans="1:16" ht="16.5" x14ac:dyDescent="0.25">
      <c r="A285" s="47">
        <v>296</v>
      </c>
      <c r="B285" s="250" t="s">
        <v>38</v>
      </c>
      <c r="C285" s="251"/>
      <c r="D285" s="216"/>
      <c r="E285" s="216"/>
      <c r="F285" s="216"/>
      <c r="G285" s="216"/>
      <c r="H285" s="216"/>
      <c r="I285" s="216"/>
      <c r="J285" s="216"/>
      <c r="K285" s="216"/>
      <c r="L285" s="216"/>
      <c r="M285" s="216"/>
      <c r="N285" s="216"/>
      <c r="O285" s="216"/>
      <c r="P285" s="216"/>
    </row>
    <row r="286" spans="1:16" ht="16.5" x14ac:dyDescent="0.25">
      <c r="A286" s="47">
        <v>297</v>
      </c>
      <c r="B286" s="250" t="s">
        <v>303</v>
      </c>
      <c r="C286" s="251"/>
      <c r="D286" s="216"/>
      <c r="E286" s="216"/>
      <c r="F286" s="216"/>
      <c r="G286" s="216"/>
      <c r="H286" s="216"/>
      <c r="I286" s="216"/>
      <c r="J286" s="216"/>
      <c r="K286" s="216"/>
      <c r="L286" s="216"/>
      <c r="M286" s="216"/>
      <c r="N286" s="216"/>
      <c r="O286" s="216"/>
      <c r="P286" s="216"/>
    </row>
    <row r="287" spans="1:16" ht="16.5" x14ac:dyDescent="0.25">
      <c r="A287" s="47">
        <v>298</v>
      </c>
      <c r="B287" s="250" t="s">
        <v>1910</v>
      </c>
      <c r="C287" s="251"/>
      <c r="D287" s="216"/>
      <c r="E287" s="216"/>
      <c r="F287" s="216"/>
      <c r="G287" s="216"/>
      <c r="H287" s="216"/>
      <c r="I287" s="216"/>
      <c r="J287" s="216"/>
      <c r="K287" s="216"/>
      <c r="L287" s="216"/>
      <c r="M287" s="216"/>
      <c r="N287" s="216"/>
      <c r="O287" s="216"/>
      <c r="P287" s="216"/>
    </row>
    <row r="288" spans="1:16" ht="16.5" x14ac:dyDescent="0.25">
      <c r="A288" s="47">
        <v>299</v>
      </c>
      <c r="B288" s="252" t="s">
        <v>311</v>
      </c>
      <c r="C288" s="251"/>
      <c r="D288" s="216"/>
      <c r="E288" s="216"/>
      <c r="F288" s="216"/>
      <c r="G288" s="216"/>
      <c r="H288" s="216"/>
      <c r="I288" s="216"/>
      <c r="J288" s="216"/>
      <c r="K288" s="216"/>
      <c r="L288" s="216"/>
      <c r="M288" s="216"/>
      <c r="N288" s="216"/>
      <c r="O288" s="216"/>
      <c r="P288" s="216"/>
    </row>
    <row r="289" spans="1:16" ht="16.5" x14ac:dyDescent="0.25">
      <c r="A289" s="47">
        <v>300</v>
      </c>
      <c r="B289" s="250" t="s">
        <v>312</v>
      </c>
      <c r="C289" s="251"/>
      <c r="D289" s="216"/>
      <c r="E289" s="216"/>
      <c r="F289" s="216"/>
      <c r="G289" s="216"/>
      <c r="H289" s="216"/>
      <c r="I289" s="216"/>
      <c r="J289" s="216"/>
      <c r="K289" s="216"/>
      <c r="L289" s="216"/>
      <c r="M289" s="216"/>
      <c r="N289" s="216"/>
      <c r="O289" s="216"/>
      <c r="P289" s="216"/>
    </row>
    <row r="290" spans="1:16" ht="16.5" x14ac:dyDescent="0.25">
      <c r="A290" s="47">
        <v>301</v>
      </c>
      <c r="B290" s="250" t="s">
        <v>305</v>
      </c>
      <c r="C290" s="251"/>
      <c r="D290" s="216"/>
      <c r="E290" s="216"/>
      <c r="F290" s="216"/>
      <c r="G290" s="216"/>
      <c r="H290" s="216"/>
      <c r="I290" s="216"/>
      <c r="J290" s="216"/>
      <c r="K290" s="216"/>
      <c r="L290" s="216"/>
      <c r="M290" s="216"/>
      <c r="N290" s="216"/>
      <c r="O290" s="216"/>
      <c r="P290" s="216"/>
    </row>
    <row r="291" spans="1:16" ht="16.5" x14ac:dyDescent="0.25">
      <c r="A291" s="47">
        <v>302</v>
      </c>
      <c r="B291" s="250" t="s">
        <v>1911</v>
      </c>
      <c r="C291" s="251"/>
      <c r="D291" s="216"/>
      <c r="E291" s="216"/>
      <c r="F291" s="216"/>
      <c r="G291" s="216"/>
      <c r="H291" s="216"/>
      <c r="I291" s="216"/>
      <c r="J291" s="216"/>
      <c r="K291" s="216"/>
      <c r="L291" s="216"/>
      <c r="M291" s="216"/>
      <c r="N291" s="216"/>
      <c r="O291" s="216"/>
      <c r="P291" s="216"/>
    </row>
    <row r="292" spans="1:16" ht="16.5" x14ac:dyDescent="0.25">
      <c r="A292" s="47">
        <v>303</v>
      </c>
      <c r="B292" s="250" t="s">
        <v>307</v>
      </c>
      <c r="C292" s="251"/>
      <c r="D292" s="216"/>
      <c r="E292" s="216"/>
      <c r="F292" s="216"/>
      <c r="G292" s="216"/>
      <c r="H292" s="216"/>
      <c r="I292" s="216"/>
      <c r="J292" s="216"/>
      <c r="K292" s="216"/>
      <c r="L292" s="216"/>
      <c r="M292" s="216"/>
      <c r="N292" s="216"/>
      <c r="O292" s="216"/>
      <c r="P292" s="216"/>
    </row>
    <row r="293" spans="1:16" ht="16.5" x14ac:dyDescent="0.25">
      <c r="A293" s="47">
        <v>304</v>
      </c>
      <c r="B293" s="252" t="s">
        <v>306</v>
      </c>
      <c r="C293" s="251"/>
      <c r="D293" s="216"/>
      <c r="E293" s="216"/>
      <c r="F293" s="216"/>
      <c r="G293" s="216"/>
      <c r="H293" s="216"/>
      <c r="I293" s="216"/>
      <c r="J293" s="216"/>
      <c r="K293" s="216"/>
      <c r="L293" s="216"/>
      <c r="M293" s="216"/>
      <c r="N293" s="216"/>
      <c r="O293" s="216"/>
      <c r="P293" s="216"/>
    </row>
    <row r="294" spans="1:16" ht="16.5" x14ac:dyDescent="0.25">
      <c r="A294" s="47">
        <v>305</v>
      </c>
      <c r="B294" s="250" t="s">
        <v>310</v>
      </c>
      <c r="C294" s="251"/>
      <c r="D294" s="216"/>
      <c r="E294" s="216"/>
      <c r="F294" s="216"/>
      <c r="G294" s="216"/>
      <c r="H294" s="216"/>
      <c r="I294" s="216"/>
      <c r="J294" s="216"/>
      <c r="K294" s="216"/>
      <c r="L294" s="216"/>
      <c r="M294" s="216"/>
      <c r="N294" s="216"/>
      <c r="O294" s="216"/>
      <c r="P294" s="216"/>
    </row>
    <row r="295" spans="1:16" ht="33" x14ac:dyDescent="0.25">
      <c r="A295" s="47">
        <v>308</v>
      </c>
      <c r="B295" s="231" t="s">
        <v>265</v>
      </c>
      <c r="C295" s="232" t="s">
        <v>1912</v>
      </c>
      <c r="D295" s="216"/>
      <c r="E295" s="216"/>
      <c r="F295" s="216"/>
      <c r="G295" s="216"/>
      <c r="H295" s="216"/>
      <c r="I295" s="216"/>
      <c r="J295" s="216"/>
      <c r="K295" s="216"/>
      <c r="L295" s="216"/>
      <c r="M295" s="216"/>
      <c r="N295" s="216"/>
      <c r="O295" s="216"/>
      <c r="P295" s="216"/>
    </row>
    <row r="296" spans="1:16" ht="16.5" x14ac:dyDescent="0.25">
      <c r="A296" s="47">
        <v>309</v>
      </c>
      <c r="B296" s="231" t="s">
        <v>231</v>
      </c>
      <c r="C296" s="232"/>
      <c r="D296" s="216"/>
      <c r="E296" s="216"/>
      <c r="F296" s="216"/>
      <c r="G296" s="216"/>
      <c r="H296" s="216"/>
      <c r="I296" s="216"/>
      <c r="J296" s="216"/>
      <c r="K296" s="216"/>
      <c r="L296" s="216"/>
      <c r="M296" s="216"/>
      <c r="N296" s="216"/>
      <c r="O296" s="216"/>
      <c r="P296" s="216"/>
    </row>
    <row r="297" spans="1:16" ht="16.5" x14ac:dyDescent="0.25">
      <c r="A297" s="47">
        <v>310</v>
      </c>
      <c r="B297" s="231" t="s">
        <v>217</v>
      </c>
      <c r="C297" s="232"/>
      <c r="D297" s="216" t="s">
        <v>346</v>
      </c>
      <c r="E297" s="216"/>
      <c r="F297" s="216"/>
      <c r="G297" s="216"/>
      <c r="H297" s="216"/>
      <c r="I297" s="216"/>
      <c r="J297" s="216"/>
      <c r="K297" s="216"/>
      <c r="L297" s="216"/>
      <c r="M297" s="216"/>
      <c r="N297" s="216"/>
      <c r="O297" s="216"/>
      <c r="P297" s="216"/>
    </row>
    <row r="298" spans="1:16" ht="16.5" x14ac:dyDescent="0.25">
      <c r="A298" s="47">
        <v>311</v>
      </c>
      <c r="B298" s="231" t="s">
        <v>232</v>
      </c>
      <c r="C298" s="232"/>
      <c r="D298" s="216"/>
      <c r="E298" s="216"/>
      <c r="F298" s="216"/>
      <c r="G298" s="216"/>
      <c r="H298" s="216"/>
      <c r="I298" s="216"/>
      <c r="J298" s="216"/>
      <c r="K298" s="216"/>
      <c r="L298" s="216"/>
      <c r="M298" s="216"/>
      <c r="N298" s="216"/>
      <c r="O298" s="216"/>
      <c r="P298" s="216"/>
    </row>
    <row r="299" spans="1:16" ht="16.5" x14ac:dyDescent="0.25">
      <c r="A299" s="47">
        <v>312</v>
      </c>
      <c r="B299" s="231" t="s">
        <v>218</v>
      </c>
      <c r="C299" s="232"/>
      <c r="D299" s="216"/>
      <c r="E299" s="216"/>
      <c r="F299" s="216"/>
      <c r="G299" s="216"/>
      <c r="H299" s="216"/>
      <c r="I299" s="216"/>
      <c r="J299" s="216"/>
      <c r="K299" s="216"/>
      <c r="L299" s="216"/>
      <c r="M299" s="216"/>
      <c r="N299" s="216"/>
      <c r="O299" s="216"/>
      <c r="P299" s="216"/>
    </row>
    <row r="300" spans="1:16" ht="16.5" x14ac:dyDescent="0.25">
      <c r="A300" s="47">
        <v>313</v>
      </c>
      <c r="B300" s="231" t="s">
        <v>219</v>
      </c>
      <c r="C300" s="232"/>
      <c r="D300" s="216"/>
      <c r="E300" s="216"/>
      <c r="F300" s="216"/>
      <c r="G300" s="216"/>
      <c r="H300" s="216"/>
      <c r="I300" s="216"/>
      <c r="J300" s="216"/>
      <c r="K300" s="216"/>
      <c r="L300" s="216"/>
      <c r="M300" s="216"/>
      <c r="N300" s="216"/>
      <c r="O300" s="216"/>
      <c r="P300" s="216"/>
    </row>
    <row r="301" spans="1:16" ht="16.5" x14ac:dyDescent="0.25">
      <c r="A301" s="47">
        <v>314</v>
      </c>
      <c r="B301" s="231" t="s">
        <v>220</v>
      </c>
      <c r="C301" s="232"/>
      <c r="D301" s="216"/>
      <c r="E301" s="216"/>
      <c r="F301" s="216"/>
      <c r="G301" s="216"/>
      <c r="H301" s="216"/>
      <c r="I301" s="216"/>
      <c r="J301" s="216"/>
      <c r="K301" s="216"/>
      <c r="L301" s="216"/>
      <c r="M301" s="216"/>
      <c r="N301" s="216"/>
      <c r="O301" s="216"/>
      <c r="P301" s="216"/>
    </row>
    <row r="302" spans="1:16" ht="16.5" x14ac:dyDescent="0.25">
      <c r="A302" s="47">
        <v>315</v>
      </c>
      <c r="B302" s="231" t="s">
        <v>221</v>
      </c>
      <c r="C302" s="232"/>
      <c r="D302" s="216"/>
      <c r="E302" s="216"/>
      <c r="F302" s="216"/>
      <c r="G302" s="216"/>
      <c r="H302" s="216"/>
      <c r="I302" s="216"/>
      <c r="J302" s="216"/>
      <c r="K302" s="216"/>
      <c r="L302" s="216"/>
      <c r="M302" s="216"/>
      <c r="N302" s="216"/>
      <c r="O302" s="216"/>
      <c r="P302" s="216"/>
    </row>
    <row r="303" spans="1:16" x14ac:dyDescent="0.25">
      <c r="A303" s="47">
        <v>316</v>
      </c>
      <c r="B303" s="253" t="s">
        <v>225</v>
      </c>
      <c r="C303" s="254"/>
      <c r="D303" s="216" t="s">
        <v>346</v>
      </c>
      <c r="E303" s="216"/>
      <c r="F303" s="216"/>
      <c r="G303" s="216"/>
      <c r="H303" s="216"/>
      <c r="I303" s="216"/>
      <c r="J303" s="216"/>
      <c r="K303" s="216"/>
      <c r="L303" s="216"/>
      <c r="M303" s="216"/>
      <c r="N303" s="216"/>
      <c r="O303" s="216"/>
      <c r="P303" s="216"/>
    </row>
    <row r="304" spans="1:16" x14ac:dyDescent="0.25">
      <c r="A304" s="47">
        <v>317</v>
      </c>
      <c r="B304" s="253" t="s">
        <v>223</v>
      </c>
      <c r="C304" s="254"/>
      <c r="D304" s="216"/>
      <c r="E304" s="216"/>
      <c r="F304" s="216"/>
      <c r="G304" s="216"/>
      <c r="H304" s="216"/>
      <c r="I304" s="216"/>
      <c r="J304" s="216"/>
      <c r="K304" s="216"/>
      <c r="L304" s="216"/>
      <c r="M304" s="216"/>
      <c r="N304" s="216"/>
      <c r="O304" s="216"/>
      <c r="P304" s="216"/>
    </row>
    <row r="305" spans="1:16" ht="31.5" x14ac:dyDescent="0.25">
      <c r="A305" s="47">
        <v>318</v>
      </c>
      <c r="B305" s="253" t="s">
        <v>224</v>
      </c>
      <c r="C305" s="254" t="s">
        <v>1913</v>
      </c>
      <c r="D305" s="216" t="s">
        <v>346</v>
      </c>
      <c r="E305" s="216"/>
      <c r="F305" s="216"/>
      <c r="G305" s="216"/>
      <c r="H305" s="216"/>
      <c r="I305" s="216"/>
      <c r="J305" s="216"/>
      <c r="K305" s="216"/>
      <c r="L305" s="216"/>
      <c r="M305" s="216" t="s">
        <v>346</v>
      </c>
      <c r="N305" s="216"/>
      <c r="O305" s="216"/>
      <c r="P305" s="216"/>
    </row>
    <row r="306" spans="1:16" x14ac:dyDescent="0.25">
      <c r="A306" s="47">
        <v>319</v>
      </c>
      <c r="B306" s="253" t="s">
        <v>226</v>
      </c>
      <c r="C306" s="254" t="s">
        <v>1914</v>
      </c>
      <c r="D306" s="216" t="s">
        <v>346</v>
      </c>
      <c r="E306" s="216"/>
      <c r="F306" s="216"/>
      <c r="G306" s="216"/>
      <c r="H306" s="216"/>
      <c r="I306" s="216"/>
      <c r="J306" s="216"/>
      <c r="K306" s="216"/>
      <c r="L306" s="216" t="s">
        <v>346</v>
      </c>
      <c r="M306" s="216"/>
      <c r="N306" s="216"/>
      <c r="O306" s="216"/>
      <c r="P306" s="216"/>
    </row>
    <row r="307" spans="1:16" x14ac:dyDescent="0.25">
      <c r="A307" s="47">
        <v>320</v>
      </c>
      <c r="B307" s="253" t="s">
        <v>227</v>
      </c>
      <c r="C307" s="254"/>
      <c r="D307" s="216"/>
      <c r="E307" s="216"/>
      <c r="F307" s="216"/>
      <c r="G307" s="216"/>
      <c r="H307" s="216"/>
      <c r="I307" s="216"/>
      <c r="J307" s="216"/>
      <c r="K307" s="216"/>
      <c r="L307" s="216"/>
      <c r="M307" s="216"/>
      <c r="N307" s="216"/>
      <c r="O307" s="216"/>
      <c r="P307" s="216"/>
    </row>
    <row r="308" spans="1:16" x14ac:dyDescent="0.25">
      <c r="A308" s="47">
        <v>322</v>
      </c>
      <c r="B308" s="253" t="s">
        <v>228</v>
      </c>
      <c r="C308" s="254"/>
      <c r="D308" s="216"/>
      <c r="E308" s="216"/>
      <c r="F308" s="216"/>
      <c r="G308" s="216"/>
      <c r="H308" s="216"/>
      <c r="I308" s="216"/>
      <c r="J308" s="216"/>
      <c r="K308" s="216"/>
      <c r="L308" s="216"/>
      <c r="M308" s="216"/>
      <c r="N308" s="216"/>
      <c r="O308" s="216"/>
      <c r="P308" s="216"/>
    </row>
    <row r="309" spans="1:16" x14ac:dyDescent="0.25">
      <c r="A309" s="47">
        <v>324</v>
      </c>
      <c r="B309" s="255" t="s">
        <v>1915</v>
      </c>
      <c r="C309" s="105"/>
      <c r="D309" s="216"/>
      <c r="E309" s="216"/>
      <c r="F309" s="216"/>
      <c r="G309" s="216"/>
      <c r="H309" s="216"/>
      <c r="I309" s="216"/>
      <c r="J309" s="216"/>
      <c r="K309" s="216"/>
      <c r="L309" s="216"/>
      <c r="M309" s="216"/>
      <c r="N309" s="216"/>
      <c r="O309" s="216"/>
      <c r="P309" s="216"/>
    </row>
    <row r="310" spans="1:16" ht="47.25" x14ac:dyDescent="0.25">
      <c r="A310" s="47">
        <v>325</v>
      </c>
      <c r="B310" s="221" t="s">
        <v>1916</v>
      </c>
      <c r="C310" s="216" t="s">
        <v>1917</v>
      </c>
      <c r="D310" s="216" t="s">
        <v>346</v>
      </c>
      <c r="E310" s="216"/>
      <c r="F310" s="216"/>
      <c r="G310" s="216"/>
      <c r="H310" s="216"/>
      <c r="I310" s="216"/>
      <c r="J310" s="216"/>
      <c r="K310" s="216"/>
      <c r="L310" s="216"/>
      <c r="M310" s="216"/>
      <c r="N310" s="216"/>
      <c r="O310" s="216"/>
      <c r="P310" s="216"/>
    </row>
    <row r="311" spans="1:16" x14ac:dyDescent="0.25">
      <c r="A311" s="47">
        <v>326</v>
      </c>
      <c r="B311" s="221" t="s">
        <v>271</v>
      </c>
      <c r="C311" s="216"/>
      <c r="D311" s="216" t="s">
        <v>1854</v>
      </c>
      <c r="E311" s="216"/>
      <c r="F311" s="216"/>
      <c r="G311" s="216"/>
      <c r="H311" s="216"/>
      <c r="I311" s="216"/>
      <c r="J311" s="216"/>
      <c r="K311" s="216"/>
      <c r="L311" s="216"/>
      <c r="M311" s="216"/>
      <c r="N311" s="216"/>
      <c r="O311" s="216"/>
      <c r="P311" s="216"/>
    </row>
    <row r="312" spans="1:16" x14ac:dyDescent="0.25">
      <c r="A312" s="47">
        <v>327</v>
      </c>
      <c r="B312" s="221" t="s">
        <v>20</v>
      </c>
      <c r="C312" s="216"/>
      <c r="D312" s="216" t="s">
        <v>346</v>
      </c>
      <c r="E312" s="216"/>
      <c r="F312" s="216"/>
      <c r="G312" s="216"/>
      <c r="H312" s="216"/>
      <c r="I312" s="216"/>
      <c r="J312" s="216"/>
      <c r="K312" s="216"/>
      <c r="L312" s="216"/>
      <c r="M312" s="216"/>
      <c r="N312" s="216"/>
      <c r="O312" s="216" t="s">
        <v>346</v>
      </c>
      <c r="P312" s="216"/>
    </row>
    <row r="313" spans="1:16" x14ac:dyDescent="0.25">
      <c r="A313" s="47">
        <v>328</v>
      </c>
      <c r="B313" s="224" t="s">
        <v>1918</v>
      </c>
      <c r="C313" s="218"/>
      <c r="D313" s="216"/>
      <c r="E313" s="216"/>
      <c r="F313" s="216"/>
      <c r="G313" s="216"/>
      <c r="H313" s="216"/>
      <c r="I313" s="216"/>
      <c r="J313" s="216"/>
      <c r="K313" s="216"/>
      <c r="L313" s="216"/>
      <c r="M313" s="216"/>
      <c r="N313" s="216"/>
      <c r="O313" s="216"/>
      <c r="P313" s="216"/>
    </row>
    <row r="314" spans="1:16" x14ac:dyDescent="0.25">
      <c r="A314" s="47">
        <v>330</v>
      </c>
      <c r="B314" s="221" t="s">
        <v>24</v>
      </c>
      <c r="C314" s="216"/>
      <c r="D314" s="216"/>
      <c r="E314" s="216"/>
      <c r="F314" s="216"/>
      <c r="G314" s="216"/>
      <c r="H314" s="216"/>
      <c r="I314" s="216"/>
      <c r="J314" s="216"/>
      <c r="K314" s="216"/>
      <c r="L314" s="216"/>
      <c r="M314" s="216"/>
      <c r="N314" s="216"/>
      <c r="O314" s="216"/>
      <c r="P314" s="216"/>
    </row>
    <row r="315" spans="1:16" x14ac:dyDescent="0.25">
      <c r="A315" s="47">
        <v>331</v>
      </c>
      <c r="B315" s="187" t="s">
        <v>1919</v>
      </c>
      <c r="C315" s="53"/>
      <c r="D315" s="216" t="s">
        <v>346</v>
      </c>
      <c r="E315" s="216"/>
      <c r="F315" s="216"/>
      <c r="G315" s="216"/>
      <c r="H315" s="216"/>
      <c r="I315" s="216"/>
      <c r="J315" s="216"/>
      <c r="K315" s="216"/>
      <c r="L315" s="216"/>
      <c r="M315" s="216" t="s">
        <v>346</v>
      </c>
      <c r="N315" s="216"/>
      <c r="O315" s="216"/>
      <c r="P315" s="216"/>
    </row>
    <row r="316" spans="1:16" x14ac:dyDescent="0.25">
      <c r="A316" s="47">
        <v>332</v>
      </c>
      <c r="B316" s="188" t="s">
        <v>65</v>
      </c>
      <c r="C316" s="238"/>
      <c r="D316" s="216"/>
      <c r="E316" s="216"/>
      <c r="F316" s="216"/>
      <c r="G316" s="216"/>
      <c r="H316" s="216"/>
      <c r="I316" s="216"/>
      <c r="J316" s="216"/>
      <c r="K316" s="216"/>
      <c r="L316" s="216"/>
      <c r="M316" s="216"/>
      <c r="N316" s="216"/>
      <c r="O316" s="216"/>
      <c r="P316" s="216"/>
    </row>
    <row r="317" spans="1:16" x14ac:dyDescent="0.25">
      <c r="A317" s="47">
        <v>333</v>
      </c>
      <c r="B317" s="219" t="s">
        <v>53</v>
      </c>
      <c r="C317" s="220"/>
      <c r="D317" s="216"/>
      <c r="E317" s="216"/>
      <c r="F317" s="216"/>
      <c r="G317" s="216"/>
      <c r="H317" s="216"/>
      <c r="I317" s="216"/>
      <c r="J317" s="216"/>
      <c r="K317" s="216"/>
      <c r="L317" s="216"/>
      <c r="M317" s="216"/>
      <c r="N317" s="216"/>
      <c r="O317" s="216"/>
      <c r="P317" s="216"/>
    </row>
    <row r="318" spans="1:16" x14ac:dyDescent="0.25">
      <c r="A318" s="47">
        <v>334</v>
      </c>
      <c r="B318" s="241" t="s">
        <v>161</v>
      </c>
      <c r="C318" s="234"/>
      <c r="D318" s="216"/>
      <c r="E318" s="216"/>
      <c r="F318" s="216"/>
      <c r="G318" s="216"/>
      <c r="H318" s="216"/>
      <c r="I318" s="216"/>
      <c r="J318" s="216"/>
      <c r="K318" s="216"/>
      <c r="L318" s="216"/>
      <c r="M318" s="216"/>
      <c r="N318" s="216"/>
      <c r="O318" s="216"/>
      <c r="P318" s="216"/>
    </row>
    <row r="319" spans="1:16" x14ac:dyDescent="0.25">
      <c r="A319" s="47"/>
      <c r="B319" s="241" t="s">
        <v>146</v>
      </c>
      <c r="C319" s="234" t="s">
        <v>1920</v>
      </c>
      <c r="D319" s="216" t="s">
        <v>346</v>
      </c>
      <c r="E319" s="216"/>
      <c r="F319" s="216"/>
      <c r="G319" s="216"/>
      <c r="H319" s="216"/>
      <c r="I319" s="216"/>
      <c r="J319" s="216"/>
      <c r="K319" s="216"/>
      <c r="L319" s="216"/>
      <c r="M319" s="216"/>
      <c r="N319" s="216"/>
      <c r="O319" s="216" t="s">
        <v>346</v>
      </c>
      <c r="P319" s="216"/>
    </row>
    <row r="320" spans="1:16" x14ac:dyDescent="0.25">
      <c r="A320" s="47"/>
      <c r="B320" s="241"/>
      <c r="C320" s="234"/>
      <c r="D320" s="216"/>
      <c r="E320" s="216"/>
      <c r="F320" s="216"/>
      <c r="G320" s="216"/>
      <c r="H320" s="216"/>
      <c r="I320" s="216"/>
      <c r="J320" s="216"/>
      <c r="K320" s="216"/>
      <c r="L320" s="216"/>
      <c r="M320" s="216"/>
      <c r="N320" s="216"/>
      <c r="O320" s="216"/>
      <c r="P320" s="216"/>
    </row>
    <row r="321" spans="1:16" x14ac:dyDescent="0.25">
      <c r="A321" s="47"/>
      <c r="B321" s="241"/>
      <c r="C321" s="234"/>
      <c r="D321" s="216"/>
      <c r="E321" s="216"/>
      <c r="F321" s="216"/>
      <c r="G321" s="216"/>
      <c r="H321" s="216"/>
      <c r="I321" s="216"/>
      <c r="J321" s="216"/>
      <c r="K321" s="216"/>
      <c r="L321" s="216"/>
      <c r="M321" s="216"/>
      <c r="N321" s="216"/>
      <c r="O321" s="216"/>
      <c r="P321" s="216"/>
    </row>
    <row r="322" spans="1:16" x14ac:dyDescent="0.25">
      <c r="A322" s="47"/>
      <c r="B322" s="241"/>
      <c r="C322" s="234"/>
      <c r="D322" s="216"/>
      <c r="E322" s="216"/>
      <c r="F322" s="216"/>
      <c r="G322" s="216"/>
      <c r="H322" s="216"/>
      <c r="I322" s="216"/>
      <c r="J322" s="216"/>
      <c r="K322" s="216"/>
      <c r="L322" s="216"/>
      <c r="M322" s="216"/>
      <c r="N322" s="216"/>
      <c r="O322" s="216"/>
      <c r="P322" s="216"/>
    </row>
    <row r="323" spans="1:16" x14ac:dyDescent="0.25">
      <c r="A323" s="47"/>
      <c r="B323" s="241"/>
      <c r="C323" s="234"/>
      <c r="D323" s="216"/>
      <c r="E323" s="216"/>
      <c r="F323" s="216"/>
      <c r="G323" s="216"/>
      <c r="H323" s="216"/>
      <c r="I323" s="216"/>
      <c r="J323" s="216"/>
      <c r="K323" s="216"/>
      <c r="L323" s="216"/>
      <c r="M323" s="216"/>
      <c r="N323" s="216"/>
      <c r="O323" s="216"/>
      <c r="P323" s="216"/>
    </row>
    <row r="324" spans="1:16" x14ac:dyDescent="0.25">
      <c r="A324" s="47"/>
      <c r="B324" s="241"/>
      <c r="C324" s="234"/>
      <c r="D324" s="216"/>
      <c r="E324" s="216"/>
      <c r="F324" s="216"/>
      <c r="G324" s="216"/>
      <c r="H324" s="216"/>
      <c r="I324" s="216"/>
      <c r="J324" s="216"/>
      <c r="K324" s="216"/>
      <c r="L324" s="216"/>
      <c r="M324" s="216"/>
      <c r="N324" s="216"/>
      <c r="O324" s="216"/>
      <c r="P324" s="216"/>
    </row>
    <row r="325" spans="1:16" x14ac:dyDescent="0.25">
      <c r="A325" s="47"/>
      <c r="B325" s="241"/>
      <c r="C325" s="234"/>
      <c r="D325" s="216"/>
      <c r="E325" s="216"/>
      <c r="F325" s="216"/>
      <c r="G325" s="216"/>
      <c r="H325" s="216"/>
      <c r="I325" s="216"/>
      <c r="J325" s="216"/>
      <c r="K325" s="216"/>
      <c r="L325" s="216"/>
      <c r="M325" s="216"/>
      <c r="N325" s="216"/>
      <c r="O325" s="216"/>
      <c r="P325" s="216"/>
    </row>
    <row r="326" spans="1:16" x14ac:dyDescent="0.25">
      <c r="A326" s="47"/>
      <c r="B326" s="241"/>
      <c r="C326" s="234"/>
      <c r="D326" s="216"/>
      <c r="E326" s="216"/>
      <c r="F326" s="216"/>
      <c r="G326" s="216"/>
      <c r="H326" s="216"/>
      <c r="I326" s="216"/>
      <c r="J326" s="216"/>
      <c r="K326" s="216"/>
      <c r="L326" s="216"/>
      <c r="M326" s="216"/>
      <c r="N326" s="216"/>
      <c r="O326" s="216"/>
      <c r="P326" s="216"/>
    </row>
    <row r="327" spans="1:16" x14ac:dyDescent="0.25">
      <c r="A327" s="271"/>
      <c r="B327" s="272"/>
      <c r="C327" s="273"/>
      <c r="D327" s="143"/>
      <c r="E327" s="143"/>
      <c r="F327" s="143"/>
      <c r="G327" s="143"/>
      <c r="H327" s="143"/>
      <c r="I327" s="143"/>
      <c r="J327" s="143"/>
      <c r="K327" s="143"/>
      <c r="L327" s="143"/>
      <c r="M327" s="143"/>
      <c r="N327" s="143"/>
      <c r="O327" s="143"/>
      <c r="P327" s="143"/>
    </row>
    <row r="328" spans="1:16" x14ac:dyDescent="0.25">
      <c r="A328" s="47"/>
      <c r="B328" s="256" t="s">
        <v>1921</v>
      </c>
      <c r="C328" s="47"/>
      <c r="D328" s="216"/>
      <c r="E328" s="216"/>
      <c r="F328" s="216"/>
      <c r="G328" s="216"/>
      <c r="H328" s="216"/>
      <c r="I328" s="216"/>
      <c r="J328" s="216"/>
      <c r="K328" s="216"/>
      <c r="L328" s="216"/>
      <c r="M328" s="216"/>
      <c r="N328" s="216"/>
      <c r="O328" s="216"/>
      <c r="P328" s="216"/>
    </row>
    <row r="329" spans="1:16" x14ac:dyDescent="0.25">
      <c r="A329" s="47"/>
      <c r="B329" s="257" t="s">
        <v>1922</v>
      </c>
      <c r="C329" s="220"/>
      <c r="D329" s="216"/>
      <c r="E329" s="216"/>
      <c r="F329" s="216"/>
      <c r="G329" s="216"/>
      <c r="H329" s="216"/>
      <c r="I329" s="216"/>
      <c r="J329" s="216"/>
      <c r="K329" s="216"/>
      <c r="L329" s="216"/>
      <c r="M329" s="216"/>
      <c r="N329" s="216"/>
      <c r="O329" s="216"/>
      <c r="P329" s="216"/>
    </row>
    <row r="330" spans="1:16" x14ac:dyDescent="0.25">
      <c r="A330" s="47"/>
      <c r="B330" s="258" t="s">
        <v>1923</v>
      </c>
      <c r="C330" s="216"/>
      <c r="D330" s="216" t="s">
        <v>346</v>
      </c>
      <c r="E330" s="216"/>
      <c r="F330" s="216"/>
      <c r="G330" s="216"/>
      <c r="H330" s="216"/>
      <c r="I330" s="216"/>
      <c r="J330" s="216"/>
      <c r="K330" s="216"/>
      <c r="L330" s="216"/>
      <c r="M330" s="216"/>
      <c r="N330" s="216"/>
      <c r="O330" s="216"/>
      <c r="P330" s="216"/>
    </row>
    <row r="331" spans="1:16" x14ac:dyDescent="0.25">
      <c r="A331" s="47"/>
      <c r="B331" s="258" t="s">
        <v>1924</v>
      </c>
      <c r="C331" s="218"/>
      <c r="D331" s="204" t="s">
        <v>1854</v>
      </c>
      <c r="E331" s="204"/>
      <c r="F331" s="204"/>
      <c r="G331" s="218"/>
      <c r="H331" s="218"/>
      <c r="I331" s="218"/>
      <c r="J331" s="218"/>
      <c r="K331" s="218"/>
      <c r="L331" s="218"/>
      <c r="M331" s="218"/>
      <c r="N331" s="218"/>
      <c r="O331" s="218"/>
      <c r="P331" s="218"/>
    </row>
    <row r="332" spans="1:16" x14ac:dyDescent="0.25">
      <c r="A332" s="47"/>
      <c r="B332" s="258" t="s">
        <v>321</v>
      </c>
      <c r="C332" s="218"/>
      <c r="D332" s="204"/>
      <c r="E332" s="204"/>
      <c r="F332" s="204"/>
      <c r="G332" s="218"/>
      <c r="H332" s="218"/>
      <c r="I332" s="218"/>
      <c r="J332" s="218"/>
      <c r="K332" s="218"/>
      <c r="L332" s="218"/>
      <c r="M332" s="218"/>
      <c r="N332" s="218"/>
      <c r="O332" s="218"/>
      <c r="P332" s="218"/>
    </row>
    <row r="333" spans="1:16" x14ac:dyDescent="0.25">
      <c r="A333" s="47"/>
      <c r="B333" s="258" t="s">
        <v>1925</v>
      </c>
      <c r="C333" s="216"/>
      <c r="D333" s="216"/>
      <c r="E333" s="216"/>
      <c r="F333" s="216"/>
      <c r="G333" s="216"/>
      <c r="H333" s="216"/>
      <c r="I333" s="216"/>
      <c r="J333" s="216"/>
      <c r="K333" s="216"/>
      <c r="L333" s="216"/>
      <c r="M333" s="216"/>
      <c r="N333" s="216"/>
      <c r="O333" s="216"/>
      <c r="P333" s="216"/>
    </row>
    <row r="334" spans="1:16" x14ac:dyDescent="0.25">
      <c r="A334" s="47"/>
      <c r="B334" s="258" t="s">
        <v>1926</v>
      </c>
      <c r="C334" s="216"/>
      <c r="D334" s="216" t="s">
        <v>1847</v>
      </c>
      <c r="E334" s="216"/>
      <c r="F334" s="216"/>
      <c r="G334" s="216"/>
      <c r="H334" s="216"/>
      <c r="I334" s="216"/>
      <c r="J334" s="216"/>
      <c r="K334" s="216"/>
      <c r="L334" s="216"/>
      <c r="M334" s="216"/>
      <c r="N334" s="216"/>
      <c r="O334" s="216"/>
      <c r="P334" s="216"/>
    </row>
    <row r="335" spans="1:16" x14ac:dyDescent="0.25">
      <c r="A335" s="47"/>
      <c r="B335" s="258" t="s">
        <v>1927</v>
      </c>
      <c r="C335" s="216"/>
      <c r="D335" s="216"/>
      <c r="E335" s="216"/>
      <c r="F335" s="216"/>
      <c r="G335" s="216"/>
      <c r="H335" s="216"/>
      <c r="I335" s="216"/>
      <c r="J335" s="216"/>
      <c r="K335" s="216"/>
      <c r="L335" s="216"/>
      <c r="M335" s="216"/>
      <c r="N335" s="216"/>
      <c r="O335" s="216"/>
      <c r="P335" s="216"/>
    </row>
    <row r="336" spans="1:16" x14ac:dyDescent="0.25">
      <c r="A336" s="47"/>
      <c r="B336" s="258" t="s">
        <v>1928</v>
      </c>
      <c r="C336" s="218"/>
      <c r="D336" s="216"/>
      <c r="E336" s="216"/>
      <c r="F336" s="216"/>
      <c r="G336" s="216"/>
      <c r="H336" s="216"/>
      <c r="I336" s="216"/>
      <c r="J336" s="216"/>
      <c r="K336" s="216"/>
      <c r="L336" s="216"/>
      <c r="M336" s="216"/>
      <c r="N336" s="216"/>
      <c r="O336" s="216"/>
      <c r="P336" s="216"/>
    </row>
    <row r="337" spans="1:16" ht="16.5" x14ac:dyDescent="0.25">
      <c r="A337" s="47"/>
      <c r="B337" s="259" t="s">
        <v>1929</v>
      </c>
      <c r="C337" s="232"/>
      <c r="D337" s="216"/>
      <c r="E337" s="216"/>
      <c r="F337" s="216"/>
      <c r="G337" s="216"/>
      <c r="H337" s="216"/>
      <c r="I337" s="216"/>
      <c r="J337" s="216"/>
      <c r="K337" s="216"/>
      <c r="L337" s="216"/>
      <c r="M337" s="216"/>
      <c r="N337" s="216"/>
      <c r="O337" s="216"/>
      <c r="P337" s="216"/>
    </row>
    <row r="338" spans="1:16" ht="16.5" x14ac:dyDescent="0.25">
      <c r="A338" s="47"/>
      <c r="B338" s="260" t="s">
        <v>30</v>
      </c>
      <c r="C338" s="232"/>
      <c r="D338" s="216" t="s">
        <v>1835</v>
      </c>
      <c r="E338" s="216"/>
      <c r="F338" s="216"/>
      <c r="G338" s="216"/>
      <c r="H338" s="216"/>
      <c r="I338" s="216"/>
      <c r="J338" s="216"/>
      <c r="K338" s="216"/>
      <c r="L338" s="216"/>
      <c r="M338" s="216"/>
      <c r="N338" s="216"/>
      <c r="O338" s="216"/>
      <c r="P338" s="216"/>
    </row>
    <row r="339" spans="1:16" ht="16.5" x14ac:dyDescent="0.25">
      <c r="A339" s="47"/>
      <c r="B339" s="260" t="s">
        <v>1930</v>
      </c>
      <c r="C339" s="232"/>
      <c r="D339" s="216"/>
      <c r="E339" s="216"/>
      <c r="F339" s="216"/>
      <c r="G339" s="216"/>
      <c r="H339" s="216"/>
      <c r="I339" s="216"/>
      <c r="J339" s="216"/>
      <c r="K339" s="216"/>
      <c r="L339" s="216"/>
      <c r="M339" s="216"/>
      <c r="N339" s="216"/>
      <c r="O339" s="216"/>
      <c r="P339" s="216"/>
    </row>
    <row r="340" spans="1:16" ht="16.5" x14ac:dyDescent="0.25">
      <c r="A340" s="47"/>
      <c r="B340" s="260" t="s">
        <v>1931</v>
      </c>
      <c r="C340" s="232"/>
      <c r="D340" s="216"/>
      <c r="E340" s="216"/>
      <c r="F340" s="216"/>
      <c r="G340" s="216"/>
      <c r="H340" s="216"/>
      <c r="I340" s="216"/>
      <c r="J340" s="216"/>
      <c r="K340" s="216"/>
      <c r="L340" s="216"/>
      <c r="M340" s="216"/>
      <c r="N340" s="216"/>
      <c r="O340" s="216"/>
      <c r="P340" s="216"/>
    </row>
    <row r="341" spans="1:16" ht="16.5" x14ac:dyDescent="0.25">
      <c r="A341" s="47"/>
      <c r="B341" s="260" t="s">
        <v>1932</v>
      </c>
      <c r="C341" s="232"/>
      <c r="D341" s="216"/>
      <c r="E341" s="216"/>
      <c r="F341" s="216"/>
      <c r="G341" s="216"/>
      <c r="H341" s="216"/>
      <c r="I341" s="216"/>
      <c r="J341" s="216"/>
      <c r="K341" s="216"/>
      <c r="L341" s="216"/>
      <c r="M341" s="216"/>
      <c r="N341" s="216"/>
      <c r="O341" s="216"/>
      <c r="P341" s="216"/>
    </row>
    <row r="342" spans="1:16" ht="16.5" x14ac:dyDescent="0.25">
      <c r="A342" s="47"/>
      <c r="B342" s="260" t="s">
        <v>1933</v>
      </c>
      <c r="C342" s="232"/>
      <c r="D342" s="216" t="s">
        <v>346</v>
      </c>
      <c r="E342" s="216"/>
      <c r="F342" s="216"/>
      <c r="G342" s="216"/>
      <c r="H342" s="216"/>
      <c r="I342" s="216"/>
      <c r="J342" s="216"/>
      <c r="K342" s="216"/>
      <c r="L342" s="216"/>
      <c r="M342" s="216"/>
      <c r="N342" s="216"/>
      <c r="O342" s="216"/>
      <c r="P342" s="216"/>
    </row>
    <row r="343" spans="1:16" ht="16.5" x14ac:dyDescent="0.25">
      <c r="A343" s="47"/>
      <c r="B343" s="260" t="s">
        <v>1934</v>
      </c>
      <c r="C343" s="232"/>
      <c r="D343" s="216" t="s">
        <v>346</v>
      </c>
      <c r="E343" s="216"/>
      <c r="F343" s="216"/>
      <c r="G343" s="216"/>
      <c r="H343" s="216"/>
      <c r="I343" s="216"/>
      <c r="J343" s="216"/>
      <c r="K343" s="216"/>
      <c r="L343" s="216"/>
      <c r="M343" s="216"/>
      <c r="N343" s="216"/>
      <c r="O343" s="216"/>
      <c r="P343" s="216"/>
    </row>
    <row r="344" spans="1:16" ht="16.5" x14ac:dyDescent="0.25">
      <c r="A344" s="47"/>
      <c r="B344" s="260" t="s">
        <v>1935</v>
      </c>
      <c r="C344" s="232"/>
      <c r="D344" s="216" t="s">
        <v>1835</v>
      </c>
      <c r="E344" s="216"/>
      <c r="F344" s="216"/>
      <c r="G344" s="216"/>
      <c r="H344" s="216"/>
      <c r="I344" s="216"/>
      <c r="J344" s="216"/>
      <c r="K344" s="216"/>
      <c r="L344" s="216"/>
      <c r="M344" s="216"/>
      <c r="N344" s="216"/>
      <c r="O344" s="216"/>
      <c r="P344" s="216"/>
    </row>
    <row r="345" spans="1:16" ht="16.5" x14ac:dyDescent="0.25">
      <c r="A345" s="47"/>
      <c r="B345" s="260" t="s">
        <v>1936</v>
      </c>
      <c r="C345" s="232"/>
      <c r="D345" s="216"/>
      <c r="E345" s="216"/>
      <c r="F345" s="216"/>
      <c r="G345" s="216"/>
      <c r="H345" s="216"/>
      <c r="I345" s="216"/>
      <c r="J345" s="216"/>
      <c r="K345" s="216"/>
      <c r="L345" s="216"/>
      <c r="M345" s="216"/>
      <c r="N345" s="216"/>
      <c r="O345" s="216"/>
      <c r="P345" s="216"/>
    </row>
    <row r="346" spans="1:16" ht="31.5" x14ac:dyDescent="0.25">
      <c r="A346" s="47"/>
      <c r="B346" s="261" t="s">
        <v>1937</v>
      </c>
      <c r="C346" s="238" t="s">
        <v>1938</v>
      </c>
      <c r="D346" s="216" t="s">
        <v>1854</v>
      </c>
      <c r="E346" s="216"/>
      <c r="F346" s="216"/>
      <c r="G346" s="216"/>
      <c r="H346" s="216"/>
      <c r="I346" s="216"/>
      <c r="J346" s="216"/>
      <c r="K346" s="216"/>
      <c r="L346" s="216"/>
      <c r="M346" s="216"/>
      <c r="N346" s="216"/>
      <c r="O346" s="216"/>
      <c r="P346" s="216"/>
    </row>
    <row r="347" spans="1:16" x14ac:dyDescent="0.25">
      <c r="A347" s="47"/>
      <c r="B347" s="261" t="s">
        <v>1939</v>
      </c>
      <c r="C347" s="238"/>
      <c r="D347" s="216" t="s">
        <v>346</v>
      </c>
      <c r="E347" s="216"/>
      <c r="F347" s="216"/>
      <c r="G347" s="216"/>
      <c r="H347" s="216"/>
      <c r="I347" s="216"/>
      <c r="J347" s="216"/>
      <c r="K347" s="216"/>
      <c r="L347" s="216" t="s">
        <v>346</v>
      </c>
      <c r="M347" s="216"/>
      <c r="N347" s="216"/>
      <c r="O347" s="216"/>
      <c r="P347" s="216"/>
    </row>
    <row r="348" spans="1:16" x14ac:dyDescent="0.25">
      <c r="A348" s="47"/>
      <c r="B348" s="261" t="s">
        <v>1940</v>
      </c>
      <c r="C348" s="238"/>
      <c r="D348" s="216" t="s">
        <v>1854</v>
      </c>
      <c r="E348" s="216"/>
      <c r="F348" s="216"/>
      <c r="G348" s="216"/>
      <c r="H348" s="216"/>
      <c r="I348" s="216"/>
      <c r="J348" s="216"/>
      <c r="K348" s="216"/>
      <c r="L348" s="216"/>
      <c r="M348" s="216"/>
      <c r="N348" s="216"/>
      <c r="O348" s="216"/>
      <c r="P348" s="216"/>
    </row>
    <row r="349" spans="1:16" x14ac:dyDescent="0.25">
      <c r="A349" s="47"/>
      <c r="B349" s="261" t="s">
        <v>1941</v>
      </c>
      <c r="C349" s="238"/>
      <c r="D349" s="216"/>
      <c r="E349" s="216"/>
      <c r="F349" s="216" t="s">
        <v>346</v>
      </c>
      <c r="G349" s="216"/>
      <c r="H349" s="216"/>
      <c r="I349" s="216"/>
      <c r="J349" s="216"/>
      <c r="K349" s="216"/>
      <c r="L349" s="216"/>
      <c r="M349" s="216"/>
      <c r="N349" s="216"/>
      <c r="O349" s="216"/>
      <c r="P349" s="216"/>
    </row>
    <row r="350" spans="1:16" x14ac:dyDescent="0.25">
      <c r="A350" s="47"/>
      <c r="B350" s="261" t="s">
        <v>1942</v>
      </c>
      <c r="C350" s="238"/>
      <c r="D350" s="216"/>
      <c r="E350" s="216"/>
      <c r="F350" s="216"/>
      <c r="G350" s="216"/>
      <c r="H350" s="216"/>
      <c r="I350" s="216"/>
      <c r="J350" s="216"/>
      <c r="K350" s="216"/>
      <c r="L350" s="216"/>
      <c r="M350" s="216"/>
      <c r="N350" s="216"/>
      <c r="O350" s="216"/>
      <c r="P350" s="216"/>
    </row>
    <row r="351" spans="1:16" x14ac:dyDescent="0.25">
      <c r="A351" s="47"/>
      <c r="B351" s="261" t="s">
        <v>1943</v>
      </c>
      <c r="C351" s="238"/>
      <c r="D351" s="216" t="s">
        <v>1854</v>
      </c>
      <c r="E351" s="216"/>
      <c r="F351" s="216"/>
      <c r="G351" s="216"/>
      <c r="H351" s="216"/>
      <c r="I351" s="216"/>
      <c r="J351" s="216"/>
      <c r="K351" s="216"/>
      <c r="L351" s="216"/>
      <c r="M351" s="216"/>
      <c r="N351" s="216"/>
      <c r="O351" s="216"/>
      <c r="P351" s="216"/>
    </row>
    <row r="352" spans="1:16" x14ac:dyDescent="0.25">
      <c r="A352" s="47"/>
      <c r="B352" s="261" t="s">
        <v>1944</v>
      </c>
      <c r="C352" s="238"/>
      <c r="D352" s="216" t="s">
        <v>346</v>
      </c>
      <c r="E352" s="216"/>
      <c r="F352" s="216"/>
      <c r="G352" s="216"/>
      <c r="H352" s="216"/>
      <c r="I352" s="216"/>
      <c r="J352" s="216"/>
      <c r="K352" s="216"/>
      <c r="L352" s="216"/>
      <c r="M352" s="216"/>
      <c r="N352" s="216"/>
      <c r="O352" s="216"/>
      <c r="P352" s="216"/>
    </row>
    <row r="353" spans="1:16" x14ac:dyDescent="0.25">
      <c r="A353" s="47"/>
      <c r="B353" s="261" t="s">
        <v>1945</v>
      </c>
      <c r="C353" s="238"/>
      <c r="D353" s="216" t="s">
        <v>1847</v>
      </c>
      <c r="E353" s="216"/>
      <c r="F353" s="216"/>
      <c r="G353" s="216"/>
      <c r="H353" s="216"/>
      <c r="I353" s="216"/>
      <c r="J353" s="216"/>
      <c r="K353" s="216"/>
      <c r="L353" s="216"/>
      <c r="M353" s="216"/>
      <c r="N353" s="216"/>
      <c r="O353" s="216"/>
      <c r="P353" s="216"/>
    </row>
    <row r="354" spans="1:16" x14ac:dyDescent="0.25">
      <c r="A354" s="47"/>
      <c r="B354" s="261" t="s">
        <v>1946</v>
      </c>
      <c r="C354" s="238"/>
      <c r="D354" s="216" t="s">
        <v>1854</v>
      </c>
      <c r="E354" s="216"/>
      <c r="F354" s="216"/>
      <c r="G354" s="216"/>
      <c r="H354" s="216"/>
      <c r="I354" s="216"/>
      <c r="J354" s="216"/>
      <c r="K354" s="216"/>
      <c r="L354" s="216"/>
      <c r="M354" s="216"/>
      <c r="N354" s="216"/>
      <c r="O354" s="216"/>
      <c r="P354" s="216"/>
    </row>
    <row r="355" spans="1:16" x14ac:dyDescent="0.25">
      <c r="A355" s="262"/>
      <c r="B355" s="261" t="s">
        <v>1947</v>
      </c>
      <c r="C355" s="238"/>
      <c r="D355" s="216"/>
      <c r="E355" s="216"/>
      <c r="F355" s="216"/>
      <c r="G355" s="216"/>
      <c r="H355" s="216"/>
      <c r="I355" s="216"/>
      <c r="J355" s="216"/>
      <c r="K355" s="216"/>
      <c r="L355" s="216"/>
      <c r="M355" s="216"/>
      <c r="N355" s="216"/>
      <c r="O355" s="216"/>
      <c r="P355" s="216"/>
    </row>
    <row r="356" spans="1:16" x14ac:dyDescent="0.25">
      <c r="A356" s="47"/>
      <c r="B356" s="261" t="s">
        <v>1948</v>
      </c>
      <c r="C356" s="238"/>
      <c r="D356" s="216" t="s">
        <v>346</v>
      </c>
      <c r="E356" s="216"/>
      <c r="F356" s="216"/>
      <c r="G356" s="216"/>
      <c r="H356" s="216"/>
      <c r="I356" s="216"/>
      <c r="J356" s="216"/>
      <c r="K356" s="216"/>
      <c r="L356" s="216"/>
      <c r="M356" s="216"/>
      <c r="N356" s="216"/>
      <c r="O356" s="216"/>
      <c r="P356" s="216"/>
    </row>
    <row r="357" spans="1:16" x14ac:dyDescent="0.25">
      <c r="A357" s="47"/>
      <c r="B357" s="263" t="s">
        <v>1949</v>
      </c>
      <c r="C357" s="228"/>
      <c r="D357" s="216" t="s">
        <v>1854</v>
      </c>
      <c r="E357" s="216"/>
      <c r="F357" s="216"/>
      <c r="G357" s="216"/>
      <c r="H357" s="216"/>
      <c r="I357" s="216"/>
      <c r="J357" s="216"/>
      <c r="K357" s="216"/>
      <c r="L357" s="216"/>
      <c r="M357" s="216"/>
      <c r="N357" s="216"/>
      <c r="O357" s="216"/>
      <c r="P357" s="216"/>
    </row>
    <row r="358" spans="1:16" x14ac:dyDescent="0.25">
      <c r="A358" s="47"/>
      <c r="B358" s="263" t="s">
        <v>1950</v>
      </c>
      <c r="C358" s="228"/>
      <c r="D358" s="216"/>
      <c r="E358" s="216"/>
      <c r="F358" s="216"/>
      <c r="G358" s="216"/>
      <c r="H358" s="216"/>
      <c r="I358" s="216"/>
      <c r="J358" s="216"/>
      <c r="K358" s="216"/>
      <c r="L358" s="216"/>
      <c r="M358" s="216"/>
      <c r="N358" s="216"/>
      <c r="O358" s="216"/>
      <c r="P358" s="216"/>
    </row>
    <row r="359" spans="1:16" ht="16.5" x14ac:dyDescent="0.25">
      <c r="A359" s="47"/>
      <c r="B359" s="260" t="s">
        <v>1951</v>
      </c>
      <c r="C359" s="230"/>
      <c r="D359" s="216"/>
      <c r="E359" s="216"/>
      <c r="F359" s="216"/>
      <c r="G359" s="216"/>
      <c r="H359" s="216"/>
      <c r="I359" s="216"/>
      <c r="J359" s="216"/>
      <c r="K359" s="216"/>
      <c r="L359" s="216"/>
      <c r="M359" s="216"/>
      <c r="N359" s="216"/>
      <c r="O359" s="216"/>
      <c r="P359" s="216"/>
    </row>
    <row r="360" spans="1:16" ht="16.5" x14ac:dyDescent="0.25">
      <c r="A360" s="47"/>
      <c r="B360" s="260" t="s">
        <v>1952</v>
      </c>
      <c r="C360" s="230"/>
      <c r="D360" s="216"/>
      <c r="E360" s="216"/>
      <c r="F360" s="216"/>
      <c r="G360" s="216"/>
      <c r="H360" s="216"/>
      <c r="I360" s="216"/>
      <c r="J360" s="216"/>
      <c r="K360" s="216"/>
      <c r="L360" s="216"/>
      <c r="M360" s="216"/>
      <c r="N360" s="216"/>
      <c r="O360" s="216"/>
      <c r="P360" s="216"/>
    </row>
    <row r="361" spans="1:16" ht="16.5" x14ac:dyDescent="0.25">
      <c r="A361" s="47"/>
      <c r="B361" s="260" t="s">
        <v>1953</v>
      </c>
      <c r="C361" s="230"/>
      <c r="D361" s="216"/>
      <c r="E361" s="216"/>
      <c r="F361" s="216"/>
      <c r="G361" s="216"/>
      <c r="H361" s="216"/>
      <c r="I361" s="216"/>
      <c r="J361" s="216"/>
      <c r="K361" s="216"/>
      <c r="L361" s="216"/>
      <c r="M361" s="216"/>
      <c r="N361" s="216"/>
      <c r="O361" s="216"/>
      <c r="P361" s="216"/>
    </row>
    <row r="362" spans="1:16" ht="16.5" x14ac:dyDescent="0.25">
      <c r="A362" s="47"/>
      <c r="B362" s="264" t="s">
        <v>1954</v>
      </c>
      <c r="C362" s="240"/>
      <c r="D362" s="216"/>
      <c r="E362" s="216"/>
      <c r="F362" s="216" t="s">
        <v>346</v>
      </c>
      <c r="G362" s="216"/>
      <c r="H362" s="216"/>
      <c r="I362" s="216"/>
      <c r="J362" s="216"/>
      <c r="K362" s="216"/>
      <c r="L362" s="216"/>
      <c r="M362" s="216"/>
      <c r="N362" s="216"/>
      <c r="O362" s="216"/>
      <c r="P362" s="216"/>
    </row>
    <row r="363" spans="1:16" ht="33" x14ac:dyDescent="0.25">
      <c r="A363" s="47"/>
      <c r="B363" s="264" t="s">
        <v>1955</v>
      </c>
      <c r="C363" s="240"/>
      <c r="D363" s="216"/>
      <c r="E363" s="216"/>
      <c r="F363" s="216"/>
      <c r="G363" s="216"/>
      <c r="H363" s="216"/>
      <c r="I363" s="216"/>
      <c r="J363" s="216"/>
      <c r="K363" s="216"/>
      <c r="L363" s="216"/>
      <c r="M363" s="216"/>
      <c r="N363" s="216"/>
      <c r="O363" s="216"/>
      <c r="P363" s="216"/>
    </row>
    <row r="364" spans="1:16" ht="33" x14ac:dyDescent="0.25">
      <c r="A364" s="47"/>
      <c r="B364" s="264" t="s">
        <v>1956</v>
      </c>
      <c r="C364" s="240"/>
      <c r="D364" s="216"/>
      <c r="E364" s="216"/>
      <c r="F364" s="216"/>
      <c r="G364" s="216"/>
      <c r="H364" s="216"/>
      <c r="I364" s="216"/>
      <c r="J364" s="216"/>
      <c r="K364" s="216"/>
      <c r="L364" s="216"/>
      <c r="M364" s="216"/>
      <c r="N364" s="216"/>
      <c r="O364" s="216"/>
      <c r="P364" s="216"/>
    </row>
    <row r="365" spans="1:16" ht="31.5" x14ac:dyDescent="0.25">
      <c r="A365" s="47"/>
      <c r="B365" s="265" t="s">
        <v>1957</v>
      </c>
      <c r="C365" s="234" t="s">
        <v>1958</v>
      </c>
      <c r="D365" s="216"/>
      <c r="E365" s="216"/>
      <c r="F365" s="216"/>
      <c r="G365" s="216"/>
      <c r="H365" s="216"/>
      <c r="I365" s="216"/>
      <c r="J365" s="216"/>
      <c r="K365" s="216"/>
      <c r="L365" s="216"/>
      <c r="M365" s="216"/>
      <c r="N365" s="216"/>
      <c r="O365" s="216"/>
      <c r="P365" s="216"/>
    </row>
    <row r="366" spans="1:16" x14ac:dyDescent="0.25">
      <c r="A366" s="47"/>
      <c r="B366" s="265" t="s">
        <v>1959</v>
      </c>
      <c r="C366" s="234"/>
      <c r="D366" s="216" t="s">
        <v>1854</v>
      </c>
      <c r="E366" s="216"/>
      <c r="F366" s="216"/>
      <c r="G366" s="216"/>
      <c r="H366" s="216"/>
      <c r="I366" s="216"/>
      <c r="J366" s="216"/>
      <c r="K366" s="216"/>
      <c r="L366" s="216"/>
      <c r="M366" s="216"/>
      <c r="N366" s="216"/>
      <c r="O366" s="216"/>
      <c r="P366" s="216"/>
    </row>
    <row r="367" spans="1:16" x14ac:dyDescent="0.25">
      <c r="A367" s="47"/>
      <c r="B367" s="265" t="s">
        <v>1960</v>
      </c>
      <c r="C367" s="234"/>
      <c r="D367" s="216"/>
      <c r="E367" s="216"/>
      <c r="F367" s="216"/>
      <c r="G367" s="216"/>
      <c r="H367" s="216"/>
      <c r="I367" s="216"/>
      <c r="J367" s="216"/>
      <c r="K367" s="216"/>
      <c r="L367" s="216"/>
      <c r="M367" s="216"/>
      <c r="N367" s="216"/>
      <c r="O367" s="216"/>
      <c r="P367" s="216"/>
    </row>
    <row r="368" spans="1:16" ht="16.5" x14ac:dyDescent="0.25">
      <c r="A368" s="47"/>
      <c r="B368" s="266" t="s">
        <v>1961</v>
      </c>
      <c r="C368" s="244"/>
      <c r="D368" s="216"/>
      <c r="E368" s="216"/>
      <c r="F368" s="216"/>
      <c r="G368" s="216"/>
      <c r="H368" s="216"/>
      <c r="I368" s="216"/>
      <c r="J368" s="216"/>
      <c r="K368" s="216"/>
      <c r="L368" s="216"/>
      <c r="M368" s="216"/>
      <c r="N368" s="216"/>
      <c r="O368" s="216"/>
      <c r="P368" s="216"/>
    </row>
    <row r="369" spans="1:16" ht="16.5" x14ac:dyDescent="0.25">
      <c r="A369" s="47"/>
      <c r="B369" s="267" t="s">
        <v>1962</v>
      </c>
      <c r="C369" s="248"/>
      <c r="D369" s="216"/>
      <c r="E369" s="216"/>
      <c r="F369" s="216"/>
      <c r="G369" s="216"/>
      <c r="H369" s="216"/>
      <c r="I369" s="216"/>
      <c r="J369" s="216"/>
      <c r="K369" s="216"/>
      <c r="L369" s="216"/>
      <c r="M369" s="216"/>
      <c r="N369" s="216"/>
      <c r="O369" s="216"/>
      <c r="P369" s="216"/>
    </row>
    <row r="370" spans="1:16" ht="16.5" x14ac:dyDescent="0.25">
      <c r="A370" s="47"/>
      <c r="B370" s="268" t="s">
        <v>1963</v>
      </c>
      <c r="C370" s="251"/>
      <c r="D370" s="216"/>
      <c r="E370" s="216"/>
      <c r="F370" s="216"/>
      <c r="G370" s="216"/>
      <c r="H370" s="216"/>
      <c r="I370" s="216"/>
      <c r="J370" s="216"/>
      <c r="K370" s="216"/>
      <c r="L370" s="216"/>
      <c r="M370" s="216"/>
      <c r="N370" s="216"/>
      <c r="O370" s="216"/>
      <c r="P370" s="216"/>
    </row>
    <row r="371" spans="1:16" ht="16.5" x14ac:dyDescent="0.25">
      <c r="A371" s="47"/>
      <c r="B371" s="268" t="s">
        <v>1964</v>
      </c>
      <c r="C371" s="216"/>
      <c r="D371" s="216"/>
      <c r="E371" s="216"/>
      <c r="F371" s="216"/>
      <c r="G371" s="216"/>
      <c r="H371" s="216"/>
      <c r="I371" s="216"/>
      <c r="J371" s="216"/>
      <c r="K371" s="216"/>
      <c r="L371" s="216"/>
      <c r="M371" s="216"/>
      <c r="N371" s="216"/>
      <c r="O371" s="216"/>
      <c r="P371" s="216"/>
    </row>
    <row r="372" spans="1:16" x14ac:dyDescent="0.25">
      <c r="A372" s="47"/>
      <c r="B372" s="269" t="s">
        <v>1965</v>
      </c>
      <c r="C372" s="254"/>
      <c r="D372" s="216"/>
      <c r="E372" s="216"/>
      <c r="F372" s="216"/>
      <c r="G372" s="216"/>
      <c r="H372" s="216"/>
      <c r="I372" s="216"/>
      <c r="J372" s="216"/>
      <c r="K372" s="216"/>
      <c r="L372" s="216"/>
      <c r="M372" s="216"/>
      <c r="N372" s="216"/>
      <c r="O372" s="216"/>
      <c r="P372" s="216"/>
    </row>
    <row r="373" spans="1:16" x14ac:dyDescent="0.25">
      <c r="A373" s="47"/>
      <c r="B373" s="258" t="s">
        <v>1966</v>
      </c>
      <c r="C373" s="238"/>
      <c r="D373" s="216"/>
      <c r="E373" s="216"/>
      <c r="F373" s="216"/>
      <c r="G373" s="216"/>
      <c r="H373" s="216"/>
      <c r="I373" s="216"/>
      <c r="J373" s="216"/>
      <c r="K373" s="216"/>
      <c r="L373" s="216"/>
      <c r="M373" s="216"/>
      <c r="N373" s="216"/>
      <c r="O373" s="216"/>
      <c r="P373" s="216"/>
    </row>
    <row r="374" spans="1:16" x14ac:dyDescent="0.25">
      <c r="A374" s="47"/>
      <c r="B374" s="258" t="s">
        <v>1967</v>
      </c>
      <c r="C374" s="238"/>
      <c r="D374" s="216"/>
      <c r="E374" s="216"/>
      <c r="F374" s="216"/>
      <c r="G374" s="216"/>
      <c r="H374" s="216"/>
      <c r="I374" s="216"/>
      <c r="J374" s="216"/>
      <c r="K374" s="216"/>
      <c r="L374" s="216"/>
      <c r="M374" s="216"/>
      <c r="N374" s="216"/>
      <c r="O374" s="216"/>
      <c r="P374" s="216"/>
    </row>
    <row r="375" spans="1:16" x14ac:dyDescent="0.25">
      <c r="A375" s="47"/>
      <c r="B375" s="258" t="s">
        <v>1968</v>
      </c>
      <c r="C375" s="238"/>
      <c r="D375" s="216"/>
      <c r="E375" s="216"/>
      <c r="F375" s="216"/>
      <c r="G375" s="216"/>
      <c r="H375" s="216"/>
      <c r="I375" s="216"/>
      <c r="J375" s="216"/>
      <c r="K375" s="216"/>
      <c r="L375" s="216"/>
      <c r="M375" s="216"/>
      <c r="N375" s="216"/>
      <c r="O375" s="216"/>
      <c r="P375" s="216"/>
    </row>
    <row r="376" spans="1:16" x14ac:dyDescent="0.25">
      <c r="A376" s="47"/>
      <c r="B376" s="258" t="s">
        <v>1969</v>
      </c>
      <c r="C376" s="238"/>
      <c r="D376" s="216" t="s">
        <v>346</v>
      </c>
      <c r="E376" s="216"/>
      <c r="F376" s="216"/>
      <c r="G376" s="216"/>
      <c r="H376" s="216"/>
      <c r="I376" s="216"/>
      <c r="J376" s="216"/>
      <c r="K376" s="216"/>
      <c r="L376" s="216"/>
      <c r="M376" s="216"/>
      <c r="N376" s="216"/>
      <c r="O376" s="216"/>
      <c r="P376" s="216"/>
    </row>
    <row r="377" spans="1:16" x14ac:dyDescent="0.25">
      <c r="A377" s="47"/>
      <c r="B377" s="258" t="s">
        <v>1970</v>
      </c>
      <c r="C377" s="238"/>
      <c r="D377" s="216"/>
      <c r="E377" s="216"/>
      <c r="F377" s="216"/>
      <c r="G377" s="216"/>
      <c r="H377" s="216"/>
      <c r="I377" s="216"/>
      <c r="J377" s="216"/>
      <c r="K377" s="216"/>
      <c r="L377" s="216"/>
      <c r="M377" s="216"/>
      <c r="N377" s="216"/>
      <c r="O377" s="216"/>
      <c r="P377" s="216"/>
    </row>
    <row r="378" spans="1:16" x14ac:dyDescent="0.25">
      <c r="A378" s="47"/>
      <c r="B378" s="258" t="s">
        <v>1971</v>
      </c>
      <c r="C378" s="238"/>
      <c r="D378" s="216"/>
      <c r="E378" s="216"/>
      <c r="F378" s="216"/>
      <c r="G378" s="216"/>
      <c r="H378" s="216"/>
      <c r="I378" s="216"/>
      <c r="J378" s="216"/>
      <c r="K378" s="216"/>
      <c r="L378" s="216"/>
      <c r="M378" s="216"/>
      <c r="N378" s="216"/>
      <c r="O378" s="216"/>
      <c r="P378" s="216"/>
    </row>
    <row r="379" spans="1:16" x14ac:dyDescent="0.25">
      <c r="A379" s="47"/>
      <c r="B379" s="258" t="s">
        <v>1972</v>
      </c>
      <c r="C379" s="238"/>
      <c r="D379" s="216"/>
      <c r="E379" s="216"/>
      <c r="F379" s="216"/>
      <c r="G379" s="216"/>
      <c r="H379" s="216"/>
      <c r="I379" s="216"/>
      <c r="J379" s="216"/>
      <c r="K379" s="216"/>
      <c r="L379" s="216"/>
      <c r="M379" s="216"/>
      <c r="N379" s="216"/>
      <c r="O379" s="216"/>
      <c r="P379" s="216"/>
    </row>
    <row r="380" spans="1:16" x14ac:dyDescent="0.25">
      <c r="A380" s="47"/>
      <c r="B380" s="258" t="s">
        <v>1973</v>
      </c>
      <c r="C380" s="238"/>
      <c r="D380" s="216"/>
      <c r="E380" s="216"/>
      <c r="F380" s="216"/>
      <c r="G380" s="216"/>
      <c r="H380" s="216"/>
      <c r="I380" s="216"/>
      <c r="J380" s="216"/>
      <c r="K380" s="216"/>
      <c r="L380" s="216"/>
      <c r="M380" s="216"/>
      <c r="N380" s="216"/>
      <c r="O380" s="216"/>
      <c r="P380" s="216"/>
    </row>
    <row r="381" spans="1:16" x14ac:dyDescent="0.25">
      <c r="A381" s="47"/>
      <c r="B381" s="258" t="s">
        <v>1974</v>
      </c>
      <c r="C381" s="238"/>
      <c r="D381" s="216"/>
      <c r="E381" s="216"/>
      <c r="F381" s="216"/>
      <c r="G381" s="216"/>
      <c r="H381" s="216"/>
      <c r="I381" s="216"/>
      <c r="J381" s="216"/>
      <c r="K381" s="216"/>
      <c r="L381" s="216"/>
      <c r="M381" s="216"/>
      <c r="N381" s="216"/>
      <c r="O381" s="216"/>
      <c r="P381" s="216"/>
    </row>
    <row r="382" spans="1:16" x14ac:dyDescent="0.25">
      <c r="A382" s="47"/>
      <c r="B382" s="258" t="s">
        <v>1975</v>
      </c>
      <c r="C382" s="238"/>
      <c r="D382" s="216"/>
      <c r="E382" s="216"/>
      <c r="F382" s="216"/>
      <c r="G382" s="216"/>
      <c r="H382" s="216"/>
      <c r="I382" s="216"/>
      <c r="J382" s="216"/>
      <c r="K382" s="216"/>
      <c r="L382" s="216"/>
      <c r="M382" s="216"/>
      <c r="N382" s="216"/>
      <c r="O382" s="216"/>
      <c r="P382" s="216"/>
    </row>
    <row r="383" spans="1:16" x14ac:dyDescent="0.25">
      <c r="A383" s="47"/>
      <c r="B383" s="258" t="s">
        <v>1976</v>
      </c>
      <c r="C383" s="238"/>
      <c r="D383" s="216"/>
      <c r="E383" s="216"/>
      <c r="F383" s="216"/>
      <c r="G383" s="216"/>
      <c r="H383" s="216"/>
      <c r="I383" s="216"/>
      <c r="J383" s="216"/>
      <c r="K383" s="216"/>
      <c r="L383" s="216"/>
      <c r="M383" s="216"/>
      <c r="N383" s="216"/>
      <c r="O383" s="216"/>
      <c r="P383" s="216"/>
    </row>
    <row r="384" spans="1:16" x14ac:dyDescent="0.25">
      <c r="A384" s="47"/>
      <c r="B384" s="258" t="s">
        <v>1977</v>
      </c>
      <c r="C384" s="238"/>
      <c r="D384" s="216"/>
      <c r="E384" s="216"/>
      <c r="F384" s="216"/>
      <c r="G384" s="216"/>
      <c r="H384" s="216"/>
      <c r="I384" s="216"/>
      <c r="J384" s="216"/>
      <c r="K384" s="216"/>
      <c r="L384" s="216"/>
      <c r="M384" s="216"/>
      <c r="N384" s="216"/>
      <c r="O384" s="216"/>
      <c r="P384" s="216"/>
    </row>
    <row r="385" spans="1:16" x14ac:dyDescent="0.25">
      <c r="A385" s="47"/>
      <c r="B385" s="258" t="s">
        <v>1978</v>
      </c>
      <c r="C385" s="238"/>
      <c r="D385" s="216"/>
      <c r="E385" s="216"/>
      <c r="F385" s="216"/>
      <c r="G385" s="216"/>
      <c r="H385" s="216"/>
      <c r="I385" s="216"/>
      <c r="J385" s="216"/>
      <c r="K385" s="216"/>
      <c r="L385" s="216"/>
      <c r="M385" s="216"/>
      <c r="N385" s="216"/>
      <c r="O385" s="216"/>
      <c r="P385" s="216"/>
    </row>
    <row r="386" spans="1:16" x14ac:dyDescent="0.25">
      <c r="A386" s="47"/>
      <c r="B386" s="258" t="s">
        <v>1979</v>
      </c>
      <c r="C386" s="238"/>
      <c r="D386" s="216"/>
      <c r="E386" s="216"/>
      <c r="F386" s="216"/>
      <c r="G386" s="216"/>
      <c r="H386" s="216"/>
      <c r="I386" s="216"/>
      <c r="J386" s="216"/>
      <c r="K386" s="216"/>
      <c r="L386" s="216"/>
      <c r="M386" s="216"/>
      <c r="N386" s="216"/>
      <c r="O386" s="216"/>
      <c r="P386" s="216"/>
    </row>
    <row r="387" spans="1:16" x14ac:dyDescent="0.25">
      <c r="A387" s="47"/>
      <c r="B387" s="258" t="s">
        <v>1980</v>
      </c>
      <c r="C387" s="238"/>
      <c r="D387" s="216"/>
      <c r="E387" s="216"/>
      <c r="F387" s="216"/>
      <c r="G387" s="216"/>
      <c r="H387" s="216"/>
      <c r="I387" s="216"/>
      <c r="J387" s="216"/>
      <c r="K387" s="216"/>
      <c r="L387" s="216"/>
      <c r="M387" s="216"/>
      <c r="N387" s="216"/>
      <c r="O387" s="216"/>
      <c r="P387" s="216"/>
    </row>
    <row r="388" spans="1:16" x14ac:dyDescent="0.25">
      <c r="A388" s="47"/>
      <c r="B388" s="258" t="s">
        <v>1981</v>
      </c>
      <c r="C388" s="238"/>
      <c r="D388" s="216"/>
      <c r="E388" s="216"/>
      <c r="F388" s="216"/>
      <c r="G388" s="216"/>
      <c r="H388" s="216"/>
      <c r="I388" s="216"/>
      <c r="J388" s="216"/>
      <c r="K388" s="216"/>
      <c r="L388" s="216"/>
      <c r="M388" s="216"/>
      <c r="N388" s="216"/>
      <c r="O388" s="216"/>
      <c r="P388" s="216"/>
    </row>
    <row r="389" spans="1:16" x14ac:dyDescent="0.25">
      <c r="A389" s="47"/>
      <c r="B389" s="258" t="s">
        <v>1982</v>
      </c>
      <c r="C389" s="238"/>
      <c r="D389" s="216" t="s">
        <v>346</v>
      </c>
      <c r="E389" s="216"/>
      <c r="F389" s="216"/>
      <c r="G389" s="216"/>
      <c r="H389" s="216"/>
      <c r="I389" s="216"/>
      <c r="J389" s="216"/>
      <c r="K389" s="216"/>
      <c r="L389" s="216"/>
      <c r="M389" s="216"/>
      <c r="N389" s="216"/>
      <c r="O389" s="216"/>
      <c r="P389" s="216"/>
    </row>
    <row r="390" spans="1:16" x14ac:dyDescent="0.25">
      <c r="A390" s="47"/>
      <c r="B390" s="258" t="s">
        <v>335</v>
      </c>
      <c r="C390" s="238"/>
      <c r="D390" s="216"/>
      <c r="E390" s="216"/>
      <c r="F390" s="216"/>
      <c r="G390" s="216"/>
      <c r="H390" s="216"/>
      <c r="I390" s="216"/>
      <c r="J390" s="216"/>
      <c r="K390" s="216"/>
      <c r="L390" s="216"/>
      <c r="M390" s="216"/>
      <c r="N390" s="216"/>
      <c r="O390" s="216"/>
      <c r="P390" s="216"/>
    </row>
    <row r="391" spans="1:16" x14ac:dyDescent="0.25">
      <c r="A391" s="47"/>
      <c r="B391" s="258" t="s">
        <v>1983</v>
      </c>
      <c r="C391" s="238"/>
      <c r="D391" s="216"/>
      <c r="E391" s="216"/>
      <c r="F391" s="216"/>
      <c r="G391" s="216"/>
      <c r="H391" s="216"/>
      <c r="I391" s="216"/>
      <c r="J391" s="216"/>
      <c r="K391" s="216"/>
      <c r="L391" s="216"/>
      <c r="M391" s="216"/>
      <c r="N391" s="216"/>
      <c r="O391" s="216"/>
      <c r="P391" s="216"/>
    </row>
    <row r="392" spans="1:16" x14ac:dyDescent="0.25">
      <c r="A392" s="47"/>
      <c r="B392" s="258" t="s">
        <v>1984</v>
      </c>
      <c r="C392" s="238"/>
      <c r="D392" s="216"/>
      <c r="E392" s="216"/>
      <c r="F392" s="216"/>
      <c r="G392" s="216"/>
      <c r="H392" s="216"/>
      <c r="I392" s="216"/>
      <c r="J392" s="216"/>
      <c r="K392" s="216"/>
      <c r="L392" s="216"/>
      <c r="M392" s="216"/>
      <c r="N392" s="216"/>
      <c r="O392" s="216"/>
      <c r="P392" s="216"/>
    </row>
    <row r="393" spans="1:16" x14ac:dyDescent="0.25">
      <c r="A393" s="47"/>
      <c r="B393" s="258" t="s">
        <v>1985</v>
      </c>
      <c r="C393" s="238"/>
      <c r="D393" s="216"/>
      <c r="E393" s="216"/>
      <c r="F393" s="216"/>
      <c r="G393" s="216"/>
      <c r="H393" s="216"/>
      <c r="I393" s="216"/>
      <c r="J393" s="216"/>
      <c r="K393" s="216"/>
      <c r="L393" s="216"/>
      <c r="M393" s="216"/>
      <c r="N393" s="216"/>
      <c r="O393" s="216"/>
      <c r="P393" s="216"/>
    </row>
    <row r="394" spans="1:16" x14ac:dyDescent="0.25">
      <c r="A394" s="47"/>
      <c r="B394" s="258" t="s">
        <v>1986</v>
      </c>
      <c r="C394" s="238"/>
      <c r="D394" s="216"/>
      <c r="E394" s="216"/>
      <c r="F394" s="216"/>
      <c r="G394" s="216"/>
      <c r="H394" s="216"/>
      <c r="I394" s="216"/>
      <c r="J394" s="216"/>
      <c r="K394" s="216"/>
      <c r="L394" s="216"/>
      <c r="M394" s="216"/>
      <c r="N394" s="216"/>
      <c r="O394" s="216"/>
      <c r="P394" s="216"/>
    </row>
    <row r="395" spans="1:16" x14ac:dyDescent="0.25">
      <c r="A395" s="47"/>
      <c r="B395" s="258" t="s">
        <v>1987</v>
      </c>
      <c r="C395" s="238"/>
      <c r="D395" s="216"/>
      <c r="E395" s="216"/>
      <c r="F395" s="216"/>
      <c r="G395" s="216"/>
      <c r="H395" s="216" t="s">
        <v>346</v>
      </c>
      <c r="I395" s="216"/>
      <c r="J395" s="216"/>
      <c r="K395" s="216"/>
      <c r="L395" s="216"/>
      <c r="M395" s="216"/>
      <c r="N395" s="216"/>
      <c r="O395" s="216"/>
      <c r="P395" s="216"/>
    </row>
    <row r="396" spans="1:16" x14ac:dyDescent="0.25">
      <c r="A396" s="47"/>
      <c r="B396" s="258" t="s">
        <v>1988</v>
      </c>
      <c r="C396" s="238"/>
      <c r="D396" s="216"/>
      <c r="E396" s="216"/>
      <c r="F396" s="216"/>
      <c r="G396" s="216"/>
      <c r="H396" s="216"/>
      <c r="I396" s="216"/>
      <c r="J396" s="216"/>
      <c r="K396" s="216"/>
      <c r="L396" s="216"/>
      <c r="M396" s="216"/>
      <c r="N396" s="216"/>
      <c r="O396" s="216"/>
      <c r="P396" s="216"/>
    </row>
    <row r="397" spans="1:16" x14ac:dyDescent="0.25">
      <c r="A397" s="47"/>
      <c r="B397" s="258" t="s">
        <v>1989</v>
      </c>
      <c r="C397" s="216"/>
      <c r="D397" s="216"/>
      <c r="E397" s="216"/>
      <c r="F397" s="216"/>
      <c r="G397" s="216"/>
      <c r="H397" s="216"/>
      <c r="I397" s="216"/>
      <c r="J397" s="216"/>
      <c r="K397" s="216"/>
      <c r="L397" s="216"/>
      <c r="M397" s="216"/>
      <c r="N397" s="216"/>
      <c r="O397" s="216"/>
      <c r="P397" s="216"/>
    </row>
    <row r="398" spans="1:16" x14ac:dyDescent="0.25">
      <c r="A398" s="47"/>
      <c r="B398" s="258" t="s">
        <v>1990</v>
      </c>
      <c r="C398" s="216"/>
      <c r="D398" s="216"/>
      <c r="E398" s="216"/>
      <c r="F398" s="216"/>
      <c r="G398" s="216"/>
      <c r="H398" s="216"/>
      <c r="I398" s="216"/>
      <c r="J398" s="216"/>
      <c r="K398" s="216"/>
      <c r="L398" s="216"/>
      <c r="M398" s="216"/>
      <c r="N398" s="216"/>
      <c r="O398" s="216"/>
      <c r="P398" s="216"/>
    </row>
    <row r="399" spans="1:16" x14ac:dyDescent="0.25">
      <c r="A399" s="47"/>
      <c r="B399" s="270" t="s">
        <v>1991</v>
      </c>
      <c r="C399" s="47"/>
      <c r="D399" s="216"/>
      <c r="E399" s="216"/>
      <c r="F399" s="216"/>
      <c r="G399" s="216"/>
      <c r="H399" s="216"/>
      <c r="I399" s="216"/>
      <c r="J399" s="216"/>
      <c r="K399" s="216"/>
      <c r="L399" s="216"/>
      <c r="M399" s="216"/>
      <c r="N399" s="216"/>
      <c r="O399" s="216"/>
      <c r="P399" s="216"/>
    </row>
    <row r="400" spans="1:16" x14ac:dyDescent="0.25">
      <c r="A400" s="47"/>
      <c r="B400" s="270" t="s">
        <v>1992</v>
      </c>
      <c r="C400" s="47"/>
      <c r="D400" s="216"/>
      <c r="E400" s="216"/>
      <c r="F400" s="216"/>
      <c r="G400" s="216"/>
      <c r="H400" s="216"/>
      <c r="I400" s="216"/>
      <c r="J400" s="216"/>
      <c r="K400" s="216"/>
      <c r="L400" s="216"/>
      <c r="M400" s="216"/>
      <c r="N400" s="216"/>
      <c r="O400" s="216"/>
      <c r="P400" s="216"/>
    </row>
    <row r="401" spans="1:16" x14ac:dyDescent="0.25">
      <c r="A401" s="47"/>
      <c r="B401" s="270" t="s">
        <v>1993</v>
      </c>
      <c r="C401" s="47"/>
      <c r="D401" s="216"/>
      <c r="E401" s="216"/>
      <c r="F401" s="216"/>
      <c r="G401" s="216"/>
      <c r="H401" s="216"/>
      <c r="I401" s="216"/>
      <c r="J401" s="216"/>
      <c r="K401" s="216"/>
      <c r="L401" s="216"/>
      <c r="M401" s="216"/>
      <c r="N401" s="216"/>
      <c r="O401" s="216"/>
      <c r="P401" s="216"/>
    </row>
    <row r="402" spans="1:16" x14ac:dyDescent="0.25">
      <c r="A402" s="47"/>
      <c r="B402" s="258" t="s">
        <v>1994</v>
      </c>
      <c r="C402" s="216"/>
      <c r="D402" s="216"/>
      <c r="E402" s="216"/>
      <c r="F402" s="216"/>
      <c r="G402" s="216"/>
      <c r="H402" s="216"/>
      <c r="I402" s="216"/>
      <c r="J402" s="216"/>
      <c r="K402" s="216"/>
      <c r="L402" s="216"/>
      <c r="M402" s="216"/>
      <c r="N402" s="216"/>
      <c r="O402" s="216"/>
      <c r="P402" s="216"/>
    </row>
    <row r="403" spans="1:16" x14ac:dyDescent="0.25">
      <c r="A403" s="47"/>
      <c r="B403" s="258" t="s">
        <v>1995</v>
      </c>
      <c r="C403" s="216"/>
      <c r="D403" s="216"/>
      <c r="E403" s="216"/>
      <c r="F403" s="216"/>
      <c r="G403" s="216"/>
      <c r="H403" s="216"/>
      <c r="I403" s="216"/>
      <c r="J403" s="216"/>
      <c r="K403" s="216"/>
      <c r="L403" s="216"/>
      <c r="M403" s="216"/>
      <c r="N403" s="216"/>
      <c r="O403" s="216"/>
      <c r="P403" s="216"/>
    </row>
    <row r="404" spans="1:16" x14ac:dyDescent="0.25">
      <c r="A404" s="47"/>
      <c r="B404" s="258" t="s">
        <v>1996</v>
      </c>
      <c r="C404" s="216"/>
      <c r="D404" s="216"/>
      <c r="E404" s="216"/>
      <c r="F404" s="216"/>
      <c r="G404" s="216"/>
      <c r="H404" s="216"/>
      <c r="I404" s="216"/>
      <c r="J404" s="216"/>
      <c r="K404" s="216"/>
      <c r="L404" s="216"/>
      <c r="M404" s="216"/>
      <c r="N404" s="216"/>
      <c r="O404" s="216"/>
      <c r="P404" s="216"/>
    </row>
    <row r="405" spans="1:16" x14ac:dyDescent="0.25">
      <c r="A405" s="47"/>
      <c r="B405" s="258" t="s">
        <v>1997</v>
      </c>
      <c r="C405" s="216"/>
      <c r="D405" s="216"/>
      <c r="E405" s="216"/>
      <c r="F405" s="216"/>
      <c r="G405" s="216"/>
      <c r="H405" s="216"/>
      <c r="I405" s="216"/>
      <c r="J405" s="216"/>
      <c r="K405" s="216"/>
      <c r="L405" s="216"/>
      <c r="M405" s="216"/>
      <c r="N405" s="216"/>
      <c r="O405" s="216"/>
      <c r="P405" s="216"/>
    </row>
    <row r="406" spans="1:16" x14ac:dyDescent="0.25">
      <c r="A406" s="47"/>
      <c r="B406" s="258" t="s">
        <v>1998</v>
      </c>
      <c r="C406" s="216"/>
      <c r="D406" s="216"/>
      <c r="E406" s="216"/>
      <c r="F406" s="216"/>
      <c r="G406" s="216"/>
      <c r="H406" s="216"/>
      <c r="I406" s="216"/>
      <c r="J406" s="216"/>
      <c r="K406" s="216"/>
      <c r="L406" s="216"/>
      <c r="M406" s="216"/>
      <c r="N406" s="216"/>
      <c r="O406" s="216"/>
      <c r="P406" s="216"/>
    </row>
    <row r="407" spans="1:16" x14ac:dyDescent="0.25">
      <c r="A407" s="47"/>
      <c r="B407" s="258" t="s">
        <v>1999</v>
      </c>
      <c r="C407" s="216"/>
      <c r="D407" s="216"/>
      <c r="E407" s="216"/>
      <c r="F407" s="216"/>
      <c r="G407" s="216"/>
      <c r="H407" s="216"/>
      <c r="I407" s="216"/>
      <c r="J407" s="216"/>
      <c r="K407" s="216"/>
      <c r="L407" s="216"/>
      <c r="M407" s="216"/>
      <c r="N407" s="216"/>
      <c r="O407" s="216"/>
      <c r="P407" s="216"/>
    </row>
    <row r="408" spans="1:16" x14ac:dyDescent="0.25">
      <c r="A408" s="47"/>
      <c r="B408" s="258" t="s">
        <v>2000</v>
      </c>
      <c r="C408" s="216"/>
      <c r="D408" s="216"/>
      <c r="E408" s="216"/>
      <c r="F408" s="216"/>
      <c r="G408" s="216"/>
      <c r="H408" s="216"/>
      <c r="I408" s="216"/>
      <c r="J408" s="216"/>
      <c r="K408" s="216"/>
      <c r="L408" s="216"/>
      <c r="M408" s="216"/>
      <c r="N408" s="216"/>
      <c r="O408" s="216"/>
      <c r="P408" s="216"/>
    </row>
    <row r="409" spans="1:16" x14ac:dyDescent="0.25">
      <c r="A409" s="47"/>
      <c r="B409" s="258" t="s">
        <v>2001</v>
      </c>
      <c r="C409" s="216"/>
      <c r="D409" s="216"/>
      <c r="E409" s="216" t="s">
        <v>346</v>
      </c>
      <c r="F409" s="216"/>
      <c r="G409" s="216"/>
      <c r="H409" s="216"/>
      <c r="I409" s="216"/>
      <c r="J409" s="216"/>
      <c r="K409" s="216"/>
      <c r="L409" s="216"/>
      <c r="M409" s="216"/>
      <c r="N409" s="216"/>
      <c r="O409" s="216"/>
      <c r="P409" s="216"/>
    </row>
    <row r="410" spans="1:16" x14ac:dyDescent="0.25">
      <c r="E410" s="206">
        <f>COUNTIF(E10:E409,"x")</f>
        <v>1</v>
      </c>
      <c r="F410" s="206">
        <f>COUNTIF(F10:F409,"x")</f>
        <v>4</v>
      </c>
      <c r="G410" s="206">
        <f>COUNTIF(G10:G409,"x")</f>
        <v>1</v>
      </c>
      <c r="H410" s="206">
        <f>COUNTIF(H10:H409,"x")</f>
        <v>4</v>
      </c>
      <c r="I410" s="206">
        <f>COUNTIF(I10:I409,"x")</f>
        <v>0</v>
      </c>
      <c r="M410" s="206">
        <f>COUNTIF(M10:M409,"x")</f>
        <v>10</v>
      </c>
    </row>
    <row r="411" spans="1:16" x14ac:dyDescent="0.25">
      <c r="A411" s="221"/>
      <c r="B411" s="221"/>
      <c r="C411" s="216"/>
      <c r="D411" s="216"/>
      <c r="E411" s="216">
        <f t="shared" ref="E411:M411" si="0">COUNTIF(E11:E311,"x")</f>
        <v>0</v>
      </c>
      <c r="F411" s="216">
        <f t="shared" si="0"/>
        <v>2</v>
      </c>
      <c r="G411" s="216">
        <f t="shared" si="0"/>
        <v>1</v>
      </c>
      <c r="H411" s="216">
        <f t="shared" si="0"/>
        <v>3</v>
      </c>
      <c r="I411" s="216">
        <f t="shared" si="0"/>
        <v>0</v>
      </c>
      <c r="J411" s="216"/>
      <c r="K411" s="216"/>
      <c r="L411" s="216"/>
      <c r="M411" s="216">
        <f t="shared" si="0"/>
        <v>9</v>
      </c>
    </row>
  </sheetData>
  <autoFilter ref="A9:AB319"/>
  <mergeCells count="9">
    <mergeCell ref="A8:A9"/>
    <mergeCell ref="B8:B9"/>
    <mergeCell ref="C8:C9"/>
    <mergeCell ref="D8:N8"/>
    <mergeCell ref="A1:C1"/>
    <mergeCell ref="A2:C2"/>
    <mergeCell ref="A3:C3"/>
    <mergeCell ref="A4:B4"/>
    <mergeCell ref="A5:M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0000"/>
  </sheetPr>
  <dimension ref="A1:DZ395"/>
  <sheetViews>
    <sheetView showZeros="0" tabSelected="1" topLeftCell="A21" zoomScale="90" zoomScaleNormal="90" workbookViewId="0">
      <pane xSplit="5" ySplit="8" topLeftCell="F29" activePane="bottomRight" state="frozen"/>
      <selection activeCell="A21" sqref="A21"/>
      <selection pane="topRight" activeCell="F21" sqref="F21"/>
      <selection pane="bottomLeft" activeCell="A29" sqref="A29"/>
      <selection pane="bottomRight" activeCell="J64" sqref="J64"/>
    </sheetView>
  </sheetViews>
  <sheetFormatPr defaultRowHeight="15.75" x14ac:dyDescent="0.25"/>
  <cols>
    <col min="1" max="1" width="5.28515625" style="8" customWidth="1"/>
    <col min="2" max="2" width="5.5703125" style="8" customWidth="1"/>
    <col min="3" max="3" width="14.7109375" style="8" customWidth="1"/>
    <col min="4" max="4" width="11.140625" style="9" customWidth="1"/>
    <col min="5" max="5" width="12.140625" style="9" customWidth="1"/>
    <col min="6" max="6" width="6.7109375" style="9" customWidth="1"/>
    <col min="7" max="7" width="8.42578125" style="9" customWidth="1"/>
    <col min="8" max="9" width="7.42578125" style="9" customWidth="1"/>
    <col min="10" max="10" width="7.5703125" style="9" customWidth="1"/>
    <col min="11" max="12" width="6.5703125" style="9" customWidth="1"/>
    <col min="13" max="13" width="8.42578125" style="9" customWidth="1"/>
    <col min="14" max="15" width="7.42578125" style="9" customWidth="1"/>
    <col min="16" max="16" width="7.5703125" style="9" customWidth="1"/>
    <col min="17" max="18" width="6.5703125" style="9" customWidth="1"/>
    <col min="19" max="19" width="8.42578125" style="9" customWidth="1"/>
    <col min="20" max="21" width="7.42578125" style="9" customWidth="1"/>
    <col min="22" max="22" width="23.85546875" style="9" hidden="1" customWidth="1"/>
    <col min="23" max="23" width="7.5703125" style="9" customWidth="1"/>
    <col min="24" max="25" width="6.5703125" style="9" customWidth="1"/>
    <col min="26" max="26" width="8.42578125" style="9" customWidth="1"/>
    <col min="27" max="28" width="7.42578125" style="9" customWidth="1"/>
    <col min="29" max="29" width="23.85546875" style="9" hidden="1" customWidth="1"/>
    <col min="30" max="30" width="7.5703125" style="9" customWidth="1"/>
    <col min="31" max="32" width="6.5703125" style="9" customWidth="1"/>
    <col min="33" max="33" width="8.42578125" style="9" customWidth="1"/>
    <col min="34" max="35" width="7.42578125" style="9" customWidth="1"/>
    <col min="36" max="36" width="23.85546875" style="9" hidden="1" customWidth="1"/>
    <col min="37" max="37" width="7.5703125" style="9" customWidth="1"/>
    <col min="38" max="39" width="6.5703125" style="9" customWidth="1"/>
    <col min="40" max="40" width="8.42578125" style="9" customWidth="1"/>
    <col min="41" max="42" width="7.42578125" style="9" customWidth="1"/>
    <col min="43" max="43" width="23.85546875" style="9" hidden="1" customWidth="1"/>
    <col min="44" max="44" width="7.5703125" style="9" customWidth="1"/>
    <col min="45" max="46" width="6.5703125" style="9" customWidth="1"/>
    <col min="47" max="47" width="8.42578125" style="9" customWidth="1"/>
    <col min="48" max="49" width="7.42578125" style="9" customWidth="1"/>
    <col min="50" max="50" width="23.85546875" style="9" hidden="1" customWidth="1"/>
    <col min="51" max="51" width="7.5703125" style="9" customWidth="1"/>
    <col min="52" max="53" width="6.5703125" style="9" customWidth="1"/>
    <col min="54" max="54" width="8.42578125" style="9" customWidth="1"/>
    <col min="55" max="56" width="7.42578125" style="9" customWidth="1"/>
    <col min="57" max="57" width="23.85546875" style="9" hidden="1" customWidth="1"/>
    <col min="58" max="58" width="6" style="9" customWidth="1"/>
    <col min="59" max="60" width="6.5703125" style="9" customWidth="1"/>
    <col min="61" max="63" width="9" style="9" customWidth="1"/>
    <col min="64" max="64" width="24.140625" style="7" hidden="1" customWidth="1"/>
    <col min="65" max="65" width="7.5703125" style="9" customWidth="1"/>
    <col min="66" max="67" width="6.5703125" style="9" customWidth="1"/>
    <col min="68" max="70" width="8.28515625" style="9" customWidth="1"/>
    <col min="71" max="71" width="25.42578125" style="9" hidden="1" customWidth="1"/>
    <col min="72" max="72" width="7.140625" style="9" customWidth="1"/>
    <col min="73" max="74" width="6.140625" style="9" customWidth="1"/>
    <col min="75" max="75" width="9.5703125" style="9" customWidth="1"/>
    <col min="76" max="78" width="8.28515625" style="9" customWidth="1"/>
    <col min="79" max="79" width="25.42578125" style="9" hidden="1" customWidth="1"/>
    <col min="80" max="80" width="7.140625" style="9" customWidth="1"/>
    <col min="81" max="82" width="6.140625" style="9" customWidth="1"/>
    <col min="83" max="83" width="9.7109375" style="9" customWidth="1"/>
    <col min="84" max="84" width="6.85546875" style="9" customWidth="1"/>
    <col min="85" max="86" width="8.42578125" style="9" customWidth="1"/>
    <col min="87" max="87" width="25.42578125" style="9" hidden="1" customWidth="1"/>
    <col min="88" max="88" width="7.140625" style="9" customWidth="1"/>
    <col min="89" max="90" width="6.140625" style="9" customWidth="1"/>
    <col min="91" max="91" width="7.28515625" style="9" customWidth="1"/>
    <col min="92" max="92" width="10.42578125" style="9" customWidth="1"/>
    <col min="93" max="93" width="10.5703125" style="9" customWidth="1"/>
    <col min="94" max="94" width="7.140625" style="9" customWidth="1"/>
    <col min="95" max="95" width="7" style="9" customWidth="1"/>
    <col min="96" max="96" width="25.42578125" style="9" hidden="1" customWidth="1"/>
    <col min="97" max="97" width="7.5703125" style="9" customWidth="1"/>
    <col min="98" max="99" width="6.5703125" style="9" customWidth="1"/>
    <col min="100" max="100" width="11" style="9" customWidth="1"/>
    <col min="101" max="102" width="7" style="9" customWidth="1"/>
    <col min="103" max="103" width="30.7109375" style="9" hidden="1" customWidth="1"/>
    <col min="104" max="104" width="10.140625" style="8" customWidth="1"/>
    <col min="105" max="107" width="6.5703125" style="9" customWidth="1"/>
    <col min="108" max="108" width="12.28515625" style="9" customWidth="1"/>
    <col min="109" max="109" width="11" style="9" customWidth="1"/>
    <col min="110" max="111" width="7" style="9" customWidth="1"/>
    <col min="112" max="112" width="30.7109375" style="9" hidden="1" customWidth="1"/>
    <col min="113" max="113" width="10.140625" style="8" customWidth="1"/>
    <col min="114" max="116" width="6.5703125" style="9" customWidth="1"/>
    <col min="117" max="117" width="9.28515625" style="9" customWidth="1"/>
    <col min="118" max="118" width="9.140625" style="8" customWidth="1"/>
    <col min="119" max="120" width="9.85546875" style="9" customWidth="1"/>
    <col min="121" max="121" width="9.140625" style="8" customWidth="1"/>
    <col min="122" max="122" width="34.85546875" style="8" hidden="1" customWidth="1"/>
    <col min="123" max="123" width="9.7109375" style="8" customWidth="1"/>
    <col min="124" max="124" width="10.85546875" style="8" customWidth="1"/>
    <col min="125" max="125" width="7.28515625" style="8" customWidth="1"/>
    <col min="126" max="126" width="8.140625" style="9" customWidth="1"/>
    <col min="127" max="127" width="7.5703125" style="8" customWidth="1"/>
    <col min="128" max="128" width="9.140625" style="365"/>
    <col min="129" max="129" width="5" style="8" customWidth="1"/>
    <col min="130" max="130" width="24.7109375" style="371" customWidth="1"/>
    <col min="131" max="16384" width="9.140625" style="8"/>
  </cols>
  <sheetData>
    <row r="1" spans="1:130" ht="22.5" customHeight="1" x14ac:dyDescent="0.25">
      <c r="A1" s="180" t="s">
        <v>553</v>
      </c>
      <c r="B1" s="36"/>
      <c r="C1" s="36"/>
      <c r="D1" s="36"/>
      <c r="E1" s="36"/>
      <c r="F1" s="36"/>
      <c r="G1" s="36"/>
      <c r="H1" s="36"/>
      <c r="I1" s="36"/>
      <c r="J1" s="36"/>
      <c r="K1" s="133"/>
      <c r="L1" s="36"/>
      <c r="M1" s="36"/>
      <c r="N1" s="36"/>
      <c r="O1" s="36"/>
      <c r="P1" s="36"/>
      <c r="Q1" s="133"/>
      <c r="R1" s="36"/>
      <c r="S1" s="36"/>
      <c r="T1" s="36"/>
      <c r="U1" s="36"/>
      <c r="V1" s="36"/>
      <c r="W1" s="36"/>
      <c r="X1" s="133"/>
      <c r="Y1" s="36"/>
      <c r="Z1" s="36"/>
      <c r="AA1" s="36"/>
      <c r="AB1" s="36"/>
      <c r="AC1" s="36"/>
      <c r="AD1" s="36"/>
      <c r="AE1" s="133"/>
      <c r="AF1" s="36"/>
      <c r="AG1" s="36"/>
      <c r="AH1" s="36"/>
      <c r="AI1" s="36"/>
      <c r="AJ1" s="36"/>
      <c r="AK1" s="36"/>
      <c r="AL1" s="133"/>
      <c r="AM1" s="36"/>
      <c r="AN1" s="36"/>
      <c r="AO1" s="36"/>
      <c r="AP1" s="36"/>
      <c r="AQ1" s="36"/>
      <c r="AR1" s="36"/>
      <c r="AS1" s="133"/>
      <c r="AT1" s="36"/>
      <c r="AU1" s="36"/>
      <c r="AV1" s="36"/>
      <c r="AW1" s="36"/>
      <c r="AX1" s="36"/>
      <c r="AY1" s="36"/>
      <c r="AZ1" s="133"/>
      <c r="BA1" s="36"/>
      <c r="BB1" s="36"/>
      <c r="BC1" s="36"/>
      <c r="BD1" s="36"/>
      <c r="BE1" s="36"/>
      <c r="BF1" s="36"/>
      <c r="BG1" s="133"/>
      <c r="BH1" s="36"/>
      <c r="BI1" s="36"/>
      <c r="BJ1" s="36"/>
      <c r="BK1" s="36"/>
      <c r="BL1" s="36"/>
      <c r="BM1" s="36"/>
      <c r="BN1" s="133"/>
      <c r="BO1" s="36"/>
      <c r="BP1" s="36"/>
      <c r="BQ1" s="133"/>
      <c r="BR1" s="133"/>
      <c r="BS1" s="36"/>
      <c r="BT1" s="36"/>
      <c r="BU1" s="133"/>
      <c r="BV1" s="133"/>
      <c r="BW1" s="133"/>
      <c r="BX1" s="36"/>
      <c r="BY1" s="36"/>
      <c r="BZ1" s="36"/>
      <c r="CA1" s="36"/>
      <c r="CB1" s="133"/>
      <c r="CC1" s="133"/>
      <c r="CD1" s="133"/>
      <c r="CE1" s="133"/>
      <c r="CF1" s="36"/>
      <c r="CG1" s="36"/>
      <c r="CH1" s="36"/>
      <c r="CI1" s="36"/>
      <c r="CJ1" s="36"/>
      <c r="CK1" s="133"/>
      <c r="CL1" s="133"/>
      <c r="CM1" s="133"/>
      <c r="CN1" s="133"/>
      <c r="CO1" s="133"/>
      <c r="CP1" s="133"/>
      <c r="CQ1" s="133"/>
      <c r="CR1" s="36"/>
      <c r="CS1" s="133"/>
      <c r="CT1" s="133"/>
      <c r="CU1" s="36"/>
      <c r="CV1" s="36"/>
      <c r="CW1" s="36"/>
      <c r="CX1" s="36"/>
      <c r="CY1" s="8"/>
      <c r="DA1" s="133"/>
      <c r="DB1" s="133"/>
      <c r="DC1" s="133"/>
      <c r="DD1" s="133"/>
      <c r="DE1" s="36"/>
      <c r="DF1" s="36"/>
      <c r="DG1" s="36"/>
      <c r="DH1" s="8"/>
      <c r="DJ1" s="133"/>
      <c r="DK1" s="133"/>
      <c r="DL1" s="133"/>
      <c r="DM1" s="133"/>
    </row>
    <row r="2" spans="1:130" ht="28.5" customHeight="1" x14ac:dyDescent="0.25">
      <c r="A2" s="179" t="s">
        <v>356</v>
      </c>
      <c r="B2" s="165"/>
      <c r="C2" s="36"/>
      <c r="D2" s="36"/>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34"/>
      <c r="CC2" s="134"/>
      <c r="CD2" s="134"/>
      <c r="CE2" s="134"/>
      <c r="CF2" s="165"/>
      <c r="CG2" s="165"/>
      <c r="CH2" s="165"/>
      <c r="CI2" s="165"/>
      <c r="CJ2" s="165"/>
      <c r="CK2" s="165"/>
      <c r="CL2" s="165"/>
      <c r="CM2" s="165"/>
      <c r="CN2" s="165"/>
      <c r="CO2" s="165"/>
      <c r="CP2" s="165"/>
      <c r="CQ2" s="165"/>
      <c r="CR2" s="165"/>
      <c r="CS2" s="134"/>
      <c r="CT2" s="165"/>
      <c r="CU2" s="165"/>
      <c r="CV2" s="165"/>
      <c r="CW2" s="165"/>
      <c r="CX2" s="165"/>
      <c r="CY2" s="165"/>
    </row>
    <row r="3" spans="1:130" ht="28.5" customHeight="1" x14ac:dyDescent="0.25">
      <c r="A3" s="80"/>
      <c r="B3" s="80"/>
      <c r="C3" s="186"/>
      <c r="D3" s="186"/>
      <c r="E3" s="80"/>
      <c r="F3" s="80"/>
      <c r="G3" s="80"/>
      <c r="H3" s="80"/>
      <c r="I3" s="80"/>
      <c r="J3" s="134"/>
      <c r="K3" s="134"/>
      <c r="L3" s="134"/>
      <c r="M3" s="80"/>
      <c r="N3" s="80"/>
      <c r="O3" s="80"/>
      <c r="P3" s="134"/>
      <c r="Q3" s="134"/>
      <c r="R3" s="134"/>
      <c r="S3" s="80"/>
      <c r="T3" s="80"/>
      <c r="U3" s="80"/>
      <c r="V3" s="80"/>
      <c r="W3" s="134"/>
      <c r="X3" s="134"/>
      <c r="Y3" s="134"/>
      <c r="Z3" s="80"/>
      <c r="AA3" s="80"/>
      <c r="AB3" s="80"/>
      <c r="AC3" s="80"/>
      <c r="AD3" s="134"/>
      <c r="AE3" s="134"/>
      <c r="AF3" s="134"/>
      <c r="AG3" s="80"/>
      <c r="AH3" s="80"/>
      <c r="AI3" s="80"/>
      <c r="AJ3" s="80"/>
      <c r="AK3" s="134"/>
      <c r="AL3" s="134"/>
      <c r="AM3" s="134"/>
      <c r="AN3" s="80"/>
      <c r="AO3" s="80"/>
      <c r="AP3" s="80"/>
      <c r="AQ3" s="80"/>
      <c r="AR3" s="134"/>
      <c r="AS3" s="134"/>
      <c r="AT3" s="134"/>
      <c r="AU3" s="80"/>
      <c r="AV3" s="80"/>
      <c r="AW3" s="80"/>
      <c r="AX3" s="80"/>
      <c r="AY3" s="134"/>
      <c r="AZ3" s="134"/>
      <c r="BA3" s="134"/>
      <c r="BB3" s="80"/>
      <c r="BC3" s="80"/>
      <c r="BD3" s="80"/>
      <c r="BE3" s="80"/>
      <c r="BF3" s="134"/>
      <c r="BG3" s="134"/>
      <c r="BH3" s="134"/>
      <c r="BI3" s="80"/>
      <c r="BJ3" s="80"/>
      <c r="BK3" s="80"/>
      <c r="BL3" s="80"/>
      <c r="BM3" s="134"/>
      <c r="BN3" s="134"/>
      <c r="BO3" s="134"/>
      <c r="BP3" s="134"/>
      <c r="BQ3" s="134"/>
      <c r="BR3" s="134"/>
      <c r="BS3" s="134"/>
      <c r="BT3" s="134"/>
      <c r="BU3" s="134"/>
      <c r="BV3" s="134"/>
      <c r="BW3" s="134"/>
      <c r="BX3" s="134"/>
      <c r="BY3" s="134"/>
      <c r="BZ3" s="134"/>
      <c r="CA3" s="134"/>
      <c r="CB3" s="134"/>
      <c r="CC3" s="134"/>
      <c r="CD3" s="134"/>
      <c r="CE3" s="134"/>
      <c r="CF3" s="134"/>
      <c r="CG3" s="134"/>
      <c r="CH3" s="134"/>
      <c r="CI3" s="134"/>
      <c r="CJ3" s="134"/>
      <c r="CK3" s="134"/>
      <c r="CL3" s="134"/>
      <c r="CM3" s="134"/>
      <c r="CN3" s="134"/>
      <c r="CO3" s="134"/>
      <c r="CP3" s="134"/>
      <c r="CQ3" s="134"/>
      <c r="CR3" s="134"/>
      <c r="CS3" s="134"/>
      <c r="CT3" s="134"/>
      <c r="CU3" s="134"/>
      <c r="CV3" s="134"/>
      <c r="CW3" s="134"/>
      <c r="CX3" s="134"/>
      <c r="CY3" s="134"/>
      <c r="DA3" s="134"/>
      <c r="DB3" s="134"/>
      <c r="DC3" s="134"/>
      <c r="DD3" s="134"/>
      <c r="DE3" s="134"/>
      <c r="DF3" s="134"/>
      <c r="DG3" s="134"/>
      <c r="DH3" s="134"/>
      <c r="DJ3" s="134"/>
      <c r="DK3" s="134"/>
      <c r="DL3" s="134"/>
      <c r="DM3" s="134"/>
    </row>
    <row r="4" spans="1:130" s="114" customFormat="1" ht="15.75" customHeight="1" x14ac:dyDescent="0.25">
      <c r="A4" s="110"/>
      <c r="B4" s="110"/>
      <c r="C4" s="404" t="s">
        <v>361</v>
      </c>
      <c r="D4" s="198"/>
      <c r="E4" s="111"/>
      <c r="F4" s="111"/>
      <c r="G4" s="111"/>
      <c r="H4" s="143"/>
      <c r="I4" s="143"/>
      <c r="J4" s="389"/>
      <c r="K4" s="390"/>
      <c r="L4" s="391"/>
      <c r="M4" s="111"/>
      <c r="N4" s="143"/>
      <c r="O4" s="143"/>
      <c r="P4" s="389"/>
      <c r="Q4" s="390"/>
      <c r="R4" s="391"/>
      <c r="S4" s="111"/>
      <c r="T4" s="143"/>
      <c r="U4" s="143"/>
      <c r="V4" s="162"/>
      <c r="W4" s="389"/>
      <c r="X4" s="390"/>
      <c r="Y4" s="391"/>
      <c r="Z4" s="111"/>
      <c r="AA4" s="143"/>
      <c r="AB4" s="143"/>
      <c r="AC4" s="162"/>
      <c r="AD4" s="389"/>
      <c r="AE4" s="390"/>
      <c r="AF4" s="391"/>
      <c r="AG4" s="111"/>
      <c r="AH4" s="143"/>
      <c r="AI4" s="143"/>
      <c r="AJ4" s="162"/>
      <c r="AK4" s="389"/>
      <c r="AL4" s="390"/>
      <c r="AM4" s="391"/>
      <c r="AN4" s="111"/>
      <c r="AO4" s="143"/>
      <c r="AP4" s="143"/>
      <c r="AQ4" s="162"/>
      <c r="AR4" s="389"/>
      <c r="AS4" s="390"/>
      <c r="AT4" s="391"/>
      <c r="AU4" s="111"/>
      <c r="AV4" s="143"/>
      <c r="AW4" s="143"/>
      <c r="AX4" s="162"/>
      <c r="AY4" s="389"/>
      <c r="AZ4" s="390"/>
      <c r="BA4" s="391"/>
      <c r="BB4" s="111"/>
      <c r="BC4" s="143"/>
      <c r="BD4" s="143"/>
      <c r="BE4" s="162"/>
      <c r="BF4" s="389" t="s">
        <v>548</v>
      </c>
      <c r="BG4" s="390"/>
      <c r="BH4" s="391"/>
      <c r="BI4" s="113"/>
      <c r="BJ4" s="113"/>
      <c r="BK4" s="113"/>
      <c r="BL4" s="162"/>
      <c r="BM4" s="289" t="s">
        <v>544</v>
      </c>
      <c r="BN4" s="113"/>
      <c r="BO4" s="113"/>
      <c r="BP4" s="113"/>
      <c r="BQ4" s="113"/>
      <c r="BR4" s="113"/>
      <c r="BS4" s="162"/>
      <c r="BT4" s="289" t="s">
        <v>520</v>
      </c>
      <c r="BU4" s="113"/>
      <c r="BV4" s="113"/>
      <c r="BW4" s="113"/>
      <c r="BX4" s="113"/>
      <c r="BY4" s="113"/>
      <c r="BZ4" s="113"/>
      <c r="CA4" s="85"/>
      <c r="CB4" s="294" t="s">
        <v>364</v>
      </c>
      <c r="CC4" s="113"/>
      <c r="CD4" s="113"/>
      <c r="CE4" s="113"/>
      <c r="CF4" s="113"/>
      <c r="CG4" s="113"/>
      <c r="CH4" s="113"/>
      <c r="CI4" s="85"/>
      <c r="CJ4" s="294" t="s">
        <v>362</v>
      </c>
      <c r="CK4" s="113"/>
      <c r="CL4" s="113"/>
      <c r="CM4" s="113"/>
      <c r="CN4" s="113"/>
      <c r="CO4" s="113"/>
      <c r="CP4" s="113"/>
      <c r="CQ4" s="113"/>
      <c r="CR4" s="85"/>
      <c r="CS4" s="294" t="s">
        <v>373</v>
      </c>
      <c r="CT4" s="113"/>
      <c r="CU4" s="113"/>
      <c r="CV4" s="113"/>
      <c r="CW4" s="113"/>
      <c r="CX4" s="113"/>
      <c r="CY4" s="85"/>
      <c r="CZ4" s="294" t="s">
        <v>540</v>
      </c>
      <c r="DA4" s="113"/>
      <c r="DB4" s="113"/>
      <c r="DC4" s="113"/>
      <c r="DD4" s="113"/>
      <c r="DE4" s="113"/>
      <c r="DF4" s="113"/>
      <c r="DG4" s="113"/>
      <c r="DH4" s="85"/>
      <c r="DI4" s="294" t="s">
        <v>2214</v>
      </c>
      <c r="DJ4" s="113"/>
      <c r="DK4" s="113"/>
      <c r="DL4" s="113"/>
      <c r="DM4" s="113"/>
      <c r="DN4" s="113"/>
      <c r="DO4" s="113"/>
      <c r="DP4" s="113"/>
      <c r="DQ4" s="113"/>
      <c r="DR4" s="85"/>
      <c r="DS4" s="294"/>
      <c r="DT4" s="113"/>
      <c r="DV4" s="356"/>
      <c r="DX4" s="366"/>
      <c r="DZ4" s="372"/>
    </row>
    <row r="5" spans="1:130" s="114" customFormat="1" ht="15.75" customHeight="1" x14ac:dyDescent="0.25">
      <c r="A5" s="110"/>
      <c r="B5" s="110"/>
      <c r="C5" s="404"/>
      <c r="D5" s="198"/>
      <c r="E5" s="111"/>
      <c r="F5" s="111"/>
      <c r="G5" s="111"/>
      <c r="H5" s="143"/>
      <c r="I5" s="143"/>
      <c r="J5" s="392"/>
      <c r="K5" s="390"/>
      <c r="L5" s="391"/>
      <c r="M5" s="111"/>
      <c r="N5" s="143"/>
      <c r="O5" s="143"/>
      <c r="P5" s="392"/>
      <c r="Q5" s="390"/>
      <c r="R5" s="391"/>
      <c r="S5" s="111"/>
      <c r="T5" s="143"/>
      <c r="U5" s="143"/>
      <c r="V5" s="162"/>
      <c r="W5" s="392"/>
      <c r="X5" s="390"/>
      <c r="Y5" s="391"/>
      <c r="Z5" s="111"/>
      <c r="AA5" s="143"/>
      <c r="AB5" s="143"/>
      <c r="AC5" s="162"/>
      <c r="AD5" s="392"/>
      <c r="AE5" s="390"/>
      <c r="AF5" s="391"/>
      <c r="AG5" s="111"/>
      <c r="AH5" s="143"/>
      <c r="AI5" s="143"/>
      <c r="AJ5" s="162"/>
      <c r="AK5" s="392"/>
      <c r="AL5" s="390"/>
      <c r="AM5" s="391"/>
      <c r="AN5" s="111"/>
      <c r="AO5" s="143"/>
      <c r="AP5" s="143"/>
      <c r="AQ5" s="162"/>
      <c r="AR5" s="392"/>
      <c r="AS5" s="390"/>
      <c r="AT5" s="391"/>
      <c r="AU5" s="111"/>
      <c r="AV5" s="143"/>
      <c r="AW5" s="143"/>
      <c r="AX5" s="162"/>
      <c r="AY5" s="392"/>
      <c r="AZ5" s="390"/>
      <c r="BA5" s="391"/>
      <c r="BB5" s="111"/>
      <c r="BC5" s="143"/>
      <c r="BD5" s="143"/>
      <c r="BE5" s="162"/>
      <c r="BF5" s="392" t="s">
        <v>549</v>
      </c>
      <c r="BG5" s="390"/>
      <c r="BH5" s="391"/>
      <c r="BI5" s="113"/>
      <c r="BJ5" s="113"/>
      <c r="BK5" s="113"/>
      <c r="BL5" s="162"/>
      <c r="BM5" s="289" t="s">
        <v>545</v>
      </c>
      <c r="BN5" s="113"/>
      <c r="BO5" s="113"/>
      <c r="BP5" s="113"/>
      <c r="BQ5" s="113"/>
      <c r="BR5" s="113"/>
      <c r="BS5" s="162"/>
      <c r="BT5" s="289" t="s">
        <v>521</v>
      </c>
      <c r="BU5" s="113"/>
      <c r="BV5" s="113"/>
      <c r="BW5" s="113"/>
      <c r="BX5" s="113"/>
      <c r="BY5" s="113"/>
      <c r="BZ5" s="113"/>
      <c r="CA5" s="86"/>
      <c r="CB5" s="295" t="s">
        <v>365</v>
      </c>
      <c r="CC5" s="113"/>
      <c r="CD5" s="113"/>
      <c r="CE5" s="113"/>
      <c r="CF5" s="113"/>
      <c r="CG5" s="113"/>
      <c r="CH5" s="113"/>
      <c r="CI5" s="86"/>
      <c r="CJ5" s="295" t="s">
        <v>363</v>
      </c>
      <c r="CK5" s="113"/>
      <c r="CL5" s="113"/>
      <c r="CM5" s="113"/>
      <c r="CN5" s="113"/>
      <c r="CO5" s="113"/>
      <c r="CP5" s="113"/>
      <c r="CQ5" s="113"/>
      <c r="CR5" s="86"/>
      <c r="CS5" s="295" t="s">
        <v>372</v>
      </c>
      <c r="CT5" s="113"/>
      <c r="CU5" s="113"/>
      <c r="CV5" s="113"/>
      <c r="CW5" s="113"/>
      <c r="CX5" s="113"/>
      <c r="CY5" s="86"/>
      <c r="CZ5" s="295" t="s">
        <v>541</v>
      </c>
      <c r="DA5" s="113"/>
      <c r="DB5" s="113"/>
      <c r="DC5" s="113"/>
      <c r="DD5" s="113"/>
      <c r="DE5" s="113"/>
      <c r="DF5" s="113"/>
      <c r="DG5" s="113"/>
      <c r="DH5" s="86"/>
      <c r="DI5" s="295" t="s">
        <v>2215</v>
      </c>
      <c r="DJ5" s="113"/>
      <c r="DK5" s="113"/>
      <c r="DL5" s="113"/>
      <c r="DM5" s="113"/>
      <c r="DN5" s="113"/>
      <c r="DO5" s="113"/>
      <c r="DP5" s="113"/>
      <c r="DQ5" s="113"/>
      <c r="DR5" s="86"/>
      <c r="DS5" s="295"/>
      <c r="DT5" s="113"/>
      <c r="DV5" s="356"/>
      <c r="DX5" s="366"/>
      <c r="DZ5" s="372"/>
    </row>
    <row r="6" spans="1:130" ht="15.75" customHeight="1" x14ac:dyDescent="0.25">
      <c r="A6" s="80"/>
      <c r="B6" s="80"/>
      <c r="C6" s="405" t="s">
        <v>357</v>
      </c>
      <c r="D6" s="199"/>
      <c r="E6" s="81"/>
      <c r="F6" s="81"/>
      <c r="G6" s="81"/>
      <c r="H6" s="142"/>
      <c r="I6" s="142"/>
      <c r="J6" s="393"/>
      <c r="K6" s="394"/>
      <c r="L6" s="395"/>
      <c r="M6" s="81"/>
      <c r="N6" s="142"/>
      <c r="O6" s="142"/>
      <c r="P6" s="393"/>
      <c r="Q6" s="394"/>
      <c r="R6" s="395"/>
      <c r="S6" s="81"/>
      <c r="T6" s="142"/>
      <c r="U6" s="142"/>
      <c r="V6" s="163"/>
      <c r="W6" s="393"/>
      <c r="X6" s="394"/>
      <c r="Y6" s="395"/>
      <c r="Z6" s="81"/>
      <c r="AA6" s="142"/>
      <c r="AB6" s="142"/>
      <c r="AC6" s="163"/>
      <c r="AD6" s="393"/>
      <c r="AE6" s="394"/>
      <c r="AF6" s="395"/>
      <c r="AG6" s="81"/>
      <c r="AH6" s="142"/>
      <c r="AI6" s="142"/>
      <c r="AJ6" s="163"/>
      <c r="AK6" s="393"/>
      <c r="AL6" s="394"/>
      <c r="AM6" s="395"/>
      <c r="AN6" s="81"/>
      <c r="AO6" s="142"/>
      <c r="AP6" s="142"/>
      <c r="AQ6" s="163"/>
      <c r="AR6" s="393"/>
      <c r="AS6" s="394"/>
      <c r="AT6" s="395"/>
      <c r="AU6" s="81"/>
      <c r="AV6" s="142"/>
      <c r="AW6" s="142"/>
      <c r="AX6" s="163"/>
      <c r="AY6" s="393"/>
      <c r="AZ6" s="394"/>
      <c r="BA6" s="395"/>
      <c r="BB6" s="81"/>
      <c r="BC6" s="142"/>
      <c r="BD6" s="142"/>
      <c r="BE6" s="163"/>
      <c r="BF6" s="393" t="s">
        <v>550</v>
      </c>
      <c r="BG6" s="394"/>
      <c r="BH6" s="395"/>
      <c r="BI6" s="83"/>
      <c r="BJ6" s="83"/>
      <c r="BK6" s="83"/>
      <c r="BL6" s="163"/>
      <c r="BM6" s="290" t="s">
        <v>546</v>
      </c>
      <c r="BN6" s="83"/>
      <c r="BO6" s="83"/>
      <c r="BP6" s="83"/>
      <c r="BQ6" s="83"/>
      <c r="BR6" s="83"/>
      <c r="BS6" s="163"/>
      <c r="BT6" s="290" t="s">
        <v>522</v>
      </c>
      <c r="BU6" s="83"/>
      <c r="BV6" s="83"/>
      <c r="BW6" s="83"/>
      <c r="BX6" s="83"/>
      <c r="BY6" s="83"/>
      <c r="BZ6" s="83"/>
      <c r="CA6" s="87"/>
      <c r="CB6" s="296" t="s">
        <v>366</v>
      </c>
      <c r="CC6" s="83"/>
      <c r="CD6" s="83"/>
      <c r="CE6" s="83"/>
      <c r="CF6" s="83"/>
      <c r="CG6" s="83"/>
      <c r="CH6" s="83"/>
      <c r="CI6" s="87"/>
      <c r="CJ6" s="296" t="s">
        <v>368</v>
      </c>
      <c r="CK6" s="83"/>
      <c r="CL6" s="83"/>
      <c r="CM6" s="83"/>
      <c r="CN6" s="83"/>
      <c r="CO6" s="83"/>
      <c r="CP6" s="83"/>
      <c r="CQ6" s="83"/>
      <c r="CR6" s="87"/>
      <c r="CS6" s="296" t="s">
        <v>374</v>
      </c>
      <c r="CT6" s="83"/>
      <c r="CU6" s="83"/>
      <c r="CV6" s="83"/>
      <c r="CW6" s="83"/>
      <c r="CX6" s="83"/>
      <c r="CY6" s="87"/>
      <c r="CZ6" s="296" t="s">
        <v>542</v>
      </c>
      <c r="DA6" s="83"/>
      <c r="DB6" s="83"/>
      <c r="DC6" s="83"/>
      <c r="DD6" s="83"/>
      <c r="DE6" s="83"/>
      <c r="DF6" s="83"/>
      <c r="DG6" s="83"/>
      <c r="DH6" s="87"/>
      <c r="DI6" s="296" t="s">
        <v>2216</v>
      </c>
      <c r="DJ6" s="83"/>
      <c r="DK6" s="83"/>
      <c r="DL6" s="83"/>
      <c r="DM6" s="83"/>
      <c r="DN6" s="83"/>
      <c r="DO6" s="83"/>
      <c r="DP6" s="83"/>
      <c r="DQ6" s="83"/>
      <c r="DR6" s="87"/>
      <c r="DS6" s="296"/>
      <c r="DT6" s="83"/>
    </row>
    <row r="7" spans="1:130" ht="15.75" customHeight="1" x14ac:dyDescent="0.25">
      <c r="A7" s="80"/>
      <c r="B7" s="80"/>
      <c r="C7" s="405"/>
      <c r="D7" s="199"/>
      <c r="E7" s="81"/>
      <c r="F7" s="81"/>
      <c r="G7" s="81"/>
      <c r="H7" s="142"/>
      <c r="I7" s="142"/>
      <c r="J7" s="396"/>
      <c r="K7" s="394"/>
      <c r="L7" s="395"/>
      <c r="M7" s="81"/>
      <c r="N7" s="142"/>
      <c r="O7" s="142"/>
      <c r="P7" s="396"/>
      <c r="Q7" s="394"/>
      <c r="R7" s="395"/>
      <c r="S7" s="81"/>
      <c r="T7" s="142"/>
      <c r="U7" s="142"/>
      <c r="V7" s="288"/>
      <c r="W7" s="396"/>
      <c r="X7" s="394"/>
      <c r="Y7" s="395"/>
      <c r="Z7" s="81"/>
      <c r="AA7" s="142"/>
      <c r="AB7" s="142"/>
      <c r="AC7" s="288"/>
      <c r="AD7" s="396"/>
      <c r="AE7" s="394"/>
      <c r="AF7" s="395"/>
      <c r="AG7" s="81"/>
      <c r="AH7" s="142"/>
      <c r="AI7" s="142"/>
      <c r="AJ7" s="288"/>
      <c r="AK7" s="396"/>
      <c r="AL7" s="394"/>
      <c r="AM7" s="395"/>
      <c r="AN7" s="81"/>
      <c r="AO7" s="142"/>
      <c r="AP7" s="142"/>
      <c r="AQ7" s="288"/>
      <c r="AR7" s="396"/>
      <c r="AS7" s="394"/>
      <c r="AT7" s="395"/>
      <c r="AU7" s="81"/>
      <c r="AV7" s="142"/>
      <c r="AW7" s="142"/>
      <c r="AX7" s="288"/>
      <c r="AY7" s="396"/>
      <c r="AZ7" s="394"/>
      <c r="BA7" s="395"/>
      <c r="BB7" s="81"/>
      <c r="BC7" s="142"/>
      <c r="BD7" s="142"/>
      <c r="BE7" s="288"/>
      <c r="BF7" s="396" t="s">
        <v>2018</v>
      </c>
      <c r="BG7" s="394"/>
      <c r="BH7" s="395"/>
      <c r="BI7" s="83"/>
      <c r="BJ7" s="83"/>
      <c r="BK7" s="83"/>
      <c r="BL7" s="163"/>
      <c r="BM7" s="290" t="s">
        <v>547</v>
      </c>
      <c r="BN7" s="83"/>
      <c r="BO7" s="83"/>
      <c r="BP7" s="83"/>
      <c r="BQ7" s="83"/>
      <c r="BR7" s="83"/>
      <c r="BS7" s="163"/>
      <c r="BT7" s="290" t="s">
        <v>523</v>
      </c>
      <c r="BU7" s="83"/>
      <c r="BV7" s="83"/>
      <c r="BW7" s="83"/>
      <c r="BX7" s="83"/>
      <c r="BY7" s="83"/>
      <c r="BZ7" s="83"/>
      <c r="CA7" s="88"/>
      <c r="CB7" s="297" t="s">
        <v>367</v>
      </c>
      <c r="CC7" s="83"/>
      <c r="CD7" s="83"/>
      <c r="CE7" s="83"/>
      <c r="CF7" s="83"/>
      <c r="CG7" s="83"/>
      <c r="CH7" s="83"/>
      <c r="CI7" s="88"/>
      <c r="CJ7" s="297" t="s">
        <v>369</v>
      </c>
      <c r="CK7" s="83"/>
      <c r="CL7" s="83"/>
      <c r="CM7" s="83"/>
      <c r="CN7" s="83"/>
      <c r="CO7" s="83"/>
      <c r="CP7" s="83"/>
      <c r="CQ7" s="83"/>
      <c r="CR7" s="88"/>
      <c r="CS7" s="297" t="s">
        <v>375</v>
      </c>
      <c r="CT7" s="83"/>
      <c r="CU7" s="83"/>
      <c r="CV7" s="83"/>
      <c r="CW7" s="83"/>
      <c r="CX7" s="83"/>
      <c r="CY7" s="88"/>
      <c r="CZ7" s="297" t="s">
        <v>543</v>
      </c>
      <c r="DA7" s="83"/>
      <c r="DB7" s="83"/>
      <c r="DC7" s="83"/>
      <c r="DD7" s="83"/>
      <c r="DE7" s="83"/>
      <c r="DF7" s="83"/>
      <c r="DG7" s="83"/>
      <c r="DH7" s="88"/>
      <c r="DI7" s="297" t="s">
        <v>2217</v>
      </c>
      <c r="DJ7" s="83"/>
      <c r="DK7" s="83"/>
      <c r="DL7" s="83"/>
      <c r="DM7" s="83"/>
      <c r="DN7" s="83"/>
      <c r="DO7" s="83"/>
      <c r="DP7" s="83"/>
      <c r="DQ7" s="83"/>
      <c r="DR7" s="88"/>
      <c r="DS7" s="297"/>
      <c r="DT7" s="83"/>
    </row>
    <row r="8" spans="1:130" s="120" customFormat="1" ht="15.75" customHeight="1" x14ac:dyDescent="0.25">
      <c r="A8" s="115"/>
      <c r="B8" s="115"/>
      <c r="C8" s="407" t="s">
        <v>358</v>
      </c>
      <c r="D8" s="200"/>
      <c r="E8" s="116"/>
      <c r="F8" s="116"/>
      <c r="G8" s="116"/>
      <c r="H8" s="141"/>
      <c r="I8" s="141"/>
      <c r="J8" s="119"/>
      <c r="K8" s="119"/>
      <c r="L8" s="119"/>
      <c r="M8" s="116"/>
      <c r="N8" s="141"/>
      <c r="O8" s="141"/>
      <c r="P8" s="119"/>
      <c r="Q8" s="119"/>
      <c r="R8" s="119"/>
      <c r="S8" s="116"/>
      <c r="T8" s="141"/>
      <c r="U8" s="141"/>
      <c r="V8" s="118"/>
      <c r="W8" s="119"/>
      <c r="X8" s="119"/>
      <c r="Y8" s="119"/>
      <c r="Z8" s="116"/>
      <c r="AA8" s="141"/>
      <c r="AB8" s="141"/>
      <c r="AC8" s="118"/>
      <c r="AD8" s="119"/>
      <c r="AE8" s="119"/>
      <c r="AF8" s="119"/>
      <c r="AG8" s="116"/>
      <c r="AH8" s="141"/>
      <c r="AI8" s="141"/>
      <c r="AJ8" s="118"/>
      <c r="AK8" s="119"/>
      <c r="AL8" s="119"/>
      <c r="AM8" s="119"/>
      <c r="AN8" s="116"/>
      <c r="AO8" s="141"/>
      <c r="AP8" s="141"/>
      <c r="AQ8" s="118"/>
      <c r="AR8" s="119"/>
      <c r="AS8" s="119"/>
      <c r="AT8" s="119"/>
      <c r="AU8" s="116"/>
      <c r="AV8" s="141"/>
      <c r="AW8" s="141"/>
      <c r="AX8" s="118"/>
      <c r="AY8" s="119"/>
      <c r="AZ8" s="119"/>
      <c r="BA8" s="119"/>
      <c r="BB8" s="116"/>
      <c r="BC8" s="141"/>
      <c r="BD8" s="141"/>
      <c r="BE8" s="118"/>
      <c r="BF8" s="119"/>
      <c r="BG8" s="119"/>
      <c r="BH8" s="119"/>
      <c r="BI8" s="119"/>
      <c r="BJ8" s="119"/>
      <c r="BK8" s="119"/>
      <c r="BL8" s="119"/>
      <c r="BM8" s="119"/>
      <c r="BN8" s="119"/>
      <c r="BO8" s="119"/>
      <c r="BP8" s="119"/>
      <c r="BQ8" s="119"/>
      <c r="BR8" s="119"/>
      <c r="BS8" s="164"/>
      <c r="BT8" s="291" t="s">
        <v>524</v>
      </c>
      <c r="BU8" s="119"/>
      <c r="BV8" s="119"/>
      <c r="BW8" s="119"/>
      <c r="BX8" s="119"/>
      <c r="BY8" s="119"/>
      <c r="BZ8" s="119"/>
      <c r="CA8" s="164"/>
      <c r="CB8" s="291" t="s">
        <v>526</v>
      </c>
      <c r="CC8" s="119"/>
      <c r="CD8" s="119"/>
      <c r="CE8" s="119"/>
      <c r="CF8" s="119"/>
      <c r="CG8" s="119"/>
      <c r="CH8" s="119"/>
      <c r="CI8" s="164"/>
      <c r="CJ8" s="291" t="s">
        <v>555</v>
      </c>
      <c r="CK8" s="119"/>
      <c r="CL8" s="119"/>
      <c r="CM8" s="119"/>
      <c r="CN8" s="119"/>
      <c r="CO8" s="119"/>
      <c r="CP8" s="119"/>
      <c r="CQ8" s="119"/>
      <c r="CR8" s="164"/>
      <c r="CS8" s="291" t="s">
        <v>1808</v>
      </c>
      <c r="CT8" s="119"/>
      <c r="CU8" s="119"/>
      <c r="CV8" s="119"/>
      <c r="CW8" s="119"/>
      <c r="CX8" s="119"/>
      <c r="CY8" s="119"/>
      <c r="CZ8" s="291" t="s">
        <v>2033</v>
      </c>
      <c r="DA8" s="119"/>
      <c r="DB8" s="119"/>
      <c r="DC8" s="119"/>
      <c r="DD8" s="119"/>
      <c r="DE8" s="119"/>
      <c r="DF8" s="119"/>
      <c r="DG8" s="119"/>
      <c r="DH8" s="119"/>
      <c r="DI8" s="291" t="s">
        <v>2033</v>
      </c>
      <c r="DJ8" s="119"/>
      <c r="DK8" s="119"/>
      <c r="DL8" s="119"/>
      <c r="DM8" s="119"/>
      <c r="DN8" s="119"/>
      <c r="DO8" s="119"/>
      <c r="DP8" s="119"/>
      <c r="DQ8" s="119"/>
      <c r="DR8" s="119"/>
      <c r="DS8" s="303"/>
      <c r="DT8" s="119"/>
      <c r="DV8" s="357"/>
      <c r="DX8" s="367"/>
      <c r="DZ8" s="373"/>
    </row>
    <row r="9" spans="1:130" s="120" customFormat="1" ht="15.75" customHeight="1" x14ac:dyDescent="0.25">
      <c r="A9" s="115"/>
      <c r="B9" s="115"/>
      <c r="C9" s="407"/>
      <c r="D9" s="200"/>
      <c r="E9" s="116"/>
      <c r="F9" s="116"/>
      <c r="G9" s="116"/>
      <c r="H9" s="141"/>
      <c r="I9" s="141"/>
      <c r="J9" s="119"/>
      <c r="K9" s="119"/>
      <c r="L9" s="119"/>
      <c r="M9" s="116"/>
      <c r="N9" s="141"/>
      <c r="O9" s="141"/>
      <c r="P9" s="119"/>
      <c r="Q9" s="119"/>
      <c r="R9" s="119"/>
      <c r="S9" s="116"/>
      <c r="T9" s="141"/>
      <c r="U9" s="141"/>
      <c r="V9" s="118"/>
      <c r="W9" s="119"/>
      <c r="X9" s="119"/>
      <c r="Y9" s="119"/>
      <c r="Z9" s="116"/>
      <c r="AA9" s="141"/>
      <c r="AB9" s="141"/>
      <c r="AC9" s="118"/>
      <c r="AD9" s="119"/>
      <c r="AE9" s="119"/>
      <c r="AF9" s="119"/>
      <c r="AG9" s="116"/>
      <c r="AH9" s="141"/>
      <c r="AI9" s="141"/>
      <c r="AJ9" s="118"/>
      <c r="AK9" s="119"/>
      <c r="AL9" s="119"/>
      <c r="AM9" s="119"/>
      <c r="AN9" s="116"/>
      <c r="AO9" s="141"/>
      <c r="AP9" s="141"/>
      <c r="AQ9" s="118"/>
      <c r="AR9" s="119"/>
      <c r="AS9" s="119"/>
      <c r="AT9" s="119"/>
      <c r="AU9" s="116"/>
      <c r="AV9" s="141"/>
      <c r="AW9" s="141"/>
      <c r="AX9" s="118"/>
      <c r="AY9" s="119"/>
      <c r="AZ9" s="119"/>
      <c r="BA9" s="119"/>
      <c r="BB9" s="116"/>
      <c r="BC9" s="141"/>
      <c r="BD9" s="141"/>
      <c r="BE9" s="118"/>
      <c r="BF9" s="119"/>
      <c r="BG9" s="119"/>
      <c r="BH9" s="119"/>
      <c r="BI9" s="119"/>
      <c r="BJ9" s="119"/>
      <c r="BK9" s="119"/>
      <c r="BL9" s="119"/>
      <c r="BM9" s="119"/>
      <c r="BN9" s="119"/>
      <c r="BO9" s="119"/>
      <c r="BP9" s="119"/>
      <c r="BQ9" s="119"/>
      <c r="BR9" s="119"/>
      <c r="BS9" s="172"/>
      <c r="BT9" s="292" t="s">
        <v>2029</v>
      </c>
      <c r="BU9" s="119"/>
      <c r="BV9" s="119"/>
      <c r="BW9" s="119"/>
      <c r="BX9" s="119"/>
      <c r="BY9" s="119"/>
      <c r="BZ9" s="119"/>
      <c r="CA9" s="164"/>
      <c r="CB9" s="291" t="s">
        <v>527</v>
      </c>
      <c r="CC9" s="119"/>
      <c r="CD9" s="119"/>
      <c r="CE9" s="119"/>
      <c r="CF9" s="119"/>
      <c r="CG9" s="119"/>
      <c r="CH9" s="119"/>
      <c r="CI9" s="164"/>
      <c r="CJ9" s="291" t="s">
        <v>556</v>
      </c>
      <c r="CK9" s="119"/>
      <c r="CL9" s="119"/>
      <c r="CM9" s="119"/>
      <c r="CN9" s="119"/>
      <c r="CO9" s="119"/>
      <c r="CP9" s="119"/>
      <c r="CQ9" s="119"/>
      <c r="CR9" s="164"/>
      <c r="CS9" s="291" t="s">
        <v>1809</v>
      </c>
      <c r="CT9" s="119"/>
      <c r="CU9" s="119"/>
      <c r="CV9" s="119"/>
      <c r="CW9" s="119"/>
      <c r="CX9" s="119"/>
      <c r="CY9" s="119"/>
      <c r="CZ9" s="303"/>
      <c r="DA9" s="119"/>
      <c r="DB9" s="119"/>
      <c r="DC9" s="119"/>
      <c r="DD9" s="119"/>
      <c r="DE9" s="119"/>
      <c r="DF9" s="119"/>
      <c r="DG9" s="119"/>
      <c r="DH9" s="119"/>
      <c r="DI9" s="303"/>
      <c r="DJ9" s="119"/>
      <c r="DK9" s="119"/>
      <c r="DL9" s="119"/>
      <c r="DM9" s="119"/>
      <c r="DN9" s="119"/>
      <c r="DO9" s="119"/>
      <c r="DP9" s="119"/>
      <c r="DQ9" s="119"/>
      <c r="DR9" s="119"/>
      <c r="DS9" s="303"/>
      <c r="DT9" s="119"/>
      <c r="DV9" s="357"/>
      <c r="DX9" s="367"/>
      <c r="DZ9" s="373"/>
    </row>
    <row r="10" spans="1:130" s="129" customFormat="1" ht="15.75" customHeight="1" x14ac:dyDescent="0.25">
      <c r="A10" s="124"/>
      <c r="B10" s="124"/>
      <c r="C10" s="406" t="s">
        <v>359</v>
      </c>
      <c r="D10" s="201"/>
      <c r="E10" s="125"/>
      <c r="F10" s="125"/>
      <c r="G10" s="125"/>
      <c r="H10" s="140"/>
      <c r="I10" s="140"/>
      <c r="J10" s="293"/>
      <c r="K10" s="128"/>
      <c r="L10" s="128"/>
      <c r="M10" s="125"/>
      <c r="N10" s="140"/>
      <c r="O10" s="140"/>
      <c r="P10" s="293"/>
      <c r="Q10" s="128"/>
      <c r="R10" s="128"/>
      <c r="S10" s="125"/>
      <c r="T10" s="140"/>
      <c r="U10" s="140"/>
      <c r="V10" s="127"/>
      <c r="W10" s="293"/>
      <c r="X10" s="128"/>
      <c r="Y10" s="128"/>
      <c r="Z10" s="125"/>
      <c r="AA10" s="140"/>
      <c r="AB10" s="140"/>
      <c r="AC10" s="127"/>
      <c r="AD10" s="293"/>
      <c r="AE10" s="128"/>
      <c r="AF10" s="128"/>
      <c r="AG10" s="125"/>
      <c r="AH10" s="140"/>
      <c r="AI10" s="140"/>
      <c r="AJ10" s="127"/>
      <c r="AK10" s="293"/>
      <c r="AL10" s="128"/>
      <c r="AM10" s="128"/>
      <c r="AN10" s="125"/>
      <c r="AO10" s="140"/>
      <c r="AP10" s="140"/>
      <c r="AQ10" s="127"/>
      <c r="AR10" s="293"/>
      <c r="AS10" s="128"/>
      <c r="AT10" s="128"/>
      <c r="AU10" s="125"/>
      <c r="AV10" s="140"/>
      <c r="AW10" s="140"/>
      <c r="AX10" s="127"/>
      <c r="AY10" s="293"/>
      <c r="AZ10" s="128"/>
      <c r="BA10" s="128"/>
      <c r="BB10" s="125"/>
      <c r="BC10" s="140"/>
      <c r="BD10" s="140"/>
      <c r="BE10" s="127"/>
      <c r="BF10" s="293" t="s">
        <v>2021</v>
      </c>
      <c r="BG10" s="128"/>
      <c r="BH10" s="128"/>
      <c r="BI10" s="128"/>
      <c r="BJ10" s="128"/>
      <c r="BK10" s="128"/>
      <c r="BL10" s="128"/>
      <c r="BM10" s="293" t="s">
        <v>2022</v>
      </c>
      <c r="BN10" s="128"/>
      <c r="BO10" s="128"/>
      <c r="BP10" s="128"/>
      <c r="BQ10" s="128"/>
      <c r="BR10" s="128"/>
      <c r="BS10" s="173"/>
      <c r="BT10" s="293" t="s">
        <v>438</v>
      </c>
      <c r="BU10" s="128"/>
      <c r="BV10" s="128"/>
      <c r="BW10" s="128"/>
      <c r="BX10" s="128"/>
      <c r="BY10" s="128"/>
      <c r="BZ10" s="128"/>
      <c r="CA10" s="173"/>
      <c r="CB10" s="293" t="s">
        <v>528</v>
      </c>
      <c r="CC10" s="128"/>
      <c r="CD10" s="128"/>
      <c r="CE10" s="128"/>
      <c r="CF10" s="128"/>
      <c r="CG10" s="128"/>
      <c r="CH10" s="128"/>
      <c r="CI10" s="173"/>
      <c r="CJ10" s="293" t="s">
        <v>530</v>
      </c>
      <c r="CK10" s="128"/>
      <c r="CL10" s="128"/>
      <c r="CM10" s="128"/>
      <c r="CN10" s="128"/>
      <c r="CO10" s="128"/>
      <c r="CP10" s="128"/>
      <c r="CQ10" s="128"/>
      <c r="CR10" s="173"/>
      <c r="CS10" s="293" t="s">
        <v>532</v>
      </c>
      <c r="CT10" s="128"/>
      <c r="CU10" s="128"/>
      <c r="CV10" s="128"/>
      <c r="CW10" s="128"/>
      <c r="CX10" s="128"/>
      <c r="CY10" s="128"/>
      <c r="CZ10" s="293" t="s">
        <v>2031</v>
      </c>
      <c r="DA10" s="128"/>
      <c r="DB10" s="128"/>
      <c r="DC10" s="128"/>
      <c r="DD10" s="128"/>
      <c r="DE10" s="128"/>
      <c r="DF10" s="128"/>
      <c r="DG10" s="128"/>
      <c r="DH10" s="128"/>
      <c r="DI10" s="293" t="s">
        <v>2212</v>
      </c>
      <c r="DJ10" s="128"/>
      <c r="DK10" s="128"/>
      <c r="DL10" s="128"/>
      <c r="DM10" s="128"/>
      <c r="DN10" s="128"/>
      <c r="DO10" s="128"/>
      <c r="DP10" s="128"/>
      <c r="DQ10" s="128"/>
      <c r="DR10" s="128"/>
      <c r="DS10" s="304"/>
      <c r="DT10" s="128"/>
      <c r="DV10" s="358"/>
      <c r="DX10" s="368"/>
      <c r="DZ10" s="374"/>
    </row>
    <row r="11" spans="1:130" s="129" customFormat="1" ht="15.75" customHeight="1" x14ac:dyDescent="0.25">
      <c r="A11" s="124"/>
      <c r="B11" s="124"/>
      <c r="C11" s="406"/>
      <c r="D11" s="201"/>
      <c r="E11" s="125"/>
      <c r="F11" s="125"/>
      <c r="G11" s="125"/>
      <c r="H11" s="140"/>
      <c r="I11" s="140"/>
      <c r="J11" s="293"/>
      <c r="K11" s="128"/>
      <c r="L11" s="128"/>
      <c r="M11" s="125"/>
      <c r="N11" s="140"/>
      <c r="O11" s="140"/>
      <c r="P11" s="293"/>
      <c r="Q11" s="128"/>
      <c r="R11" s="128"/>
      <c r="S11" s="125"/>
      <c r="T11" s="140"/>
      <c r="U11" s="140"/>
      <c r="V11" s="127"/>
      <c r="W11" s="293"/>
      <c r="X11" s="128"/>
      <c r="Y11" s="128"/>
      <c r="Z11" s="125"/>
      <c r="AA11" s="140"/>
      <c r="AB11" s="140"/>
      <c r="AC11" s="127"/>
      <c r="AD11" s="293"/>
      <c r="AE11" s="128"/>
      <c r="AF11" s="128"/>
      <c r="AG11" s="125"/>
      <c r="AH11" s="140"/>
      <c r="AI11" s="140"/>
      <c r="AJ11" s="127"/>
      <c r="AK11" s="293"/>
      <c r="AL11" s="128"/>
      <c r="AM11" s="128"/>
      <c r="AN11" s="125"/>
      <c r="AO11" s="140"/>
      <c r="AP11" s="140"/>
      <c r="AQ11" s="127"/>
      <c r="AR11" s="293"/>
      <c r="AS11" s="128"/>
      <c r="AT11" s="128"/>
      <c r="AU11" s="125"/>
      <c r="AV11" s="140"/>
      <c r="AW11" s="140"/>
      <c r="AX11" s="127"/>
      <c r="AY11" s="293"/>
      <c r="AZ11" s="128"/>
      <c r="BA11" s="128"/>
      <c r="BB11" s="125"/>
      <c r="BC11" s="140"/>
      <c r="BD11" s="140"/>
      <c r="BE11" s="127"/>
      <c r="BF11" s="293" t="s">
        <v>2024</v>
      </c>
      <c r="BG11" s="128"/>
      <c r="BH11" s="128"/>
      <c r="BI11" s="128"/>
      <c r="BJ11" s="128"/>
      <c r="BK11" s="128"/>
      <c r="BL11" s="128"/>
      <c r="BM11" s="293" t="s">
        <v>2023</v>
      </c>
      <c r="BN11" s="128"/>
      <c r="BO11" s="128"/>
      <c r="BP11" s="128"/>
      <c r="BQ11" s="128"/>
      <c r="BR11" s="128"/>
      <c r="BS11" s="173"/>
      <c r="BT11" s="293" t="s">
        <v>525</v>
      </c>
      <c r="BU11" s="128"/>
      <c r="BV11" s="128"/>
      <c r="BW11" s="128"/>
      <c r="BX11" s="128"/>
      <c r="BY11" s="128"/>
      <c r="BZ11" s="128"/>
      <c r="CA11" s="173"/>
      <c r="CB11" s="293" t="s">
        <v>529</v>
      </c>
      <c r="CC11" s="128"/>
      <c r="CD11" s="128"/>
      <c r="CE11" s="128"/>
      <c r="CF11" s="128"/>
      <c r="CG11" s="128"/>
      <c r="CH11" s="128"/>
      <c r="CI11" s="173"/>
      <c r="CJ11" s="293" t="s">
        <v>531</v>
      </c>
      <c r="CK11" s="128"/>
      <c r="CL11" s="128"/>
      <c r="CM11" s="128"/>
      <c r="CN11" s="128"/>
      <c r="CO11" s="128"/>
      <c r="CP11" s="128"/>
      <c r="CQ11" s="128"/>
      <c r="CR11" s="175"/>
      <c r="CS11" s="301" t="s">
        <v>533</v>
      </c>
      <c r="CT11" s="128"/>
      <c r="CU11" s="128"/>
      <c r="CV11" s="128"/>
      <c r="CW11" s="128"/>
      <c r="CX11" s="128"/>
      <c r="CY11" s="128"/>
      <c r="CZ11" s="301" t="s">
        <v>2032</v>
      </c>
      <c r="DA11" s="128"/>
      <c r="DB11" s="128"/>
      <c r="DC11" s="128"/>
      <c r="DD11" s="128"/>
      <c r="DE11" s="128"/>
      <c r="DF11" s="128"/>
      <c r="DG11" s="128"/>
      <c r="DH11" s="128"/>
      <c r="DI11" s="301" t="s">
        <v>2213</v>
      </c>
      <c r="DJ11" s="128"/>
      <c r="DK11" s="128"/>
      <c r="DL11" s="128"/>
      <c r="DM11" s="128"/>
      <c r="DN11" s="128"/>
      <c r="DO11" s="128"/>
      <c r="DP11" s="128"/>
      <c r="DQ11" s="128"/>
      <c r="DR11" s="128"/>
      <c r="DS11" s="304"/>
      <c r="DT11" s="128"/>
      <c r="DV11" s="358"/>
      <c r="DX11" s="368"/>
      <c r="DZ11" s="374"/>
    </row>
    <row r="12" spans="1:130" ht="15.75" customHeight="1" x14ac:dyDescent="0.25">
      <c r="A12" s="80"/>
      <c r="B12" s="80"/>
      <c r="C12" s="405" t="s">
        <v>360</v>
      </c>
      <c r="D12" s="199"/>
      <c r="E12" s="82"/>
      <c r="F12" s="82"/>
      <c r="G12" s="82"/>
      <c r="H12" s="144"/>
      <c r="I12" s="144"/>
      <c r="J12" s="290"/>
      <c r="K12" s="83"/>
      <c r="L12" s="83"/>
      <c r="M12" s="82"/>
      <c r="N12" s="144"/>
      <c r="O12" s="144"/>
      <c r="P12" s="290"/>
      <c r="Q12" s="83"/>
      <c r="R12" s="83"/>
      <c r="S12" s="82"/>
      <c r="T12" s="144"/>
      <c r="U12" s="144"/>
      <c r="V12" s="84"/>
      <c r="W12" s="290"/>
      <c r="X12" s="83"/>
      <c r="Y12" s="83"/>
      <c r="Z12" s="82"/>
      <c r="AA12" s="144"/>
      <c r="AB12" s="144"/>
      <c r="AC12" s="84"/>
      <c r="AD12" s="290"/>
      <c r="AE12" s="83"/>
      <c r="AF12" s="83"/>
      <c r="AG12" s="82"/>
      <c r="AH12" s="144"/>
      <c r="AI12" s="144"/>
      <c r="AJ12" s="84"/>
      <c r="AK12" s="290"/>
      <c r="AL12" s="83"/>
      <c r="AM12" s="83"/>
      <c r="AN12" s="82"/>
      <c r="AO12" s="144"/>
      <c r="AP12" s="144"/>
      <c r="AQ12" s="84"/>
      <c r="AR12" s="290"/>
      <c r="AS12" s="83"/>
      <c r="AT12" s="83"/>
      <c r="AU12" s="82"/>
      <c r="AV12" s="144"/>
      <c r="AW12" s="144"/>
      <c r="AX12" s="84"/>
      <c r="AY12" s="290"/>
      <c r="AZ12" s="83"/>
      <c r="BA12" s="83"/>
      <c r="BB12" s="82"/>
      <c r="BC12" s="144"/>
      <c r="BD12" s="144"/>
      <c r="BE12" s="84"/>
      <c r="BF12" s="290" t="s">
        <v>2025</v>
      </c>
      <c r="BG12" s="83"/>
      <c r="BH12" s="83"/>
      <c r="BI12" s="83"/>
      <c r="BJ12" s="83"/>
      <c r="BK12" s="83"/>
      <c r="BL12" s="83"/>
      <c r="BM12" s="290" t="s">
        <v>2027</v>
      </c>
      <c r="BN12" s="83"/>
      <c r="BO12" s="83"/>
      <c r="BP12" s="83"/>
      <c r="BQ12" s="83"/>
      <c r="BR12" s="83"/>
      <c r="BS12" s="163"/>
      <c r="BT12" s="290" t="s">
        <v>552</v>
      </c>
      <c r="BU12" s="83"/>
      <c r="BV12" s="83"/>
      <c r="BW12" s="83"/>
      <c r="BX12" s="83"/>
      <c r="BY12" s="83"/>
      <c r="BZ12" s="83"/>
      <c r="CA12" s="163"/>
      <c r="CB12" s="290" t="s">
        <v>538</v>
      </c>
      <c r="CC12" s="83"/>
      <c r="CD12" s="83"/>
      <c r="CE12" s="83"/>
      <c r="CF12" s="83"/>
      <c r="CG12" s="83"/>
      <c r="CH12" s="83"/>
      <c r="CI12" s="87"/>
      <c r="CJ12" s="296" t="s">
        <v>534</v>
      </c>
      <c r="CK12" s="83"/>
      <c r="CL12" s="83"/>
      <c r="CM12" s="83"/>
      <c r="CN12" s="83"/>
      <c r="CO12" s="83"/>
      <c r="CP12" s="83"/>
      <c r="CQ12" s="83"/>
      <c r="CR12" s="87"/>
      <c r="CS12" s="296" t="s">
        <v>536</v>
      </c>
      <c r="CT12" s="83"/>
      <c r="CU12" s="83"/>
      <c r="CV12" s="83"/>
      <c r="CW12" s="83"/>
      <c r="CX12" s="83"/>
      <c r="CY12" s="83"/>
      <c r="CZ12" s="296" t="s">
        <v>1812</v>
      </c>
      <c r="DA12" s="83"/>
      <c r="DB12" s="83"/>
      <c r="DC12" s="83"/>
      <c r="DD12" s="83"/>
      <c r="DE12" s="83"/>
      <c r="DF12" s="83"/>
      <c r="DG12" s="83"/>
      <c r="DH12" s="87"/>
      <c r="DI12" s="296" t="s">
        <v>1806</v>
      </c>
      <c r="DJ12" s="83"/>
      <c r="DK12" s="83"/>
      <c r="DL12" s="83"/>
      <c r="DM12" s="83"/>
      <c r="DN12" s="83"/>
      <c r="DO12" s="83"/>
      <c r="DP12" s="83"/>
      <c r="DQ12" s="83"/>
      <c r="DR12" s="87"/>
      <c r="DS12" s="296"/>
      <c r="DT12" s="83"/>
    </row>
    <row r="13" spans="1:130" ht="15.75" customHeight="1" x14ac:dyDescent="0.25">
      <c r="A13" s="80"/>
      <c r="B13" s="80"/>
      <c r="C13" s="405"/>
      <c r="D13" s="199"/>
      <c r="E13" s="82"/>
      <c r="F13" s="82"/>
      <c r="G13" s="82"/>
      <c r="H13" s="144"/>
      <c r="I13" s="144"/>
      <c r="J13" s="290"/>
      <c r="K13" s="83"/>
      <c r="L13" s="83"/>
      <c r="M13" s="82"/>
      <c r="N13" s="144"/>
      <c r="O13" s="144"/>
      <c r="P13" s="290"/>
      <c r="Q13" s="83"/>
      <c r="R13" s="83"/>
      <c r="S13" s="82"/>
      <c r="T13" s="144"/>
      <c r="U13" s="144"/>
      <c r="V13" s="84"/>
      <c r="W13" s="290"/>
      <c r="X13" s="83"/>
      <c r="Y13" s="83"/>
      <c r="Z13" s="82"/>
      <c r="AA13" s="144"/>
      <c r="AB13" s="144"/>
      <c r="AC13" s="84"/>
      <c r="AD13" s="290"/>
      <c r="AE13" s="83"/>
      <c r="AF13" s="83"/>
      <c r="AG13" s="82"/>
      <c r="AH13" s="144"/>
      <c r="AI13" s="144"/>
      <c r="AJ13" s="84"/>
      <c r="AK13" s="290"/>
      <c r="AL13" s="83"/>
      <c r="AM13" s="83"/>
      <c r="AN13" s="82"/>
      <c r="AO13" s="144"/>
      <c r="AP13" s="144"/>
      <c r="AQ13" s="84"/>
      <c r="AR13" s="290"/>
      <c r="AS13" s="83"/>
      <c r="AT13" s="83"/>
      <c r="AU13" s="82"/>
      <c r="AV13" s="144"/>
      <c r="AW13" s="144"/>
      <c r="AX13" s="84"/>
      <c r="AY13" s="290"/>
      <c r="AZ13" s="83"/>
      <c r="BA13" s="83"/>
      <c r="BB13" s="82"/>
      <c r="BC13" s="144"/>
      <c r="BD13" s="144"/>
      <c r="BE13" s="84"/>
      <c r="BF13" s="290" t="s">
        <v>2026</v>
      </c>
      <c r="BG13" s="83"/>
      <c r="BH13" s="83"/>
      <c r="BI13" s="83"/>
      <c r="BJ13" s="83"/>
      <c r="BK13" s="83"/>
      <c r="BL13" s="83"/>
      <c r="BM13" s="290" t="s">
        <v>2028</v>
      </c>
      <c r="BN13" s="83"/>
      <c r="BO13" s="83"/>
      <c r="BP13" s="83"/>
      <c r="BQ13" s="83"/>
      <c r="BR13" s="83"/>
      <c r="BS13" s="163"/>
      <c r="BT13" s="290" t="s">
        <v>551</v>
      </c>
      <c r="BU13" s="83"/>
      <c r="BV13" s="83"/>
      <c r="BW13" s="83"/>
      <c r="BX13" s="83"/>
      <c r="BY13" s="83"/>
      <c r="BZ13" s="83"/>
      <c r="CA13" s="163"/>
      <c r="CB13" s="290" t="s">
        <v>539</v>
      </c>
      <c r="CC13" s="83"/>
      <c r="CD13" s="83"/>
      <c r="CE13" s="83"/>
      <c r="CF13" s="83"/>
      <c r="CG13" s="83"/>
      <c r="CH13" s="83"/>
      <c r="CI13" s="88"/>
      <c r="CJ13" s="297" t="s">
        <v>535</v>
      </c>
      <c r="CK13" s="83"/>
      <c r="CL13" s="83"/>
      <c r="CM13" s="83"/>
      <c r="CN13" s="83"/>
      <c r="CO13" s="83"/>
      <c r="CP13" s="83"/>
      <c r="CQ13" s="83"/>
      <c r="CR13" s="88"/>
      <c r="CS13" s="297" t="s">
        <v>537</v>
      </c>
      <c r="CT13" s="83"/>
      <c r="CU13" s="83"/>
      <c r="CV13" s="83"/>
      <c r="CW13" s="83"/>
      <c r="CX13" s="83"/>
      <c r="CY13" s="83"/>
      <c r="CZ13" s="305"/>
      <c r="DA13" s="83"/>
      <c r="DB13" s="83"/>
      <c r="DC13" s="83"/>
      <c r="DD13" s="83"/>
      <c r="DE13" s="83"/>
      <c r="DF13" s="83"/>
      <c r="DG13" s="83"/>
      <c r="DH13" s="88"/>
      <c r="DI13" s="297" t="s">
        <v>1807</v>
      </c>
      <c r="DJ13" s="83"/>
      <c r="DK13" s="83"/>
      <c r="DL13" s="83"/>
      <c r="DM13" s="83"/>
      <c r="DN13" s="83"/>
      <c r="DO13" s="83"/>
      <c r="DP13" s="83"/>
      <c r="DQ13" s="83"/>
      <c r="DR13" s="88"/>
      <c r="DS13" s="297"/>
      <c r="DT13" s="83"/>
    </row>
    <row r="14" spans="1:130" s="280" customFormat="1" ht="15.75" customHeight="1" x14ac:dyDescent="0.25">
      <c r="A14" s="274"/>
      <c r="B14" s="274"/>
      <c r="C14" s="409" t="s">
        <v>2004</v>
      </c>
      <c r="D14" s="275"/>
      <c r="E14" s="276"/>
      <c r="F14" s="276"/>
      <c r="G14" s="276"/>
      <c r="H14" s="277"/>
      <c r="I14" s="277"/>
      <c r="J14" s="279"/>
      <c r="K14" s="279"/>
      <c r="L14" s="279"/>
      <c r="M14" s="276"/>
      <c r="N14" s="277"/>
      <c r="O14" s="277"/>
      <c r="P14" s="279"/>
      <c r="Q14" s="279"/>
      <c r="R14" s="279"/>
      <c r="S14" s="276"/>
      <c r="T14" s="277"/>
      <c r="U14" s="277"/>
      <c r="V14" s="278"/>
      <c r="W14" s="279"/>
      <c r="X14" s="279"/>
      <c r="Y14" s="279"/>
      <c r="Z14" s="276"/>
      <c r="AA14" s="277"/>
      <c r="AB14" s="277"/>
      <c r="AC14" s="278"/>
      <c r="AD14" s="279"/>
      <c r="AE14" s="279"/>
      <c r="AF14" s="279"/>
      <c r="AG14" s="276"/>
      <c r="AH14" s="277"/>
      <c r="AI14" s="277"/>
      <c r="AJ14" s="278"/>
      <c r="AK14" s="279"/>
      <c r="AL14" s="279"/>
      <c r="AM14" s="279"/>
      <c r="AN14" s="276"/>
      <c r="AO14" s="277"/>
      <c r="AP14" s="277"/>
      <c r="AQ14" s="278"/>
      <c r="AR14" s="279"/>
      <c r="AS14" s="279"/>
      <c r="AT14" s="279"/>
      <c r="AU14" s="276"/>
      <c r="AV14" s="277"/>
      <c r="AW14" s="277"/>
      <c r="AX14" s="278"/>
      <c r="AY14" s="279"/>
      <c r="AZ14" s="279"/>
      <c r="BA14" s="279"/>
      <c r="BB14" s="276"/>
      <c r="BC14" s="277"/>
      <c r="BD14" s="277"/>
      <c r="BE14" s="278"/>
      <c r="BF14" s="279"/>
      <c r="BG14" s="279"/>
      <c r="BH14" s="279"/>
      <c r="BI14" s="279"/>
      <c r="BJ14" s="279"/>
      <c r="BK14" s="279"/>
      <c r="BL14" s="279"/>
      <c r="BM14" s="279"/>
      <c r="BN14" s="279"/>
      <c r="BO14" s="279"/>
      <c r="BP14" s="279"/>
      <c r="BQ14" s="279"/>
      <c r="BR14" s="279"/>
      <c r="BS14" s="279"/>
      <c r="BT14" s="279"/>
      <c r="BU14" s="279"/>
      <c r="BV14" s="279"/>
      <c r="BW14" s="279"/>
      <c r="BX14" s="279"/>
      <c r="BY14" s="279"/>
      <c r="BZ14" s="279"/>
      <c r="CA14" s="285"/>
      <c r="CB14" s="298" t="s">
        <v>2005</v>
      </c>
      <c r="CC14" s="279"/>
      <c r="CD14" s="279"/>
      <c r="CE14" s="279"/>
      <c r="CF14" s="279"/>
      <c r="CG14" s="279"/>
      <c r="CH14" s="279"/>
      <c r="CI14" s="285"/>
      <c r="CJ14" s="298" t="s">
        <v>2006</v>
      </c>
      <c r="CK14" s="279"/>
      <c r="CL14" s="279"/>
      <c r="CM14" s="283"/>
      <c r="CN14" s="283"/>
      <c r="CO14" s="279"/>
      <c r="CP14" s="279"/>
      <c r="CQ14" s="279"/>
      <c r="CR14" s="279"/>
      <c r="CS14" s="302"/>
      <c r="CT14" s="279"/>
      <c r="CU14" s="279"/>
      <c r="CV14" s="279"/>
      <c r="CW14" s="279"/>
      <c r="CX14" s="279"/>
      <c r="CY14" s="285"/>
      <c r="CZ14" s="298" t="s">
        <v>2007</v>
      </c>
      <c r="DA14" s="279"/>
      <c r="DB14" s="279"/>
      <c r="DC14" s="279"/>
      <c r="DD14" s="281"/>
      <c r="DE14" s="279"/>
      <c r="DF14" s="279"/>
      <c r="DG14" s="279"/>
      <c r="DH14" s="279"/>
      <c r="DI14" s="298" t="s">
        <v>2034</v>
      </c>
      <c r="DJ14" s="279"/>
      <c r="DK14" s="279"/>
      <c r="DL14" s="279"/>
      <c r="DM14" s="279"/>
      <c r="DN14" s="279"/>
      <c r="DO14" s="279"/>
      <c r="DP14" s="279"/>
      <c r="DQ14" s="279"/>
      <c r="DR14" s="279"/>
      <c r="DS14" s="279"/>
      <c r="DT14" s="279"/>
      <c r="DV14" s="359"/>
      <c r="DX14" s="369"/>
      <c r="DZ14" s="375"/>
    </row>
    <row r="15" spans="1:130" s="280" customFormat="1" ht="15.75" customHeight="1" x14ac:dyDescent="0.25">
      <c r="A15" s="274"/>
      <c r="B15" s="274"/>
      <c r="C15" s="409"/>
      <c r="D15" s="275"/>
      <c r="E15" s="276"/>
      <c r="F15" s="276"/>
      <c r="G15" s="276"/>
      <c r="H15" s="277"/>
      <c r="I15" s="277"/>
      <c r="J15" s="279"/>
      <c r="K15" s="279"/>
      <c r="L15" s="279"/>
      <c r="M15" s="276"/>
      <c r="N15" s="277"/>
      <c r="O15" s="277"/>
      <c r="P15" s="279"/>
      <c r="Q15" s="279"/>
      <c r="R15" s="279"/>
      <c r="S15" s="276"/>
      <c r="T15" s="277"/>
      <c r="U15" s="277"/>
      <c r="V15" s="278"/>
      <c r="W15" s="279"/>
      <c r="X15" s="279"/>
      <c r="Y15" s="279"/>
      <c r="Z15" s="276"/>
      <c r="AA15" s="277"/>
      <c r="AB15" s="277"/>
      <c r="AC15" s="278"/>
      <c r="AD15" s="279"/>
      <c r="AE15" s="279"/>
      <c r="AF15" s="279"/>
      <c r="AG15" s="276"/>
      <c r="AH15" s="277"/>
      <c r="AI15" s="277"/>
      <c r="AJ15" s="278"/>
      <c r="AK15" s="279"/>
      <c r="AL15" s="279"/>
      <c r="AM15" s="279"/>
      <c r="AN15" s="276"/>
      <c r="AO15" s="277"/>
      <c r="AP15" s="277"/>
      <c r="AQ15" s="278"/>
      <c r="AR15" s="279"/>
      <c r="AS15" s="279"/>
      <c r="AT15" s="279"/>
      <c r="AU15" s="276"/>
      <c r="AV15" s="277"/>
      <c r="AW15" s="277"/>
      <c r="AX15" s="278"/>
      <c r="AY15" s="279"/>
      <c r="AZ15" s="279"/>
      <c r="BA15" s="279"/>
      <c r="BB15" s="276"/>
      <c r="BC15" s="277"/>
      <c r="BD15" s="277"/>
      <c r="BE15" s="278"/>
      <c r="BF15" s="279"/>
      <c r="BG15" s="279"/>
      <c r="BH15" s="279"/>
      <c r="BI15" s="279"/>
      <c r="BJ15" s="279"/>
      <c r="BK15" s="279"/>
      <c r="BL15" s="279"/>
      <c r="BM15" s="279"/>
      <c r="BN15" s="279"/>
      <c r="BO15" s="279"/>
      <c r="BP15" s="279"/>
      <c r="BQ15" s="279"/>
      <c r="BR15" s="279"/>
      <c r="BS15" s="279"/>
      <c r="BT15" s="279"/>
      <c r="BU15" s="279"/>
      <c r="BV15" s="279"/>
      <c r="BW15" s="279"/>
      <c r="BX15" s="279"/>
      <c r="BY15" s="279"/>
      <c r="BZ15" s="279"/>
      <c r="CA15" s="286"/>
      <c r="CB15" s="299" t="s">
        <v>2019</v>
      </c>
      <c r="CC15" s="279"/>
      <c r="CD15" s="279"/>
      <c r="CE15" s="279"/>
      <c r="CF15" s="279"/>
      <c r="CG15" s="279"/>
      <c r="CH15" s="279"/>
      <c r="CI15" s="286"/>
      <c r="CJ15" s="299" t="s">
        <v>2020</v>
      </c>
      <c r="CK15" s="279"/>
      <c r="CL15" s="279"/>
      <c r="CM15" s="284"/>
      <c r="CN15" s="284"/>
      <c r="CO15" s="279"/>
      <c r="CP15" s="279"/>
      <c r="CQ15" s="279"/>
      <c r="CR15" s="287"/>
      <c r="CS15" s="299" t="s">
        <v>1812</v>
      </c>
      <c r="CT15" s="279"/>
      <c r="CU15" s="279"/>
      <c r="CV15" s="279"/>
      <c r="CW15" s="279"/>
      <c r="CX15" s="279"/>
      <c r="CY15" s="287"/>
      <c r="CZ15" s="299" t="s">
        <v>2008</v>
      </c>
      <c r="DA15" s="279"/>
      <c r="DB15" s="279"/>
      <c r="DC15" s="279"/>
      <c r="DD15" s="282"/>
      <c r="DE15" s="279"/>
      <c r="DF15" s="279"/>
      <c r="DG15" s="279"/>
      <c r="DH15" s="279"/>
      <c r="DI15" s="279"/>
      <c r="DJ15" s="279"/>
      <c r="DK15" s="279"/>
      <c r="DL15" s="279"/>
      <c r="DM15" s="279"/>
      <c r="DN15" s="279"/>
      <c r="DO15" s="279"/>
      <c r="DP15" s="279"/>
      <c r="DQ15" s="279"/>
      <c r="DR15" s="279"/>
      <c r="DS15" s="279"/>
      <c r="DT15" s="279"/>
      <c r="DV15" s="359"/>
      <c r="DX15" s="369"/>
      <c r="DZ15" s="375"/>
    </row>
    <row r="16" spans="1:130" s="123" customFormat="1" ht="15.75" customHeight="1" x14ac:dyDescent="0.25">
      <c r="A16" s="121"/>
      <c r="B16" s="121"/>
      <c r="C16" s="408" t="s">
        <v>427</v>
      </c>
      <c r="D16" s="202"/>
      <c r="E16" s="130"/>
      <c r="F16" s="130"/>
      <c r="G16" s="130"/>
      <c r="H16" s="145"/>
      <c r="I16" s="145"/>
      <c r="J16" s="122"/>
      <c r="K16" s="122"/>
      <c r="L16" s="122"/>
      <c r="M16" s="130"/>
      <c r="N16" s="145"/>
      <c r="O16" s="145"/>
      <c r="P16" s="122"/>
      <c r="Q16" s="122"/>
      <c r="R16" s="122"/>
      <c r="S16" s="130"/>
      <c r="T16" s="145"/>
      <c r="U16" s="145"/>
      <c r="V16" s="132"/>
      <c r="W16" s="122"/>
      <c r="X16" s="122"/>
      <c r="Y16" s="122"/>
      <c r="Z16" s="130"/>
      <c r="AA16" s="145"/>
      <c r="AB16" s="145"/>
      <c r="AC16" s="132"/>
      <c r="AD16" s="122"/>
      <c r="AE16" s="122"/>
      <c r="AF16" s="122"/>
      <c r="AG16" s="130"/>
      <c r="AH16" s="145"/>
      <c r="AI16" s="145"/>
      <c r="AJ16" s="132"/>
      <c r="AK16" s="122"/>
      <c r="AL16" s="122"/>
      <c r="AM16" s="122"/>
      <c r="AN16" s="130"/>
      <c r="AO16" s="145"/>
      <c r="AP16" s="145"/>
      <c r="AQ16" s="132"/>
      <c r="AR16" s="122"/>
      <c r="AS16" s="122"/>
      <c r="AT16" s="122"/>
      <c r="AU16" s="130"/>
      <c r="AV16" s="145"/>
      <c r="AW16" s="145"/>
      <c r="AX16" s="132"/>
      <c r="AY16" s="122"/>
      <c r="AZ16" s="122"/>
      <c r="BA16" s="122"/>
      <c r="BB16" s="130"/>
      <c r="BC16" s="145"/>
      <c r="BD16" s="145"/>
      <c r="BE16" s="132"/>
      <c r="BF16" s="122"/>
      <c r="BG16" s="122"/>
      <c r="BH16" s="122"/>
      <c r="BI16" s="122"/>
      <c r="BJ16" s="122"/>
      <c r="BK16" s="122"/>
      <c r="BL16" s="122"/>
      <c r="BM16" s="122"/>
      <c r="BN16" s="122"/>
      <c r="BO16" s="122"/>
      <c r="BP16" s="122"/>
      <c r="BQ16" s="122"/>
      <c r="BR16" s="122"/>
      <c r="BS16" s="122"/>
      <c r="BT16" s="122"/>
      <c r="BU16" s="122"/>
      <c r="BV16" s="122"/>
      <c r="BW16" s="122"/>
      <c r="BX16" s="122"/>
      <c r="BY16" s="122"/>
      <c r="BZ16" s="122"/>
      <c r="CA16" s="174"/>
      <c r="CB16" s="122"/>
      <c r="CC16" s="122"/>
      <c r="CD16" s="122"/>
      <c r="CE16" s="122"/>
      <c r="CF16" s="122"/>
      <c r="CG16" s="122"/>
      <c r="CH16" s="122"/>
      <c r="CI16" s="122"/>
      <c r="CJ16" s="300"/>
      <c r="CK16" s="122"/>
      <c r="CL16" s="122"/>
      <c r="CM16" s="122"/>
      <c r="CN16" s="122"/>
      <c r="CO16" s="122"/>
      <c r="CP16" s="122"/>
      <c r="CQ16" s="122"/>
      <c r="CR16" s="122"/>
      <c r="CS16" s="122"/>
      <c r="CT16" s="122"/>
      <c r="CU16" s="122"/>
      <c r="CV16" s="122"/>
      <c r="CW16" s="122"/>
      <c r="CX16" s="122"/>
      <c r="CY16" s="122"/>
      <c r="CZ16" s="300"/>
      <c r="DA16" s="122"/>
      <c r="DB16" s="122"/>
      <c r="DC16" s="122"/>
      <c r="DD16" s="122"/>
      <c r="DE16" s="122"/>
      <c r="DF16" s="122"/>
      <c r="DG16" s="122"/>
      <c r="DH16" s="122"/>
      <c r="DI16" s="122"/>
      <c r="DJ16" s="122"/>
      <c r="DK16" s="122"/>
      <c r="DL16" s="122"/>
      <c r="DM16" s="122"/>
      <c r="DN16" s="122"/>
      <c r="DO16" s="122"/>
      <c r="DP16" s="122"/>
      <c r="DQ16" s="122"/>
      <c r="DR16" s="122"/>
      <c r="DS16" s="122"/>
      <c r="DT16" s="122"/>
      <c r="DV16" s="360"/>
      <c r="DX16" s="370"/>
      <c r="DZ16" s="376"/>
    </row>
    <row r="17" spans="1:130" s="123" customFormat="1" ht="15.75" customHeight="1" x14ac:dyDescent="0.25">
      <c r="A17" s="121"/>
      <c r="B17" s="121"/>
      <c r="C17" s="408"/>
      <c r="D17" s="202"/>
      <c r="E17" s="130"/>
      <c r="F17" s="130"/>
      <c r="G17" s="130"/>
      <c r="H17" s="145"/>
      <c r="I17" s="145"/>
      <c r="J17" s="122"/>
      <c r="K17" s="122"/>
      <c r="L17" s="122"/>
      <c r="M17" s="130"/>
      <c r="N17" s="145"/>
      <c r="O17" s="145"/>
      <c r="P17" s="122"/>
      <c r="Q17" s="122"/>
      <c r="R17" s="122"/>
      <c r="S17" s="130"/>
      <c r="T17" s="145"/>
      <c r="U17" s="145"/>
      <c r="V17" s="132"/>
      <c r="W17" s="122"/>
      <c r="X17" s="122"/>
      <c r="Y17" s="122"/>
      <c r="Z17" s="130"/>
      <c r="AA17" s="145"/>
      <c r="AB17" s="145"/>
      <c r="AC17" s="132"/>
      <c r="AD17" s="122"/>
      <c r="AE17" s="122"/>
      <c r="AF17" s="122"/>
      <c r="AG17" s="130"/>
      <c r="AH17" s="145"/>
      <c r="AI17" s="145"/>
      <c r="AJ17" s="132"/>
      <c r="AK17" s="122"/>
      <c r="AL17" s="122"/>
      <c r="AM17" s="122"/>
      <c r="AN17" s="130"/>
      <c r="AO17" s="145"/>
      <c r="AP17" s="145"/>
      <c r="AQ17" s="132"/>
      <c r="AR17" s="122"/>
      <c r="AS17" s="122"/>
      <c r="AT17" s="122"/>
      <c r="AU17" s="130"/>
      <c r="AV17" s="145"/>
      <c r="AW17" s="145"/>
      <c r="AX17" s="132"/>
      <c r="AY17" s="122"/>
      <c r="AZ17" s="122"/>
      <c r="BA17" s="122"/>
      <c r="BB17" s="130"/>
      <c r="BC17" s="145"/>
      <c r="BD17" s="145"/>
      <c r="BE17" s="132"/>
      <c r="BF17" s="122"/>
      <c r="BG17" s="122"/>
      <c r="BH17" s="122"/>
      <c r="BI17" s="122"/>
      <c r="BJ17" s="122"/>
      <c r="BK17" s="122"/>
      <c r="BL17" s="122"/>
      <c r="BM17" s="122"/>
      <c r="BN17" s="122"/>
      <c r="BO17" s="122"/>
      <c r="BP17" s="122"/>
      <c r="BQ17" s="122"/>
      <c r="BR17" s="122"/>
      <c r="BS17" s="122"/>
      <c r="BT17" s="122"/>
      <c r="BU17" s="122"/>
      <c r="BV17" s="122"/>
      <c r="BW17" s="122"/>
      <c r="BX17" s="122"/>
      <c r="BY17" s="122"/>
      <c r="BZ17" s="122"/>
      <c r="CA17" s="174"/>
      <c r="CB17" s="122"/>
      <c r="CC17" s="122"/>
      <c r="CD17" s="122"/>
      <c r="CE17" s="122"/>
      <c r="CF17" s="122"/>
      <c r="CG17" s="122"/>
      <c r="CH17" s="122"/>
      <c r="CI17" s="122"/>
      <c r="CJ17" s="300"/>
      <c r="CK17" s="122"/>
      <c r="CL17" s="122"/>
      <c r="CM17" s="122"/>
      <c r="CN17" s="122"/>
      <c r="CO17" s="122"/>
      <c r="CP17" s="122"/>
      <c r="CQ17" s="122"/>
      <c r="CR17" s="122"/>
      <c r="CS17" s="122"/>
      <c r="CT17" s="122"/>
      <c r="CU17" s="122"/>
      <c r="CV17" s="122"/>
      <c r="CW17" s="122"/>
      <c r="CX17" s="122"/>
      <c r="CY17" s="122"/>
      <c r="CZ17" s="300"/>
      <c r="DA17" s="122"/>
      <c r="DB17" s="122"/>
      <c r="DC17" s="122"/>
      <c r="DD17" s="122"/>
      <c r="DE17" s="122"/>
      <c r="DF17" s="122"/>
      <c r="DG17" s="122"/>
      <c r="DH17" s="122"/>
      <c r="DI17" s="122"/>
      <c r="DJ17" s="122"/>
      <c r="DK17" s="122"/>
      <c r="DL17" s="122"/>
      <c r="DM17" s="122"/>
      <c r="DN17" s="122"/>
      <c r="DO17" s="122"/>
      <c r="DP17" s="122"/>
      <c r="DQ17" s="122"/>
      <c r="DR17" s="122"/>
      <c r="DS17" s="122"/>
      <c r="DT17" s="122"/>
      <c r="DV17" s="360"/>
      <c r="DX17" s="370"/>
      <c r="DZ17" s="376"/>
    </row>
    <row r="18" spans="1:130" ht="19.5" customHeight="1" x14ac:dyDescent="0.25">
      <c r="A18" s="80"/>
      <c r="B18" s="80"/>
      <c r="C18" s="405" t="s">
        <v>428</v>
      </c>
      <c r="D18" s="199"/>
      <c r="E18" s="82"/>
      <c r="F18" s="82"/>
      <c r="G18" s="82"/>
      <c r="H18" s="144"/>
      <c r="I18" s="144"/>
      <c r="J18" s="83"/>
      <c r="K18" s="83"/>
      <c r="L18" s="83"/>
      <c r="M18" s="82"/>
      <c r="N18" s="144"/>
      <c r="O18" s="144"/>
      <c r="P18" s="83"/>
      <c r="Q18" s="83"/>
      <c r="R18" s="83"/>
      <c r="S18" s="82"/>
      <c r="T18" s="144"/>
      <c r="U18" s="144"/>
      <c r="V18" s="84"/>
      <c r="W18" s="83"/>
      <c r="X18" s="83"/>
      <c r="Y18" s="83"/>
      <c r="Z18" s="82"/>
      <c r="AA18" s="144"/>
      <c r="AB18" s="144"/>
      <c r="AC18" s="84"/>
      <c r="AD18" s="83"/>
      <c r="AE18" s="83"/>
      <c r="AF18" s="83"/>
      <c r="AG18" s="82"/>
      <c r="AH18" s="144"/>
      <c r="AI18" s="144"/>
      <c r="AJ18" s="84"/>
      <c r="AK18" s="83"/>
      <c r="AL18" s="83"/>
      <c r="AM18" s="83"/>
      <c r="AN18" s="82"/>
      <c r="AO18" s="144"/>
      <c r="AP18" s="144"/>
      <c r="AQ18" s="84"/>
      <c r="AR18" s="83"/>
      <c r="AS18" s="83"/>
      <c r="AT18" s="83"/>
      <c r="AU18" s="82"/>
      <c r="AV18" s="144"/>
      <c r="AW18" s="144"/>
      <c r="AX18" s="84"/>
      <c r="AY18" s="83"/>
      <c r="AZ18" s="83"/>
      <c r="BA18" s="83"/>
      <c r="BB18" s="82"/>
      <c r="BC18" s="144"/>
      <c r="BD18" s="144"/>
      <c r="BE18" s="84"/>
      <c r="BF18" s="83"/>
      <c r="BG18" s="83"/>
      <c r="BH18" s="83"/>
      <c r="BI18" s="83"/>
      <c r="BJ18" s="83"/>
      <c r="BK18" s="83"/>
      <c r="BL18" s="83"/>
      <c r="BM18" s="83"/>
      <c r="BN18" s="83"/>
      <c r="BO18" s="83"/>
      <c r="BP18" s="83"/>
      <c r="BQ18" s="83"/>
      <c r="BR18" s="83"/>
      <c r="BS18" s="83"/>
      <c r="BT18" s="83"/>
      <c r="BU18" s="83"/>
      <c r="BV18" s="83"/>
      <c r="BW18" s="83"/>
      <c r="BX18" s="83"/>
      <c r="BY18" s="83"/>
      <c r="BZ18" s="83"/>
      <c r="CA18" s="161"/>
      <c r="CB18" s="83"/>
      <c r="CC18" s="83"/>
      <c r="CD18" s="83"/>
      <c r="CE18" s="83"/>
      <c r="CF18" s="83"/>
      <c r="CG18" s="83"/>
      <c r="CH18" s="83"/>
      <c r="CI18" s="87"/>
      <c r="CJ18" s="296" t="s">
        <v>1793</v>
      </c>
      <c r="CK18" s="83"/>
      <c r="CL18" s="83"/>
      <c r="CM18" s="83"/>
      <c r="CN18" s="83"/>
      <c r="CO18" s="83"/>
      <c r="CP18" s="83"/>
      <c r="CQ18" s="83"/>
      <c r="CR18" s="83"/>
      <c r="CS18" s="83"/>
      <c r="CT18" s="83"/>
      <c r="CU18" s="83"/>
      <c r="CV18" s="83"/>
      <c r="CW18" s="83"/>
      <c r="CX18" s="83"/>
      <c r="CY18" s="87"/>
      <c r="CZ18" s="296" t="s">
        <v>1792</v>
      </c>
      <c r="DA18" s="83"/>
      <c r="DB18" s="83"/>
      <c r="DC18" s="83"/>
      <c r="DD18" s="83"/>
      <c r="DE18" s="83"/>
      <c r="DF18" s="83"/>
      <c r="DG18" s="83"/>
      <c r="DH18" s="83"/>
      <c r="DI18" s="83"/>
      <c r="DJ18" s="83"/>
      <c r="DK18" s="83"/>
      <c r="DL18" s="83"/>
      <c r="DM18" s="83"/>
      <c r="DN18" s="83"/>
      <c r="DO18" s="83"/>
      <c r="DP18" s="83"/>
      <c r="DQ18" s="83"/>
      <c r="DR18" s="83"/>
      <c r="DS18" s="83"/>
      <c r="DT18" s="83"/>
    </row>
    <row r="19" spans="1:130" ht="19.5" customHeight="1" x14ac:dyDescent="0.25">
      <c r="A19" s="80"/>
      <c r="B19" s="80"/>
      <c r="C19" s="405"/>
      <c r="D19" s="199"/>
      <c r="E19" s="82"/>
      <c r="F19" s="82"/>
      <c r="G19" s="82"/>
      <c r="H19" s="144"/>
      <c r="I19" s="144"/>
      <c r="J19" s="83"/>
      <c r="K19" s="83"/>
      <c r="L19" s="83"/>
      <c r="M19" s="82"/>
      <c r="N19" s="144"/>
      <c r="O19" s="144"/>
      <c r="P19" s="83"/>
      <c r="Q19" s="83"/>
      <c r="R19" s="83"/>
      <c r="S19" s="82"/>
      <c r="T19" s="144"/>
      <c r="U19" s="144"/>
      <c r="V19" s="84"/>
      <c r="W19" s="83"/>
      <c r="X19" s="83"/>
      <c r="Y19" s="83"/>
      <c r="Z19" s="82"/>
      <c r="AA19" s="144"/>
      <c r="AB19" s="144"/>
      <c r="AC19" s="84"/>
      <c r="AD19" s="83"/>
      <c r="AE19" s="83"/>
      <c r="AF19" s="83"/>
      <c r="AG19" s="82"/>
      <c r="AH19" s="144"/>
      <c r="AI19" s="144"/>
      <c r="AJ19" s="84"/>
      <c r="AK19" s="83"/>
      <c r="AL19" s="83"/>
      <c r="AM19" s="83"/>
      <c r="AN19" s="82"/>
      <c r="AO19" s="144"/>
      <c r="AP19" s="144"/>
      <c r="AQ19" s="84"/>
      <c r="AR19" s="83"/>
      <c r="AS19" s="83"/>
      <c r="AT19" s="83"/>
      <c r="AU19" s="82"/>
      <c r="AV19" s="144"/>
      <c r="AW19" s="144"/>
      <c r="AX19" s="84"/>
      <c r="AY19" s="83"/>
      <c r="AZ19" s="83"/>
      <c r="BA19" s="83"/>
      <c r="BB19" s="82"/>
      <c r="BC19" s="144"/>
      <c r="BD19" s="144"/>
      <c r="BE19" s="84"/>
      <c r="BF19" s="83"/>
      <c r="BG19" s="83"/>
      <c r="BH19" s="83"/>
      <c r="BI19" s="83"/>
      <c r="BJ19" s="83"/>
      <c r="BK19" s="83"/>
      <c r="BL19" s="83"/>
      <c r="BM19" s="83"/>
      <c r="BN19" s="83"/>
      <c r="BO19" s="83"/>
      <c r="BP19" s="83"/>
      <c r="BQ19" s="83"/>
      <c r="BR19" s="83"/>
      <c r="BS19" s="83"/>
      <c r="BT19" s="83"/>
      <c r="BU19" s="83"/>
      <c r="BV19" s="83"/>
      <c r="BW19" s="83"/>
      <c r="BX19" s="83"/>
      <c r="BY19" s="83"/>
      <c r="BZ19" s="83"/>
      <c r="CA19" s="83"/>
      <c r="CB19" s="83"/>
      <c r="CC19" s="83"/>
      <c r="CD19" s="83"/>
      <c r="CE19" s="83"/>
      <c r="CF19" s="83"/>
      <c r="CG19" s="83"/>
      <c r="CH19" s="83"/>
      <c r="CI19" s="87"/>
      <c r="CJ19" s="296" t="s">
        <v>1794</v>
      </c>
      <c r="CK19" s="83"/>
      <c r="CL19" s="83"/>
      <c r="CM19" s="83"/>
      <c r="CN19" s="83"/>
      <c r="CO19" s="83"/>
      <c r="CP19" s="83"/>
      <c r="CQ19" s="83"/>
      <c r="CR19" s="83"/>
      <c r="CS19" s="83"/>
      <c r="CT19" s="83"/>
      <c r="CU19" s="83"/>
      <c r="CV19" s="83"/>
      <c r="CW19" s="83"/>
      <c r="CX19" s="83"/>
      <c r="CY19" s="88"/>
      <c r="CZ19" s="297" t="s">
        <v>2003</v>
      </c>
      <c r="DA19" s="83"/>
      <c r="DB19" s="83"/>
      <c r="DC19" s="83"/>
      <c r="DD19" s="83"/>
      <c r="DE19" s="83"/>
      <c r="DF19" s="83"/>
      <c r="DG19" s="83"/>
      <c r="DH19" s="83"/>
      <c r="DI19" s="83"/>
      <c r="DJ19" s="83"/>
      <c r="DK19" s="83"/>
      <c r="DL19" s="83"/>
      <c r="DM19" s="83"/>
      <c r="DN19" s="83"/>
      <c r="DO19" s="83"/>
      <c r="DP19" s="83"/>
      <c r="DQ19" s="83"/>
      <c r="DR19" s="83"/>
      <c r="DS19" s="83"/>
      <c r="DT19" s="83"/>
    </row>
    <row r="20" spans="1:130" ht="11.25" customHeight="1" x14ac:dyDescent="0.25">
      <c r="A20" s="9"/>
      <c r="B20" s="9"/>
      <c r="C20" s="10"/>
      <c r="G20" s="397"/>
      <c r="H20" s="397"/>
      <c r="I20" s="397"/>
      <c r="M20" s="397"/>
      <c r="N20" s="397"/>
      <c r="O20" s="397"/>
      <c r="S20" s="397"/>
      <c r="T20" s="397"/>
      <c r="U20" s="397"/>
      <c r="V20" s="397"/>
      <c r="Z20" s="397"/>
      <c r="AA20" s="397"/>
      <c r="AB20" s="397"/>
      <c r="AC20" s="397"/>
      <c r="AG20" s="397"/>
      <c r="AH20" s="397"/>
      <c r="AI20" s="397"/>
      <c r="AJ20" s="397"/>
      <c r="AN20" s="397"/>
      <c r="AO20" s="397"/>
      <c r="AP20" s="397"/>
      <c r="AQ20" s="397"/>
      <c r="AU20" s="397"/>
      <c r="AV20" s="397"/>
      <c r="AW20" s="397"/>
      <c r="AX20" s="397"/>
      <c r="BB20" s="397"/>
      <c r="BC20" s="397"/>
      <c r="BD20" s="397"/>
      <c r="BE20" s="397"/>
    </row>
    <row r="21" spans="1:130" s="9" customFormat="1" ht="27.75" customHeight="1" x14ac:dyDescent="0.25">
      <c r="A21" s="426" t="s">
        <v>12</v>
      </c>
      <c r="B21" s="426" t="s">
        <v>12</v>
      </c>
      <c r="C21" s="426" t="s">
        <v>245</v>
      </c>
      <c r="D21" s="410" t="s">
        <v>10</v>
      </c>
      <c r="E21" s="410" t="s">
        <v>376</v>
      </c>
      <c r="F21" s="410"/>
      <c r="G21" s="421" t="s">
        <v>2543</v>
      </c>
      <c r="H21" s="422"/>
      <c r="I21" s="422"/>
      <c r="J21" s="422"/>
      <c r="K21" s="422"/>
      <c r="L21" s="423"/>
      <c r="M21" s="421" t="s">
        <v>2542</v>
      </c>
      <c r="N21" s="422"/>
      <c r="O21" s="422"/>
      <c r="P21" s="422"/>
      <c r="Q21" s="422"/>
      <c r="R21" s="423"/>
      <c r="S21" s="421" t="s">
        <v>2238</v>
      </c>
      <c r="T21" s="422"/>
      <c r="U21" s="422"/>
      <c r="V21" s="422"/>
      <c r="W21" s="422"/>
      <c r="X21" s="422"/>
      <c r="Y21" s="423"/>
      <c r="Z21" s="418" t="s">
        <v>2237</v>
      </c>
      <c r="AA21" s="419"/>
      <c r="AB21" s="419"/>
      <c r="AC21" s="419"/>
      <c r="AD21" s="419"/>
      <c r="AE21" s="419"/>
      <c r="AF21" s="420"/>
      <c r="AG21" s="401" t="s">
        <v>2235</v>
      </c>
      <c r="AH21" s="402"/>
      <c r="AI21" s="402"/>
      <c r="AJ21" s="402"/>
      <c r="AK21" s="402"/>
      <c r="AL21" s="402"/>
      <c r="AM21" s="403"/>
      <c r="AN21" s="398" t="s">
        <v>2236</v>
      </c>
      <c r="AO21" s="399"/>
      <c r="AP21" s="399"/>
      <c r="AQ21" s="399"/>
      <c r="AR21" s="399"/>
      <c r="AS21" s="399"/>
      <c r="AT21" s="400"/>
      <c r="AU21" s="415" t="s">
        <v>2234</v>
      </c>
      <c r="AV21" s="416"/>
      <c r="AW21" s="416"/>
      <c r="AX21" s="416"/>
      <c r="AY21" s="416"/>
      <c r="AZ21" s="416"/>
      <c r="BA21" s="417"/>
      <c r="BB21" s="412" t="s">
        <v>347</v>
      </c>
      <c r="BC21" s="413"/>
      <c r="BD21" s="413"/>
      <c r="BE21" s="413"/>
      <c r="BF21" s="413"/>
      <c r="BG21" s="413"/>
      <c r="BH21" s="414"/>
      <c r="BI21" s="436" t="s">
        <v>350</v>
      </c>
      <c r="BJ21" s="437"/>
      <c r="BK21" s="437"/>
      <c r="BL21" s="437"/>
      <c r="BM21" s="437"/>
      <c r="BN21" s="437"/>
      <c r="BO21" s="438"/>
      <c r="BP21" s="418" t="s">
        <v>351</v>
      </c>
      <c r="BQ21" s="419"/>
      <c r="BR21" s="419"/>
      <c r="BS21" s="419"/>
      <c r="BT21" s="419"/>
      <c r="BU21" s="419"/>
      <c r="BV21" s="419"/>
      <c r="BW21" s="420"/>
      <c r="BX21" s="433" t="s">
        <v>352</v>
      </c>
      <c r="BY21" s="434"/>
      <c r="BZ21" s="434"/>
      <c r="CA21" s="434"/>
      <c r="CB21" s="434"/>
      <c r="CC21" s="434"/>
      <c r="CD21" s="434"/>
      <c r="CE21" s="435"/>
      <c r="CF21" s="430" t="s">
        <v>353</v>
      </c>
      <c r="CG21" s="431"/>
      <c r="CH21" s="431"/>
      <c r="CI21" s="431"/>
      <c r="CJ21" s="431"/>
      <c r="CK21" s="431"/>
      <c r="CL21" s="431"/>
      <c r="CM21" s="431"/>
      <c r="CN21" s="432"/>
      <c r="CO21" s="427" t="s">
        <v>354</v>
      </c>
      <c r="CP21" s="428"/>
      <c r="CQ21" s="428"/>
      <c r="CR21" s="428"/>
      <c r="CS21" s="428"/>
      <c r="CT21" s="428"/>
      <c r="CU21" s="429"/>
      <c r="CV21" s="439" t="s">
        <v>355</v>
      </c>
      <c r="CW21" s="440"/>
      <c r="CX21" s="440"/>
      <c r="CY21" s="440"/>
      <c r="CZ21" s="440"/>
      <c r="DA21" s="440"/>
      <c r="DB21" s="440"/>
      <c r="DC21" s="440"/>
      <c r="DD21" s="441"/>
      <c r="DE21" s="442" t="s">
        <v>554</v>
      </c>
      <c r="DF21" s="443"/>
      <c r="DG21" s="443"/>
      <c r="DH21" s="443"/>
      <c r="DI21" s="443"/>
      <c r="DJ21" s="443"/>
      <c r="DK21" s="443"/>
      <c r="DL21" s="443"/>
      <c r="DM21" s="444"/>
      <c r="DN21" s="424" t="s">
        <v>1791</v>
      </c>
      <c r="DO21" s="425"/>
      <c r="DP21" s="425"/>
      <c r="DQ21" s="425"/>
      <c r="DR21" s="425"/>
      <c r="DS21" s="425"/>
      <c r="DT21" s="425"/>
      <c r="DX21" s="365"/>
      <c r="DZ21" s="361"/>
    </row>
    <row r="22" spans="1:130" s="9" customFormat="1" ht="75.75" customHeight="1" x14ac:dyDescent="0.25">
      <c r="A22" s="426"/>
      <c r="B22" s="426"/>
      <c r="C22" s="426"/>
      <c r="D22" s="411"/>
      <c r="E22" s="411"/>
      <c r="F22" s="411"/>
      <c r="G22" s="326" t="s">
        <v>11</v>
      </c>
      <c r="H22" s="327" t="s">
        <v>348</v>
      </c>
      <c r="I22" s="327" t="s">
        <v>361</v>
      </c>
      <c r="J22" s="328" t="s">
        <v>370</v>
      </c>
      <c r="K22" s="352" t="s">
        <v>359</v>
      </c>
      <c r="L22" s="328" t="s">
        <v>360</v>
      </c>
      <c r="M22" s="326" t="s">
        <v>11</v>
      </c>
      <c r="N22" s="327" t="s">
        <v>348</v>
      </c>
      <c r="O22" s="327" t="s">
        <v>361</v>
      </c>
      <c r="P22" s="328" t="s">
        <v>370</v>
      </c>
      <c r="Q22" s="352" t="s">
        <v>359</v>
      </c>
      <c r="R22" s="328" t="s">
        <v>360</v>
      </c>
      <c r="S22" s="326" t="s">
        <v>11</v>
      </c>
      <c r="T22" s="327" t="s">
        <v>348</v>
      </c>
      <c r="U22" s="327" t="s">
        <v>361</v>
      </c>
      <c r="V22" s="328" t="s">
        <v>349</v>
      </c>
      <c r="W22" s="328" t="s">
        <v>370</v>
      </c>
      <c r="X22" s="352" t="s">
        <v>359</v>
      </c>
      <c r="Y22" s="328" t="s">
        <v>360</v>
      </c>
      <c r="Z22" s="169" t="s">
        <v>11</v>
      </c>
      <c r="AA22" s="170" t="s">
        <v>348</v>
      </c>
      <c r="AB22" s="170" t="s">
        <v>361</v>
      </c>
      <c r="AC22" s="171" t="s">
        <v>349</v>
      </c>
      <c r="AD22" s="171" t="s">
        <v>370</v>
      </c>
      <c r="AE22" s="352" t="s">
        <v>359</v>
      </c>
      <c r="AF22" s="171" t="s">
        <v>360</v>
      </c>
      <c r="AG22" s="331" t="s">
        <v>11</v>
      </c>
      <c r="AH22" s="332" t="s">
        <v>348</v>
      </c>
      <c r="AI22" s="332" t="s">
        <v>361</v>
      </c>
      <c r="AJ22" s="333" t="s">
        <v>349</v>
      </c>
      <c r="AK22" s="333" t="s">
        <v>370</v>
      </c>
      <c r="AL22" s="352" t="s">
        <v>359</v>
      </c>
      <c r="AM22" s="333" t="s">
        <v>360</v>
      </c>
      <c r="AN22" s="334" t="s">
        <v>11</v>
      </c>
      <c r="AO22" s="335" t="s">
        <v>348</v>
      </c>
      <c r="AP22" s="335" t="s">
        <v>361</v>
      </c>
      <c r="AQ22" s="336" t="s">
        <v>349</v>
      </c>
      <c r="AR22" s="336" t="s">
        <v>370</v>
      </c>
      <c r="AS22" s="352" t="s">
        <v>359</v>
      </c>
      <c r="AT22" s="336" t="s">
        <v>360</v>
      </c>
      <c r="AU22" s="329" t="s">
        <v>11</v>
      </c>
      <c r="AV22" s="330" t="s">
        <v>348</v>
      </c>
      <c r="AW22" s="330" t="s">
        <v>361</v>
      </c>
      <c r="AX22" s="91" t="s">
        <v>349</v>
      </c>
      <c r="AY22" s="91" t="s">
        <v>370</v>
      </c>
      <c r="AZ22" s="352" t="s">
        <v>359</v>
      </c>
      <c r="BA22" s="91" t="s">
        <v>360</v>
      </c>
      <c r="BB22" s="176" t="s">
        <v>11</v>
      </c>
      <c r="BC22" s="177" t="s">
        <v>348</v>
      </c>
      <c r="BD22" s="177" t="s">
        <v>361</v>
      </c>
      <c r="BE22" s="178" t="s">
        <v>349</v>
      </c>
      <c r="BF22" s="178" t="s">
        <v>370</v>
      </c>
      <c r="BG22" s="352" t="s">
        <v>359</v>
      </c>
      <c r="BH22" s="178" t="s">
        <v>360</v>
      </c>
      <c r="BI22" s="182" t="s">
        <v>11</v>
      </c>
      <c r="BJ22" s="183" t="s">
        <v>348</v>
      </c>
      <c r="BK22" s="183" t="s">
        <v>361</v>
      </c>
      <c r="BL22" s="184" t="s">
        <v>349</v>
      </c>
      <c r="BM22" s="185" t="s">
        <v>370</v>
      </c>
      <c r="BN22" s="353" t="s">
        <v>359</v>
      </c>
      <c r="BO22" s="185" t="s">
        <v>360</v>
      </c>
      <c r="BP22" s="169" t="s">
        <v>11</v>
      </c>
      <c r="BQ22" s="170" t="s">
        <v>348</v>
      </c>
      <c r="BR22" s="170" t="s">
        <v>361</v>
      </c>
      <c r="BS22" s="171" t="s">
        <v>349</v>
      </c>
      <c r="BT22" s="171" t="s">
        <v>370</v>
      </c>
      <c r="BU22" s="352" t="s">
        <v>359</v>
      </c>
      <c r="BV22" s="171" t="s">
        <v>360</v>
      </c>
      <c r="BW22" s="171" t="s">
        <v>2004</v>
      </c>
      <c r="BX22" s="166" t="s">
        <v>11</v>
      </c>
      <c r="BY22" s="167" t="s">
        <v>348</v>
      </c>
      <c r="BZ22" s="167" t="s">
        <v>361</v>
      </c>
      <c r="CA22" s="168" t="s">
        <v>349</v>
      </c>
      <c r="CB22" s="168" t="s">
        <v>370</v>
      </c>
      <c r="CC22" s="352" t="s">
        <v>359</v>
      </c>
      <c r="CD22" s="168" t="s">
        <v>360</v>
      </c>
      <c r="CE22" s="168" t="s">
        <v>2004</v>
      </c>
      <c r="CF22" s="92" t="s">
        <v>11</v>
      </c>
      <c r="CG22" s="89" t="s">
        <v>348</v>
      </c>
      <c r="CH22" s="89" t="s">
        <v>361</v>
      </c>
      <c r="CI22" s="89" t="s">
        <v>349</v>
      </c>
      <c r="CJ22" s="89" t="s">
        <v>370</v>
      </c>
      <c r="CK22" s="352" t="s">
        <v>359</v>
      </c>
      <c r="CL22" s="89" t="s">
        <v>360</v>
      </c>
      <c r="CM22" s="89" t="s">
        <v>428</v>
      </c>
      <c r="CN22" s="89" t="s">
        <v>2004</v>
      </c>
      <c r="CO22" s="93" t="s">
        <v>11</v>
      </c>
      <c r="CP22" s="189" t="s">
        <v>348</v>
      </c>
      <c r="CQ22" s="90" t="s">
        <v>361</v>
      </c>
      <c r="CR22" s="90" t="s">
        <v>349</v>
      </c>
      <c r="CS22" s="90" t="s">
        <v>370</v>
      </c>
      <c r="CT22" s="352" t="s">
        <v>359</v>
      </c>
      <c r="CU22" s="90" t="s">
        <v>360</v>
      </c>
      <c r="CV22" s="94" t="s">
        <v>11</v>
      </c>
      <c r="CW22" s="189" t="s">
        <v>348</v>
      </c>
      <c r="CX22" s="91" t="s">
        <v>361</v>
      </c>
      <c r="CY22" s="91" t="s">
        <v>349</v>
      </c>
      <c r="CZ22" s="91" t="s">
        <v>370</v>
      </c>
      <c r="DA22" s="352" t="s">
        <v>359</v>
      </c>
      <c r="DB22" s="91" t="s">
        <v>360</v>
      </c>
      <c r="DC22" s="91" t="s">
        <v>428</v>
      </c>
      <c r="DD22" s="91" t="s">
        <v>2004</v>
      </c>
      <c r="DE22" s="135" t="s">
        <v>11</v>
      </c>
      <c r="DF22" s="189" t="s">
        <v>348</v>
      </c>
      <c r="DG22" s="136" t="s">
        <v>361</v>
      </c>
      <c r="DH22" s="136" t="s">
        <v>349</v>
      </c>
      <c r="DI22" s="136" t="s">
        <v>370</v>
      </c>
      <c r="DJ22" s="352" t="s">
        <v>359</v>
      </c>
      <c r="DK22" s="136" t="s">
        <v>360</v>
      </c>
      <c r="DL22" s="136" t="s">
        <v>428</v>
      </c>
      <c r="DM22" s="136" t="s">
        <v>2004</v>
      </c>
      <c r="DN22" s="192" t="s">
        <v>11</v>
      </c>
      <c r="DO22" s="189" t="s">
        <v>348</v>
      </c>
      <c r="DP22" s="310" t="s">
        <v>2559</v>
      </c>
      <c r="DQ22" s="193" t="s">
        <v>361</v>
      </c>
      <c r="DR22" s="310" t="s">
        <v>349</v>
      </c>
      <c r="DS22" s="193" t="s">
        <v>370</v>
      </c>
      <c r="DT22" s="352" t="s">
        <v>359</v>
      </c>
      <c r="DV22" s="351" t="s">
        <v>359</v>
      </c>
      <c r="DW22" s="346" t="s">
        <v>2512</v>
      </c>
      <c r="DX22" s="362" t="s">
        <v>2515</v>
      </c>
      <c r="DZ22" s="361"/>
    </row>
    <row r="23" spans="1:130" ht="28.5" customHeight="1" x14ac:dyDescent="0.25">
      <c r="A23" s="11"/>
      <c r="B23" s="11"/>
      <c r="C23" s="13"/>
      <c r="D23" s="97">
        <v>-1</v>
      </c>
      <c r="E23" s="97">
        <v>-2</v>
      </c>
      <c r="F23" s="97">
        <v>-3</v>
      </c>
      <c r="G23" s="97">
        <v>-4</v>
      </c>
      <c r="H23" s="97">
        <v>-5</v>
      </c>
      <c r="I23" s="97">
        <v>-6</v>
      </c>
      <c r="J23" s="97">
        <v>-8</v>
      </c>
      <c r="K23" s="97">
        <v>-9</v>
      </c>
      <c r="L23" s="97">
        <v>-10</v>
      </c>
      <c r="M23" s="97">
        <v>-4</v>
      </c>
      <c r="N23" s="97">
        <v>-5</v>
      </c>
      <c r="O23" s="97">
        <v>-6</v>
      </c>
      <c r="P23" s="97">
        <v>-8</v>
      </c>
      <c r="Q23" s="97">
        <v>-9</v>
      </c>
      <c r="R23" s="97">
        <v>-10</v>
      </c>
      <c r="S23" s="97">
        <v>-4</v>
      </c>
      <c r="T23" s="97">
        <v>-5</v>
      </c>
      <c r="U23" s="97">
        <v>-6</v>
      </c>
      <c r="V23" s="97">
        <v>-7</v>
      </c>
      <c r="W23" s="97">
        <v>-8</v>
      </c>
      <c r="X23" s="97">
        <v>-9</v>
      </c>
      <c r="Y23" s="97">
        <v>-10</v>
      </c>
      <c r="Z23" s="97">
        <v>-11</v>
      </c>
      <c r="AA23" s="97">
        <v>-12</v>
      </c>
      <c r="AB23" s="97">
        <v>-13</v>
      </c>
      <c r="AC23" s="97">
        <v>-14</v>
      </c>
      <c r="AD23" s="97">
        <v>-15</v>
      </c>
      <c r="AE23" s="97">
        <v>-16</v>
      </c>
      <c r="AF23" s="97">
        <v>-17</v>
      </c>
      <c r="AG23" s="97">
        <v>-18</v>
      </c>
      <c r="AH23" s="97">
        <v>-19</v>
      </c>
      <c r="AI23" s="97">
        <v>-20</v>
      </c>
      <c r="AJ23" s="97">
        <v>-21</v>
      </c>
      <c r="AK23" s="97">
        <v>-22</v>
      </c>
      <c r="AL23" s="97">
        <v>-23</v>
      </c>
      <c r="AM23" s="97">
        <v>-24</v>
      </c>
      <c r="AN23" s="97">
        <v>-25</v>
      </c>
      <c r="AO23" s="97">
        <v>-26</v>
      </c>
      <c r="AP23" s="97">
        <v>-27</v>
      </c>
      <c r="AQ23" s="97">
        <v>-28</v>
      </c>
      <c r="AR23" s="97">
        <v>-29</v>
      </c>
      <c r="AS23" s="97">
        <v>-30</v>
      </c>
      <c r="AT23" s="97">
        <v>-31</v>
      </c>
      <c r="AU23" s="97">
        <v>-32</v>
      </c>
      <c r="AV23" s="97">
        <v>-33</v>
      </c>
      <c r="AW23" s="97">
        <v>-34</v>
      </c>
      <c r="AX23" s="97">
        <v>-35</v>
      </c>
      <c r="AY23" s="97">
        <v>-36</v>
      </c>
      <c r="AZ23" s="97">
        <v>-37</v>
      </c>
      <c r="BA23" s="97">
        <v>-38</v>
      </c>
      <c r="BB23" s="97">
        <v>-39</v>
      </c>
      <c r="BC23" s="97">
        <v>-40</v>
      </c>
      <c r="BD23" s="97">
        <v>-41</v>
      </c>
      <c r="BE23" s="97">
        <v>-42</v>
      </c>
      <c r="BF23" s="97">
        <v>-43</v>
      </c>
      <c r="BG23" s="97">
        <v>-44</v>
      </c>
      <c r="BH23" s="97">
        <v>-45</v>
      </c>
      <c r="BI23" s="97">
        <v>-46</v>
      </c>
      <c r="BJ23" s="97">
        <v>-47</v>
      </c>
      <c r="BK23" s="97">
        <v>-48</v>
      </c>
      <c r="BL23" s="97">
        <v>-49</v>
      </c>
      <c r="BM23" s="97">
        <v>-50</v>
      </c>
      <c r="BN23" s="97">
        <v>-51</v>
      </c>
      <c r="BO23" s="97">
        <v>-52</v>
      </c>
      <c r="BP23" s="97">
        <v>-53</v>
      </c>
      <c r="BQ23" s="97">
        <v>-54</v>
      </c>
      <c r="BR23" s="97">
        <v>-55</v>
      </c>
      <c r="BS23" s="97">
        <v>-56</v>
      </c>
      <c r="BT23" s="97">
        <v>-57</v>
      </c>
      <c r="BU23" s="97">
        <v>-58</v>
      </c>
      <c r="BV23" s="97">
        <v>-59</v>
      </c>
      <c r="BW23" s="97">
        <v>-60</v>
      </c>
      <c r="BX23" s="97">
        <v>-61</v>
      </c>
      <c r="BY23" s="97">
        <v>-62</v>
      </c>
      <c r="BZ23" s="97">
        <v>-63</v>
      </c>
      <c r="CA23" s="97">
        <v>-64</v>
      </c>
      <c r="CB23" s="97">
        <v>-65</v>
      </c>
      <c r="CC23" s="97">
        <v>-66</v>
      </c>
      <c r="CD23" s="97">
        <v>-67</v>
      </c>
      <c r="CE23" s="97">
        <v>-68</v>
      </c>
      <c r="CF23" s="97">
        <v>-69</v>
      </c>
      <c r="CG23" s="97">
        <v>-70</v>
      </c>
      <c r="CH23" s="97">
        <v>-71</v>
      </c>
      <c r="CI23" s="97">
        <v>-72</v>
      </c>
      <c r="CJ23" s="97">
        <v>-73</v>
      </c>
      <c r="CK23" s="97">
        <v>-74</v>
      </c>
      <c r="CL23" s="97">
        <v>-75</v>
      </c>
      <c r="CM23" s="97">
        <v>-76</v>
      </c>
      <c r="CN23" s="97">
        <v>-77</v>
      </c>
      <c r="CO23" s="97">
        <v>-78</v>
      </c>
      <c r="CP23" s="97">
        <v>-79</v>
      </c>
      <c r="CQ23" s="97">
        <v>-80</v>
      </c>
      <c r="CR23" s="97">
        <v>-81</v>
      </c>
      <c r="CS23" s="97">
        <v>-82</v>
      </c>
      <c r="CT23" s="97">
        <v>-83</v>
      </c>
      <c r="CU23" s="97">
        <v>-84</v>
      </c>
      <c r="CV23" s="97">
        <v>-85</v>
      </c>
      <c r="CW23" s="97">
        <v>-86</v>
      </c>
      <c r="CX23" s="97">
        <v>-87</v>
      </c>
      <c r="CY23" s="97">
        <v>-88</v>
      </c>
      <c r="CZ23" s="97">
        <v>-89</v>
      </c>
      <c r="DA23" s="97">
        <v>-90</v>
      </c>
      <c r="DB23" s="97">
        <v>-91</v>
      </c>
      <c r="DC23" s="97">
        <v>-92</v>
      </c>
      <c r="DD23" s="97">
        <v>-93</v>
      </c>
      <c r="DE23" s="97">
        <v>-94</v>
      </c>
      <c r="DF23" s="97">
        <v>-95</v>
      </c>
      <c r="DG23" s="97">
        <v>-96</v>
      </c>
      <c r="DH23" s="97">
        <v>-97</v>
      </c>
      <c r="DI23" s="97">
        <v>-98</v>
      </c>
      <c r="DJ23" s="97">
        <v>-99</v>
      </c>
      <c r="DK23" s="97">
        <v>-100</v>
      </c>
      <c r="DL23" s="97">
        <v>-101</v>
      </c>
      <c r="DM23" s="97">
        <v>-102</v>
      </c>
      <c r="DN23" s="97">
        <v>-103</v>
      </c>
      <c r="DO23" s="97">
        <v>-104</v>
      </c>
      <c r="DP23" s="97"/>
      <c r="DQ23" s="97">
        <v>-105</v>
      </c>
      <c r="DR23" s="97">
        <v>-106</v>
      </c>
      <c r="DS23" s="97">
        <v>-107</v>
      </c>
      <c r="DT23" s="97">
        <v>-108</v>
      </c>
      <c r="DV23" s="5"/>
      <c r="DW23" s="4"/>
      <c r="DX23" s="362"/>
    </row>
    <row r="24" spans="1:130" ht="39" hidden="1" customHeight="1" x14ac:dyDescent="0.25">
      <c r="A24" s="12">
        <f>IF(C24="","",SUBTOTAL(3,$D$24:D24))</f>
        <v>0</v>
      </c>
      <c r="B24" s="12">
        <f>COUNTIF($E$24:E24,E24)</f>
        <v>1</v>
      </c>
      <c r="C24" s="4" t="s">
        <v>190</v>
      </c>
      <c r="D24" s="12" t="str">
        <f>VLOOKUP(C24,'[1]XET CUOI NAM'!$D$9:$E$332,2,0)</f>
        <v>01001001</v>
      </c>
      <c r="E24" s="12" t="s">
        <v>377</v>
      </c>
      <c r="F24" s="12" t="s">
        <v>378</v>
      </c>
      <c r="G24" s="49"/>
      <c r="H24" s="46"/>
      <c r="I24" s="46"/>
      <c r="J24" s="3"/>
      <c r="K24" s="46"/>
      <c r="L24" s="46"/>
      <c r="M24" s="49"/>
      <c r="N24" s="46"/>
      <c r="O24" s="46"/>
      <c r="P24" s="3"/>
      <c r="Q24" s="46"/>
      <c r="R24" s="46"/>
      <c r="S24" s="49"/>
      <c r="T24" s="46">
        <v>0</v>
      </c>
      <c r="U24" s="46"/>
      <c r="V24" s="46">
        <v>0</v>
      </c>
      <c r="W24" s="3"/>
      <c r="X24" s="46">
        <v>0</v>
      </c>
      <c r="Y24" s="46"/>
      <c r="Z24" s="49"/>
      <c r="AA24" s="46">
        <v>0</v>
      </c>
      <c r="AB24" s="46"/>
      <c r="AC24" s="46">
        <v>0</v>
      </c>
      <c r="AD24" s="3"/>
      <c r="AE24" s="46">
        <v>0</v>
      </c>
      <c r="AF24" s="46"/>
      <c r="AG24" s="49"/>
      <c r="AH24" s="46">
        <v>0</v>
      </c>
      <c r="AI24" s="46"/>
      <c r="AJ24" s="46">
        <v>0</v>
      </c>
      <c r="AK24" s="3"/>
      <c r="AL24" s="46">
        <v>0</v>
      </c>
      <c r="AM24" s="46"/>
      <c r="AN24" s="49"/>
      <c r="AO24" s="46">
        <v>0</v>
      </c>
      <c r="AP24" s="46"/>
      <c r="AQ24" s="46" t="s">
        <v>2239</v>
      </c>
      <c r="AR24" s="3"/>
      <c r="AS24" s="46">
        <v>0</v>
      </c>
      <c r="AT24" s="46"/>
      <c r="AU24" s="49"/>
      <c r="AV24" s="46" t="s">
        <v>2513</v>
      </c>
      <c r="AW24" s="46"/>
      <c r="AX24" s="46" t="s">
        <v>2240</v>
      </c>
      <c r="AY24" s="3"/>
      <c r="AZ24" s="46">
        <v>0</v>
      </c>
      <c r="BA24" s="46"/>
      <c r="BB24" s="49"/>
      <c r="BC24" s="46">
        <v>0</v>
      </c>
      <c r="BD24" s="46"/>
      <c r="BE24" s="3" t="s">
        <v>558</v>
      </c>
      <c r="BF24" s="3"/>
      <c r="BG24" s="46"/>
      <c r="BH24" s="46"/>
      <c r="BI24" s="12"/>
      <c r="BJ24" s="46" t="s">
        <v>2513</v>
      </c>
      <c r="BK24" s="46" t="s">
        <v>346</v>
      </c>
      <c r="BL24" s="3" t="s">
        <v>762</v>
      </c>
      <c r="BM24" s="3"/>
      <c r="BN24" s="46"/>
      <c r="BO24" s="46"/>
      <c r="BP24" s="33"/>
      <c r="BQ24" s="46" t="s">
        <v>2513</v>
      </c>
      <c r="BR24" s="46" t="s">
        <v>315</v>
      </c>
      <c r="BS24" s="3" t="s">
        <v>858</v>
      </c>
      <c r="BT24" s="3"/>
      <c r="BU24" s="46" t="s">
        <v>2514</v>
      </c>
      <c r="BV24" s="46"/>
      <c r="BW24" s="46"/>
      <c r="BX24" s="3"/>
      <c r="BY24" s="46" t="s">
        <v>2513</v>
      </c>
      <c r="BZ24" s="46" t="s">
        <v>315</v>
      </c>
      <c r="CA24" s="3" t="s">
        <v>933</v>
      </c>
      <c r="CB24" s="46" t="s">
        <v>346</v>
      </c>
      <c r="CC24" s="46"/>
      <c r="CD24" s="46"/>
      <c r="CE24" s="46"/>
      <c r="CF24" s="3"/>
      <c r="CG24" s="46" t="s">
        <v>2513</v>
      </c>
      <c r="CH24" s="46" t="s">
        <v>315</v>
      </c>
      <c r="CI24" s="3" t="s">
        <v>1795</v>
      </c>
      <c r="CJ24" s="3"/>
      <c r="CK24" s="46" t="s">
        <v>315</v>
      </c>
      <c r="CL24" s="46"/>
      <c r="CM24" s="46"/>
      <c r="CN24" s="46"/>
      <c r="CO24" s="46" t="s">
        <v>371</v>
      </c>
      <c r="CP24" s="46" t="s">
        <v>2513</v>
      </c>
      <c r="CQ24" s="46" t="s">
        <v>315</v>
      </c>
      <c r="CR24" s="3" t="s">
        <v>557</v>
      </c>
      <c r="CS24" s="46"/>
      <c r="CT24" s="46">
        <v>0</v>
      </c>
      <c r="CU24" s="46" t="s">
        <v>315</v>
      </c>
      <c r="CV24" s="12" t="s">
        <v>371</v>
      </c>
      <c r="CW24" s="46" t="s">
        <v>2513</v>
      </c>
      <c r="CX24" s="12" t="s">
        <v>315</v>
      </c>
      <c r="CY24" s="3" t="s">
        <v>430</v>
      </c>
      <c r="CZ24" s="12" t="s">
        <v>315</v>
      </c>
      <c r="DA24" s="12" t="s">
        <v>315</v>
      </c>
      <c r="DB24" s="46"/>
      <c r="DC24" s="12"/>
      <c r="DD24" s="12"/>
      <c r="DE24" s="12" t="s">
        <v>2228</v>
      </c>
      <c r="DF24" s="12" t="s">
        <v>2030</v>
      </c>
      <c r="DG24" s="12" t="s">
        <v>2226</v>
      </c>
      <c r="DH24" s="3" t="s">
        <v>1576</v>
      </c>
      <c r="DI24" s="46"/>
      <c r="DJ24" s="203"/>
      <c r="DK24" s="46"/>
      <c r="DL24" s="46"/>
      <c r="DM24" s="46"/>
      <c r="DN24" s="12" t="s">
        <v>2228</v>
      </c>
      <c r="DO24" s="12"/>
      <c r="DP24" s="12" t="s">
        <v>315</v>
      </c>
      <c r="DQ24" s="12" t="s">
        <v>2226</v>
      </c>
      <c r="DR24" s="17" t="s">
        <v>2222</v>
      </c>
      <c r="DS24" s="5"/>
      <c r="DT24" s="5"/>
      <c r="DV24" s="5">
        <f t="shared" ref="DV24:DV87" si="0">COUNTIF(G24:DT24,"BK")</f>
        <v>1</v>
      </c>
      <c r="DW24" s="5">
        <f t="shared" ref="DW24:DW87" si="1">COUNTIF(G24:DT24,"CS")</f>
        <v>7</v>
      </c>
      <c r="DX24" s="362"/>
      <c r="DZ24" s="371" t="s">
        <v>2516</v>
      </c>
    </row>
    <row r="25" spans="1:130" ht="39" hidden="1" customHeight="1" x14ac:dyDescent="0.25">
      <c r="A25" s="354">
        <f>IF(C25="","",SUBTOTAL(3,$D$24:D25))</f>
        <v>0</v>
      </c>
      <c r="B25" s="354">
        <f>COUNTIF($E$24:E25,E25)</f>
        <v>2</v>
      </c>
      <c r="C25" s="355" t="s">
        <v>191</v>
      </c>
      <c r="D25" s="12" t="str">
        <f>VLOOKUP(C25,'[1]XET CUOI NAM'!$D$9:$E$332,2,0)</f>
        <v>01002001</v>
      </c>
      <c r="E25" s="12" t="s">
        <v>377</v>
      </c>
      <c r="F25" s="12" t="s">
        <v>378</v>
      </c>
      <c r="G25" s="49"/>
      <c r="H25" s="46" t="s">
        <v>2513</v>
      </c>
      <c r="I25" s="46"/>
      <c r="J25" s="3"/>
      <c r="K25" s="46" t="s">
        <v>2514</v>
      </c>
      <c r="L25" s="46"/>
      <c r="M25" s="49"/>
      <c r="N25" s="46" t="s">
        <v>2513</v>
      </c>
      <c r="O25" s="46"/>
      <c r="P25" s="3"/>
      <c r="Q25" s="46"/>
      <c r="R25" s="46"/>
      <c r="S25" s="49"/>
      <c r="T25" s="46" t="s">
        <v>2513</v>
      </c>
      <c r="U25" s="46"/>
      <c r="V25" s="46" t="s">
        <v>2241</v>
      </c>
      <c r="W25" s="3"/>
      <c r="X25" s="307" t="s">
        <v>2514</v>
      </c>
      <c r="Y25" s="46"/>
      <c r="Z25" s="49"/>
      <c r="AA25" s="46" t="s">
        <v>2513</v>
      </c>
      <c r="AB25" s="46"/>
      <c r="AC25" s="46" t="s">
        <v>2242</v>
      </c>
      <c r="AD25" s="3"/>
      <c r="AE25" s="46">
        <v>0</v>
      </c>
      <c r="AF25" s="46"/>
      <c r="AG25" s="49"/>
      <c r="AH25" s="46" t="s">
        <v>2513</v>
      </c>
      <c r="AI25" s="46"/>
      <c r="AJ25" s="46" t="s">
        <v>2242</v>
      </c>
      <c r="AK25" s="3"/>
      <c r="AL25" s="46" t="s">
        <v>2514</v>
      </c>
      <c r="AM25" s="46"/>
      <c r="AN25" s="49"/>
      <c r="AO25" s="46" t="s">
        <v>2513</v>
      </c>
      <c r="AP25" s="46"/>
      <c r="AQ25" s="46" t="s">
        <v>2243</v>
      </c>
      <c r="AR25" s="3"/>
      <c r="AS25" s="46">
        <v>0</v>
      </c>
      <c r="AT25" s="46"/>
      <c r="AU25" s="49"/>
      <c r="AV25" s="46">
        <v>0</v>
      </c>
      <c r="AW25" s="46"/>
      <c r="AX25" s="46" t="s">
        <v>2244</v>
      </c>
      <c r="AY25" s="3"/>
      <c r="AZ25" s="46">
        <v>0</v>
      </c>
      <c r="BA25" s="46"/>
      <c r="BB25" s="49"/>
      <c r="BC25" s="46">
        <v>0</v>
      </c>
      <c r="BD25" s="46"/>
      <c r="BE25" s="3" t="s">
        <v>559</v>
      </c>
      <c r="BF25" s="3"/>
      <c r="BG25" s="46"/>
      <c r="BH25" s="3"/>
      <c r="BI25" s="12"/>
      <c r="BJ25" s="46">
        <v>0</v>
      </c>
      <c r="BK25" s="46"/>
      <c r="BL25" s="3" t="s">
        <v>763</v>
      </c>
      <c r="BM25" s="3"/>
      <c r="BN25" s="46"/>
      <c r="BO25" s="3"/>
      <c r="BP25" s="33"/>
      <c r="BQ25" s="46">
        <v>0</v>
      </c>
      <c r="BR25" s="46" t="s">
        <v>315</v>
      </c>
      <c r="BS25" s="3" t="s">
        <v>859</v>
      </c>
      <c r="BT25" s="3"/>
      <c r="BU25" s="46"/>
      <c r="BV25" s="46"/>
      <c r="BW25" s="46"/>
      <c r="BX25" s="3"/>
      <c r="BY25" s="46" t="s">
        <v>2513</v>
      </c>
      <c r="BZ25" s="46" t="s">
        <v>315</v>
      </c>
      <c r="CA25" s="3" t="s">
        <v>934</v>
      </c>
      <c r="CB25" s="46"/>
      <c r="CC25" s="46"/>
      <c r="CD25" s="46"/>
      <c r="CE25" s="46"/>
      <c r="CF25" s="3"/>
      <c r="CG25" s="46" t="s">
        <v>2513</v>
      </c>
      <c r="CH25" s="46" t="s">
        <v>315</v>
      </c>
      <c r="CI25" s="3" t="s">
        <v>1072</v>
      </c>
      <c r="CJ25" s="3"/>
      <c r="CK25" s="325" t="s">
        <v>315</v>
      </c>
      <c r="CL25" s="46"/>
      <c r="CM25" s="46"/>
      <c r="CN25" s="46"/>
      <c r="CO25" s="46" t="s">
        <v>371</v>
      </c>
      <c r="CP25" s="46" t="s">
        <v>2513</v>
      </c>
      <c r="CQ25" s="46" t="s">
        <v>315</v>
      </c>
      <c r="CR25" s="3" t="s">
        <v>1225</v>
      </c>
      <c r="CS25" s="46"/>
      <c r="CT25" s="46">
        <v>0</v>
      </c>
      <c r="CU25" s="3"/>
      <c r="CV25" s="12" t="s">
        <v>371</v>
      </c>
      <c r="CW25" s="12">
        <v>0</v>
      </c>
      <c r="CX25" s="12" t="s">
        <v>315</v>
      </c>
      <c r="CY25" s="3" t="s">
        <v>1387</v>
      </c>
      <c r="CZ25" s="12"/>
      <c r="DA25" s="12" t="s">
        <v>315</v>
      </c>
      <c r="DB25" s="46"/>
      <c r="DC25" s="12"/>
      <c r="DD25" s="12"/>
      <c r="DE25" s="12" t="s">
        <v>371</v>
      </c>
      <c r="DF25" s="12" t="s">
        <v>2030</v>
      </c>
      <c r="DG25" s="12" t="s">
        <v>2226</v>
      </c>
      <c r="DH25" s="3" t="s">
        <v>1577</v>
      </c>
      <c r="DI25" s="12"/>
      <c r="DJ25" s="203"/>
      <c r="DK25" s="46"/>
      <c r="DL25" s="46"/>
      <c r="DM25" s="46"/>
      <c r="DN25" s="12" t="s">
        <v>2229</v>
      </c>
      <c r="DO25" s="12"/>
      <c r="DP25" s="12"/>
      <c r="DQ25" s="12" t="s">
        <v>2226</v>
      </c>
      <c r="DR25" s="17" t="s">
        <v>2044</v>
      </c>
      <c r="DS25" s="5"/>
      <c r="DT25" s="5"/>
      <c r="DV25" s="5">
        <f t="shared" si="0"/>
        <v>3</v>
      </c>
      <c r="DW25" s="5">
        <f t="shared" si="1"/>
        <v>9</v>
      </c>
      <c r="DX25" s="362"/>
      <c r="DZ25" s="377" t="s">
        <v>2554</v>
      </c>
    </row>
    <row r="26" spans="1:130" ht="30" hidden="1" customHeight="1" x14ac:dyDescent="0.25">
      <c r="A26" s="12">
        <f>IF(C26="","",SUBTOTAL(3,$D$24:D26))</f>
        <v>0</v>
      </c>
      <c r="B26" s="12">
        <f>COUNTIF($E$24:E26,E26)</f>
        <v>3</v>
      </c>
      <c r="C26" s="4" t="s">
        <v>192</v>
      </c>
      <c r="D26" s="12" t="str">
        <f>VLOOKUP(C26,'[1]XET CUOI NAM'!$D$9:$E$332,2,0)</f>
        <v>01001006</v>
      </c>
      <c r="E26" s="12" t="s">
        <v>377</v>
      </c>
      <c r="F26" s="12" t="s">
        <v>378</v>
      </c>
      <c r="G26" s="49"/>
      <c r="H26" s="46"/>
      <c r="I26" s="46"/>
      <c r="J26" s="3"/>
      <c r="K26" s="46"/>
      <c r="L26" s="46"/>
      <c r="M26" s="49"/>
      <c r="N26" s="46"/>
      <c r="O26" s="46"/>
      <c r="P26" s="3"/>
      <c r="Q26" s="46"/>
      <c r="R26" s="46"/>
      <c r="S26" s="49"/>
      <c r="T26" s="46">
        <v>0</v>
      </c>
      <c r="U26" s="46"/>
      <c r="V26" s="46">
        <v>0</v>
      </c>
      <c r="W26" s="3"/>
      <c r="X26" s="46">
        <v>0</v>
      </c>
      <c r="Y26" s="46"/>
      <c r="Z26" s="49"/>
      <c r="AA26" s="46">
        <v>0</v>
      </c>
      <c r="AB26" s="46"/>
      <c r="AC26" s="46">
        <v>0</v>
      </c>
      <c r="AD26" s="3"/>
      <c r="AE26" s="46">
        <v>0</v>
      </c>
      <c r="AF26" s="46"/>
      <c r="AG26" s="49"/>
      <c r="AH26" s="46">
        <v>0</v>
      </c>
      <c r="AI26" s="46"/>
      <c r="AJ26" s="46">
        <v>0</v>
      </c>
      <c r="AK26" s="3"/>
      <c r="AL26" s="46">
        <v>0</v>
      </c>
      <c r="AM26" s="46"/>
      <c r="AN26" s="49"/>
      <c r="AO26" s="46">
        <v>0</v>
      </c>
      <c r="AP26" s="46"/>
      <c r="AQ26" s="46">
        <v>0</v>
      </c>
      <c r="AR26" s="3"/>
      <c r="AS26" s="46">
        <v>0</v>
      </c>
      <c r="AT26" s="46"/>
      <c r="AU26" s="49"/>
      <c r="AV26" s="46" t="s">
        <v>2513</v>
      </c>
      <c r="AW26" s="46"/>
      <c r="AX26" s="46" t="s">
        <v>2245</v>
      </c>
      <c r="AY26" s="3"/>
      <c r="AZ26" s="46">
        <v>0</v>
      </c>
      <c r="BA26" s="46"/>
      <c r="BB26" s="49"/>
      <c r="BC26" s="46" t="s">
        <v>2513</v>
      </c>
      <c r="BD26" s="46" t="s">
        <v>346</v>
      </c>
      <c r="BE26" s="3" t="s">
        <v>560</v>
      </c>
      <c r="BF26" s="3"/>
      <c r="BG26" s="46" t="s">
        <v>2514</v>
      </c>
      <c r="BH26" s="3"/>
      <c r="BI26" s="12"/>
      <c r="BJ26" s="46" t="s">
        <v>2513</v>
      </c>
      <c r="BK26" s="46" t="s">
        <v>346</v>
      </c>
      <c r="BL26" s="3" t="s">
        <v>764</v>
      </c>
      <c r="BM26" s="3"/>
      <c r="BN26" s="46"/>
      <c r="BO26" s="3"/>
      <c r="BP26" s="33"/>
      <c r="BQ26" s="46" t="s">
        <v>2513</v>
      </c>
      <c r="BR26" s="46" t="s">
        <v>315</v>
      </c>
      <c r="BS26" s="3" t="s">
        <v>860</v>
      </c>
      <c r="BT26" s="3"/>
      <c r="BU26" s="46" t="s">
        <v>2514</v>
      </c>
      <c r="BV26" s="46"/>
      <c r="BW26" s="46"/>
      <c r="BX26" s="3"/>
      <c r="BY26" s="46" t="s">
        <v>2513</v>
      </c>
      <c r="BZ26" s="46" t="s">
        <v>315</v>
      </c>
      <c r="CA26" s="3" t="s">
        <v>935</v>
      </c>
      <c r="CB26" s="46"/>
      <c r="CC26" s="46"/>
      <c r="CD26" s="46"/>
      <c r="CE26" s="46"/>
      <c r="CF26" s="3"/>
      <c r="CG26" s="46" t="s">
        <v>2513</v>
      </c>
      <c r="CH26" s="46" t="s">
        <v>315</v>
      </c>
      <c r="CI26" s="3" t="s">
        <v>1073</v>
      </c>
      <c r="CJ26" s="3"/>
      <c r="CK26" s="46" t="s">
        <v>315</v>
      </c>
      <c r="CL26" s="46"/>
      <c r="CM26" s="46"/>
      <c r="CN26" s="46" t="s">
        <v>315</v>
      </c>
      <c r="CO26" s="46" t="s">
        <v>371</v>
      </c>
      <c r="CP26" s="46" t="s">
        <v>2513</v>
      </c>
      <c r="CQ26" s="46" t="s">
        <v>315</v>
      </c>
      <c r="CR26" s="3" t="s">
        <v>1226</v>
      </c>
      <c r="CS26" s="46" t="s">
        <v>315</v>
      </c>
      <c r="CT26" s="46">
        <v>0</v>
      </c>
      <c r="CU26" s="3"/>
      <c r="CV26" s="12" t="s">
        <v>371</v>
      </c>
      <c r="CW26" s="46" t="s">
        <v>2513</v>
      </c>
      <c r="CX26" s="12" t="s">
        <v>315</v>
      </c>
      <c r="CY26" s="3" t="s">
        <v>1388</v>
      </c>
      <c r="CZ26" s="12"/>
      <c r="DA26" s="12" t="s">
        <v>315</v>
      </c>
      <c r="DB26" s="46"/>
      <c r="DC26" s="12" t="s">
        <v>315</v>
      </c>
      <c r="DD26" s="12"/>
      <c r="DE26" s="12" t="s">
        <v>371</v>
      </c>
      <c r="DF26" s="12" t="s">
        <v>2030</v>
      </c>
      <c r="DG26" s="12" t="s">
        <v>2226</v>
      </c>
      <c r="DH26" s="3" t="s">
        <v>1578</v>
      </c>
      <c r="DI26" s="12"/>
      <c r="DJ26" s="203"/>
      <c r="DK26" s="46"/>
      <c r="DL26" s="46"/>
      <c r="DM26" s="46"/>
      <c r="DN26" s="12" t="s">
        <v>2229</v>
      </c>
      <c r="DO26" s="12"/>
      <c r="DP26" s="12"/>
      <c r="DQ26" s="12" t="s">
        <v>2226</v>
      </c>
      <c r="DR26" s="17" t="s">
        <v>2035</v>
      </c>
      <c r="DS26" s="5"/>
      <c r="DT26" s="5"/>
      <c r="DV26" s="5">
        <f t="shared" si="0"/>
        <v>2</v>
      </c>
      <c r="DW26" s="5">
        <f t="shared" si="1"/>
        <v>8</v>
      </c>
      <c r="DX26" s="362"/>
      <c r="DZ26" s="371" t="s">
        <v>2517</v>
      </c>
    </row>
    <row r="27" spans="1:130" ht="30" hidden="1" customHeight="1" x14ac:dyDescent="0.25">
      <c r="A27" s="12">
        <f>IF(C27="","",SUBTOTAL(3,$D$24:D27))</f>
        <v>0</v>
      </c>
      <c r="B27" s="12">
        <f>COUNTIF($E$24:E27,E27)</f>
        <v>4</v>
      </c>
      <c r="C27" s="4" t="s">
        <v>193</v>
      </c>
      <c r="D27" s="12" t="str">
        <f>VLOOKUP(C27,'[1]XET CUOI NAM'!$D$9:$E$332,2,0)</f>
        <v>01014037</v>
      </c>
      <c r="E27" s="12" t="s">
        <v>377</v>
      </c>
      <c r="F27" s="12" t="s">
        <v>378</v>
      </c>
      <c r="G27" s="49"/>
      <c r="H27" s="46"/>
      <c r="I27" s="46"/>
      <c r="J27" s="3"/>
      <c r="K27" s="46"/>
      <c r="L27" s="46"/>
      <c r="M27" s="49"/>
      <c r="N27" s="46"/>
      <c r="O27" s="46"/>
      <c r="P27" s="3"/>
      <c r="Q27" s="46"/>
      <c r="R27" s="46"/>
      <c r="S27" s="49"/>
      <c r="T27" s="46">
        <v>0</v>
      </c>
      <c r="U27" s="46"/>
      <c r="V27" s="46">
        <v>0</v>
      </c>
      <c r="W27" s="3"/>
      <c r="X27" s="46">
        <v>0</v>
      </c>
      <c r="Y27" s="46"/>
      <c r="Z27" s="49"/>
      <c r="AA27" s="46">
        <v>0</v>
      </c>
      <c r="AB27" s="46"/>
      <c r="AC27" s="46">
        <v>0</v>
      </c>
      <c r="AD27" s="3"/>
      <c r="AE27" s="46">
        <v>0</v>
      </c>
      <c r="AF27" s="46"/>
      <c r="AG27" s="49"/>
      <c r="AH27" s="46">
        <v>0</v>
      </c>
      <c r="AI27" s="46"/>
      <c r="AJ27" s="46">
        <v>0</v>
      </c>
      <c r="AK27" s="3"/>
      <c r="AL27" s="46">
        <v>0</v>
      </c>
      <c r="AM27" s="46"/>
      <c r="AN27" s="49"/>
      <c r="AO27" s="46">
        <v>0</v>
      </c>
      <c r="AP27" s="46"/>
      <c r="AQ27" s="46">
        <v>0</v>
      </c>
      <c r="AR27" s="3"/>
      <c r="AS27" s="46">
        <v>0</v>
      </c>
      <c r="AT27" s="46"/>
      <c r="AU27" s="49"/>
      <c r="AV27" s="46">
        <v>0</v>
      </c>
      <c r="AW27" s="46"/>
      <c r="AX27" s="46">
        <v>0</v>
      </c>
      <c r="AY27" s="3"/>
      <c r="AZ27" s="46">
        <v>0</v>
      </c>
      <c r="BA27" s="46"/>
      <c r="BB27" s="49"/>
      <c r="BC27" s="46" t="s">
        <v>2513</v>
      </c>
      <c r="BD27" s="46" t="s">
        <v>346</v>
      </c>
      <c r="BE27" s="3" t="s">
        <v>561</v>
      </c>
      <c r="BF27" s="3"/>
      <c r="BG27" s="46"/>
      <c r="BH27" s="3"/>
      <c r="BI27" s="12"/>
      <c r="BJ27" s="46" t="s">
        <v>2513</v>
      </c>
      <c r="BK27" s="46" t="s">
        <v>346</v>
      </c>
      <c r="BL27" s="3" t="s">
        <v>765</v>
      </c>
      <c r="BM27" s="3"/>
      <c r="BN27" s="46" t="s">
        <v>2514</v>
      </c>
      <c r="BO27" s="3"/>
      <c r="BP27" s="33"/>
      <c r="BQ27" s="46" t="s">
        <v>2513</v>
      </c>
      <c r="BR27" s="46" t="s">
        <v>315</v>
      </c>
      <c r="BS27" s="3" t="s">
        <v>861</v>
      </c>
      <c r="BT27" s="46" t="s">
        <v>346</v>
      </c>
      <c r="BU27" s="46"/>
      <c r="BV27" s="46"/>
      <c r="BW27" s="46"/>
      <c r="BX27" s="3"/>
      <c r="BY27" s="46" t="s">
        <v>2513</v>
      </c>
      <c r="BZ27" s="46" t="s">
        <v>315</v>
      </c>
      <c r="CA27" s="3" t="s">
        <v>936</v>
      </c>
      <c r="CB27" s="46"/>
      <c r="CC27" s="46"/>
      <c r="CD27" s="46" t="s">
        <v>346</v>
      </c>
      <c r="CE27" s="46"/>
      <c r="CF27" s="3"/>
      <c r="CG27" s="46" t="s">
        <v>2513</v>
      </c>
      <c r="CH27" s="46" t="s">
        <v>315</v>
      </c>
      <c r="CI27" s="3" t="s">
        <v>1074</v>
      </c>
      <c r="CJ27" s="3"/>
      <c r="CK27" s="46" t="s">
        <v>315</v>
      </c>
      <c r="CL27" s="46"/>
      <c r="CM27" s="46"/>
      <c r="CN27" s="46" t="s">
        <v>315</v>
      </c>
      <c r="CO27" s="46" t="s">
        <v>371</v>
      </c>
      <c r="CP27" s="46" t="s">
        <v>2513</v>
      </c>
      <c r="CQ27" s="46" t="s">
        <v>315</v>
      </c>
      <c r="CR27" s="3" t="s">
        <v>1227</v>
      </c>
      <c r="CS27" s="46" t="s">
        <v>315</v>
      </c>
      <c r="CT27" s="46">
        <v>0</v>
      </c>
      <c r="CU27" s="3"/>
      <c r="CV27" s="12" t="s">
        <v>371</v>
      </c>
      <c r="CW27" s="46" t="s">
        <v>2513</v>
      </c>
      <c r="CX27" s="12" t="s">
        <v>315</v>
      </c>
      <c r="CY27" s="3" t="s">
        <v>1389</v>
      </c>
      <c r="CZ27" s="12"/>
      <c r="DA27" s="12" t="s">
        <v>315</v>
      </c>
      <c r="DB27" s="46"/>
      <c r="DC27" s="12" t="s">
        <v>315</v>
      </c>
      <c r="DD27" s="12"/>
      <c r="DE27" s="12" t="s">
        <v>371</v>
      </c>
      <c r="DF27" s="12" t="s">
        <v>2030</v>
      </c>
      <c r="DG27" s="12" t="s">
        <v>2226</v>
      </c>
      <c r="DH27" s="3" t="s">
        <v>1579</v>
      </c>
      <c r="DI27" s="12"/>
      <c r="DJ27" s="203"/>
      <c r="DK27" s="46"/>
      <c r="DL27" s="46"/>
      <c r="DM27" s="46"/>
      <c r="DN27" s="12" t="s">
        <v>2229</v>
      </c>
      <c r="DO27" s="12"/>
      <c r="DP27" s="12" t="s">
        <v>315</v>
      </c>
      <c r="DQ27" s="12" t="s">
        <v>2226</v>
      </c>
      <c r="DR27" s="17" t="s">
        <v>2045</v>
      </c>
      <c r="DS27" s="5"/>
      <c r="DT27" s="5"/>
      <c r="DV27" s="5">
        <f t="shared" si="0"/>
        <v>1</v>
      </c>
      <c r="DW27" s="5">
        <f t="shared" si="1"/>
        <v>7</v>
      </c>
      <c r="DX27" s="362"/>
      <c r="DZ27" s="371" t="s">
        <v>2517</v>
      </c>
    </row>
    <row r="28" spans="1:130" s="133" customFormat="1" ht="30" hidden="1" customHeight="1" x14ac:dyDescent="0.25">
      <c r="A28" s="12">
        <f>IF(C28="","",SUBTOTAL(3,$D$24:D28))</f>
        <v>0</v>
      </c>
      <c r="B28" s="12">
        <f>COUNTIF($E$24:E28,E28)</f>
        <v>1</v>
      </c>
      <c r="C28" s="14" t="s">
        <v>237</v>
      </c>
      <c r="D28" s="12" t="str">
        <f>VLOOKUP(C28,'[1]XET CUOI NAM'!$D$9:$E$332,2,0)</f>
        <v>01002024</v>
      </c>
      <c r="E28" s="12" t="s">
        <v>379</v>
      </c>
      <c r="F28" s="12" t="s">
        <v>378</v>
      </c>
      <c r="G28" s="49"/>
      <c r="H28" s="46"/>
      <c r="I28" s="46"/>
      <c r="J28" s="3"/>
      <c r="K28" s="46"/>
      <c r="L28" s="46"/>
      <c r="M28" s="49"/>
      <c r="N28" s="46"/>
      <c r="O28" s="46"/>
      <c r="P28" s="3"/>
      <c r="Q28" s="46"/>
      <c r="R28" s="46"/>
      <c r="S28" s="49"/>
      <c r="T28" s="46">
        <v>0</v>
      </c>
      <c r="U28" s="46"/>
      <c r="V28" s="46">
        <v>0</v>
      </c>
      <c r="W28" s="3"/>
      <c r="X28" s="46">
        <v>0</v>
      </c>
      <c r="Y28" s="46"/>
      <c r="Z28" s="49"/>
      <c r="AA28" s="46">
        <v>0</v>
      </c>
      <c r="AB28" s="46"/>
      <c r="AC28" s="46">
        <v>0</v>
      </c>
      <c r="AD28" s="3"/>
      <c r="AE28" s="46">
        <v>0</v>
      </c>
      <c r="AF28" s="46"/>
      <c r="AG28" s="49"/>
      <c r="AH28" s="46">
        <v>0</v>
      </c>
      <c r="AI28" s="46"/>
      <c r="AJ28" s="46">
        <v>0</v>
      </c>
      <c r="AK28" s="3"/>
      <c r="AL28" s="46">
        <v>0</v>
      </c>
      <c r="AM28" s="46"/>
      <c r="AN28" s="49"/>
      <c r="AO28" s="46">
        <v>0</v>
      </c>
      <c r="AP28" s="46"/>
      <c r="AQ28" s="46">
        <v>0</v>
      </c>
      <c r="AR28" s="3"/>
      <c r="AS28" s="46">
        <v>0</v>
      </c>
      <c r="AT28" s="46"/>
      <c r="AU28" s="49"/>
      <c r="AV28" s="46">
        <v>0</v>
      </c>
      <c r="AW28" s="46"/>
      <c r="AX28" s="46">
        <v>0</v>
      </c>
      <c r="AY28" s="3"/>
      <c r="AZ28" s="46">
        <v>0</v>
      </c>
      <c r="BA28" s="46"/>
      <c r="BB28" s="38"/>
      <c r="BC28" s="46">
        <v>0</v>
      </c>
      <c r="BD28" s="46"/>
      <c r="BE28" s="3" t="s">
        <v>562</v>
      </c>
      <c r="BF28" s="3"/>
      <c r="BG28" s="46"/>
      <c r="BH28" s="3"/>
      <c r="BI28" s="53"/>
      <c r="BJ28" s="46">
        <v>0</v>
      </c>
      <c r="BK28" s="46"/>
      <c r="BL28" s="3" t="s">
        <v>766</v>
      </c>
      <c r="BM28" s="3"/>
      <c r="BN28" s="46"/>
      <c r="BO28" s="3"/>
      <c r="BP28" s="33"/>
      <c r="BQ28" s="46" t="s">
        <v>2513</v>
      </c>
      <c r="BR28" s="46" t="s">
        <v>315</v>
      </c>
      <c r="BS28" s="3" t="s">
        <v>862</v>
      </c>
      <c r="BT28" s="3"/>
      <c r="BU28" s="46"/>
      <c r="BV28" s="46"/>
      <c r="BW28" s="46"/>
      <c r="BX28" s="15"/>
      <c r="BY28" s="46" t="s">
        <v>2513</v>
      </c>
      <c r="BZ28" s="46" t="s">
        <v>315</v>
      </c>
      <c r="CA28" s="3" t="s">
        <v>937</v>
      </c>
      <c r="CB28" s="46"/>
      <c r="CC28" s="46"/>
      <c r="CD28" s="46"/>
      <c r="CE28" s="46"/>
      <c r="CF28" s="15"/>
      <c r="CG28" s="46" t="s">
        <v>2513</v>
      </c>
      <c r="CH28" s="46" t="s">
        <v>315</v>
      </c>
      <c r="CI28" s="3" t="s">
        <v>1075</v>
      </c>
      <c r="CJ28" s="3"/>
      <c r="CK28" s="46" t="s">
        <v>315</v>
      </c>
      <c r="CL28" s="46"/>
      <c r="CM28" s="46"/>
      <c r="CN28" s="46"/>
      <c r="CO28" s="46" t="s">
        <v>371</v>
      </c>
      <c r="CP28" s="46" t="s">
        <v>2513</v>
      </c>
      <c r="CQ28" s="46" t="s">
        <v>315</v>
      </c>
      <c r="CR28" s="3" t="s">
        <v>1228</v>
      </c>
      <c r="CS28" s="46"/>
      <c r="CT28" s="46">
        <v>0</v>
      </c>
      <c r="CU28" s="3"/>
      <c r="CV28" s="12" t="s">
        <v>371</v>
      </c>
      <c r="CW28" s="46" t="s">
        <v>2513</v>
      </c>
      <c r="CX28" s="12" t="s">
        <v>315</v>
      </c>
      <c r="CY28" s="3" t="s">
        <v>1390</v>
      </c>
      <c r="CZ28" s="12"/>
      <c r="DA28" s="12" t="s">
        <v>315</v>
      </c>
      <c r="DB28" s="46"/>
      <c r="DC28" s="12"/>
      <c r="DD28" s="12"/>
      <c r="DE28" s="12" t="s">
        <v>371</v>
      </c>
      <c r="DF28" s="46" t="s">
        <v>2513</v>
      </c>
      <c r="DG28" s="12" t="s">
        <v>2226</v>
      </c>
      <c r="DH28" s="3" t="s">
        <v>1580</v>
      </c>
      <c r="DI28" s="12"/>
      <c r="DJ28" s="203"/>
      <c r="DK28" s="46"/>
      <c r="DL28" s="46"/>
      <c r="DM28" s="46"/>
      <c r="DN28" s="12" t="s">
        <v>2226</v>
      </c>
      <c r="DO28" s="46" t="s">
        <v>2513</v>
      </c>
      <c r="DP28" s="46"/>
      <c r="DQ28" s="12" t="s">
        <v>2226</v>
      </c>
      <c r="DR28" s="17" t="s">
        <v>2046</v>
      </c>
      <c r="DS28" s="5"/>
      <c r="DT28" s="5"/>
      <c r="DV28" s="5">
        <f t="shared" si="0"/>
        <v>0</v>
      </c>
      <c r="DW28" s="5">
        <f t="shared" si="1"/>
        <v>7</v>
      </c>
      <c r="DX28" s="362"/>
    </row>
    <row r="29" spans="1:130" s="133" customFormat="1" ht="38.25" customHeight="1" x14ac:dyDescent="0.25">
      <c r="A29" s="337">
        <f>IF(C29="","",SUBTOTAL(3,$D$24:D29))</f>
        <v>1</v>
      </c>
      <c r="B29" s="337">
        <f>COUNTIF($E$24:E29,E29)</f>
        <v>2</v>
      </c>
      <c r="C29" s="341" t="s">
        <v>239</v>
      </c>
      <c r="D29" s="12" t="str">
        <f>VLOOKUP(C29,'[1]XET CUOI NAM'!$D$9:$E$332,2,0)</f>
        <v>01003009</v>
      </c>
      <c r="E29" s="12" t="s">
        <v>379</v>
      </c>
      <c r="F29" s="12" t="s">
        <v>378</v>
      </c>
      <c r="G29" s="49"/>
      <c r="H29" s="46"/>
      <c r="I29" s="46"/>
      <c r="J29" s="3"/>
      <c r="K29" s="46"/>
      <c r="L29" s="46"/>
      <c r="M29" s="49"/>
      <c r="N29" s="46"/>
      <c r="O29" s="46"/>
      <c r="P29" s="3"/>
      <c r="Q29" s="46"/>
      <c r="R29" s="46"/>
      <c r="S29" s="49"/>
      <c r="T29" s="46" t="s">
        <v>2513</v>
      </c>
      <c r="U29" s="46"/>
      <c r="V29" s="46" t="s">
        <v>2246</v>
      </c>
      <c r="W29" s="3"/>
      <c r="X29" s="46">
        <v>0</v>
      </c>
      <c r="Y29" s="46"/>
      <c r="Z29" s="49"/>
      <c r="AA29" s="46" t="s">
        <v>2513</v>
      </c>
      <c r="AB29" s="46"/>
      <c r="AC29" s="46" t="s">
        <v>2247</v>
      </c>
      <c r="AD29" s="3"/>
      <c r="AE29" s="325" t="s">
        <v>2514</v>
      </c>
      <c r="AF29" s="46"/>
      <c r="AG29" s="49"/>
      <c r="AH29" s="46" t="s">
        <v>2513</v>
      </c>
      <c r="AI29" s="46"/>
      <c r="AJ29" s="46" t="s">
        <v>2248</v>
      </c>
      <c r="AK29" s="3"/>
      <c r="AL29" s="46">
        <v>0</v>
      </c>
      <c r="AM29" s="46"/>
      <c r="AN29" s="49"/>
      <c r="AO29" s="46" t="s">
        <v>2513</v>
      </c>
      <c r="AP29" s="46"/>
      <c r="AQ29" s="46" t="s">
        <v>2249</v>
      </c>
      <c r="AR29" s="3"/>
      <c r="AS29" s="46">
        <v>0</v>
      </c>
      <c r="AT29" s="46"/>
      <c r="AU29" s="49"/>
      <c r="AV29" s="46">
        <v>0</v>
      </c>
      <c r="AW29" s="46"/>
      <c r="AX29" s="46">
        <v>0</v>
      </c>
      <c r="AY29" s="3"/>
      <c r="AZ29" s="46">
        <v>0</v>
      </c>
      <c r="BA29" s="46"/>
      <c r="BB29" s="38"/>
      <c r="BC29" s="46" t="s">
        <v>2513</v>
      </c>
      <c r="BD29" s="46" t="s">
        <v>346</v>
      </c>
      <c r="BE29" s="3" t="s">
        <v>563</v>
      </c>
      <c r="BF29" s="3"/>
      <c r="BG29" s="46"/>
      <c r="BH29" s="3"/>
      <c r="BI29" s="53"/>
      <c r="BJ29" s="46">
        <v>0</v>
      </c>
      <c r="BK29" s="46"/>
      <c r="BL29" s="3" t="s">
        <v>767</v>
      </c>
      <c r="BM29" s="3"/>
      <c r="BN29" s="46"/>
      <c r="BO29" s="3"/>
      <c r="BP29" s="33"/>
      <c r="BQ29" s="46" t="s">
        <v>2513</v>
      </c>
      <c r="BR29" s="46" t="s">
        <v>315</v>
      </c>
      <c r="BS29" s="3" t="s">
        <v>863</v>
      </c>
      <c r="BT29" s="3"/>
      <c r="BU29" s="46"/>
      <c r="BV29" s="46" t="s">
        <v>346</v>
      </c>
      <c r="BW29" s="46"/>
      <c r="BX29" s="15"/>
      <c r="BY29" s="46">
        <v>0</v>
      </c>
      <c r="BZ29" s="46" t="s">
        <v>315</v>
      </c>
      <c r="CA29" s="3" t="s">
        <v>938</v>
      </c>
      <c r="CB29" s="46"/>
      <c r="CC29" s="46"/>
      <c r="CD29" s="46"/>
      <c r="CE29" s="46"/>
      <c r="CF29" s="15"/>
      <c r="CG29" s="46">
        <v>0</v>
      </c>
      <c r="CH29" s="46" t="s">
        <v>315</v>
      </c>
      <c r="CI29" s="3" t="s">
        <v>1076</v>
      </c>
      <c r="CJ29" s="3"/>
      <c r="CK29" s="46" t="s">
        <v>315</v>
      </c>
      <c r="CL29" s="46"/>
      <c r="CM29" s="46"/>
      <c r="CN29" s="46"/>
      <c r="CO29" s="46" t="s">
        <v>371</v>
      </c>
      <c r="CP29" s="46"/>
      <c r="CQ29" s="46" t="s">
        <v>315</v>
      </c>
      <c r="CR29" s="3" t="s">
        <v>1229</v>
      </c>
      <c r="CS29" s="46"/>
      <c r="CT29" s="46">
        <v>0</v>
      </c>
      <c r="CU29" s="3"/>
      <c r="CV29" s="12" t="s">
        <v>371</v>
      </c>
      <c r="CW29" s="12">
        <v>0</v>
      </c>
      <c r="CX29" s="12" t="s">
        <v>315</v>
      </c>
      <c r="CY29" s="3" t="s">
        <v>1391</v>
      </c>
      <c r="CZ29" s="12">
        <v>0</v>
      </c>
      <c r="DA29" s="12" t="s">
        <v>315</v>
      </c>
      <c r="DB29" s="46"/>
      <c r="DC29" s="12"/>
      <c r="DD29" s="12"/>
      <c r="DE29" s="12" t="s">
        <v>371</v>
      </c>
      <c r="DF29" s="12"/>
      <c r="DG29" s="12" t="s">
        <v>2227</v>
      </c>
      <c r="DH29" s="3" t="s">
        <v>1581</v>
      </c>
      <c r="DI29" s="12"/>
      <c r="DJ29" s="203"/>
      <c r="DK29" s="46"/>
      <c r="DL29" s="46"/>
      <c r="DM29" s="46"/>
      <c r="DN29" s="12" t="s">
        <v>2227</v>
      </c>
      <c r="DO29" s="46" t="s">
        <v>2513</v>
      </c>
      <c r="DP29" s="46"/>
      <c r="DQ29" s="12" t="s">
        <v>2227</v>
      </c>
      <c r="DR29" s="17" t="s">
        <v>2047</v>
      </c>
      <c r="DS29" s="346"/>
      <c r="DT29" s="5"/>
      <c r="DV29" s="5">
        <f t="shared" si="0"/>
        <v>1</v>
      </c>
      <c r="DW29" s="5">
        <f t="shared" si="1"/>
        <v>7</v>
      </c>
      <c r="DX29" s="362" t="s">
        <v>315</v>
      </c>
      <c r="DZ29" s="377" t="s">
        <v>2518</v>
      </c>
    </row>
    <row r="30" spans="1:130" s="133" customFormat="1" ht="36.75" customHeight="1" x14ac:dyDescent="0.25">
      <c r="A30" s="337">
        <f>IF(C30="","",SUBTOTAL(3,$D$24:D30))</f>
        <v>2</v>
      </c>
      <c r="B30" s="337">
        <f>COUNTIF($E$24:E30,E30)</f>
        <v>3</v>
      </c>
      <c r="C30" s="341" t="s">
        <v>240</v>
      </c>
      <c r="D30" s="337" t="str">
        <f>VLOOKUP(C30,'[1]XET CUOI NAM'!$D$9:$E$332,2,0)</f>
        <v>01003005</v>
      </c>
      <c r="E30" s="12" t="s">
        <v>379</v>
      </c>
      <c r="F30" s="12" t="s">
        <v>378</v>
      </c>
      <c r="G30" s="49"/>
      <c r="H30" s="46"/>
      <c r="I30" s="46"/>
      <c r="J30" s="3"/>
      <c r="K30" s="46"/>
      <c r="L30" s="46"/>
      <c r="M30" s="49"/>
      <c r="N30" s="46"/>
      <c r="O30" s="46"/>
      <c r="P30" s="3"/>
      <c r="Q30" s="46"/>
      <c r="R30" s="46"/>
      <c r="S30" s="49"/>
      <c r="T30" s="46">
        <v>0</v>
      </c>
      <c r="U30" s="46"/>
      <c r="V30" s="46">
        <v>0</v>
      </c>
      <c r="W30" s="3"/>
      <c r="X30" s="46">
        <v>0</v>
      </c>
      <c r="Y30" s="46"/>
      <c r="Z30" s="49"/>
      <c r="AA30" s="46">
        <v>0</v>
      </c>
      <c r="AB30" s="46"/>
      <c r="AC30" s="46">
        <v>0</v>
      </c>
      <c r="AD30" s="3"/>
      <c r="AE30" s="46">
        <v>0</v>
      </c>
      <c r="AF30" s="46"/>
      <c r="AG30" s="49"/>
      <c r="AH30" s="46" t="s">
        <v>2513</v>
      </c>
      <c r="AI30" s="46"/>
      <c r="AJ30" s="46" t="s">
        <v>2250</v>
      </c>
      <c r="AK30" s="3"/>
      <c r="AL30" s="46">
        <v>0</v>
      </c>
      <c r="AM30" s="46"/>
      <c r="AN30" s="49"/>
      <c r="AO30" s="46" t="s">
        <v>2513</v>
      </c>
      <c r="AP30" s="46"/>
      <c r="AQ30" s="46" t="s">
        <v>2251</v>
      </c>
      <c r="AR30" s="3"/>
      <c r="AS30" s="325" t="s">
        <v>2514</v>
      </c>
      <c r="AT30" s="46"/>
      <c r="AU30" s="49"/>
      <c r="AV30" s="46" t="s">
        <v>2513</v>
      </c>
      <c r="AW30" s="46"/>
      <c r="AX30" s="46" t="s">
        <v>2252</v>
      </c>
      <c r="AY30" s="3"/>
      <c r="AZ30" s="46">
        <v>0</v>
      </c>
      <c r="BA30" s="46"/>
      <c r="BB30" s="38"/>
      <c r="BC30" s="46">
        <v>0</v>
      </c>
      <c r="BD30" s="46"/>
      <c r="BE30" s="3" t="s">
        <v>564</v>
      </c>
      <c r="BF30" s="3"/>
      <c r="BG30" s="46"/>
      <c r="BH30" s="3"/>
      <c r="BI30" s="53"/>
      <c r="BJ30" s="46">
        <v>0</v>
      </c>
      <c r="BK30" s="46"/>
      <c r="BL30" s="3" t="s">
        <v>768</v>
      </c>
      <c r="BM30" s="3"/>
      <c r="BN30" s="46"/>
      <c r="BO30" s="3"/>
      <c r="BP30" s="33"/>
      <c r="BQ30" s="46" t="s">
        <v>2513</v>
      </c>
      <c r="BR30" s="46" t="s">
        <v>315</v>
      </c>
      <c r="BS30" s="3" t="s">
        <v>864</v>
      </c>
      <c r="BT30" s="3"/>
      <c r="BU30" s="46"/>
      <c r="BV30" s="46"/>
      <c r="BW30" s="46"/>
      <c r="BX30" s="15"/>
      <c r="BY30" s="46">
        <v>0</v>
      </c>
      <c r="BZ30" s="46" t="s">
        <v>315</v>
      </c>
      <c r="CA30" s="3" t="s">
        <v>939</v>
      </c>
      <c r="CB30" s="46"/>
      <c r="CC30" s="46"/>
      <c r="CD30" s="46"/>
      <c r="CE30" s="46"/>
      <c r="CF30" s="15"/>
      <c r="CG30" s="46">
        <v>0</v>
      </c>
      <c r="CH30" s="46" t="s">
        <v>315</v>
      </c>
      <c r="CI30" s="3" t="s">
        <v>1077</v>
      </c>
      <c r="CJ30" s="3"/>
      <c r="CK30" s="46" t="s">
        <v>315</v>
      </c>
      <c r="CL30" s="46"/>
      <c r="CM30" s="46"/>
      <c r="CN30" s="46"/>
      <c r="CO30" s="46" t="s">
        <v>371</v>
      </c>
      <c r="CP30" s="46" t="s">
        <v>2513</v>
      </c>
      <c r="CQ30" s="46" t="s">
        <v>315</v>
      </c>
      <c r="CR30" s="3" t="s">
        <v>1230</v>
      </c>
      <c r="CS30" s="46"/>
      <c r="CT30" s="46">
        <v>0</v>
      </c>
      <c r="CU30" s="3"/>
      <c r="CV30" s="12" t="s">
        <v>371</v>
      </c>
      <c r="CW30" s="12">
        <v>0</v>
      </c>
      <c r="CX30" s="12" t="s">
        <v>315</v>
      </c>
      <c r="CY30" s="3" t="s">
        <v>1392</v>
      </c>
      <c r="CZ30" s="12"/>
      <c r="DA30" s="12" t="s">
        <v>315</v>
      </c>
      <c r="DB30" s="46"/>
      <c r="DC30" s="12"/>
      <c r="DD30" s="12"/>
      <c r="DE30" s="12" t="s">
        <v>371</v>
      </c>
      <c r="DF30" s="12"/>
      <c r="DG30" s="12" t="s">
        <v>2227</v>
      </c>
      <c r="DH30" s="3" t="s">
        <v>1582</v>
      </c>
      <c r="DI30" s="12"/>
      <c r="DJ30" s="203"/>
      <c r="DK30" s="46"/>
      <c r="DL30" s="46"/>
      <c r="DM30" s="46"/>
      <c r="DN30" s="12" t="s">
        <v>2226</v>
      </c>
      <c r="DO30" s="46" t="s">
        <v>2513</v>
      </c>
      <c r="DP30" s="46"/>
      <c r="DQ30" s="12" t="s">
        <v>2227</v>
      </c>
      <c r="DR30" s="17" t="s">
        <v>2048</v>
      </c>
      <c r="DS30" s="346"/>
      <c r="DT30" s="313" t="s">
        <v>315</v>
      </c>
      <c r="DV30" s="5">
        <f t="shared" si="0"/>
        <v>1</v>
      </c>
      <c r="DW30" s="5">
        <f t="shared" si="1"/>
        <v>6</v>
      </c>
      <c r="DX30" s="362" t="s">
        <v>315</v>
      </c>
      <c r="DZ30" s="377" t="s">
        <v>2519</v>
      </c>
    </row>
    <row r="31" spans="1:130" s="9" customFormat="1" ht="37.5" hidden="1" customHeight="1" x14ac:dyDescent="0.25">
      <c r="A31" s="12">
        <f>IF(C31="","",SUBTOTAL(3,$D$24:D31))</f>
        <v>2</v>
      </c>
      <c r="B31" s="12">
        <f>COUNTIF($E$24:E31,E31)</f>
        <v>4</v>
      </c>
      <c r="C31" s="14" t="s">
        <v>242</v>
      </c>
      <c r="D31" s="12" t="str">
        <f>VLOOKUP(C31,'[1]XET CUOI NAM'!$D$9:$E$332,2,0)</f>
        <v>01023004</v>
      </c>
      <c r="E31" s="12" t="s">
        <v>379</v>
      </c>
      <c r="F31" s="12" t="s">
        <v>378</v>
      </c>
      <c r="G31" s="49"/>
      <c r="H31" s="46"/>
      <c r="I31" s="46"/>
      <c r="J31" s="3"/>
      <c r="K31" s="46"/>
      <c r="L31" s="46"/>
      <c r="M31" s="49"/>
      <c r="N31" s="46"/>
      <c r="O31" s="46"/>
      <c r="P31" s="3"/>
      <c r="Q31" s="46"/>
      <c r="R31" s="46"/>
      <c r="S31" s="49"/>
      <c r="T31" s="46" t="s">
        <v>2513</v>
      </c>
      <c r="U31" s="46"/>
      <c r="V31" s="46" t="s">
        <v>2253</v>
      </c>
      <c r="W31" s="3"/>
      <c r="X31" s="46">
        <v>0</v>
      </c>
      <c r="Y31" s="46"/>
      <c r="Z31" s="49"/>
      <c r="AA31" s="46" t="s">
        <v>2513</v>
      </c>
      <c r="AB31" s="46"/>
      <c r="AC31" s="46" t="s">
        <v>2254</v>
      </c>
      <c r="AD31" s="3"/>
      <c r="AE31" s="325" t="s">
        <v>2514</v>
      </c>
      <c r="AF31" s="46"/>
      <c r="AG31" s="49"/>
      <c r="AH31" s="46" t="s">
        <v>2513</v>
      </c>
      <c r="AI31" s="46"/>
      <c r="AJ31" s="46" t="s">
        <v>2255</v>
      </c>
      <c r="AK31" s="3"/>
      <c r="AL31" s="46">
        <v>0</v>
      </c>
      <c r="AM31" s="46"/>
      <c r="AN31" s="49"/>
      <c r="AO31" s="46" t="s">
        <v>2513</v>
      </c>
      <c r="AP31" s="46"/>
      <c r="AQ31" s="46" t="s">
        <v>2256</v>
      </c>
      <c r="AR31" s="3"/>
      <c r="AS31" s="46" t="s">
        <v>2514</v>
      </c>
      <c r="AT31" s="46"/>
      <c r="AU31" s="49"/>
      <c r="AV31" s="46" t="s">
        <v>2513</v>
      </c>
      <c r="AW31" s="46"/>
      <c r="AX31" s="46" t="s">
        <v>2257</v>
      </c>
      <c r="AY31" s="3"/>
      <c r="AZ31" s="46">
        <v>0</v>
      </c>
      <c r="BA31" s="46"/>
      <c r="BB31" s="38"/>
      <c r="BC31" s="46" t="s">
        <v>2513</v>
      </c>
      <c r="BD31" s="46" t="s">
        <v>346</v>
      </c>
      <c r="BE31" s="3" t="s">
        <v>565</v>
      </c>
      <c r="BF31" s="3"/>
      <c r="BG31" s="46" t="s">
        <v>2514</v>
      </c>
      <c r="BH31" s="3"/>
      <c r="BI31" s="53"/>
      <c r="BJ31" s="46">
        <v>0</v>
      </c>
      <c r="BK31" s="46"/>
      <c r="BL31" s="3">
        <v>0</v>
      </c>
      <c r="BM31" s="3"/>
      <c r="BN31" s="46"/>
      <c r="BO31" s="3"/>
      <c r="BP31" s="33"/>
      <c r="BQ31" s="46">
        <v>0</v>
      </c>
      <c r="BR31" s="46"/>
      <c r="BS31" s="3">
        <v>0</v>
      </c>
      <c r="BT31" s="3"/>
      <c r="BU31" s="46"/>
      <c r="BV31" s="46"/>
      <c r="BW31" s="46"/>
      <c r="BX31" s="15"/>
      <c r="BY31" s="46">
        <v>0</v>
      </c>
      <c r="BZ31" s="46" t="s">
        <v>315</v>
      </c>
      <c r="CA31" s="3" t="s">
        <v>940</v>
      </c>
      <c r="CB31" s="46"/>
      <c r="CC31" s="46"/>
      <c r="CD31" s="46"/>
      <c r="CE31" s="46"/>
      <c r="CF31" s="15"/>
      <c r="CG31" s="46">
        <v>0</v>
      </c>
      <c r="CH31" s="46" t="s">
        <v>315</v>
      </c>
      <c r="CI31" s="3" t="s">
        <v>1078</v>
      </c>
      <c r="CJ31" s="3"/>
      <c r="CK31" s="46" t="s">
        <v>315</v>
      </c>
      <c r="CL31" s="46"/>
      <c r="CM31" s="46"/>
      <c r="CN31" s="46"/>
      <c r="CO31" s="46" t="s">
        <v>371</v>
      </c>
      <c r="CP31" s="46"/>
      <c r="CQ31" s="46" t="s">
        <v>315</v>
      </c>
      <c r="CR31" s="3" t="s">
        <v>1231</v>
      </c>
      <c r="CS31" s="46"/>
      <c r="CT31" s="46">
        <v>0</v>
      </c>
      <c r="CU31" s="3"/>
      <c r="CV31" s="12" t="s">
        <v>371</v>
      </c>
      <c r="CW31" s="12">
        <v>0</v>
      </c>
      <c r="CX31" s="12" t="s">
        <v>315</v>
      </c>
      <c r="CY31" s="3" t="s">
        <v>1393</v>
      </c>
      <c r="CZ31" s="12">
        <v>0</v>
      </c>
      <c r="DA31" s="12" t="s">
        <v>315</v>
      </c>
      <c r="DB31" s="46"/>
      <c r="DC31" s="12"/>
      <c r="DD31" s="12"/>
      <c r="DE31" s="12" t="s">
        <v>431</v>
      </c>
      <c r="DF31" s="12"/>
      <c r="DG31" s="12" t="s">
        <v>2227</v>
      </c>
      <c r="DH31" s="3" t="s">
        <v>1583</v>
      </c>
      <c r="DI31" s="12"/>
      <c r="DJ31" s="12"/>
      <c r="DK31" s="46"/>
      <c r="DL31" s="46"/>
      <c r="DM31" s="46"/>
      <c r="DN31" s="12" t="s">
        <v>2227</v>
      </c>
      <c r="DO31" s="46" t="s">
        <v>2513</v>
      </c>
      <c r="DP31" s="46"/>
      <c r="DQ31" s="12" t="s">
        <v>2227</v>
      </c>
      <c r="DR31" s="17" t="s">
        <v>2049</v>
      </c>
      <c r="DS31" s="5"/>
      <c r="DT31" s="5"/>
      <c r="DV31" s="5">
        <f t="shared" si="0"/>
        <v>3</v>
      </c>
      <c r="DW31" s="5">
        <f t="shared" si="1"/>
        <v>7</v>
      </c>
      <c r="DX31" s="362"/>
      <c r="DZ31" s="371" t="s">
        <v>2552</v>
      </c>
    </row>
    <row r="32" spans="1:130" s="133" customFormat="1" ht="30" hidden="1" customHeight="1" x14ac:dyDescent="0.25">
      <c r="A32" s="12">
        <f>IF(C32="","",SUBTOTAL(3,$D$24:D32))</f>
        <v>2</v>
      </c>
      <c r="B32" s="12">
        <f>COUNTIF($E$24:E32,E32)</f>
        <v>5</v>
      </c>
      <c r="C32" s="14" t="s">
        <v>241</v>
      </c>
      <c r="D32" s="12" t="str">
        <f>VLOOKUP(C32,'[1]XET CUOI NAM'!$D$9:$E$332,2,0)</f>
        <v>01003007</v>
      </c>
      <c r="E32" s="12" t="s">
        <v>379</v>
      </c>
      <c r="F32" s="12" t="s">
        <v>378</v>
      </c>
      <c r="G32" s="49"/>
      <c r="H32" s="46"/>
      <c r="I32" s="46"/>
      <c r="J32" s="3"/>
      <c r="K32" s="46"/>
      <c r="L32" s="46"/>
      <c r="M32" s="49"/>
      <c r="N32" s="46"/>
      <c r="O32" s="46"/>
      <c r="P32" s="3"/>
      <c r="Q32" s="46"/>
      <c r="R32" s="46"/>
      <c r="S32" s="49"/>
      <c r="T32" s="46">
        <v>0</v>
      </c>
      <c r="U32" s="46"/>
      <c r="V32" s="46">
        <v>0</v>
      </c>
      <c r="W32" s="3"/>
      <c r="X32" s="46">
        <v>0</v>
      </c>
      <c r="Y32" s="46"/>
      <c r="Z32" s="49"/>
      <c r="AA32" s="46">
        <v>0</v>
      </c>
      <c r="AB32" s="46"/>
      <c r="AC32" s="46">
        <v>0</v>
      </c>
      <c r="AD32" s="3"/>
      <c r="AE32" s="46">
        <v>0</v>
      </c>
      <c r="AF32" s="46"/>
      <c r="AG32" s="49"/>
      <c r="AH32" s="46">
        <v>0</v>
      </c>
      <c r="AI32" s="46"/>
      <c r="AJ32" s="46">
        <v>0</v>
      </c>
      <c r="AK32" s="3"/>
      <c r="AL32" s="46">
        <v>0</v>
      </c>
      <c r="AM32" s="46"/>
      <c r="AN32" s="49"/>
      <c r="AO32" s="46">
        <v>0</v>
      </c>
      <c r="AP32" s="46"/>
      <c r="AQ32" s="46">
        <v>0</v>
      </c>
      <c r="AR32" s="3"/>
      <c r="AS32" s="46">
        <v>0</v>
      </c>
      <c r="AT32" s="46"/>
      <c r="AU32" s="49"/>
      <c r="AV32" s="46">
        <v>0</v>
      </c>
      <c r="AW32" s="46"/>
      <c r="AX32" s="46">
        <v>0</v>
      </c>
      <c r="AY32" s="3"/>
      <c r="AZ32" s="46">
        <v>0</v>
      </c>
      <c r="BA32" s="46"/>
      <c r="BB32" s="50"/>
      <c r="BC32" s="46">
        <v>0</v>
      </c>
      <c r="BD32" s="46"/>
      <c r="BE32" s="3" t="s">
        <v>566</v>
      </c>
      <c r="BF32" s="3"/>
      <c r="BG32" s="46"/>
      <c r="BH32" s="3"/>
      <c r="BI32" s="54"/>
      <c r="BJ32" s="46">
        <v>0</v>
      </c>
      <c r="BK32" s="46"/>
      <c r="BL32" s="3" t="s">
        <v>769</v>
      </c>
      <c r="BM32" s="3"/>
      <c r="BN32" s="46"/>
      <c r="BO32" s="3"/>
      <c r="BP32" s="33"/>
      <c r="BQ32" s="46" t="s">
        <v>2513</v>
      </c>
      <c r="BR32" s="46" t="s">
        <v>315</v>
      </c>
      <c r="BS32" s="3" t="s">
        <v>865</v>
      </c>
      <c r="BT32" s="3"/>
      <c r="BU32" s="46"/>
      <c r="BV32" s="46"/>
      <c r="BW32" s="46"/>
      <c r="BX32" s="15"/>
      <c r="BY32" s="46" t="s">
        <v>2513</v>
      </c>
      <c r="BZ32" s="46" t="s">
        <v>315</v>
      </c>
      <c r="CA32" s="3" t="s">
        <v>941</v>
      </c>
      <c r="CB32" s="46"/>
      <c r="CC32" s="46"/>
      <c r="CD32" s="46"/>
      <c r="CE32" s="46"/>
      <c r="CF32" s="15"/>
      <c r="CG32" s="46">
        <v>0</v>
      </c>
      <c r="CH32" s="46" t="s">
        <v>315</v>
      </c>
      <c r="CI32" s="3" t="s">
        <v>1079</v>
      </c>
      <c r="CJ32" s="3"/>
      <c r="CK32" s="46" t="s">
        <v>315</v>
      </c>
      <c r="CL32" s="46"/>
      <c r="CM32" s="46"/>
      <c r="CN32" s="46"/>
      <c r="CO32" s="46" t="s">
        <v>371</v>
      </c>
      <c r="CP32" s="46"/>
      <c r="CQ32" s="46" t="s">
        <v>315</v>
      </c>
      <c r="CR32" s="3" t="s">
        <v>1232</v>
      </c>
      <c r="CS32" s="46"/>
      <c r="CT32" s="46">
        <v>0</v>
      </c>
      <c r="CU32" s="3"/>
      <c r="CV32" s="12" t="s">
        <v>371</v>
      </c>
      <c r="CW32" s="12">
        <v>0</v>
      </c>
      <c r="CX32" s="12" t="s">
        <v>315</v>
      </c>
      <c r="CY32" s="3" t="s">
        <v>1394</v>
      </c>
      <c r="CZ32" s="12">
        <v>0</v>
      </c>
      <c r="DA32" s="12" t="s">
        <v>315</v>
      </c>
      <c r="DB32" s="46"/>
      <c r="DC32" s="12"/>
      <c r="DD32" s="12"/>
      <c r="DE32" s="12" t="s">
        <v>371</v>
      </c>
      <c r="DF32" s="12"/>
      <c r="DG32" s="12" t="s">
        <v>2227</v>
      </c>
      <c r="DH32" s="3" t="s">
        <v>1584</v>
      </c>
      <c r="DI32" s="12"/>
      <c r="DJ32" s="203"/>
      <c r="DK32" s="46"/>
      <c r="DL32" s="46"/>
      <c r="DM32" s="46"/>
      <c r="DN32" s="12" t="s">
        <v>2227</v>
      </c>
      <c r="DO32" s="12">
        <v>0</v>
      </c>
      <c r="DP32" s="12"/>
      <c r="DQ32" s="12"/>
      <c r="DR32" s="17" t="s">
        <v>2050</v>
      </c>
      <c r="DS32" s="346"/>
      <c r="DT32" s="5"/>
      <c r="DV32" s="5">
        <f t="shared" si="0"/>
        <v>0</v>
      </c>
      <c r="DW32" s="5">
        <f t="shared" si="1"/>
        <v>2</v>
      </c>
      <c r="DX32" s="362"/>
    </row>
    <row r="33" spans="1:130" s="133" customFormat="1" ht="30" hidden="1" customHeight="1" x14ac:dyDescent="0.25">
      <c r="A33" s="12">
        <f>IF(C33="","",SUBTOTAL(3,$D$24:D33))</f>
        <v>2</v>
      </c>
      <c r="B33" s="12">
        <f>COUNTIF($E$24:E33,E33)</f>
        <v>6</v>
      </c>
      <c r="C33" s="14" t="s">
        <v>243</v>
      </c>
      <c r="D33" s="12" t="str">
        <f>VLOOKUP(C33,'[1]XET CUOI NAM'!$D$9:$E$332,2,0)</f>
        <v>01003008</v>
      </c>
      <c r="E33" s="12" t="s">
        <v>379</v>
      </c>
      <c r="F33" s="12" t="s">
        <v>380</v>
      </c>
      <c r="G33" s="49"/>
      <c r="H33" s="46"/>
      <c r="I33" s="46"/>
      <c r="J33" s="3"/>
      <c r="K33" s="46"/>
      <c r="L33" s="46"/>
      <c r="M33" s="49"/>
      <c r="N33" s="46"/>
      <c r="O33" s="46"/>
      <c r="P33" s="3"/>
      <c r="Q33" s="46"/>
      <c r="R33" s="46"/>
      <c r="S33" s="49"/>
      <c r="T33" s="46">
        <v>0</v>
      </c>
      <c r="U33" s="46"/>
      <c r="V33" s="46">
        <v>0</v>
      </c>
      <c r="W33" s="3"/>
      <c r="X33" s="46">
        <v>0</v>
      </c>
      <c r="Y33" s="46"/>
      <c r="Z33" s="49"/>
      <c r="AA33" s="46">
        <v>0</v>
      </c>
      <c r="AB33" s="46"/>
      <c r="AC33" s="46">
        <v>0</v>
      </c>
      <c r="AD33" s="3"/>
      <c r="AE33" s="46">
        <v>0</v>
      </c>
      <c r="AF33" s="46"/>
      <c r="AG33" s="49"/>
      <c r="AH33" s="46">
        <v>0</v>
      </c>
      <c r="AI33" s="46"/>
      <c r="AJ33" s="46">
        <v>0</v>
      </c>
      <c r="AK33" s="3"/>
      <c r="AL33" s="46">
        <v>0</v>
      </c>
      <c r="AM33" s="46"/>
      <c r="AN33" s="49"/>
      <c r="AO33" s="46">
        <v>0</v>
      </c>
      <c r="AP33" s="46"/>
      <c r="AQ33" s="46">
        <v>0</v>
      </c>
      <c r="AR33" s="3"/>
      <c r="AS33" s="46">
        <v>0</v>
      </c>
      <c r="AT33" s="46"/>
      <c r="AU33" s="49"/>
      <c r="AV33" s="46">
        <v>0</v>
      </c>
      <c r="AW33" s="46"/>
      <c r="AX33" s="46">
        <v>0</v>
      </c>
      <c r="AY33" s="3"/>
      <c r="AZ33" s="46">
        <v>0</v>
      </c>
      <c r="BA33" s="46"/>
      <c r="BB33" s="38"/>
      <c r="BC33" s="46">
        <v>0</v>
      </c>
      <c r="BD33" s="46"/>
      <c r="BE33" s="3" t="s">
        <v>567</v>
      </c>
      <c r="BF33" s="3"/>
      <c r="BG33" s="46"/>
      <c r="BH33" s="3"/>
      <c r="BI33" s="5"/>
      <c r="BJ33" s="46">
        <v>0</v>
      </c>
      <c r="BK33" s="46"/>
      <c r="BL33" s="3">
        <v>0</v>
      </c>
      <c r="BM33" s="3"/>
      <c r="BN33" s="46"/>
      <c r="BO33" s="3"/>
      <c r="BP33" s="33"/>
      <c r="BQ33" s="46">
        <v>0</v>
      </c>
      <c r="BR33" s="46" t="s">
        <v>315</v>
      </c>
      <c r="BS33" s="3" t="s">
        <v>866</v>
      </c>
      <c r="BT33" s="3"/>
      <c r="BU33" s="46"/>
      <c r="BV33" s="46"/>
      <c r="BW33" s="46"/>
      <c r="BX33" s="55"/>
      <c r="BY33" s="46">
        <v>0</v>
      </c>
      <c r="BZ33" s="46" t="s">
        <v>315</v>
      </c>
      <c r="CA33" s="3" t="s">
        <v>942</v>
      </c>
      <c r="CB33" s="46"/>
      <c r="CC33" s="46" t="s">
        <v>2514</v>
      </c>
      <c r="CD33" s="46"/>
      <c r="CE33" s="46"/>
      <c r="CF33" s="55"/>
      <c r="CG33" s="46" t="s">
        <v>2513</v>
      </c>
      <c r="CH33" s="46" t="s">
        <v>315</v>
      </c>
      <c r="CI33" s="3" t="s">
        <v>1080</v>
      </c>
      <c r="CJ33" s="3"/>
      <c r="CK33" s="46"/>
      <c r="CL33" s="46"/>
      <c r="CM33" s="46"/>
      <c r="CN33" s="46"/>
      <c r="CO33" s="46" t="s">
        <v>371</v>
      </c>
      <c r="CP33" s="46"/>
      <c r="CQ33" s="46" t="s">
        <v>315</v>
      </c>
      <c r="CR33" s="3" t="s">
        <v>1233</v>
      </c>
      <c r="CS33" s="46"/>
      <c r="CT33" s="46" t="s">
        <v>315</v>
      </c>
      <c r="CU33" s="3"/>
      <c r="CV33" s="12" t="s">
        <v>371</v>
      </c>
      <c r="CW33" s="12">
        <v>0</v>
      </c>
      <c r="CX33" s="12" t="s">
        <v>315</v>
      </c>
      <c r="CY33" s="3" t="s">
        <v>1395</v>
      </c>
      <c r="CZ33" s="12"/>
      <c r="DA33" s="12">
        <v>0</v>
      </c>
      <c r="DB33" s="46"/>
      <c r="DC33" s="12">
        <v>0</v>
      </c>
      <c r="DD33" s="12">
        <v>0</v>
      </c>
      <c r="DE33" s="12" t="s">
        <v>371</v>
      </c>
      <c r="DF33" s="12"/>
      <c r="DG33" s="12" t="s">
        <v>2227</v>
      </c>
      <c r="DH33" s="3" t="s">
        <v>1585</v>
      </c>
      <c r="DI33" s="12"/>
      <c r="DJ33" s="203" t="s">
        <v>315</v>
      </c>
      <c r="DK33" s="46"/>
      <c r="DL33" s="46"/>
      <c r="DM33" s="46"/>
      <c r="DN33" s="12" t="s">
        <v>2227</v>
      </c>
      <c r="DO33" s="12">
        <v>0</v>
      </c>
      <c r="DP33" s="12"/>
      <c r="DQ33" s="12"/>
      <c r="DR33" s="17" t="s">
        <v>2051</v>
      </c>
      <c r="DS33" s="346"/>
      <c r="DT33" s="346"/>
      <c r="DV33" s="5">
        <f t="shared" si="0"/>
        <v>1</v>
      </c>
      <c r="DW33" s="5">
        <f t="shared" si="1"/>
        <v>1</v>
      </c>
      <c r="DX33" s="362"/>
    </row>
    <row r="34" spans="1:130" s="133" customFormat="1" ht="30" hidden="1" customHeight="1" x14ac:dyDescent="0.25">
      <c r="A34" s="12">
        <f>IF(C34="","",SUBTOTAL(3,$D$24:D34))</f>
        <v>2</v>
      </c>
      <c r="B34" s="12">
        <f>COUNTIF($E$24:E34,E34)</f>
        <v>7</v>
      </c>
      <c r="C34" s="21" t="s">
        <v>244</v>
      </c>
      <c r="D34" s="12" t="str">
        <f>VLOOKUP(C34,'[1]XET CUOI NAM'!$D$9:$E$332,2,0)</f>
        <v>01003014</v>
      </c>
      <c r="E34" s="12" t="s">
        <v>379</v>
      </c>
      <c r="F34" s="12" t="s">
        <v>380</v>
      </c>
      <c r="G34" s="49"/>
      <c r="H34" s="46"/>
      <c r="I34" s="46"/>
      <c r="J34" s="3"/>
      <c r="K34" s="46"/>
      <c r="L34" s="46"/>
      <c r="M34" s="49"/>
      <c r="N34" s="46"/>
      <c r="O34" s="46"/>
      <c r="P34" s="3"/>
      <c r="Q34" s="46"/>
      <c r="R34" s="46"/>
      <c r="S34" s="49"/>
      <c r="T34" s="46">
        <v>0</v>
      </c>
      <c r="U34" s="46"/>
      <c r="V34" s="46">
        <v>0</v>
      </c>
      <c r="W34" s="3"/>
      <c r="X34" s="46">
        <v>0</v>
      </c>
      <c r="Y34" s="46"/>
      <c r="Z34" s="49"/>
      <c r="AA34" s="46">
        <v>0</v>
      </c>
      <c r="AB34" s="46"/>
      <c r="AC34" s="46">
        <v>0</v>
      </c>
      <c r="AD34" s="3"/>
      <c r="AE34" s="46">
        <v>0</v>
      </c>
      <c r="AF34" s="46"/>
      <c r="AG34" s="49"/>
      <c r="AH34" s="46">
        <v>0</v>
      </c>
      <c r="AI34" s="46"/>
      <c r="AJ34" s="46">
        <v>0</v>
      </c>
      <c r="AK34" s="3"/>
      <c r="AL34" s="46">
        <v>0</v>
      </c>
      <c r="AM34" s="46"/>
      <c r="AN34" s="49"/>
      <c r="AO34" s="46">
        <v>0</v>
      </c>
      <c r="AP34" s="46"/>
      <c r="AQ34" s="46">
        <v>0</v>
      </c>
      <c r="AR34" s="3"/>
      <c r="AS34" s="46">
        <v>0</v>
      </c>
      <c r="AT34" s="46"/>
      <c r="AU34" s="49"/>
      <c r="AV34" s="46">
        <v>0</v>
      </c>
      <c r="AW34" s="46"/>
      <c r="AX34" s="46">
        <v>0</v>
      </c>
      <c r="AY34" s="3"/>
      <c r="AZ34" s="46">
        <v>0</v>
      </c>
      <c r="BA34" s="46"/>
      <c r="BB34" s="38"/>
      <c r="BC34" s="46">
        <v>0</v>
      </c>
      <c r="BD34" s="46"/>
      <c r="BE34" s="3">
        <v>0</v>
      </c>
      <c r="BF34" s="3"/>
      <c r="BG34" s="46"/>
      <c r="BH34" s="3"/>
      <c r="BI34" s="5"/>
      <c r="BJ34" s="46">
        <v>0</v>
      </c>
      <c r="BK34" s="46"/>
      <c r="BL34" s="3">
        <v>0</v>
      </c>
      <c r="BM34" s="3"/>
      <c r="BN34" s="46"/>
      <c r="BO34" s="3"/>
      <c r="BP34" s="33"/>
      <c r="BQ34" s="46">
        <v>0</v>
      </c>
      <c r="BR34" s="46"/>
      <c r="BS34" s="3">
        <v>0</v>
      </c>
      <c r="BT34" s="3"/>
      <c r="BU34" s="46"/>
      <c r="BV34" s="46"/>
      <c r="BW34" s="46"/>
      <c r="BX34" s="55"/>
      <c r="BY34" s="46">
        <v>0</v>
      </c>
      <c r="BZ34" s="46"/>
      <c r="CA34" s="3">
        <v>0</v>
      </c>
      <c r="CB34" s="46"/>
      <c r="CC34" s="46"/>
      <c r="CD34" s="46"/>
      <c r="CE34" s="46"/>
      <c r="CF34" s="55"/>
      <c r="CG34" s="46">
        <v>0</v>
      </c>
      <c r="CH34" s="46"/>
      <c r="CI34" s="3">
        <v>0</v>
      </c>
      <c r="CJ34" s="3"/>
      <c r="CK34" s="46"/>
      <c r="CL34" s="46"/>
      <c r="CM34" s="46"/>
      <c r="CN34" s="46"/>
      <c r="CO34" s="46" t="s">
        <v>371</v>
      </c>
      <c r="CP34" s="46"/>
      <c r="CQ34" s="46"/>
      <c r="CR34" s="3" t="s">
        <v>1234</v>
      </c>
      <c r="CS34" s="46"/>
      <c r="CT34" s="46">
        <v>0</v>
      </c>
      <c r="CU34" s="3"/>
      <c r="CV34" s="12" t="s">
        <v>371</v>
      </c>
      <c r="CW34" s="12">
        <v>0</v>
      </c>
      <c r="CX34" s="12" t="s">
        <v>315</v>
      </c>
      <c r="CY34" s="3" t="s">
        <v>1396</v>
      </c>
      <c r="CZ34" s="12">
        <v>0</v>
      </c>
      <c r="DA34" s="12">
        <v>0</v>
      </c>
      <c r="DB34" s="46"/>
      <c r="DC34" s="12">
        <v>0</v>
      </c>
      <c r="DD34" s="12">
        <v>0</v>
      </c>
      <c r="DE34" s="12" t="s">
        <v>371</v>
      </c>
      <c r="DF34" s="46" t="s">
        <v>2513</v>
      </c>
      <c r="DG34" s="12" t="s">
        <v>2227</v>
      </c>
      <c r="DH34" s="3" t="s">
        <v>1586</v>
      </c>
      <c r="DI34" s="12"/>
      <c r="DJ34" s="203" t="s">
        <v>315</v>
      </c>
      <c r="DK34" s="46"/>
      <c r="DL34" s="46"/>
      <c r="DM34" s="46"/>
      <c r="DN34" s="12" t="s">
        <v>2226</v>
      </c>
      <c r="DO34" s="46" t="s">
        <v>2513</v>
      </c>
      <c r="DP34" s="46"/>
      <c r="DQ34" s="12" t="s">
        <v>2227</v>
      </c>
      <c r="DR34" s="17" t="s">
        <v>2052</v>
      </c>
      <c r="DS34" s="346"/>
      <c r="DT34" s="346"/>
      <c r="DV34" s="5">
        <f t="shared" si="0"/>
        <v>0</v>
      </c>
      <c r="DW34" s="5">
        <f t="shared" si="1"/>
        <v>2</v>
      </c>
      <c r="DX34" s="362"/>
    </row>
    <row r="35" spans="1:130" s="133" customFormat="1" ht="30" hidden="1" customHeight="1" x14ac:dyDescent="0.25">
      <c r="A35" s="12">
        <f>IF(C35="","",SUBTOTAL(3,$D$24:D35))</f>
        <v>2</v>
      </c>
      <c r="B35" s="12">
        <f>COUNTIF($E$24:E35,E35)</f>
        <v>8</v>
      </c>
      <c r="C35" s="14" t="s">
        <v>336</v>
      </c>
      <c r="D35" s="12" t="str">
        <f>VLOOKUP(C35,'[1]XET CUOI NAM'!$D$9:$E$332,2,0)</f>
        <v>01003015</v>
      </c>
      <c r="E35" s="12" t="s">
        <v>379</v>
      </c>
      <c r="F35" s="12" t="s">
        <v>380</v>
      </c>
      <c r="G35" s="49"/>
      <c r="H35" s="46"/>
      <c r="I35" s="46"/>
      <c r="J35" s="3"/>
      <c r="K35" s="46"/>
      <c r="L35" s="46"/>
      <c r="M35" s="49"/>
      <c r="N35" s="46"/>
      <c r="O35" s="46"/>
      <c r="P35" s="3"/>
      <c r="Q35" s="46"/>
      <c r="R35" s="46"/>
      <c r="S35" s="49"/>
      <c r="T35" s="46"/>
      <c r="U35" s="46"/>
      <c r="V35" s="46"/>
      <c r="W35" s="3"/>
      <c r="X35" s="46"/>
      <c r="Y35" s="46"/>
      <c r="Z35" s="49"/>
      <c r="AA35" s="46"/>
      <c r="AB35" s="46"/>
      <c r="AC35" s="46"/>
      <c r="AD35" s="3"/>
      <c r="AE35" s="46"/>
      <c r="AF35" s="46"/>
      <c r="AG35" s="49"/>
      <c r="AH35" s="46"/>
      <c r="AI35" s="46"/>
      <c r="AJ35" s="46"/>
      <c r="AK35" s="3"/>
      <c r="AL35" s="46"/>
      <c r="AM35" s="46"/>
      <c r="AN35" s="49"/>
      <c r="AO35" s="46"/>
      <c r="AP35" s="46"/>
      <c r="AQ35" s="46"/>
      <c r="AR35" s="3"/>
      <c r="AS35" s="46"/>
      <c r="AT35" s="46"/>
      <c r="AU35" s="49"/>
      <c r="AV35" s="46"/>
      <c r="AW35" s="46"/>
      <c r="AX35" s="46"/>
      <c r="AY35" s="3"/>
      <c r="AZ35" s="46"/>
      <c r="BA35" s="46"/>
      <c r="BB35" s="38"/>
      <c r="BC35" s="46"/>
      <c r="BD35" s="46"/>
      <c r="BE35" s="3"/>
      <c r="BF35" s="3"/>
      <c r="BG35" s="46"/>
      <c r="BH35" s="3"/>
      <c r="BI35" s="5"/>
      <c r="BJ35" s="46"/>
      <c r="BK35" s="46"/>
      <c r="BL35" s="3"/>
      <c r="BM35" s="3"/>
      <c r="BN35" s="46"/>
      <c r="BO35" s="3"/>
      <c r="BP35" s="33"/>
      <c r="BQ35" s="46"/>
      <c r="BR35" s="46"/>
      <c r="BS35" s="3"/>
      <c r="BT35" s="3"/>
      <c r="BU35" s="46"/>
      <c r="BV35" s="46"/>
      <c r="BW35" s="46"/>
      <c r="BX35" s="55"/>
      <c r="BY35" s="46"/>
      <c r="BZ35" s="46"/>
      <c r="CA35" s="3"/>
      <c r="CB35" s="46"/>
      <c r="CC35" s="46"/>
      <c r="CD35" s="46"/>
      <c r="CE35" s="46"/>
      <c r="CF35" s="55"/>
      <c r="CG35" s="46"/>
      <c r="CH35" s="46"/>
      <c r="CI35" s="3"/>
      <c r="CJ35" s="3"/>
      <c r="CK35" s="46"/>
      <c r="CL35" s="46"/>
      <c r="CM35" s="46"/>
      <c r="CN35" s="46"/>
      <c r="CO35" s="46"/>
      <c r="CP35" s="46"/>
      <c r="CQ35" s="46"/>
      <c r="CR35" s="3"/>
      <c r="CS35" s="46"/>
      <c r="CT35" s="46">
        <v>0</v>
      </c>
      <c r="CU35" s="3"/>
      <c r="CV35" s="12" t="s">
        <v>371</v>
      </c>
      <c r="CW35" s="12">
        <v>0</v>
      </c>
      <c r="CX35" s="12" t="s">
        <v>315</v>
      </c>
      <c r="CY35" s="3" t="s">
        <v>1397</v>
      </c>
      <c r="CZ35" s="12">
        <v>0</v>
      </c>
      <c r="DA35" s="12">
        <v>0</v>
      </c>
      <c r="DB35" s="46"/>
      <c r="DC35" s="12">
        <v>0</v>
      </c>
      <c r="DD35" s="12">
        <v>0</v>
      </c>
      <c r="DE35" s="12" t="s">
        <v>371</v>
      </c>
      <c r="DF35" s="12"/>
      <c r="DG35" s="12" t="s">
        <v>2227</v>
      </c>
      <c r="DH35" s="3" t="s">
        <v>1587</v>
      </c>
      <c r="DI35" s="12"/>
      <c r="DJ35" s="203" t="s">
        <v>315</v>
      </c>
      <c r="DK35" s="46"/>
      <c r="DL35" s="46"/>
      <c r="DM35" s="46"/>
      <c r="DN35" s="12" t="s">
        <v>2227</v>
      </c>
      <c r="DO35" s="46" t="s">
        <v>2513</v>
      </c>
      <c r="DP35" s="46"/>
      <c r="DQ35" s="12" t="s">
        <v>2227</v>
      </c>
      <c r="DR35" s="17" t="s">
        <v>2053</v>
      </c>
      <c r="DS35" s="346"/>
      <c r="DT35" s="346"/>
      <c r="DV35" s="5">
        <f t="shared" si="0"/>
        <v>0</v>
      </c>
      <c r="DW35" s="5">
        <f t="shared" si="1"/>
        <v>1</v>
      </c>
      <c r="DX35" s="362"/>
    </row>
    <row r="36" spans="1:130" s="133" customFormat="1" ht="30" hidden="1" customHeight="1" x14ac:dyDescent="0.25">
      <c r="A36" s="12">
        <f>IF(C36="","",SUBTOTAL(3,$D$24:D36))</f>
        <v>2</v>
      </c>
      <c r="B36" s="12">
        <f>COUNTIF($E$24:E36,E36)</f>
        <v>9</v>
      </c>
      <c r="C36" s="14" t="s">
        <v>425</v>
      </c>
      <c r="D36" s="32" t="s">
        <v>426</v>
      </c>
      <c r="E36" s="12" t="s">
        <v>379</v>
      </c>
      <c r="F36" s="12" t="s">
        <v>380</v>
      </c>
      <c r="G36" s="49"/>
      <c r="H36" s="46"/>
      <c r="I36" s="46"/>
      <c r="J36" s="3"/>
      <c r="K36" s="46"/>
      <c r="L36" s="46"/>
      <c r="M36" s="49"/>
      <c r="N36" s="46"/>
      <c r="O36" s="46"/>
      <c r="P36" s="3"/>
      <c r="Q36" s="46"/>
      <c r="R36" s="46"/>
      <c r="S36" s="49"/>
      <c r="T36" s="46"/>
      <c r="U36" s="46"/>
      <c r="V36" s="46"/>
      <c r="W36" s="3"/>
      <c r="X36" s="46"/>
      <c r="Y36" s="46"/>
      <c r="Z36" s="49"/>
      <c r="AA36" s="46"/>
      <c r="AB36" s="46"/>
      <c r="AC36" s="46"/>
      <c r="AD36" s="3"/>
      <c r="AE36" s="46"/>
      <c r="AF36" s="46"/>
      <c r="AG36" s="49"/>
      <c r="AH36" s="46"/>
      <c r="AI36" s="46"/>
      <c r="AJ36" s="46"/>
      <c r="AK36" s="3"/>
      <c r="AL36" s="46"/>
      <c r="AM36" s="46"/>
      <c r="AN36" s="49"/>
      <c r="AO36" s="46"/>
      <c r="AP36" s="46"/>
      <c r="AQ36" s="46"/>
      <c r="AR36" s="3"/>
      <c r="AS36" s="46"/>
      <c r="AT36" s="46"/>
      <c r="AU36" s="49"/>
      <c r="AV36" s="46"/>
      <c r="AW36" s="46"/>
      <c r="AX36" s="46"/>
      <c r="AY36" s="3"/>
      <c r="AZ36" s="46"/>
      <c r="BA36" s="46"/>
      <c r="BB36" s="38"/>
      <c r="BC36" s="46"/>
      <c r="BD36" s="46"/>
      <c r="BE36" s="3"/>
      <c r="BF36" s="3"/>
      <c r="BG36" s="46"/>
      <c r="BH36" s="3"/>
      <c r="BI36" s="5"/>
      <c r="BJ36" s="46"/>
      <c r="BK36" s="46"/>
      <c r="BL36" s="3"/>
      <c r="BM36" s="3"/>
      <c r="BN36" s="46"/>
      <c r="BO36" s="3"/>
      <c r="BP36" s="33"/>
      <c r="BQ36" s="46"/>
      <c r="BR36" s="46"/>
      <c r="BS36" s="3"/>
      <c r="BT36" s="3"/>
      <c r="BU36" s="46"/>
      <c r="BV36" s="46"/>
      <c r="BW36" s="46"/>
      <c r="BX36" s="55"/>
      <c r="BY36" s="46"/>
      <c r="BZ36" s="46"/>
      <c r="CA36" s="3"/>
      <c r="CB36" s="46"/>
      <c r="CC36" s="46"/>
      <c r="CD36" s="46"/>
      <c r="CE36" s="46"/>
      <c r="CF36" s="55"/>
      <c r="CG36" s="46"/>
      <c r="CH36" s="46"/>
      <c r="CI36" s="3"/>
      <c r="CJ36" s="3"/>
      <c r="CK36" s="46"/>
      <c r="CL36" s="46"/>
      <c r="CM36" s="46"/>
      <c r="CN36" s="46"/>
      <c r="CO36" s="46"/>
      <c r="CP36" s="46"/>
      <c r="CQ36" s="46"/>
      <c r="CR36" s="3"/>
      <c r="CS36" s="46"/>
      <c r="CT36" s="46"/>
      <c r="CU36" s="3"/>
      <c r="CV36" s="12">
        <v>0</v>
      </c>
      <c r="CW36" s="12"/>
      <c r="CX36" s="12"/>
      <c r="CY36" s="3"/>
      <c r="CZ36" s="12"/>
      <c r="DA36" s="12"/>
      <c r="DB36" s="46"/>
      <c r="DC36" s="12"/>
      <c r="DD36" s="12"/>
      <c r="DE36" s="12" t="s">
        <v>431</v>
      </c>
      <c r="DF36" s="12"/>
      <c r="DG36" s="12" t="s">
        <v>2227</v>
      </c>
      <c r="DH36" s="3" t="s">
        <v>1588</v>
      </c>
      <c r="DI36" s="12"/>
      <c r="DJ36" s="12"/>
      <c r="DK36" s="46"/>
      <c r="DL36" s="46"/>
      <c r="DM36" s="46"/>
      <c r="DN36" s="12" t="s">
        <v>2227</v>
      </c>
      <c r="DO36" s="46" t="s">
        <v>2513</v>
      </c>
      <c r="DP36" s="46"/>
      <c r="DQ36" s="12" t="s">
        <v>2227</v>
      </c>
      <c r="DR36" s="17" t="s">
        <v>2054</v>
      </c>
      <c r="DS36" s="346"/>
      <c r="DT36" s="346"/>
      <c r="DV36" s="5">
        <f t="shared" si="0"/>
        <v>0</v>
      </c>
      <c r="DW36" s="5">
        <f t="shared" si="1"/>
        <v>1</v>
      </c>
      <c r="DX36" s="362"/>
    </row>
    <row r="37" spans="1:130" s="133" customFormat="1" ht="30" hidden="1" customHeight="1" x14ac:dyDescent="0.25">
      <c r="A37" s="12">
        <f>IF(C37="","",SUBTOTAL(3,$D$24:D37))</f>
        <v>2</v>
      </c>
      <c r="B37" s="12">
        <f>COUNTIF($E$24:E37,E37)</f>
        <v>1</v>
      </c>
      <c r="C37" s="323" t="s">
        <v>79</v>
      </c>
      <c r="D37" s="12" t="str">
        <f>VLOOKUP(C37,'[1]XET CUOI NAM'!$D$9:$E$332,2,0)</f>
        <v>01005007</v>
      </c>
      <c r="E37" s="12" t="s">
        <v>381</v>
      </c>
      <c r="F37" s="12" t="s">
        <v>378</v>
      </c>
      <c r="G37" s="49"/>
      <c r="H37" s="46"/>
      <c r="I37" s="46"/>
      <c r="J37" s="3"/>
      <c r="K37" s="46"/>
      <c r="L37" s="46"/>
      <c r="M37" s="49"/>
      <c r="N37" s="46"/>
      <c r="O37" s="46"/>
      <c r="P37" s="3"/>
      <c r="Q37" s="46"/>
      <c r="R37" s="46"/>
      <c r="S37" s="49"/>
      <c r="T37" s="46">
        <v>0</v>
      </c>
      <c r="U37" s="46"/>
      <c r="V37" s="46">
        <v>0</v>
      </c>
      <c r="W37" s="3"/>
      <c r="X37" s="46">
        <v>0</v>
      </c>
      <c r="Y37" s="46"/>
      <c r="Z37" s="49"/>
      <c r="AA37" s="46">
        <v>0</v>
      </c>
      <c r="AB37" s="46"/>
      <c r="AC37" s="46">
        <v>0</v>
      </c>
      <c r="AD37" s="3"/>
      <c r="AE37" s="46">
        <v>0</v>
      </c>
      <c r="AF37" s="46"/>
      <c r="AG37" s="49"/>
      <c r="AH37" s="46">
        <v>0</v>
      </c>
      <c r="AI37" s="46"/>
      <c r="AJ37" s="46">
        <v>0</v>
      </c>
      <c r="AK37" s="3"/>
      <c r="AL37" s="46">
        <v>0</v>
      </c>
      <c r="AM37" s="46"/>
      <c r="AN37" s="49"/>
      <c r="AO37" s="46">
        <v>0</v>
      </c>
      <c r="AP37" s="46"/>
      <c r="AQ37" s="46">
        <v>0</v>
      </c>
      <c r="AR37" s="3"/>
      <c r="AS37" s="46">
        <v>0</v>
      </c>
      <c r="AT37" s="46"/>
      <c r="AU37" s="49"/>
      <c r="AV37" s="46">
        <v>0</v>
      </c>
      <c r="AW37" s="46"/>
      <c r="AX37" s="46">
        <v>0</v>
      </c>
      <c r="AY37" s="3"/>
      <c r="AZ37" s="46">
        <v>0</v>
      </c>
      <c r="BA37" s="46"/>
      <c r="BB37" s="30"/>
      <c r="BC37" s="46">
        <v>0</v>
      </c>
      <c r="BD37" s="46"/>
      <c r="BE37" s="3">
        <v>0</v>
      </c>
      <c r="BF37" s="3"/>
      <c r="BG37" s="46"/>
      <c r="BH37" s="3"/>
      <c r="BI37" s="24"/>
      <c r="BJ37" s="46">
        <v>0</v>
      </c>
      <c r="BK37" s="46"/>
      <c r="BL37" s="3" t="s">
        <v>770</v>
      </c>
      <c r="BM37" s="3"/>
      <c r="BN37" s="46"/>
      <c r="BO37" s="3"/>
      <c r="BP37" s="33"/>
      <c r="BQ37" s="46" t="s">
        <v>2513</v>
      </c>
      <c r="BR37" s="46" t="s">
        <v>315</v>
      </c>
      <c r="BS37" s="3" t="s">
        <v>867</v>
      </c>
      <c r="BT37" s="3"/>
      <c r="BU37" s="46"/>
      <c r="BV37" s="46"/>
      <c r="BW37" s="46"/>
      <c r="BX37" s="59"/>
      <c r="BY37" s="46">
        <v>0</v>
      </c>
      <c r="BZ37" s="46" t="s">
        <v>315</v>
      </c>
      <c r="CA37" s="3" t="s">
        <v>943</v>
      </c>
      <c r="CB37" s="46"/>
      <c r="CC37" s="46"/>
      <c r="CD37" s="46"/>
      <c r="CE37" s="46"/>
      <c r="CF37" s="59"/>
      <c r="CG37" s="46" t="s">
        <v>2513</v>
      </c>
      <c r="CH37" s="46" t="s">
        <v>315</v>
      </c>
      <c r="CI37" s="3" t="s">
        <v>1081</v>
      </c>
      <c r="CJ37" s="3"/>
      <c r="CK37" s="307" t="s">
        <v>315</v>
      </c>
      <c r="CL37" s="46"/>
      <c r="CM37" s="46"/>
      <c r="CN37" s="46"/>
      <c r="CO37" s="46" t="s">
        <v>431</v>
      </c>
      <c r="CP37" s="46"/>
      <c r="CQ37" s="46" t="s">
        <v>315</v>
      </c>
      <c r="CR37" s="3" t="s">
        <v>1235</v>
      </c>
      <c r="CS37" s="46"/>
      <c r="CT37" s="46">
        <v>0</v>
      </c>
      <c r="CU37" s="3"/>
      <c r="CV37" s="12" t="s">
        <v>371</v>
      </c>
      <c r="CW37" s="46" t="s">
        <v>2513</v>
      </c>
      <c r="CX37" s="12" t="s">
        <v>315</v>
      </c>
      <c r="CY37" s="3" t="s">
        <v>1398</v>
      </c>
      <c r="CZ37" s="12"/>
      <c r="DA37" s="12">
        <v>0</v>
      </c>
      <c r="DB37" s="46"/>
      <c r="DC37" s="12">
        <v>0</v>
      </c>
      <c r="DD37" s="12">
        <v>0</v>
      </c>
      <c r="DE37" s="12" t="s">
        <v>371</v>
      </c>
      <c r="DF37" s="46" t="s">
        <v>2513</v>
      </c>
      <c r="DG37" s="12" t="s">
        <v>2227</v>
      </c>
      <c r="DH37" s="3" t="s">
        <v>1589</v>
      </c>
      <c r="DI37" s="12"/>
      <c r="DJ37" s="203" t="s">
        <v>315</v>
      </c>
      <c r="DK37" s="46"/>
      <c r="DL37" s="46"/>
      <c r="DM37" s="46"/>
      <c r="DN37" s="12" t="s">
        <v>2227</v>
      </c>
      <c r="DO37" s="46" t="s">
        <v>2513</v>
      </c>
      <c r="DP37" s="46" t="s">
        <v>315</v>
      </c>
      <c r="DQ37" s="12" t="s">
        <v>2227</v>
      </c>
      <c r="DR37" s="17" t="s">
        <v>2055</v>
      </c>
      <c r="DS37" s="5" t="s">
        <v>315</v>
      </c>
      <c r="DT37" s="346"/>
      <c r="DV37" s="5">
        <f t="shared" si="0"/>
        <v>0</v>
      </c>
      <c r="DW37" s="5">
        <f t="shared" si="1"/>
        <v>5</v>
      </c>
      <c r="DX37" s="362"/>
    </row>
    <row r="38" spans="1:130" s="133" customFormat="1" ht="36" customHeight="1" x14ac:dyDescent="0.25">
      <c r="A38" s="12">
        <f>IF(C38="","",SUBTOTAL(3,$D$24:D38))</f>
        <v>3</v>
      </c>
      <c r="B38" s="337">
        <f>COUNTIF($E$24:E38,E38)</f>
        <v>2</v>
      </c>
      <c r="C38" s="341" t="s">
        <v>273</v>
      </c>
      <c r="D38" s="12" t="str">
        <f>VLOOKUP(C38,'[1]XET CUOI NAM'!$D$9:$E$332,2,0)</f>
        <v>01014007</v>
      </c>
      <c r="E38" s="12" t="s">
        <v>381</v>
      </c>
      <c r="F38" s="12" t="s">
        <v>378</v>
      </c>
      <c r="G38" s="49"/>
      <c r="H38" s="46"/>
      <c r="I38" s="46"/>
      <c r="J38" s="3"/>
      <c r="K38" s="46"/>
      <c r="L38" s="46"/>
      <c r="M38" s="49"/>
      <c r="N38" s="46" t="s">
        <v>2513</v>
      </c>
      <c r="O38" s="46"/>
      <c r="P38" s="3"/>
      <c r="Q38" s="46"/>
      <c r="R38" s="46"/>
      <c r="S38" s="49"/>
      <c r="T38" s="46" t="s">
        <v>2513</v>
      </c>
      <c r="U38" s="46"/>
      <c r="V38" s="46" t="s">
        <v>2258</v>
      </c>
      <c r="W38" s="3"/>
      <c r="X38" s="345" t="s">
        <v>2514</v>
      </c>
      <c r="Y38" s="46"/>
      <c r="Z38" s="49"/>
      <c r="AA38" s="46" t="s">
        <v>2513</v>
      </c>
      <c r="AB38" s="46"/>
      <c r="AC38" s="46" t="s">
        <v>2259</v>
      </c>
      <c r="AD38" s="3"/>
      <c r="AE38" s="46">
        <v>0</v>
      </c>
      <c r="AF38" s="46"/>
      <c r="AG38" s="49"/>
      <c r="AH38" s="46" t="s">
        <v>2513</v>
      </c>
      <c r="AI38" s="46"/>
      <c r="AJ38" s="46" t="s">
        <v>2260</v>
      </c>
      <c r="AK38" s="3"/>
      <c r="AL38" s="46" t="s">
        <v>2514</v>
      </c>
      <c r="AM38" s="46"/>
      <c r="AN38" s="49"/>
      <c r="AO38" s="46">
        <v>0</v>
      </c>
      <c r="AP38" s="46"/>
      <c r="AQ38" s="46">
        <v>0</v>
      </c>
      <c r="AR38" s="3"/>
      <c r="AS38" s="46">
        <v>0</v>
      </c>
      <c r="AT38" s="46"/>
      <c r="AU38" s="49"/>
      <c r="AV38" s="46">
        <v>0</v>
      </c>
      <c r="AW38" s="46"/>
      <c r="AX38" s="46">
        <v>0</v>
      </c>
      <c r="AY38" s="3"/>
      <c r="AZ38" s="46">
        <v>0</v>
      </c>
      <c r="BA38" s="46"/>
      <c r="BB38" s="41"/>
      <c r="BC38" s="46" t="s">
        <v>2513</v>
      </c>
      <c r="BD38" s="46" t="s">
        <v>346</v>
      </c>
      <c r="BE38" s="3" t="s">
        <v>570</v>
      </c>
      <c r="BF38" s="3"/>
      <c r="BG38" s="46"/>
      <c r="BH38" s="3"/>
      <c r="BI38" s="56"/>
      <c r="BJ38" s="46" t="s">
        <v>2513</v>
      </c>
      <c r="BK38" s="46" t="s">
        <v>346</v>
      </c>
      <c r="BL38" s="3" t="s">
        <v>772</v>
      </c>
      <c r="BM38" s="3"/>
      <c r="BN38" s="46" t="s">
        <v>2514</v>
      </c>
      <c r="BO38" s="3"/>
      <c r="BP38" s="33"/>
      <c r="BQ38" s="46" t="s">
        <v>2513</v>
      </c>
      <c r="BR38" s="46" t="s">
        <v>315</v>
      </c>
      <c r="BS38" s="3" t="s">
        <v>869</v>
      </c>
      <c r="BT38" s="3"/>
      <c r="BU38" s="46"/>
      <c r="BV38" s="46"/>
      <c r="BW38" s="46"/>
      <c r="BX38" s="3"/>
      <c r="BY38" s="46">
        <v>0</v>
      </c>
      <c r="BZ38" s="46">
        <v>0</v>
      </c>
      <c r="CA38" s="3" t="s">
        <v>946</v>
      </c>
      <c r="CB38" s="46"/>
      <c r="CC38" s="46"/>
      <c r="CD38" s="46"/>
      <c r="CE38" s="46"/>
      <c r="CF38" s="3"/>
      <c r="CG38" s="46">
        <v>0</v>
      </c>
      <c r="CH38" s="46">
        <v>0</v>
      </c>
      <c r="CI38" s="3" t="s">
        <v>1084</v>
      </c>
      <c r="CJ38" s="3"/>
      <c r="CK38" s="46"/>
      <c r="CL38" s="46"/>
      <c r="CM38" s="46"/>
      <c r="CN38" s="46"/>
      <c r="CO38" s="46" t="s">
        <v>371</v>
      </c>
      <c r="CP38" s="46"/>
      <c r="CQ38" s="46"/>
      <c r="CR38" s="3">
        <v>0</v>
      </c>
      <c r="CS38" s="46"/>
      <c r="CT38" s="46">
        <v>0</v>
      </c>
      <c r="CU38" s="3"/>
      <c r="CV38" s="12" t="s">
        <v>371</v>
      </c>
      <c r="CW38" s="46" t="s">
        <v>2513</v>
      </c>
      <c r="CX38" s="12" t="s">
        <v>315</v>
      </c>
      <c r="CY38" s="3" t="s">
        <v>1400</v>
      </c>
      <c r="CZ38" s="12"/>
      <c r="DA38" s="12">
        <v>0</v>
      </c>
      <c r="DB38" s="46"/>
      <c r="DC38" s="12">
        <v>0</v>
      </c>
      <c r="DD38" s="12">
        <v>0</v>
      </c>
      <c r="DE38" s="12" t="s">
        <v>371</v>
      </c>
      <c r="DF38" s="46" t="s">
        <v>2513</v>
      </c>
      <c r="DG38" s="12" t="s">
        <v>2226</v>
      </c>
      <c r="DH38" s="3" t="s">
        <v>1591</v>
      </c>
      <c r="DI38" s="12"/>
      <c r="DJ38" s="203" t="s">
        <v>315</v>
      </c>
      <c r="DK38" s="46"/>
      <c r="DL38" s="46"/>
      <c r="DM38" s="46"/>
      <c r="DN38" s="12" t="s">
        <v>2227</v>
      </c>
      <c r="DO38" s="12">
        <v>0</v>
      </c>
      <c r="DP38" s="12"/>
      <c r="DQ38" s="12"/>
      <c r="DR38" s="17" t="s">
        <v>2056</v>
      </c>
      <c r="DS38" s="5"/>
      <c r="DT38" s="346"/>
      <c r="DV38" s="5">
        <f t="shared" si="0"/>
        <v>3</v>
      </c>
      <c r="DW38" s="5">
        <f t="shared" si="1"/>
        <v>9</v>
      </c>
      <c r="DX38" s="362" t="s">
        <v>315</v>
      </c>
      <c r="DZ38" s="377" t="s">
        <v>2520</v>
      </c>
    </row>
    <row r="39" spans="1:130" s="133" customFormat="1" ht="30" hidden="1" customHeight="1" x14ac:dyDescent="0.25">
      <c r="A39" s="12">
        <f>IF(C39="","",SUBTOTAL(3,$D$24:D39))</f>
        <v>3</v>
      </c>
      <c r="B39" s="12">
        <f>COUNTIF($E$24:E39,E39)</f>
        <v>3</v>
      </c>
      <c r="C39" s="316" t="s">
        <v>155</v>
      </c>
      <c r="D39" s="12" t="str">
        <f>VLOOKUP(C39,'[1]XET CUOI NAM'!$D$9:$E$332,2,0)</f>
        <v>01022013</v>
      </c>
      <c r="E39" s="12" t="s">
        <v>381</v>
      </c>
      <c r="F39" s="12" t="s">
        <v>378</v>
      </c>
      <c r="G39" s="49"/>
      <c r="H39" s="46"/>
      <c r="I39" s="46"/>
      <c r="J39" s="3"/>
      <c r="K39" s="46"/>
      <c r="L39" s="46"/>
      <c r="M39" s="49"/>
      <c r="N39" s="46"/>
      <c r="O39" s="46"/>
      <c r="P39" s="3"/>
      <c r="Q39" s="46"/>
      <c r="R39" s="46"/>
      <c r="S39" s="49"/>
      <c r="T39" s="46">
        <v>0</v>
      </c>
      <c r="U39" s="46"/>
      <c r="V39" s="46">
        <v>0</v>
      </c>
      <c r="W39" s="3"/>
      <c r="X39" s="46">
        <v>0</v>
      </c>
      <c r="Y39" s="46"/>
      <c r="Z39" s="49"/>
      <c r="AA39" s="46">
        <v>0</v>
      </c>
      <c r="AB39" s="46"/>
      <c r="AC39" s="46">
        <v>0</v>
      </c>
      <c r="AD39" s="3"/>
      <c r="AE39" s="46">
        <v>0</v>
      </c>
      <c r="AF39" s="46"/>
      <c r="AG39" s="49"/>
      <c r="AH39" s="46">
        <v>0</v>
      </c>
      <c r="AI39" s="46"/>
      <c r="AJ39" s="46">
        <v>0</v>
      </c>
      <c r="AK39" s="3"/>
      <c r="AL39" s="46">
        <v>0</v>
      </c>
      <c r="AM39" s="46"/>
      <c r="AN39" s="49"/>
      <c r="AO39" s="46">
        <v>0</v>
      </c>
      <c r="AP39" s="46"/>
      <c r="AQ39" s="46">
        <v>0</v>
      </c>
      <c r="AR39" s="3"/>
      <c r="AS39" s="46">
        <v>0</v>
      </c>
      <c r="AT39" s="46"/>
      <c r="AU39" s="49"/>
      <c r="AV39" s="46">
        <v>0</v>
      </c>
      <c r="AW39" s="46"/>
      <c r="AX39" s="46">
        <v>0</v>
      </c>
      <c r="AY39" s="3"/>
      <c r="AZ39" s="46">
        <v>0</v>
      </c>
      <c r="BA39" s="46"/>
      <c r="BB39" s="41"/>
      <c r="BC39" s="46">
        <v>0</v>
      </c>
      <c r="BD39" s="46"/>
      <c r="BE39" s="3" t="s">
        <v>571</v>
      </c>
      <c r="BF39" s="3"/>
      <c r="BG39" s="46"/>
      <c r="BH39" s="3"/>
      <c r="BI39" s="56"/>
      <c r="BJ39" s="46">
        <v>0</v>
      </c>
      <c r="BK39" s="46"/>
      <c r="BL39" s="3">
        <v>0</v>
      </c>
      <c r="BM39" s="3"/>
      <c r="BN39" s="46"/>
      <c r="BO39" s="3"/>
      <c r="BP39" s="33"/>
      <c r="BQ39" s="46">
        <v>0</v>
      </c>
      <c r="BR39" s="46"/>
      <c r="BS39" s="3">
        <v>0</v>
      </c>
      <c r="BT39" s="3"/>
      <c r="BU39" s="46"/>
      <c r="BV39" s="46"/>
      <c r="BW39" s="46"/>
      <c r="BX39" s="55"/>
      <c r="BY39" s="46">
        <v>0</v>
      </c>
      <c r="BZ39" s="46" t="s">
        <v>315</v>
      </c>
      <c r="CA39" s="3" t="s">
        <v>947</v>
      </c>
      <c r="CB39" s="46"/>
      <c r="CC39" s="46"/>
      <c r="CD39" s="46"/>
      <c r="CE39" s="46"/>
      <c r="CF39" s="55"/>
      <c r="CG39" s="46">
        <v>0</v>
      </c>
      <c r="CH39" s="46" t="s">
        <v>315</v>
      </c>
      <c r="CI39" s="3" t="s">
        <v>1085</v>
      </c>
      <c r="CJ39" s="3"/>
      <c r="CK39" s="46" t="s">
        <v>315</v>
      </c>
      <c r="CL39" s="46"/>
      <c r="CM39" s="46"/>
      <c r="CN39" s="46"/>
      <c r="CO39" s="46" t="s">
        <v>371</v>
      </c>
      <c r="CP39" s="46"/>
      <c r="CQ39" s="46" t="s">
        <v>315</v>
      </c>
      <c r="CR39" s="3" t="s">
        <v>1237</v>
      </c>
      <c r="CS39" s="46"/>
      <c r="CT39" s="46">
        <v>0</v>
      </c>
      <c r="CU39" s="3"/>
      <c r="CV39" s="12" t="s">
        <v>371</v>
      </c>
      <c r="CW39" s="46" t="s">
        <v>2513</v>
      </c>
      <c r="CX39" s="12" t="s">
        <v>315</v>
      </c>
      <c r="CY39" s="3" t="s">
        <v>1401</v>
      </c>
      <c r="CZ39" s="12"/>
      <c r="DA39" s="12" t="s">
        <v>346</v>
      </c>
      <c r="DB39" s="46"/>
      <c r="DC39" s="12"/>
      <c r="DD39" s="12"/>
      <c r="DE39" s="12" t="s">
        <v>371</v>
      </c>
      <c r="DF39" s="12"/>
      <c r="DG39" s="12"/>
      <c r="DH39" s="3" t="s">
        <v>1592</v>
      </c>
      <c r="DI39" s="12"/>
      <c r="DJ39" s="12"/>
      <c r="DK39" s="46"/>
      <c r="DL39" s="46"/>
      <c r="DM39" s="46"/>
      <c r="DN39" s="12" t="s">
        <v>2226</v>
      </c>
      <c r="DO39" s="46" t="s">
        <v>2513</v>
      </c>
      <c r="DP39" s="46"/>
      <c r="DQ39" s="12"/>
      <c r="DR39" s="17" t="s">
        <v>2057</v>
      </c>
      <c r="DS39" s="5">
        <v>0</v>
      </c>
      <c r="DT39" s="346"/>
      <c r="DV39" s="5">
        <f t="shared" si="0"/>
        <v>0</v>
      </c>
      <c r="DW39" s="5">
        <f t="shared" si="1"/>
        <v>2</v>
      </c>
      <c r="DX39" s="362"/>
    </row>
    <row r="40" spans="1:130" s="133" customFormat="1" ht="30" hidden="1" customHeight="1" x14ac:dyDescent="0.25">
      <c r="A40" s="12">
        <f>IF(C40="","",SUBTOTAL(3,$D$24:D40))</f>
        <v>3</v>
      </c>
      <c r="B40" s="12">
        <f>COUNTIF($E$24:E40,E40)</f>
        <v>4</v>
      </c>
      <c r="C40" s="17" t="s">
        <v>156</v>
      </c>
      <c r="D40" s="12" t="str">
        <f>VLOOKUP(C40,'[1]XET CUOI NAM'!$D$9:$E$332,2,0)</f>
        <v>01004003</v>
      </c>
      <c r="E40" s="12" t="s">
        <v>381</v>
      </c>
      <c r="F40" s="12" t="s">
        <v>378</v>
      </c>
      <c r="G40" s="49"/>
      <c r="H40" s="46" t="s">
        <v>2513</v>
      </c>
      <c r="I40" s="46"/>
      <c r="J40" s="3"/>
      <c r="K40" s="46"/>
      <c r="L40" s="46"/>
      <c r="M40" s="49"/>
      <c r="N40" s="46" t="s">
        <v>2513</v>
      </c>
      <c r="O40" s="46"/>
      <c r="P40" s="3"/>
      <c r="Q40" s="46" t="s">
        <v>2514</v>
      </c>
      <c r="R40" s="46"/>
      <c r="S40" s="49"/>
      <c r="T40" s="46">
        <v>0</v>
      </c>
      <c r="U40" s="46"/>
      <c r="V40" s="46">
        <v>0</v>
      </c>
      <c r="W40" s="3"/>
      <c r="X40" s="46">
        <v>0</v>
      </c>
      <c r="Y40" s="46"/>
      <c r="Z40" s="49"/>
      <c r="AA40" s="46">
        <v>0</v>
      </c>
      <c r="AB40" s="46"/>
      <c r="AC40" s="46">
        <v>0</v>
      </c>
      <c r="AD40" s="3"/>
      <c r="AE40" s="46">
        <v>0</v>
      </c>
      <c r="AF40" s="46"/>
      <c r="AG40" s="49"/>
      <c r="AH40" s="46" t="s">
        <v>2513</v>
      </c>
      <c r="AI40" s="46"/>
      <c r="AJ40" s="46" t="s">
        <v>2261</v>
      </c>
      <c r="AK40" s="3"/>
      <c r="AL40" s="46">
        <v>0</v>
      </c>
      <c r="AM40" s="46"/>
      <c r="AN40" s="49"/>
      <c r="AO40" s="46">
        <v>0</v>
      </c>
      <c r="AP40" s="46"/>
      <c r="AQ40" s="46">
        <v>0</v>
      </c>
      <c r="AR40" s="3"/>
      <c r="AS40" s="46">
        <v>0</v>
      </c>
      <c r="AT40" s="46"/>
      <c r="AU40" s="49"/>
      <c r="AV40" s="46">
        <v>0</v>
      </c>
      <c r="AW40" s="46"/>
      <c r="AX40" s="46">
        <v>0</v>
      </c>
      <c r="AY40" s="3"/>
      <c r="AZ40" s="46">
        <v>0</v>
      </c>
      <c r="BA40" s="46"/>
      <c r="BB40" s="41"/>
      <c r="BC40" s="46">
        <v>0</v>
      </c>
      <c r="BD40" s="46"/>
      <c r="BE40" s="3" t="s">
        <v>572</v>
      </c>
      <c r="BF40" s="3"/>
      <c r="BG40" s="46"/>
      <c r="BH40" s="3"/>
      <c r="BI40" s="56"/>
      <c r="BJ40" s="46">
        <v>0</v>
      </c>
      <c r="BK40" s="46"/>
      <c r="BL40" s="3">
        <v>0</v>
      </c>
      <c r="BM40" s="3"/>
      <c r="BN40" s="46"/>
      <c r="BO40" s="3"/>
      <c r="BP40" s="33"/>
      <c r="BQ40" s="46">
        <v>0</v>
      </c>
      <c r="BR40" s="46"/>
      <c r="BS40" s="3">
        <v>0</v>
      </c>
      <c r="BT40" s="3"/>
      <c r="BU40" s="46"/>
      <c r="BV40" s="46"/>
      <c r="BW40" s="46"/>
      <c r="BX40" s="55"/>
      <c r="BY40" s="46">
        <v>0</v>
      </c>
      <c r="BZ40" s="46">
        <v>0</v>
      </c>
      <c r="CA40" s="3" t="s">
        <v>948</v>
      </c>
      <c r="CB40" s="46"/>
      <c r="CC40" s="46"/>
      <c r="CD40" s="46"/>
      <c r="CE40" s="46"/>
      <c r="CF40" s="55"/>
      <c r="CG40" s="46">
        <v>0</v>
      </c>
      <c r="CH40" s="46" t="s">
        <v>315</v>
      </c>
      <c r="CI40" s="3" t="s">
        <v>1086</v>
      </c>
      <c r="CJ40" s="3"/>
      <c r="CK40" s="46"/>
      <c r="CL40" s="46"/>
      <c r="CM40" s="46"/>
      <c r="CN40" s="46"/>
      <c r="CO40" s="46" t="s">
        <v>371</v>
      </c>
      <c r="CP40" s="46"/>
      <c r="CQ40" s="46" t="s">
        <v>315</v>
      </c>
      <c r="CR40" s="3" t="s">
        <v>1238</v>
      </c>
      <c r="CS40" s="46"/>
      <c r="CT40" s="46" t="s">
        <v>315</v>
      </c>
      <c r="CU40" s="3"/>
      <c r="CV40" s="12" t="s">
        <v>371</v>
      </c>
      <c r="CW40" s="12">
        <v>0</v>
      </c>
      <c r="CX40" s="12"/>
      <c r="CY40" s="3" t="s">
        <v>1402</v>
      </c>
      <c r="CZ40" s="12">
        <v>0</v>
      </c>
      <c r="DA40" s="12">
        <v>0</v>
      </c>
      <c r="DB40" s="46"/>
      <c r="DC40" s="12">
        <v>0</v>
      </c>
      <c r="DD40" s="12">
        <v>0</v>
      </c>
      <c r="DE40" s="12" t="s">
        <v>371</v>
      </c>
      <c r="DF40" s="12"/>
      <c r="DG40" s="12" t="s">
        <v>2227</v>
      </c>
      <c r="DH40" s="3" t="s">
        <v>1593</v>
      </c>
      <c r="DI40" s="12"/>
      <c r="DJ40" s="46"/>
      <c r="DK40" s="46"/>
      <c r="DL40" s="46"/>
      <c r="DM40" s="46"/>
      <c r="DN40" s="12" t="s">
        <v>2227</v>
      </c>
      <c r="DO40" s="12">
        <v>0</v>
      </c>
      <c r="DP40" s="12"/>
      <c r="DQ40" s="12"/>
      <c r="DR40" s="17" t="s">
        <v>2058</v>
      </c>
      <c r="DS40" s="5">
        <v>0</v>
      </c>
      <c r="DT40" s="5"/>
      <c r="DV40" s="5">
        <f t="shared" si="0"/>
        <v>1</v>
      </c>
      <c r="DW40" s="5">
        <f t="shared" si="1"/>
        <v>3</v>
      </c>
      <c r="DX40" s="362"/>
      <c r="DZ40" s="377" t="s">
        <v>2553</v>
      </c>
    </row>
    <row r="41" spans="1:130" s="133" customFormat="1" ht="37.5" hidden="1" customHeight="1" x14ac:dyDescent="0.25">
      <c r="A41" s="12">
        <f>IF(C41="","",SUBTOTAL(3,$D$24:D41))</f>
        <v>3</v>
      </c>
      <c r="B41" s="12">
        <f>COUNTIF($E$24:E41,E41)</f>
        <v>5</v>
      </c>
      <c r="C41" s="316" t="s">
        <v>157</v>
      </c>
      <c r="D41" s="12" t="str">
        <f>VLOOKUP(C41,'[1]XET CUOI NAM'!$D$9:$E$332,2,0)</f>
        <v>01004008</v>
      </c>
      <c r="E41" s="12" t="s">
        <v>381</v>
      </c>
      <c r="F41" s="12" t="s">
        <v>378</v>
      </c>
      <c r="G41" s="49"/>
      <c r="H41" s="46"/>
      <c r="I41" s="46"/>
      <c r="J41" s="3"/>
      <c r="K41" s="46"/>
      <c r="L41" s="46"/>
      <c r="M41" s="49"/>
      <c r="N41" s="46"/>
      <c r="O41" s="46"/>
      <c r="P41" s="3"/>
      <c r="Q41" s="46"/>
      <c r="R41" s="46"/>
      <c r="S41" s="49"/>
      <c r="T41" s="46" t="s">
        <v>2513</v>
      </c>
      <c r="U41" s="46"/>
      <c r="V41" s="46" t="s">
        <v>2262</v>
      </c>
      <c r="W41" s="3"/>
      <c r="X41" s="46">
        <v>0</v>
      </c>
      <c r="Y41" s="46"/>
      <c r="Z41" s="49"/>
      <c r="AA41" s="46" t="s">
        <v>2513</v>
      </c>
      <c r="AB41" s="46"/>
      <c r="AC41" s="46" t="s">
        <v>2263</v>
      </c>
      <c r="AD41" s="3"/>
      <c r="AE41" s="325" t="s">
        <v>2514</v>
      </c>
      <c r="AF41" s="46"/>
      <c r="AG41" s="49"/>
      <c r="AH41" s="46" t="s">
        <v>2513</v>
      </c>
      <c r="AI41" s="46"/>
      <c r="AJ41" s="46" t="s">
        <v>2264</v>
      </c>
      <c r="AK41" s="3"/>
      <c r="AL41" s="46">
        <v>0</v>
      </c>
      <c r="AM41" s="46"/>
      <c r="AN41" s="49"/>
      <c r="AO41" s="46">
        <v>0</v>
      </c>
      <c r="AP41" s="46"/>
      <c r="AQ41" s="46">
        <v>0</v>
      </c>
      <c r="AR41" s="3"/>
      <c r="AS41" s="46">
        <v>0</v>
      </c>
      <c r="AT41" s="46"/>
      <c r="AU41" s="49"/>
      <c r="AV41" s="46">
        <v>0</v>
      </c>
      <c r="AW41" s="46"/>
      <c r="AX41" s="46">
        <v>0</v>
      </c>
      <c r="AY41" s="3"/>
      <c r="AZ41" s="46">
        <v>0</v>
      </c>
      <c r="BA41" s="46"/>
      <c r="BB41" s="41"/>
      <c r="BC41" s="46">
        <v>0</v>
      </c>
      <c r="BD41" s="46"/>
      <c r="BE41" s="3" t="s">
        <v>573</v>
      </c>
      <c r="BF41" s="3"/>
      <c r="BG41" s="46"/>
      <c r="BH41" s="46" t="s">
        <v>346</v>
      </c>
      <c r="BI41" s="56"/>
      <c r="BJ41" s="46">
        <v>0</v>
      </c>
      <c r="BK41" s="46"/>
      <c r="BL41" s="3">
        <v>0</v>
      </c>
      <c r="BM41" s="3"/>
      <c r="BN41" s="46"/>
      <c r="BO41" s="3"/>
      <c r="BP41" s="33"/>
      <c r="BQ41" s="46">
        <v>0</v>
      </c>
      <c r="BR41" s="46"/>
      <c r="BS41" s="3">
        <v>0</v>
      </c>
      <c r="BT41" s="3"/>
      <c r="BU41" s="46"/>
      <c r="BV41" s="46"/>
      <c r="BW41" s="46"/>
      <c r="BX41" s="3"/>
      <c r="BY41" s="46">
        <v>0</v>
      </c>
      <c r="BZ41" s="46">
        <v>0</v>
      </c>
      <c r="CA41" s="3" t="s">
        <v>949</v>
      </c>
      <c r="CB41" s="46"/>
      <c r="CC41" s="46"/>
      <c r="CD41" s="46"/>
      <c r="CE41" s="46"/>
      <c r="CF41" s="3"/>
      <c r="CG41" s="46">
        <v>0</v>
      </c>
      <c r="CH41" s="46" t="s">
        <v>315</v>
      </c>
      <c r="CI41" s="3" t="s">
        <v>1087</v>
      </c>
      <c r="CJ41" s="3"/>
      <c r="CK41" s="46"/>
      <c r="CL41" s="46"/>
      <c r="CM41" s="46"/>
      <c r="CN41" s="46"/>
      <c r="CO41" s="46" t="s">
        <v>371</v>
      </c>
      <c r="CP41" s="46"/>
      <c r="CQ41" s="46" t="s">
        <v>315</v>
      </c>
      <c r="CR41" s="3" t="s">
        <v>1239</v>
      </c>
      <c r="CS41" s="46"/>
      <c r="CT41" s="46" t="s">
        <v>315</v>
      </c>
      <c r="CU41" s="3"/>
      <c r="CV41" s="12" t="s">
        <v>371</v>
      </c>
      <c r="CW41" s="12">
        <v>0</v>
      </c>
      <c r="CX41" s="12"/>
      <c r="CY41" s="3" t="s">
        <v>1403</v>
      </c>
      <c r="CZ41" s="12">
        <v>0</v>
      </c>
      <c r="DA41" s="12">
        <v>0</v>
      </c>
      <c r="DB41" s="46"/>
      <c r="DC41" s="12">
        <v>0</v>
      </c>
      <c r="DD41" s="12">
        <v>0</v>
      </c>
      <c r="DE41" s="12" t="s">
        <v>371</v>
      </c>
      <c r="DF41" s="12"/>
      <c r="DG41" s="12"/>
      <c r="DH41" s="3" t="s">
        <v>1594</v>
      </c>
      <c r="DI41" s="12"/>
      <c r="DJ41" s="12"/>
      <c r="DK41" s="46"/>
      <c r="DL41" s="46"/>
      <c r="DM41" s="46"/>
      <c r="DN41" s="12" t="s">
        <v>2227</v>
      </c>
      <c r="DO41" s="46" t="s">
        <v>2513</v>
      </c>
      <c r="DP41" s="46"/>
      <c r="DQ41" s="12" t="s">
        <v>2227</v>
      </c>
      <c r="DR41" s="17" t="s">
        <v>2059</v>
      </c>
      <c r="DS41" s="5">
        <v>0</v>
      </c>
      <c r="DT41" s="346"/>
      <c r="DV41" s="5">
        <f t="shared" si="0"/>
        <v>1</v>
      </c>
      <c r="DW41" s="5">
        <f t="shared" si="1"/>
        <v>4</v>
      </c>
      <c r="DX41" s="362"/>
      <c r="DZ41" s="377" t="s">
        <v>2521</v>
      </c>
    </row>
    <row r="42" spans="1:130" s="133" customFormat="1" ht="30" hidden="1" customHeight="1" x14ac:dyDescent="0.25">
      <c r="A42" s="12">
        <f>IF(C42="","",SUBTOTAL(3,$D$24:D42))</f>
        <v>3</v>
      </c>
      <c r="B42" s="12">
        <f>COUNTIF($E$24:E42,E42)</f>
        <v>6</v>
      </c>
      <c r="C42" s="17" t="s">
        <v>158</v>
      </c>
      <c r="D42" s="12" t="str">
        <f>VLOOKUP(C42,'[1]XET CUOI NAM'!$D$9:$E$332,2,0)</f>
        <v>01005009</v>
      </c>
      <c r="E42" s="12" t="s">
        <v>381</v>
      </c>
      <c r="F42" s="12" t="s">
        <v>378</v>
      </c>
      <c r="G42" s="49"/>
      <c r="H42" s="46"/>
      <c r="I42" s="46"/>
      <c r="J42" s="3"/>
      <c r="K42" s="46"/>
      <c r="L42" s="46"/>
      <c r="M42" s="49"/>
      <c r="N42" s="46"/>
      <c r="O42" s="46"/>
      <c r="P42" s="3"/>
      <c r="Q42" s="46"/>
      <c r="R42" s="46"/>
      <c r="S42" s="49"/>
      <c r="T42" s="46">
        <v>0</v>
      </c>
      <c r="U42" s="46"/>
      <c r="V42" s="46">
        <v>0</v>
      </c>
      <c r="W42" s="3"/>
      <c r="X42" s="46">
        <v>0</v>
      </c>
      <c r="Y42" s="46"/>
      <c r="Z42" s="49"/>
      <c r="AA42" s="46">
        <v>0</v>
      </c>
      <c r="AB42" s="46"/>
      <c r="AC42" s="46">
        <v>0</v>
      </c>
      <c r="AD42" s="3"/>
      <c r="AE42" s="46">
        <v>0</v>
      </c>
      <c r="AF42" s="46"/>
      <c r="AG42" s="49"/>
      <c r="AH42" s="46">
        <v>0</v>
      </c>
      <c r="AI42" s="46"/>
      <c r="AJ42" s="46">
        <v>0</v>
      </c>
      <c r="AK42" s="3"/>
      <c r="AL42" s="46">
        <v>0</v>
      </c>
      <c r="AM42" s="46"/>
      <c r="AN42" s="49"/>
      <c r="AO42" s="46">
        <v>0</v>
      </c>
      <c r="AP42" s="46"/>
      <c r="AQ42" s="46">
        <v>0</v>
      </c>
      <c r="AR42" s="3"/>
      <c r="AS42" s="46">
        <v>0</v>
      </c>
      <c r="AT42" s="46"/>
      <c r="AU42" s="49"/>
      <c r="AV42" s="46">
        <v>0</v>
      </c>
      <c r="AW42" s="46"/>
      <c r="AX42" s="46">
        <v>0</v>
      </c>
      <c r="AY42" s="3"/>
      <c r="AZ42" s="46">
        <v>0</v>
      </c>
      <c r="BA42" s="46"/>
      <c r="BB42" s="41"/>
      <c r="BC42" s="46">
        <v>0</v>
      </c>
      <c r="BD42" s="46"/>
      <c r="BE42" s="3">
        <v>0</v>
      </c>
      <c r="BF42" s="3"/>
      <c r="BG42" s="46"/>
      <c r="BH42" s="3"/>
      <c r="BI42" s="56"/>
      <c r="BJ42" s="46">
        <v>0</v>
      </c>
      <c r="BK42" s="46"/>
      <c r="BL42" s="3">
        <v>0</v>
      </c>
      <c r="BM42" s="3"/>
      <c r="BN42" s="46"/>
      <c r="BO42" s="3"/>
      <c r="BP42" s="33"/>
      <c r="BQ42" s="46">
        <v>0</v>
      </c>
      <c r="BR42" s="46"/>
      <c r="BS42" s="3">
        <v>0</v>
      </c>
      <c r="BT42" s="3"/>
      <c r="BU42" s="46"/>
      <c r="BV42" s="46"/>
      <c r="BW42" s="46"/>
      <c r="BX42" s="3"/>
      <c r="BY42" s="46">
        <v>0</v>
      </c>
      <c r="BZ42" s="46"/>
      <c r="CA42" s="3">
        <v>0</v>
      </c>
      <c r="CB42" s="46"/>
      <c r="CC42" s="46"/>
      <c r="CD42" s="46"/>
      <c r="CE42" s="46"/>
      <c r="CF42" s="3"/>
      <c r="CG42" s="46">
        <v>0</v>
      </c>
      <c r="CH42" s="46"/>
      <c r="CI42" s="3">
        <v>0</v>
      </c>
      <c r="CJ42" s="3"/>
      <c r="CK42" s="46"/>
      <c r="CL42" s="46"/>
      <c r="CM42" s="46"/>
      <c r="CN42" s="46"/>
      <c r="CO42" s="46" t="s">
        <v>371</v>
      </c>
      <c r="CP42" s="46"/>
      <c r="CQ42" s="46"/>
      <c r="CR42" s="3" t="s">
        <v>1240</v>
      </c>
      <c r="CS42" s="46"/>
      <c r="CT42" s="46">
        <v>0</v>
      </c>
      <c r="CU42" s="3"/>
      <c r="CV42" s="12" t="s">
        <v>431</v>
      </c>
      <c r="CW42" s="12">
        <v>0</v>
      </c>
      <c r="CX42" s="12"/>
      <c r="CY42" s="3" t="s">
        <v>1404</v>
      </c>
      <c r="CZ42" s="12">
        <v>0</v>
      </c>
      <c r="DA42" s="12">
        <v>0</v>
      </c>
      <c r="DB42" s="46"/>
      <c r="DC42" s="12">
        <v>0</v>
      </c>
      <c r="DD42" s="12">
        <v>0</v>
      </c>
      <c r="DE42" s="12" t="s">
        <v>371</v>
      </c>
      <c r="DF42" s="12"/>
      <c r="DG42" s="12"/>
      <c r="DH42" s="3" t="s">
        <v>1595</v>
      </c>
      <c r="DI42" s="12"/>
      <c r="DJ42" s="12"/>
      <c r="DK42" s="46"/>
      <c r="DL42" s="46"/>
      <c r="DM42" s="46"/>
      <c r="DN42" s="12" t="s">
        <v>2227</v>
      </c>
      <c r="DO42" s="12">
        <v>0</v>
      </c>
      <c r="DP42" s="12"/>
      <c r="DQ42" s="12"/>
      <c r="DR42" s="17" t="s">
        <v>2060</v>
      </c>
      <c r="DS42" s="5">
        <v>0</v>
      </c>
      <c r="DT42" s="346"/>
      <c r="DV42" s="5">
        <f t="shared" si="0"/>
        <v>0</v>
      </c>
      <c r="DW42" s="5">
        <f t="shared" si="1"/>
        <v>0</v>
      </c>
      <c r="DX42" s="362"/>
    </row>
    <row r="43" spans="1:130" s="9" customFormat="1" ht="30" hidden="1" customHeight="1" x14ac:dyDescent="0.25">
      <c r="A43" s="12">
        <f>IF(C43="","",SUBTOTAL(3,$D$24:D43))</f>
        <v>3</v>
      </c>
      <c r="B43" s="12">
        <f>COUNTIF($E$24:E43,E43)</f>
        <v>7</v>
      </c>
      <c r="C43" s="17" t="s">
        <v>159</v>
      </c>
      <c r="D43" s="12" t="str">
        <f>VLOOKUP(C43,'[1]XET CUOI NAM'!$D$9:$E$332,2,0)</f>
        <v>01004009</v>
      </c>
      <c r="E43" s="12" t="s">
        <v>381</v>
      </c>
      <c r="F43" s="12" t="s">
        <v>378</v>
      </c>
      <c r="G43" s="49"/>
      <c r="H43" s="46"/>
      <c r="I43" s="46"/>
      <c r="J43" s="3"/>
      <c r="K43" s="46"/>
      <c r="L43" s="46"/>
      <c r="M43" s="49"/>
      <c r="N43" s="46"/>
      <c r="O43" s="46"/>
      <c r="P43" s="3"/>
      <c r="Q43" s="46"/>
      <c r="R43" s="46"/>
      <c r="S43" s="49"/>
      <c r="T43" s="46">
        <v>0</v>
      </c>
      <c r="U43" s="46"/>
      <c r="V43" s="46">
        <v>0</v>
      </c>
      <c r="W43" s="3"/>
      <c r="X43" s="46">
        <v>0</v>
      </c>
      <c r="Y43" s="46"/>
      <c r="Z43" s="49"/>
      <c r="AA43" s="46" t="s">
        <v>2513</v>
      </c>
      <c r="AB43" s="46"/>
      <c r="AC43" s="46" t="s">
        <v>2265</v>
      </c>
      <c r="AD43" s="3"/>
      <c r="AE43" s="46">
        <v>0</v>
      </c>
      <c r="AF43" s="46"/>
      <c r="AG43" s="49"/>
      <c r="AH43" s="46">
        <v>0</v>
      </c>
      <c r="AI43" s="46"/>
      <c r="AJ43" s="46">
        <v>0</v>
      </c>
      <c r="AK43" s="3"/>
      <c r="AL43" s="46">
        <v>0</v>
      </c>
      <c r="AM43" s="46"/>
      <c r="AN43" s="49"/>
      <c r="AO43" s="46">
        <v>0</v>
      </c>
      <c r="AP43" s="46"/>
      <c r="AQ43" s="46">
        <v>0</v>
      </c>
      <c r="AR43" s="3"/>
      <c r="AS43" s="46">
        <v>0</v>
      </c>
      <c r="AT43" s="46"/>
      <c r="AU43" s="49"/>
      <c r="AV43" s="46">
        <v>0</v>
      </c>
      <c r="AW43" s="46"/>
      <c r="AX43" s="46">
        <v>0</v>
      </c>
      <c r="AY43" s="3"/>
      <c r="AZ43" s="46">
        <v>0</v>
      </c>
      <c r="BA43" s="46"/>
      <c r="BB43" s="51"/>
      <c r="BC43" s="46">
        <v>0</v>
      </c>
      <c r="BD43" s="46"/>
      <c r="BE43" s="3" t="s">
        <v>574</v>
      </c>
      <c r="BF43" s="3"/>
      <c r="BG43" s="46"/>
      <c r="BH43" s="3"/>
      <c r="BI43" s="56"/>
      <c r="BJ43" s="46">
        <v>0</v>
      </c>
      <c r="BK43" s="46"/>
      <c r="BL43" s="3">
        <v>0</v>
      </c>
      <c r="BM43" s="3"/>
      <c r="BN43" s="46"/>
      <c r="BO43" s="3"/>
      <c r="BP43" s="33"/>
      <c r="BQ43" s="46">
        <v>0</v>
      </c>
      <c r="BR43" s="46"/>
      <c r="BS43" s="3">
        <v>0</v>
      </c>
      <c r="BT43" s="3"/>
      <c r="BU43" s="46"/>
      <c r="BV43" s="46"/>
      <c r="BW43" s="46"/>
      <c r="BX43" s="55"/>
      <c r="BY43" s="46">
        <v>0</v>
      </c>
      <c r="BZ43" s="46">
        <v>0</v>
      </c>
      <c r="CA43" s="3" t="s">
        <v>950</v>
      </c>
      <c r="CB43" s="46"/>
      <c r="CC43" s="46"/>
      <c r="CD43" s="46"/>
      <c r="CE43" s="46"/>
      <c r="CF43" s="55"/>
      <c r="CG43" s="46">
        <v>0</v>
      </c>
      <c r="CH43" s="46">
        <v>0</v>
      </c>
      <c r="CI43" s="3" t="s">
        <v>1088</v>
      </c>
      <c r="CJ43" s="3"/>
      <c r="CK43" s="46"/>
      <c r="CL43" s="46"/>
      <c r="CM43" s="46"/>
      <c r="CN43" s="46"/>
      <c r="CO43" s="46" t="s">
        <v>371</v>
      </c>
      <c r="CP43" s="46"/>
      <c r="CQ43" s="46" t="s">
        <v>315</v>
      </c>
      <c r="CR43" s="3" t="s">
        <v>1241</v>
      </c>
      <c r="CS43" s="46"/>
      <c r="CT43" s="46">
        <v>0</v>
      </c>
      <c r="CU43" s="3"/>
      <c r="CV43" s="12" t="s">
        <v>371</v>
      </c>
      <c r="CW43" s="12">
        <v>0</v>
      </c>
      <c r="CX43" s="12"/>
      <c r="CY43" s="3" t="s">
        <v>1405</v>
      </c>
      <c r="CZ43" s="12">
        <v>0</v>
      </c>
      <c r="DA43" s="12">
        <v>0</v>
      </c>
      <c r="DB43" s="46"/>
      <c r="DC43" s="12">
        <v>0</v>
      </c>
      <c r="DD43" s="12">
        <v>0</v>
      </c>
      <c r="DE43" s="12" t="s">
        <v>371</v>
      </c>
      <c r="DF43" s="12"/>
      <c r="DG43" s="12"/>
      <c r="DH43" s="3" t="s">
        <v>1596</v>
      </c>
      <c r="DI43" s="12"/>
      <c r="DJ43" s="12"/>
      <c r="DK43" s="46"/>
      <c r="DL43" s="46"/>
      <c r="DM43" s="46"/>
      <c r="DN43" s="12" t="s">
        <v>2227</v>
      </c>
      <c r="DO43" s="12">
        <v>0</v>
      </c>
      <c r="DP43" s="12"/>
      <c r="DQ43" s="12"/>
      <c r="DR43" s="17" t="s">
        <v>2061</v>
      </c>
      <c r="DS43" s="5">
        <v>0</v>
      </c>
      <c r="DT43" s="5"/>
      <c r="DV43" s="5">
        <f t="shared" si="0"/>
        <v>0</v>
      </c>
      <c r="DW43" s="5">
        <f t="shared" si="1"/>
        <v>1</v>
      </c>
      <c r="DX43" s="363"/>
    </row>
    <row r="44" spans="1:130" s="133" customFormat="1" ht="30" hidden="1" customHeight="1" x14ac:dyDescent="0.25">
      <c r="A44" s="12">
        <f>IF(C44="","",SUBTOTAL(3,$D$24:D44))</f>
        <v>3</v>
      </c>
      <c r="B44" s="12">
        <f>COUNTIF($E$24:E44,E44)</f>
        <v>8</v>
      </c>
      <c r="C44" s="316" t="s">
        <v>160</v>
      </c>
      <c r="D44" s="12" t="str">
        <f>VLOOKUP(C44,'[1]XET CUOI NAM'!$D$9:$E$332,2,0)</f>
        <v>01002020</v>
      </c>
      <c r="E44" s="12" t="s">
        <v>381</v>
      </c>
      <c r="F44" s="12" t="s">
        <v>378</v>
      </c>
      <c r="G44" s="49"/>
      <c r="H44" s="46"/>
      <c r="I44" s="46"/>
      <c r="J44" s="3"/>
      <c r="K44" s="46"/>
      <c r="L44" s="46"/>
      <c r="M44" s="49"/>
      <c r="N44" s="46"/>
      <c r="O44" s="46"/>
      <c r="P44" s="3"/>
      <c r="Q44" s="46"/>
      <c r="R44" s="46"/>
      <c r="S44" s="49"/>
      <c r="T44" s="46">
        <v>0</v>
      </c>
      <c r="U44" s="46"/>
      <c r="V44" s="46">
        <v>0</v>
      </c>
      <c r="W44" s="3"/>
      <c r="X44" s="46">
        <v>0</v>
      </c>
      <c r="Y44" s="46"/>
      <c r="Z44" s="49"/>
      <c r="AA44" s="46">
        <v>0</v>
      </c>
      <c r="AB44" s="46"/>
      <c r="AC44" s="46">
        <v>0</v>
      </c>
      <c r="AD44" s="3"/>
      <c r="AE44" s="46">
        <v>0</v>
      </c>
      <c r="AF44" s="46"/>
      <c r="AG44" s="49"/>
      <c r="AH44" s="46">
        <v>0</v>
      </c>
      <c r="AI44" s="46"/>
      <c r="AJ44" s="46">
        <v>0</v>
      </c>
      <c r="AK44" s="3"/>
      <c r="AL44" s="46">
        <v>0</v>
      </c>
      <c r="AM44" s="46"/>
      <c r="AN44" s="49"/>
      <c r="AO44" s="46" t="s">
        <v>2513</v>
      </c>
      <c r="AP44" s="46"/>
      <c r="AQ44" s="46" t="s">
        <v>2266</v>
      </c>
      <c r="AR44" s="3"/>
      <c r="AS44" s="46">
        <v>0</v>
      </c>
      <c r="AT44" s="46"/>
      <c r="AU44" s="49"/>
      <c r="AV44" s="46">
        <v>0</v>
      </c>
      <c r="AW44" s="46"/>
      <c r="AX44" s="46" t="s">
        <v>2267</v>
      </c>
      <c r="AY44" s="3"/>
      <c r="AZ44" s="46">
        <v>0</v>
      </c>
      <c r="BA44" s="46"/>
      <c r="BB44" s="41"/>
      <c r="BC44" s="46">
        <v>0</v>
      </c>
      <c r="BD44" s="46"/>
      <c r="BE44" s="3" t="s">
        <v>575</v>
      </c>
      <c r="BF44" s="3"/>
      <c r="BG44" s="46"/>
      <c r="BH44" s="3"/>
      <c r="BI44" s="56"/>
      <c r="BJ44" s="46">
        <v>0</v>
      </c>
      <c r="BK44" s="46"/>
      <c r="BL44" s="3">
        <v>0</v>
      </c>
      <c r="BM44" s="3"/>
      <c r="BN44" s="46"/>
      <c r="BO44" s="3"/>
      <c r="BP44" s="33"/>
      <c r="BQ44" s="46" t="s">
        <v>2513</v>
      </c>
      <c r="BR44" s="46" t="s">
        <v>315</v>
      </c>
      <c r="BS44" s="3" t="s">
        <v>870</v>
      </c>
      <c r="BT44" s="3"/>
      <c r="BU44" s="46"/>
      <c r="BV44" s="46"/>
      <c r="BW44" s="46"/>
      <c r="BX44" s="55"/>
      <c r="BY44" s="46">
        <v>0</v>
      </c>
      <c r="BZ44" s="46" t="s">
        <v>315</v>
      </c>
      <c r="CA44" s="3" t="s">
        <v>951</v>
      </c>
      <c r="CB44" s="46"/>
      <c r="CC44" s="46"/>
      <c r="CD44" s="46"/>
      <c r="CE44" s="46"/>
      <c r="CF44" s="55"/>
      <c r="CG44" s="46" t="s">
        <v>2513</v>
      </c>
      <c r="CH44" s="46" t="s">
        <v>315</v>
      </c>
      <c r="CI44" s="3" t="s">
        <v>1089</v>
      </c>
      <c r="CJ44" s="3"/>
      <c r="CK44" s="46" t="s">
        <v>315</v>
      </c>
      <c r="CL44" s="46"/>
      <c r="CM44" s="46"/>
      <c r="CN44" s="46"/>
      <c r="CO44" s="46" t="s">
        <v>371</v>
      </c>
      <c r="CP44" s="46"/>
      <c r="CQ44" s="46" t="s">
        <v>315</v>
      </c>
      <c r="CR44" s="3" t="s">
        <v>1242</v>
      </c>
      <c r="CS44" s="46"/>
      <c r="CT44" s="46">
        <v>0</v>
      </c>
      <c r="CU44" s="3"/>
      <c r="CV44" s="12" t="s">
        <v>371</v>
      </c>
      <c r="CW44" s="12">
        <v>0</v>
      </c>
      <c r="CX44" s="12"/>
      <c r="CY44" s="3" t="s">
        <v>1406</v>
      </c>
      <c r="CZ44" s="12"/>
      <c r="DA44" s="12">
        <v>0</v>
      </c>
      <c r="DB44" s="46"/>
      <c r="DC44" s="12">
        <v>0</v>
      </c>
      <c r="DD44" s="12">
        <v>0</v>
      </c>
      <c r="DE44" s="12" t="s">
        <v>371</v>
      </c>
      <c r="DF44" s="12"/>
      <c r="DG44" s="12" t="s">
        <v>2227</v>
      </c>
      <c r="DH44" s="3" t="s">
        <v>1597</v>
      </c>
      <c r="DI44" s="12"/>
      <c r="DJ44" s="12"/>
      <c r="DK44" s="46"/>
      <c r="DL44" s="46"/>
      <c r="DM44" s="46"/>
      <c r="DN44" s="12" t="s">
        <v>2226</v>
      </c>
      <c r="DO44" s="46" t="s">
        <v>2513</v>
      </c>
      <c r="DP44" s="46"/>
      <c r="DQ44" s="12" t="s">
        <v>2227</v>
      </c>
      <c r="DR44" s="17" t="s">
        <v>2062</v>
      </c>
      <c r="DS44" s="5">
        <v>0</v>
      </c>
      <c r="DT44" s="313" t="s">
        <v>315</v>
      </c>
      <c r="DV44" s="5">
        <f t="shared" si="0"/>
        <v>0</v>
      </c>
      <c r="DW44" s="5">
        <f t="shared" si="1"/>
        <v>4</v>
      </c>
      <c r="DX44" s="362"/>
    </row>
    <row r="45" spans="1:130" s="133" customFormat="1" ht="30" hidden="1" customHeight="1" x14ac:dyDescent="0.25">
      <c r="A45" s="12">
        <f>IF(C45="","",SUBTOTAL(3,$D$24:D45))</f>
        <v>3</v>
      </c>
      <c r="B45" s="12">
        <f>COUNTIF($E$24:E45,E45)</f>
        <v>9</v>
      </c>
      <c r="C45" s="17" t="s">
        <v>161</v>
      </c>
      <c r="D45" s="12" t="str">
        <f>VLOOKUP(C45,'[1]XET CUOI NAM'!$D$9:$E$332,2,0)</f>
        <v>01010038</v>
      </c>
      <c r="E45" s="12" t="s">
        <v>381</v>
      </c>
      <c r="F45" s="12" t="s">
        <v>378</v>
      </c>
      <c r="G45" s="49"/>
      <c r="H45" s="46"/>
      <c r="I45" s="46"/>
      <c r="J45" s="3"/>
      <c r="K45" s="46"/>
      <c r="L45" s="46"/>
      <c r="M45" s="49"/>
      <c r="N45" s="46"/>
      <c r="O45" s="46"/>
      <c r="P45" s="3"/>
      <c r="Q45" s="46"/>
      <c r="R45" s="46"/>
      <c r="S45" s="49"/>
      <c r="T45" s="46">
        <v>0</v>
      </c>
      <c r="U45" s="46"/>
      <c r="V45" s="46">
        <v>0</v>
      </c>
      <c r="W45" s="3"/>
      <c r="X45" s="46">
        <v>0</v>
      </c>
      <c r="Y45" s="46"/>
      <c r="Z45" s="49"/>
      <c r="AA45" s="46">
        <v>0</v>
      </c>
      <c r="AB45" s="46"/>
      <c r="AC45" s="46">
        <v>0</v>
      </c>
      <c r="AD45" s="3"/>
      <c r="AE45" s="46">
        <v>0</v>
      </c>
      <c r="AF45" s="46"/>
      <c r="AG45" s="49"/>
      <c r="AH45" s="46">
        <v>0</v>
      </c>
      <c r="AI45" s="46"/>
      <c r="AJ45" s="46">
        <v>0</v>
      </c>
      <c r="AK45" s="3"/>
      <c r="AL45" s="46">
        <v>0</v>
      </c>
      <c r="AM45" s="46"/>
      <c r="AN45" s="49"/>
      <c r="AO45" s="46">
        <v>0</v>
      </c>
      <c r="AP45" s="46"/>
      <c r="AQ45" s="46">
        <v>0</v>
      </c>
      <c r="AR45" s="3"/>
      <c r="AS45" s="46">
        <v>0</v>
      </c>
      <c r="AT45" s="46"/>
      <c r="AU45" s="49"/>
      <c r="AV45" s="46">
        <v>0</v>
      </c>
      <c r="AW45" s="46"/>
      <c r="AX45" s="46">
        <v>0</v>
      </c>
      <c r="AY45" s="3"/>
      <c r="AZ45" s="46">
        <v>0</v>
      </c>
      <c r="BA45" s="46"/>
      <c r="BB45" s="41"/>
      <c r="BC45" s="46">
        <v>0</v>
      </c>
      <c r="BD45" s="46"/>
      <c r="BE45" s="3" t="s">
        <v>576</v>
      </c>
      <c r="BF45" s="3"/>
      <c r="BG45" s="46"/>
      <c r="BH45" s="3"/>
      <c r="BI45" s="56"/>
      <c r="BJ45" s="46">
        <v>0</v>
      </c>
      <c r="BK45" s="46"/>
      <c r="BL45" s="3">
        <v>0</v>
      </c>
      <c r="BM45" s="3"/>
      <c r="BN45" s="46"/>
      <c r="BO45" s="3"/>
      <c r="BP45" s="33"/>
      <c r="BQ45" s="46">
        <v>0</v>
      </c>
      <c r="BR45" s="46"/>
      <c r="BS45" s="3">
        <v>0</v>
      </c>
      <c r="BT45" s="3"/>
      <c r="BU45" s="46"/>
      <c r="BV45" s="46"/>
      <c r="BW45" s="46"/>
      <c r="BX45" s="57"/>
      <c r="BY45" s="46">
        <v>0</v>
      </c>
      <c r="BZ45" s="46"/>
      <c r="CA45" s="3">
        <v>0</v>
      </c>
      <c r="CB45" s="46"/>
      <c r="CC45" s="46"/>
      <c r="CD45" s="46"/>
      <c r="CE45" s="46"/>
      <c r="CF45" s="57"/>
      <c r="CG45" s="46">
        <v>0</v>
      </c>
      <c r="CH45" s="46"/>
      <c r="CI45" s="3">
        <v>0</v>
      </c>
      <c r="CJ45" s="3"/>
      <c r="CK45" s="46"/>
      <c r="CL45" s="46"/>
      <c r="CM45" s="46"/>
      <c r="CN45" s="46"/>
      <c r="CO45" s="46" t="s">
        <v>371</v>
      </c>
      <c r="CP45" s="46"/>
      <c r="CQ45" s="46"/>
      <c r="CR45" s="3" t="s">
        <v>1243</v>
      </c>
      <c r="CS45" s="46"/>
      <c r="CT45" s="46">
        <v>0</v>
      </c>
      <c r="CU45" s="3"/>
      <c r="CV45" s="12" t="s">
        <v>371</v>
      </c>
      <c r="CW45" s="12">
        <v>0</v>
      </c>
      <c r="CX45" s="12"/>
      <c r="CY45" s="3" t="s">
        <v>1407</v>
      </c>
      <c r="CZ45" s="12">
        <v>0</v>
      </c>
      <c r="DA45" s="12">
        <v>0</v>
      </c>
      <c r="DB45" s="46"/>
      <c r="DC45" s="12">
        <v>0</v>
      </c>
      <c r="DD45" s="12">
        <v>0</v>
      </c>
      <c r="DE45" s="12" t="s">
        <v>371</v>
      </c>
      <c r="DF45" s="12"/>
      <c r="DG45" s="12"/>
      <c r="DH45" s="3" t="s">
        <v>1598</v>
      </c>
      <c r="DI45" s="12"/>
      <c r="DJ45" s="12"/>
      <c r="DK45" s="46"/>
      <c r="DL45" s="46"/>
      <c r="DM45" s="46"/>
      <c r="DN45" s="12" t="s">
        <v>2227</v>
      </c>
      <c r="DO45" s="12">
        <v>0</v>
      </c>
      <c r="DP45" s="12"/>
      <c r="DQ45" s="12"/>
      <c r="DR45" s="17" t="s">
        <v>2063</v>
      </c>
      <c r="DS45" s="5">
        <v>0</v>
      </c>
      <c r="DT45" s="346"/>
      <c r="DV45" s="5">
        <f t="shared" si="0"/>
        <v>0</v>
      </c>
      <c r="DW45" s="5">
        <f t="shared" si="1"/>
        <v>0</v>
      </c>
      <c r="DX45" s="362"/>
    </row>
    <row r="46" spans="1:130" s="9" customFormat="1" ht="30" hidden="1" customHeight="1" x14ac:dyDescent="0.25">
      <c r="A46" s="12">
        <f>IF(C46="","",SUBTOTAL(3,$D$24:D46))</f>
        <v>3</v>
      </c>
      <c r="B46" s="12">
        <f>COUNTIF($E$24:E46,E46)</f>
        <v>10</v>
      </c>
      <c r="C46" s="316" t="s">
        <v>162</v>
      </c>
      <c r="D46" s="12" t="str">
        <f>VLOOKUP(C46,'[1]XET CUOI NAM'!$D$9:$E$332,2,0)</f>
        <v>01012026</v>
      </c>
      <c r="E46" s="12" t="s">
        <v>381</v>
      </c>
      <c r="F46" s="12" t="s">
        <v>378</v>
      </c>
      <c r="G46" s="49"/>
      <c r="H46" s="46"/>
      <c r="I46" s="46"/>
      <c r="J46" s="3"/>
      <c r="K46" s="46"/>
      <c r="L46" s="46"/>
      <c r="M46" s="49"/>
      <c r="N46" s="46"/>
      <c r="O46" s="46"/>
      <c r="P46" s="3"/>
      <c r="Q46" s="46"/>
      <c r="R46" s="46"/>
      <c r="S46" s="49"/>
      <c r="T46" s="46">
        <v>0</v>
      </c>
      <c r="U46" s="46"/>
      <c r="V46" s="46">
        <v>0</v>
      </c>
      <c r="W46" s="3"/>
      <c r="X46" s="46">
        <v>0</v>
      </c>
      <c r="Y46" s="46"/>
      <c r="Z46" s="49"/>
      <c r="AA46" s="46">
        <v>0</v>
      </c>
      <c r="AB46" s="46"/>
      <c r="AC46" s="46">
        <v>0</v>
      </c>
      <c r="AD46" s="3"/>
      <c r="AE46" s="46">
        <v>0</v>
      </c>
      <c r="AF46" s="46"/>
      <c r="AG46" s="49"/>
      <c r="AH46" s="46">
        <v>0</v>
      </c>
      <c r="AI46" s="46"/>
      <c r="AJ46" s="46">
        <v>0</v>
      </c>
      <c r="AK46" s="3"/>
      <c r="AL46" s="46">
        <v>0</v>
      </c>
      <c r="AM46" s="46"/>
      <c r="AN46" s="49"/>
      <c r="AO46" s="46">
        <v>0</v>
      </c>
      <c r="AP46" s="46"/>
      <c r="AQ46" s="46">
        <v>0</v>
      </c>
      <c r="AR46" s="3"/>
      <c r="AS46" s="46">
        <v>0</v>
      </c>
      <c r="AT46" s="46"/>
      <c r="AU46" s="49"/>
      <c r="AV46" s="46">
        <v>0</v>
      </c>
      <c r="AW46" s="46"/>
      <c r="AX46" s="46">
        <v>0</v>
      </c>
      <c r="AY46" s="3"/>
      <c r="AZ46" s="46">
        <v>0</v>
      </c>
      <c r="BA46" s="46"/>
      <c r="BB46" s="41"/>
      <c r="BC46" s="46">
        <v>0</v>
      </c>
      <c r="BD46" s="46"/>
      <c r="BE46" s="3" t="s">
        <v>577</v>
      </c>
      <c r="BF46" s="3"/>
      <c r="BG46" s="46"/>
      <c r="BH46" s="3"/>
      <c r="BI46" s="56"/>
      <c r="BJ46" s="46">
        <v>0</v>
      </c>
      <c r="BK46" s="46"/>
      <c r="BL46" s="3">
        <v>0</v>
      </c>
      <c r="BM46" s="3"/>
      <c r="BN46" s="46"/>
      <c r="BO46" s="3"/>
      <c r="BP46" s="33"/>
      <c r="BQ46" s="46">
        <v>0</v>
      </c>
      <c r="BR46" s="46"/>
      <c r="BS46" s="3">
        <v>0</v>
      </c>
      <c r="BT46" s="3"/>
      <c r="BU46" s="46"/>
      <c r="BV46" s="46"/>
      <c r="BW46" s="46"/>
      <c r="BX46" s="57"/>
      <c r="BY46" s="46">
        <v>0</v>
      </c>
      <c r="BZ46" s="46"/>
      <c r="CA46" s="3">
        <v>0</v>
      </c>
      <c r="CB46" s="46"/>
      <c r="CC46" s="46"/>
      <c r="CD46" s="46"/>
      <c r="CE46" s="46"/>
      <c r="CF46" s="57"/>
      <c r="CG46" s="46">
        <v>0</v>
      </c>
      <c r="CH46" s="46" t="s">
        <v>315</v>
      </c>
      <c r="CI46" s="3" t="s">
        <v>1090</v>
      </c>
      <c r="CJ46" s="3"/>
      <c r="CK46" s="46"/>
      <c r="CL46" s="46"/>
      <c r="CM46" s="46"/>
      <c r="CN46" s="46"/>
      <c r="CO46" s="46" t="s">
        <v>371</v>
      </c>
      <c r="CP46" s="46"/>
      <c r="CQ46" s="46"/>
      <c r="CR46" s="3" t="s">
        <v>1244</v>
      </c>
      <c r="CS46" s="46"/>
      <c r="CT46" s="46">
        <v>0</v>
      </c>
      <c r="CU46" s="3"/>
      <c r="CV46" s="12" t="s">
        <v>371</v>
      </c>
      <c r="CW46" s="12">
        <v>0</v>
      </c>
      <c r="CX46" s="12"/>
      <c r="CY46" s="3" t="s">
        <v>1408</v>
      </c>
      <c r="CZ46" s="12">
        <v>0</v>
      </c>
      <c r="DA46" s="12">
        <v>0</v>
      </c>
      <c r="DB46" s="46"/>
      <c r="DC46" s="12">
        <v>0</v>
      </c>
      <c r="DD46" s="12">
        <v>0</v>
      </c>
      <c r="DE46" s="12" t="s">
        <v>371</v>
      </c>
      <c r="DF46" s="12"/>
      <c r="DG46" s="12"/>
      <c r="DH46" s="3" t="s">
        <v>1599</v>
      </c>
      <c r="DI46" s="12"/>
      <c r="DJ46" s="12"/>
      <c r="DK46" s="46"/>
      <c r="DL46" s="46"/>
      <c r="DM46" s="46"/>
      <c r="DN46" s="12" t="s">
        <v>2227</v>
      </c>
      <c r="DO46" s="46" t="s">
        <v>2513</v>
      </c>
      <c r="DP46" s="46"/>
      <c r="DQ46" s="12" t="s">
        <v>2227</v>
      </c>
      <c r="DR46" s="17" t="s">
        <v>2064</v>
      </c>
      <c r="DS46" s="5">
        <v>0</v>
      </c>
      <c r="DT46" s="5"/>
      <c r="DV46" s="5">
        <f t="shared" si="0"/>
        <v>0</v>
      </c>
      <c r="DW46" s="5">
        <f t="shared" si="1"/>
        <v>1</v>
      </c>
      <c r="DX46" s="363"/>
    </row>
    <row r="47" spans="1:130" s="9" customFormat="1" ht="30" hidden="1" customHeight="1" x14ac:dyDescent="0.25">
      <c r="A47" s="12">
        <f>IF(C47="","",SUBTOTAL(3,$D$24:D47))</f>
        <v>3</v>
      </c>
      <c r="B47" s="12">
        <f>COUNTIF($E$24:E47,E47)</f>
        <v>11</v>
      </c>
      <c r="C47" s="39" t="s">
        <v>20</v>
      </c>
      <c r="D47" s="12" t="str">
        <f>VLOOKUP(C47,'[1]XET CUOI NAM'!$D$9:$E$332,2,0)</f>
        <v>01022058</v>
      </c>
      <c r="E47" s="12" t="s">
        <v>381</v>
      </c>
      <c r="F47" s="12" t="s">
        <v>378</v>
      </c>
      <c r="G47" s="49"/>
      <c r="H47" s="46"/>
      <c r="I47" s="46"/>
      <c r="J47" s="3"/>
      <c r="K47" s="46"/>
      <c r="L47" s="46"/>
      <c r="M47" s="49"/>
      <c r="N47" s="46"/>
      <c r="O47" s="46"/>
      <c r="P47" s="3"/>
      <c r="Q47" s="46"/>
      <c r="R47" s="46"/>
      <c r="S47" s="49"/>
      <c r="T47" s="46">
        <v>0</v>
      </c>
      <c r="U47" s="46"/>
      <c r="V47" s="46">
        <v>0</v>
      </c>
      <c r="W47" s="3"/>
      <c r="X47" s="46">
        <v>0</v>
      </c>
      <c r="Y47" s="46"/>
      <c r="Z47" s="49"/>
      <c r="AA47" s="46">
        <v>0</v>
      </c>
      <c r="AB47" s="46"/>
      <c r="AC47" s="46">
        <v>0</v>
      </c>
      <c r="AD47" s="3"/>
      <c r="AE47" s="46">
        <v>0</v>
      </c>
      <c r="AF47" s="46"/>
      <c r="AG47" s="49"/>
      <c r="AH47" s="46">
        <v>0</v>
      </c>
      <c r="AI47" s="46"/>
      <c r="AJ47" s="46">
        <v>0</v>
      </c>
      <c r="AK47" s="3"/>
      <c r="AL47" s="46">
        <v>0</v>
      </c>
      <c r="AM47" s="46"/>
      <c r="AN47" s="49"/>
      <c r="AO47" s="46">
        <v>0</v>
      </c>
      <c r="AP47" s="46"/>
      <c r="AQ47" s="46">
        <v>0</v>
      </c>
      <c r="AR47" s="3"/>
      <c r="AS47" s="46">
        <v>0</v>
      </c>
      <c r="AT47" s="46"/>
      <c r="AU47" s="49"/>
      <c r="AV47" s="46">
        <v>0</v>
      </c>
      <c r="AW47" s="46"/>
      <c r="AX47" s="46">
        <v>0</v>
      </c>
      <c r="AY47" s="3"/>
      <c r="AZ47" s="46">
        <v>0</v>
      </c>
      <c r="BA47" s="46"/>
      <c r="BB47" s="38"/>
      <c r="BC47" s="46">
        <v>0</v>
      </c>
      <c r="BD47" s="46"/>
      <c r="BE47" s="3" t="s">
        <v>595</v>
      </c>
      <c r="BF47" s="3"/>
      <c r="BG47" s="46"/>
      <c r="BH47" s="3"/>
      <c r="BI47" s="53"/>
      <c r="BJ47" s="46">
        <v>0</v>
      </c>
      <c r="BK47" s="46"/>
      <c r="BL47" s="3">
        <v>0</v>
      </c>
      <c r="BM47" s="3"/>
      <c r="BN47" s="46"/>
      <c r="BO47" s="3"/>
      <c r="BP47" s="33"/>
      <c r="BQ47" s="46">
        <v>0</v>
      </c>
      <c r="BR47" s="46"/>
      <c r="BS47" s="3" t="s">
        <v>882</v>
      </c>
      <c r="BT47" s="3"/>
      <c r="BU47" s="46"/>
      <c r="BV47" s="46"/>
      <c r="BW47" s="46"/>
      <c r="BX47" s="1"/>
      <c r="BY47" s="46">
        <v>0</v>
      </c>
      <c r="BZ47" s="46">
        <v>0</v>
      </c>
      <c r="CA47" s="3" t="s">
        <v>972</v>
      </c>
      <c r="CB47" s="46"/>
      <c r="CC47" s="46"/>
      <c r="CD47" s="46"/>
      <c r="CE47" s="46"/>
      <c r="CF47" s="1"/>
      <c r="CG47" s="46">
        <v>0</v>
      </c>
      <c r="CH47" s="46">
        <v>0</v>
      </c>
      <c r="CI47" s="3" t="s">
        <v>1111</v>
      </c>
      <c r="CJ47" s="3"/>
      <c r="CK47" s="46"/>
      <c r="CL47" s="46"/>
      <c r="CM47" s="46"/>
      <c r="CN47" s="46"/>
      <c r="CO47" s="46" t="s">
        <v>371</v>
      </c>
      <c r="CP47" s="46"/>
      <c r="CQ47" s="46"/>
      <c r="CR47" s="3" t="s">
        <v>1268</v>
      </c>
      <c r="CS47" s="46"/>
      <c r="CT47" s="46">
        <v>0</v>
      </c>
      <c r="CU47" s="3"/>
      <c r="CV47" s="12" t="s">
        <v>431</v>
      </c>
      <c r="CW47" s="12">
        <v>0</v>
      </c>
      <c r="CX47" s="12" t="s">
        <v>315</v>
      </c>
      <c r="CY47" s="3" t="s">
        <v>1431</v>
      </c>
      <c r="CZ47" s="12">
        <v>0</v>
      </c>
      <c r="DA47" s="12">
        <v>0</v>
      </c>
      <c r="DB47" s="46"/>
      <c r="DC47" s="12">
        <v>0</v>
      </c>
      <c r="DD47" s="12" t="s">
        <v>315</v>
      </c>
      <c r="DE47" s="12" t="s">
        <v>431</v>
      </c>
      <c r="DF47" s="12"/>
      <c r="DG47" s="12"/>
      <c r="DH47" s="3" t="s">
        <v>1622</v>
      </c>
      <c r="DI47" s="12"/>
      <c r="DJ47" s="12"/>
      <c r="DK47" s="46"/>
      <c r="DL47" s="46"/>
      <c r="DM47" s="46"/>
      <c r="DN47" s="12" t="s">
        <v>2227</v>
      </c>
      <c r="DO47" s="12">
        <v>0</v>
      </c>
      <c r="DP47" s="12"/>
      <c r="DQ47" s="12"/>
      <c r="DR47" s="17" t="s">
        <v>2065</v>
      </c>
      <c r="DS47" s="5">
        <v>0</v>
      </c>
      <c r="DT47" s="5"/>
      <c r="DV47" s="5">
        <f t="shared" si="0"/>
        <v>0</v>
      </c>
      <c r="DW47" s="5">
        <f t="shared" si="1"/>
        <v>0</v>
      </c>
      <c r="DX47" s="363"/>
    </row>
    <row r="48" spans="1:130" s="9" customFormat="1" ht="30" hidden="1" customHeight="1" x14ac:dyDescent="0.25">
      <c r="A48" s="12">
        <f>IF(C48="","",SUBTOTAL(3,$D$24:D48))</f>
        <v>3</v>
      </c>
      <c r="B48" s="12">
        <f>COUNTIF($E$24:E48,E48)</f>
        <v>12</v>
      </c>
      <c r="C48" s="317" t="s">
        <v>2009</v>
      </c>
      <c r="D48" s="12" t="s">
        <v>2010</v>
      </c>
      <c r="E48" s="12" t="s">
        <v>381</v>
      </c>
      <c r="F48" s="12" t="s">
        <v>380</v>
      </c>
      <c r="G48" s="49"/>
      <c r="H48" s="46"/>
      <c r="I48" s="46"/>
      <c r="J48" s="3"/>
      <c r="K48" s="46"/>
      <c r="L48" s="46"/>
      <c r="M48" s="49"/>
      <c r="N48" s="46"/>
      <c r="O48" s="46"/>
      <c r="P48" s="3"/>
      <c r="Q48" s="46"/>
      <c r="R48" s="46"/>
      <c r="S48" s="49"/>
      <c r="T48" s="46"/>
      <c r="U48" s="46"/>
      <c r="V48" s="46"/>
      <c r="W48" s="3"/>
      <c r="X48" s="46"/>
      <c r="Y48" s="46"/>
      <c r="Z48" s="49"/>
      <c r="AA48" s="46"/>
      <c r="AB48" s="46"/>
      <c r="AC48" s="46"/>
      <c r="AD48" s="3"/>
      <c r="AE48" s="46"/>
      <c r="AF48" s="46"/>
      <c r="AG48" s="49"/>
      <c r="AH48" s="46"/>
      <c r="AI48" s="46"/>
      <c r="AJ48" s="46"/>
      <c r="AK48" s="3"/>
      <c r="AL48" s="46"/>
      <c r="AM48" s="46"/>
      <c r="AN48" s="49"/>
      <c r="AO48" s="46"/>
      <c r="AP48" s="46"/>
      <c r="AQ48" s="46"/>
      <c r="AR48" s="3"/>
      <c r="AS48" s="46"/>
      <c r="AT48" s="46"/>
      <c r="AU48" s="49"/>
      <c r="AV48" s="46"/>
      <c r="AW48" s="46"/>
      <c r="AX48" s="46"/>
      <c r="AY48" s="3"/>
      <c r="AZ48" s="46"/>
      <c r="BA48" s="46"/>
      <c r="BB48" s="38"/>
      <c r="BC48" s="46"/>
      <c r="BD48" s="46"/>
      <c r="BE48" s="3"/>
      <c r="BF48" s="3"/>
      <c r="BG48" s="46"/>
      <c r="BH48" s="3"/>
      <c r="BI48" s="53"/>
      <c r="BJ48" s="46"/>
      <c r="BK48" s="46"/>
      <c r="BL48" s="3"/>
      <c r="BM48" s="3"/>
      <c r="BN48" s="46"/>
      <c r="BO48" s="3"/>
      <c r="BP48" s="33"/>
      <c r="BQ48" s="46"/>
      <c r="BR48" s="46"/>
      <c r="BS48" s="3"/>
      <c r="BT48" s="3"/>
      <c r="BU48" s="46"/>
      <c r="BV48" s="46"/>
      <c r="BW48" s="46"/>
      <c r="BX48" s="1"/>
      <c r="BY48" s="46"/>
      <c r="BZ48" s="46"/>
      <c r="CA48" s="3"/>
      <c r="CB48" s="46"/>
      <c r="CC48" s="46"/>
      <c r="CD48" s="46"/>
      <c r="CE48" s="46"/>
      <c r="CF48" s="1"/>
      <c r="CG48" s="46"/>
      <c r="CH48" s="46"/>
      <c r="CI48" s="3"/>
      <c r="CJ48" s="3"/>
      <c r="CK48" s="46"/>
      <c r="CL48" s="46"/>
      <c r="CM48" s="46"/>
      <c r="CN48" s="46"/>
      <c r="CO48" s="46"/>
      <c r="CP48" s="46"/>
      <c r="CQ48" s="46"/>
      <c r="CR48" s="3"/>
      <c r="CS48" s="46"/>
      <c r="CT48" s="46"/>
      <c r="CU48" s="3"/>
      <c r="CV48" s="12"/>
      <c r="CW48" s="12"/>
      <c r="CX48" s="12"/>
      <c r="CY48" s="3"/>
      <c r="CZ48" s="12"/>
      <c r="DA48" s="12"/>
      <c r="DB48" s="46"/>
      <c r="DC48" s="12"/>
      <c r="DD48" s="12"/>
      <c r="DE48" s="12"/>
      <c r="DF48" s="12"/>
      <c r="DG48" s="12"/>
      <c r="DH48" s="3"/>
      <c r="DI48" s="12"/>
      <c r="DJ48" s="12"/>
      <c r="DK48" s="46"/>
      <c r="DL48" s="46"/>
      <c r="DM48" s="46"/>
      <c r="DN48" s="12" t="s">
        <v>2227</v>
      </c>
      <c r="DO48" s="46" t="s">
        <v>2513</v>
      </c>
      <c r="DP48" s="46"/>
      <c r="DQ48" s="12" t="s">
        <v>2227</v>
      </c>
      <c r="DR48" s="17" t="s">
        <v>2066</v>
      </c>
      <c r="DS48" s="5">
        <v>0</v>
      </c>
      <c r="DT48" s="5"/>
      <c r="DV48" s="5">
        <f t="shared" si="0"/>
        <v>0</v>
      </c>
      <c r="DW48" s="5">
        <f t="shared" si="1"/>
        <v>1</v>
      </c>
      <c r="DX48" s="363"/>
    </row>
    <row r="49" spans="1:130" s="133" customFormat="1" ht="30" hidden="1" customHeight="1" x14ac:dyDescent="0.25">
      <c r="A49" s="12">
        <f>IF(C49="","",SUBTOTAL(3,$D$24:D49))</f>
        <v>3</v>
      </c>
      <c r="B49" s="12">
        <f>COUNTIF($E$24:E49,E49)</f>
        <v>13</v>
      </c>
      <c r="C49" s="316" t="s">
        <v>163</v>
      </c>
      <c r="D49" s="12" t="str">
        <f>VLOOKUP(C49,'[1]XET CUOI NAM'!$D$9:$E$332,2,0)</f>
        <v>01011017</v>
      </c>
      <c r="E49" s="12" t="s">
        <v>381</v>
      </c>
      <c r="F49" s="12" t="s">
        <v>380</v>
      </c>
      <c r="G49" s="49"/>
      <c r="H49" s="46"/>
      <c r="I49" s="46"/>
      <c r="J49" s="3"/>
      <c r="K49" s="46"/>
      <c r="L49" s="46"/>
      <c r="M49" s="49"/>
      <c r="N49" s="46"/>
      <c r="O49" s="46"/>
      <c r="P49" s="3"/>
      <c r="Q49" s="46"/>
      <c r="R49" s="46"/>
      <c r="S49" s="49"/>
      <c r="T49" s="46">
        <v>0</v>
      </c>
      <c r="U49" s="46"/>
      <c r="V49" s="46">
        <v>0</v>
      </c>
      <c r="W49" s="3"/>
      <c r="X49" s="46">
        <v>0</v>
      </c>
      <c r="Y49" s="46"/>
      <c r="Z49" s="49"/>
      <c r="AA49" s="46">
        <v>0</v>
      </c>
      <c r="AB49" s="46"/>
      <c r="AC49" s="46">
        <v>0</v>
      </c>
      <c r="AD49" s="3"/>
      <c r="AE49" s="46">
        <v>0</v>
      </c>
      <c r="AF49" s="46"/>
      <c r="AG49" s="49"/>
      <c r="AH49" s="46">
        <v>0</v>
      </c>
      <c r="AI49" s="46"/>
      <c r="AJ49" s="46">
        <v>0</v>
      </c>
      <c r="AK49" s="3"/>
      <c r="AL49" s="46">
        <v>0</v>
      </c>
      <c r="AM49" s="46"/>
      <c r="AN49" s="49"/>
      <c r="AO49" s="46">
        <v>0</v>
      </c>
      <c r="AP49" s="46"/>
      <c r="AQ49" s="46">
        <v>0</v>
      </c>
      <c r="AR49" s="3"/>
      <c r="AS49" s="46">
        <v>0</v>
      </c>
      <c r="AT49" s="46"/>
      <c r="AU49" s="49"/>
      <c r="AV49" s="46">
        <v>0</v>
      </c>
      <c r="AW49" s="46"/>
      <c r="AX49" s="46">
        <v>0</v>
      </c>
      <c r="AY49" s="3"/>
      <c r="AZ49" s="46">
        <v>0</v>
      </c>
      <c r="BA49" s="46"/>
      <c r="BB49" s="52"/>
      <c r="BC49" s="46">
        <v>0</v>
      </c>
      <c r="BD49" s="46"/>
      <c r="BE49" s="3" t="s">
        <v>578</v>
      </c>
      <c r="BF49" s="3"/>
      <c r="BG49" s="46"/>
      <c r="BH49" s="3"/>
      <c r="BI49" s="5"/>
      <c r="BJ49" s="46">
        <v>0</v>
      </c>
      <c r="BK49" s="46"/>
      <c r="BL49" s="3">
        <v>0</v>
      </c>
      <c r="BM49" s="3"/>
      <c r="BN49" s="46"/>
      <c r="BO49" s="3"/>
      <c r="BP49" s="33"/>
      <c r="BQ49" s="46">
        <v>0</v>
      </c>
      <c r="BR49" s="46"/>
      <c r="BS49" s="3">
        <v>0</v>
      </c>
      <c r="BT49" s="3"/>
      <c r="BU49" s="46"/>
      <c r="BV49" s="46"/>
      <c r="BW49" s="46"/>
      <c r="BX49" s="55"/>
      <c r="BY49" s="46">
        <v>0</v>
      </c>
      <c r="BZ49" s="46">
        <v>0</v>
      </c>
      <c r="CA49" s="3" t="s">
        <v>952</v>
      </c>
      <c r="CB49" s="46"/>
      <c r="CC49" s="46"/>
      <c r="CD49" s="46"/>
      <c r="CE49" s="46"/>
      <c r="CF49" s="55"/>
      <c r="CG49" s="46">
        <v>0</v>
      </c>
      <c r="CH49" s="46">
        <v>0</v>
      </c>
      <c r="CI49" s="3" t="s">
        <v>1091</v>
      </c>
      <c r="CJ49" s="3"/>
      <c r="CK49" s="46"/>
      <c r="CL49" s="46"/>
      <c r="CM49" s="46"/>
      <c r="CN49" s="46"/>
      <c r="CO49" s="46" t="s">
        <v>371</v>
      </c>
      <c r="CP49" s="46"/>
      <c r="CQ49" s="46" t="s">
        <v>315</v>
      </c>
      <c r="CR49" s="3" t="s">
        <v>1245</v>
      </c>
      <c r="CS49" s="46"/>
      <c r="CT49" s="46">
        <v>0</v>
      </c>
      <c r="CU49" s="3"/>
      <c r="CV49" s="12" t="s">
        <v>371</v>
      </c>
      <c r="CW49" s="46" t="s">
        <v>2513</v>
      </c>
      <c r="CX49" s="12" t="s">
        <v>315</v>
      </c>
      <c r="CY49" s="3" t="s">
        <v>1409</v>
      </c>
      <c r="CZ49" s="12"/>
      <c r="DA49" s="12" t="s">
        <v>346</v>
      </c>
      <c r="DB49" s="46"/>
      <c r="DC49" s="12"/>
      <c r="DD49" s="12"/>
      <c r="DE49" s="12" t="s">
        <v>371</v>
      </c>
      <c r="DF49" s="12"/>
      <c r="DG49" s="12"/>
      <c r="DH49" s="3" t="s">
        <v>1600</v>
      </c>
      <c r="DI49" s="12"/>
      <c r="DJ49" s="12"/>
      <c r="DK49" s="46"/>
      <c r="DL49" s="46"/>
      <c r="DM49" s="46"/>
      <c r="DN49" s="12" t="s">
        <v>2227</v>
      </c>
      <c r="DO49" s="46" t="s">
        <v>2513</v>
      </c>
      <c r="DP49" s="46"/>
      <c r="DQ49" s="12" t="s">
        <v>2227</v>
      </c>
      <c r="DR49" s="17" t="s">
        <v>2067</v>
      </c>
      <c r="DS49" s="5">
        <v>0</v>
      </c>
      <c r="DT49" s="346"/>
      <c r="DV49" s="5">
        <f t="shared" si="0"/>
        <v>0</v>
      </c>
      <c r="DW49" s="5">
        <f t="shared" si="1"/>
        <v>2</v>
      </c>
      <c r="DX49" s="362"/>
    </row>
    <row r="50" spans="1:130" s="16" customFormat="1" ht="30" hidden="1" customHeight="1" x14ac:dyDescent="0.25">
      <c r="A50" s="12">
        <f>IF(C50="","",SUBTOTAL(3,$D$24:D50))</f>
        <v>3</v>
      </c>
      <c r="B50" s="12">
        <f>COUNTIF($E$24:E50,E50)</f>
        <v>14</v>
      </c>
      <c r="C50" s="316" t="s">
        <v>164</v>
      </c>
      <c r="D50" s="12" t="str">
        <f>VLOOKUP(C50,'[1]XET CUOI NAM'!$D$9:$E$332,2,0)</f>
        <v>01022059</v>
      </c>
      <c r="E50" s="12" t="s">
        <v>381</v>
      </c>
      <c r="F50" s="12" t="s">
        <v>380</v>
      </c>
      <c r="G50" s="49"/>
      <c r="H50" s="46"/>
      <c r="I50" s="46"/>
      <c r="J50" s="3"/>
      <c r="K50" s="46"/>
      <c r="L50" s="46"/>
      <c r="M50" s="49"/>
      <c r="N50" s="46"/>
      <c r="O50" s="46"/>
      <c r="P50" s="3"/>
      <c r="Q50" s="46"/>
      <c r="R50" s="46"/>
      <c r="S50" s="49"/>
      <c r="T50" s="46">
        <v>0</v>
      </c>
      <c r="U50" s="46"/>
      <c r="V50" s="46">
        <v>0</v>
      </c>
      <c r="W50" s="3"/>
      <c r="X50" s="46">
        <v>0</v>
      </c>
      <c r="Y50" s="46"/>
      <c r="Z50" s="49"/>
      <c r="AA50" s="46">
        <v>0</v>
      </c>
      <c r="AB50" s="46"/>
      <c r="AC50" s="46">
        <v>0</v>
      </c>
      <c r="AD50" s="3"/>
      <c r="AE50" s="46">
        <v>0</v>
      </c>
      <c r="AF50" s="46"/>
      <c r="AG50" s="49"/>
      <c r="AH50" s="46">
        <v>0</v>
      </c>
      <c r="AI50" s="46"/>
      <c r="AJ50" s="46">
        <v>0</v>
      </c>
      <c r="AK50" s="3"/>
      <c r="AL50" s="46">
        <v>0</v>
      </c>
      <c r="AM50" s="46"/>
      <c r="AN50" s="49"/>
      <c r="AO50" s="46">
        <v>0</v>
      </c>
      <c r="AP50" s="46"/>
      <c r="AQ50" s="46">
        <v>0</v>
      </c>
      <c r="AR50" s="3"/>
      <c r="AS50" s="46">
        <v>0</v>
      </c>
      <c r="AT50" s="46"/>
      <c r="AU50" s="49"/>
      <c r="AV50" s="46">
        <v>0</v>
      </c>
      <c r="AW50" s="46"/>
      <c r="AX50" s="46">
        <v>0</v>
      </c>
      <c r="AY50" s="3"/>
      <c r="AZ50" s="46">
        <v>0</v>
      </c>
      <c r="BA50" s="46"/>
      <c r="BB50" s="52"/>
      <c r="BC50" s="46">
        <v>0</v>
      </c>
      <c r="BD50" s="46"/>
      <c r="BE50" s="3" t="s">
        <v>579</v>
      </c>
      <c r="BF50" s="3"/>
      <c r="BG50" s="46"/>
      <c r="BH50" s="3"/>
      <c r="BI50" s="5"/>
      <c r="BJ50" s="46">
        <v>0</v>
      </c>
      <c r="BK50" s="46"/>
      <c r="BL50" s="3">
        <v>0</v>
      </c>
      <c r="BM50" s="3"/>
      <c r="BN50" s="46"/>
      <c r="BO50" s="3"/>
      <c r="BP50" s="33"/>
      <c r="BQ50" s="46">
        <v>0</v>
      </c>
      <c r="BR50" s="46"/>
      <c r="BS50" s="3">
        <v>0</v>
      </c>
      <c r="BT50" s="3"/>
      <c r="BU50" s="46"/>
      <c r="BV50" s="46"/>
      <c r="BW50" s="46"/>
      <c r="BX50" s="55"/>
      <c r="BY50" s="46">
        <v>0</v>
      </c>
      <c r="BZ50" s="46" t="s">
        <v>315</v>
      </c>
      <c r="CA50" s="3" t="s">
        <v>953</v>
      </c>
      <c r="CB50" s="46"/>
      <c r="CC50" s="46"/>
      <c r="CD50" s="46"/>
      <c r="CE50" s="46"/>
      <c r="CF50" s="55"/>
      <c r="CG50" s="46">
        <v>0</v>
      </c>
      <c r="CH50" s="46">
        <v>0</v>
      </c>
      <c r="CI50" s="3" t="s">
        <v>1092</v>
      </c>
      <c r="CJ50" s="3"/>
      <c r="CK50" s="46"/>
      <c r="CL50" s="46"/>
      <c r="CM50" s="46"/>
      <c r="CN50" s="46"/>
      <c r="CO50" s="46" t="s">
        <v>371</v>
      </c>
      <c r="CP50" s="46"/>
      <c r="CQ50" s="46" t="s">
        <v>315</v>
      </c>
      <c r="CR50" s="3" t="s">
        <v>1246</v>
      </c>
      <c r="CS50" s="46"/>
      <c r="CT50" s="46">
        <v>0</v>
      </c>
      <c r="CU50" s="3"/>
      <c r="CV50" s="12" t="s">
        <v>371</v>
      </c>
      <c r="CW50" s="12">
        <v>0</v>
      </c>
      <c r="CX50" s="12"/>
      <c r="CY50" s="3" t="s">
        <v>1410</v>
      </c>
      <c r="CZ50" s="12">
        <v>0</v>
      </c>
      <c r="DA50" s="12">
        <v>0</v>
      </c>
      <c r="DB50" s="46"/>
      <c r="DC50" s="12">
        <v>0</v>
      </c>
      <c r="DD50" s="12">
        <v>0</v>
      </c>
      <c r="DE50" s="12" t="s">
        <v>371</v>
      </c>
      <c r="DF50" s="12"/>
      <c r="DG50" s="12" t="s">
        <v>2227</v>
      </c>
      <c r="DH50" s="3" t="s">
        <v>1601</v>
      </c>
      <c r="DI50" s="12"/>
      <c r="DJ50" s="12"/>
      <c r="DK50" s="46"/>
      <c r="DL50" s="46"/>
      <c r="DM50" s="46"/>
      <c r="DN50" s="12" t="s">
        <v>2226</v>
      </c>
      <c r="DO50" s="46" t="s">
        <v>2513</v>
      </c>
      <c r="DP50" s="46"/>
      <c r="DQ50" s="12"/>
      <c r="DR50" s="17" t="s">
        <v>2068</v>
      </c>
      <c r="DS50" s="5">
        <v>0</v>
      </c>
      <c r="DT50" s="5"/>
      <c r="DV50" s="5">
        <f t="shared" si="0"/>
        <v>0</v>
      </c>
      <c r="DW50" s="5">
        <f t="shared" si="1"/>
        <v>1</v>
      </c>
      <c r="DX50" s="364"/>
    </row>
    <row r="51" spans="1:130" s="16" customFormat="1" ht="30" hidden="1" customHeight="1" x14ac:dyDescent="0.25">
      <c r="A51" s="12">
        <f>IF(C51="","",SUBTOTAL(3,$D$24:D51))</f>
        <v>3</v>
      </c>
      <c r="B51" s="12">
        <f>COUNTIF($E$24:E51,E51)</f>
        <v>15</v>
      </c>
      <c r="C51" s="18" t="s">
        <v>165</v>
      </c>
      <c r="D51" s="12" t="str">
        <f>VLOOKUP(C51,'[1]XET CUOI NAM'!$D$9:$E$332,2,0)</f>
        <v>01018006</v>
      </c>
      <c r="E51" s="12" t="s">
        <v>381</v>
      </c>
      <c r="F51" s="12" t="s">
        <v>380</v>
      </c>
      <c r="G51" s="49"/>
      <c r="H51" s="46"/>
      <c r="I51" s="46"/>
      <c r="J51" s="3"/>
      <c r="K51" s="46"/>
      <c r="L51" s="46"/>
      <c r="M51" s="49"/>
      <c r="N51" s="46"/>
      <c r="O51" s="46"/>
      <c r="P51" s="3"/>
      <c r="Q51" s="46"/>
      <c r="R51" s="46"/>
      <c r="S51" s="49"/>
      <c r="T51" s="46">
        <v>0</v>
      </c>
      <c r="U51" s="46"/>
      <c r="V51" s="46">
        <v>0</v>
      </c>
      <c r="W51" s="3"/>
      <c r="X51" s="46">
        <v>0</v>
      </c>
      <c r="Y51" s="46"/>
      <c r="Z51" s="49"/>
      <c r="AA51" s="46">
        <v>0</v>
      </c>
      <c r="AB51" s="46"/>
      <c r="AC51" s="46">
        <v>0</v>
      </c>
      <c r="AD51" s="3"/>
      <c r="AE51" s="46">
        <v>0</v>
      </c>
      <c r="AF51" s="46"/>
      <c r="AG51" s="49"/>
      <c r="AH51" s="46">
        <v>0</v>
      </c>
      <c r="AI51" s="46"/>
      <c r="AJ51" s="46">
        <v>0</v>
      </c>
      <c r="AK51" s="3"/>
      <c r="AL51" s="46">
        <v>0</v>
      </c>
      <c r="AM51" s="46"/>
      <c r="AN51" s="49"/>
      <c r="AO51" s="46">
        <v>0</v>
      </c>
      <c r="AP51" s="46"/>
      <c r="AQ51" s="46">
        <v>0</v>
      </c>
      <c r="AR51" s="3"/>
      <c r="AS51" s="46">
        <v>0</v>
      </c>
      <c r="AT51" s="46"/>
      <c r="AU51" s="49"/>
      <c r="AV51" s="46">
        <v>0</v>
      </c>
      <c r="AW51" s="46"/>
      <c r="AX51" s="46">
        <v>0</v>
      </c>
      <c r="AY51" s="3"/>
      <c r="AZ51" s="46">
        <v>0</v>
      </c>
      <c r="BA51" s="46"/>
      <c r="BB51" s="52"/>
      <c r="BC51" s="46">
        <v>0</v>
      </c>
      <c r="BD51" s="46"/>
      <c r="BE51" s="3" t="s">
        <v>580</v>
      </c>
      <c r="BF51" s="3"/>
      <c r="BG51" s="46"/>
      <c r="BH51" s="3"/>
      <c r="BI51" s="5"/>
      <c r="BJ51" s="46">
        <v>0</v>
      </c>
      <c r="BK51" s="46"/>
      <c r="BL51" s="3">
        <v>0</v>
      </c>
      <c r="BM51" s="3"/>
      <c r="BN51" s="46"/>
      <c r="BO51" s="3"/>
      <c r="BP51" s="33"/>
      <c r="BQ51" s="46" t="s">
        <v>2513</v>
      </c>
      <c r="BR51" s="46" t="s">
        <v>315</v>
      </c>
      <c r="BS51" s="3" t="s">
        <v>871</v>
      </c>
      <c r="BT51" s="3"/>
      <c r="BU51" s="46"/>
      <c r="BV51" s="46"/>
      <c r="BW51" s="46"/>
      <c r="BX51" s="55"/>
      <c r="BY51" s="46">
        <v>0</v>
      </c>
      <c r="BZ51" s="46">
        <v>0</v>
      </c>
      <c r="CA51" s="3" t="s">
        <v>954</v>
      </c>
      <c r="CB51" s="46"/>
      <c r="CC51" s="46"/>
      <c r="CD51" s="46"/>
      <c r="CE51" s="46"/>
      <c r="CF51" s="55"/>
      <c r="CG51" s="46" t="s">
        <v>2513</v>
      </c>
      <c r="CH51" s="46" t="s">
        <v>315</v>
      </c>
      <c r="CI51" s="3" t="s">
        <v>1093</v>
      </c>
      <c r="CJ51" s="3"/>
      <c r="CK51" s="46"/>
      <c r="CL51" s="46"/>
      <c r="CM51" s="46"/>
      <c r="CN51" s="46"/>
      <c r="CO51" s="46" t="s">
        <v>371</v>
      </c>
      <c r="CP51" s="46"/>
      <c r="CQ51" s="46" t="s">
        <v>315</v>
      </c>
      <c r="CR51" s="3" t="s">
        <v>1247</v>
      </c>
      <c r="CS51" s="46"/>
      <c r="CT51" s="46" t="s">
        <v>315</v>
      </c>
      <c r="CU51" s="3"/>
      <c r="CV51" s="12" t="s">
        <v>371</v>
      </c>
      <c r="CW51" s="12">
        <v>0</v>
      </c>
      <c r="CX51" s="12"/>
      <c r="CY51" s="3" t="s">
        <v>1411</v>
      </c>
      <c r="CZ51" s="12"/>
      <c r="DA51" s="12">
        <v>0</v>
      </c>
      <c r="DB51" s="46"/>
      <c r="DC51" s="12">
        <v>0</v>
      </c>
      <c r="DD51" s="12">
        <v>0</v>
      </c>
      <c r="DE51" s="12" t="s">
        <v>371</v>
      </c>
      <c r="DF51" s="12"/>
      <c r="DG51" s="12"/>
      <c r="DH51" s="3" t="s">
        <v>1602</v>
      </c>
      <c r="DI51" s="12"/>
      <c r="DJ51" s="12"/>
      <c r="DK51" s="46"/>
      <c r="DL51" s="46"/>
      <c r="DM51" s="46"/>
      <c r="DN51" s="12" t="s">
        <v>2227</v>
      </c>
      <c r="DO51" s="12">
        <v>0</v>
      </c>
      <c r="DP51" s="12"/>
      <c r="DQ51" s="12"/>
      <c r="DR51" s="17" t="s">
        <v>2069</v>
      </c>
      <c r="DS51" s="5">
        <v>0</v>
      </c>
      <c r="DT51" s="194"/>
      <c r="DV51" s="5">
        <f t="shared" si="0"/>
        <v>0</v>
      </c>
      <c r="DW51" s="5">
        <f t="shared" si="1"/>
        <v>2</v>
      </c>
      <c r="DX51" s="364"/>
    </row>
    <row r="52" spans="1:130" s="16" customFormat="1" ht="30" hidden="1" customHeight="1" x14ac:dyDescent="0.25">
      <c r="A52" s="12">
        <f>IF(C52="","",SUBTOTAL(3,$D$24:D52))</f>
        <v>3</v>
      </c>
      <c r="B52" s="12">
        <f>COUNTIF($E$24:E52,E52)</f>
        <v>16</v>
      </c>
      <c r="C52" s="17" t="s">
        <v>166</v>
      </c>
      <c r="D52" s="12" t="str">
        <f>VLOOKUP(C52,'[1]XET CUOI NAM'!$D$9:$E$332,2,0)</f>
        <v>01004013</v>
      </c>
      <c r="E52" s="12" t="s">
        <v>381</v>
      </c>
      <c r="F52" s="12" t="s">
        <v>380</v>
      </c>
      <c r="G52" s="49"/>
      <c r="H52" s="46"/>
      <c r="I52" s="46"/>
      <c r="J52" s="3"/>
      <c r="K52" s="46"/>
      <c r="L52" s="46"/>
      <c r="M52" s="49"/>
      <c r="N52" s="46"/>
      <c r="O52" s="46"/>
      <c r="P52" s="3"/>
      <c r="Q52" s="46"/>
      <c r="R52" s="46"/>
      <c r="S52" s="49"/>
      <c r="T52" s="46">
        <v>0</v>
      </c>
      <c r="U52" s="46"/>
      <c r="V52" s="46">
        <v>0</v>
      </c>
      <c r="W52" s="3"/>
      <c r="X52" s="46">
        <v>0</v>
      </c>
      <c r="Y52" s="46"/>
      <c r="Z52" s="49"/>
      <c r="AA52" s="46">
        <v>0</v>
      </c>
      <c r="AB52" s="46"/>
      <c r="AC52" s="46">
        <v>0</v>
      </c>
      <c r="AD52" s="3"/>
      <c r="AE52" s="46">
        <v>0</v>
      </c>
      <c r="AF52" s="46"/>
      <c r="AG52" s="49"/>
      <c r="AH52" s="46">
        <v>0</v>
      </c>
      <c r="AI52" s="46"/>
      <c r="AJ52" s="46">
        <v>0</v>
      </c>
      <c r="AK52" s="3"/>
      <c r="AL52" s="46">
        <v>0</v>
      </c>
      <c r="AM52" s="46"/>
      <c r="AN52" s="49"/>
      <c r="AO52" s="46">
        <v>0</v>
      </c>
      <c r="AP52" s="46"/>
      <c r="AQ52" s="46">
        <v>0</v>
      </c>
      <c r="AR52" s="3"/>
      <c r="AS52" s="46">
        <v>0</v>
      </c>
      <c r="AT52" s="46"/>
      <c r="AU52" s="49"/>
      <c r="AV52" s="46">
        <v>0</v>
      </c>
      <c r="AW52" s="46"/>
      <c r="AX52" s="46">
        <v>0</v>
      </c>
      <c r="AY52" s="3"/>
      <c r="AZ52" s="46">
        <v>0</v>
      </c>
      <c r="BA52" s="46"/>
      <c r="BB52" s="52"/>
      <c r="BC52" s="46">
        <v>0</v>
      </c>
      <c r="BD52" s="46"/>
      <c r="BE52" s="3">
        <v>0</v>
      </c>
      <c r="BF52" s="3"/>
      <c r="BG52" s="46"/>
      <c r="BH52" s="3"/>
      <c r="BI52" s="5"/>
      <c r="BJ52" s="46">
        <v>0</v>
      </c>
      <c r="BK52" s="46"/>
      <c r="BL52" s="3">
        <v>0</v>
      </c>
      <c r="BM52" s="3"/>
      <c r="BN52" s="46"/>
      <c r="BO52" s="3"/>
      <c r="BP52" s="33"/>
      <c r="BQ52" s="46">
        <v>0</v>
      </c>
      <c r="BR52" s="46"/>
      <c r="BS52" s="3">
        <v>0</v>
      </c>
      <c r="BT52" s="3"/>
      <c r="BU52" s="46"/>
      <c r="BV52" s="46"/>
      <c r="BW52" s="46"/>
      <c r="BX52" s="3"/>
      <c r="BY52" s="46">
        <v>0</v>
      </c>
      <c r="BZ52" s="46">
        <v>0</v>
      </c>
      <c r="CA52" s="3" t="s">
        <v>955</v>
      </c>
      <c r="CB52" s="46"/>
      <c r="CC52" s="46"/>
      <c r="CD52" s="46"/>
      <c r="CE52" s="46"/>
      <c r="CF52" s="3"/>
      <c r="CG52" s="46">
        <v>0</v>
      </c>
      <c r="CH52" s="46">
        <v>0</v>
      </c>
      <c r="CI52" s="3" t="s">
        <v>1094</v>
      </c>
      <c r="CJ52" s="3"/>
      <c r="CK52" s="46"/>
      <c r="CL52" s="46"/>
      <c r="CM52" s="46"/>
      <c r="CN52" s="46"/>
      <c r="CO52" s="46" t="s">
        <v>371</v>
      </c>
      <c r="CP52" s="46"/>
      <c r="CQ52" s="46"/>
      <c r="CR52" s="3" t="s">
        <v>1248</v>
      </c>
      <c r="CS52" s="46"/>
      <c r="CT52" s="46">
        <v>0</v>
      </c>
      <c r="CU52" s="3"/>
      <c r="CV52" s="12" t="s">
        <v>371</v>
      </c>
      <c r="CW52" s="12">
        <v>0</v>
      </c>
      <c r="CX52" s="12"/>
      <c r="CY52" s="3" t="s">
        <v>1412</v>
      </c>
      <c r="CZ52" s="12">
        <v>0</v>
      </c>
      <c r="DA52" s="12">
        <v>0</v>
      </c>
      <c r="DB52" s="46"/>
      <c r="DC52" s="12">
        <v>0</v>
      </c>
      <c r="DD52" s="12">
        <v>0</v>
      </c>
      <c r="DE52" s="12" t="s">
        <v>371</v>
      </c>
      <c r="DF52" s="12"/>
      <c r="DG52" s="12"/>
      <c r="DH52" s="3" t="s">
        <v>1603</v>
      </c>
      <c r="DI52" s="12"/>
      <c r="DJ52" s="12"/>
      <c r="DK52" s="46"/>
      <c r="DL52" s="46"/>
      <c r="DM52" s="46"/>
      <c r="DN52" s="12" t="s">
        <v>2227</v>
      </c>
      <c r="DO52" s="12">
        <v>0</v>
      </c>
      <c r="DP52" s="12"/>
      <c r="DQ52" s="12"/>
      <c r="DR52" s="17" t="s">
        <v>2070</v>
      </c>
      <c r="DS52" s="5">
        <v>0</v>
      </c>
      <c r="DT52" s="194"/>
      <c r="DV52" s="5">
        <f t="shared" si="0"/>
        <v>0</v>
      </c>
      <c r="DW52" s="5">
        <f t="shared" si="1"/>
        <v>0</v>
      </c>
      <c r="DX52" s="364"/>
    </row>
    <row r="53" spans="1:130" s="133" customFormat="1" ht="30" hidden="1" customHeight="1" x14ac:dyDescent="0.25">
      <c r="A53" s="12">
        <f>IF(C53="","",SUBTOTAL(3,$D$24:D53))</f>
        <v>3</v>
      </c>
      <c r="B53" s="12">
        <f>COUNTIF($E$24:E53,E53)</f>
        <v>1</v>
      </c>
      <c r="C53" s="14" t="s">
        <v>167</v>
      </c>
      <c r="D53" s="12" t="str">
        <f>VLOOKUP(C53,'[1]XET CUOI NAM'!$D$9:$E$332,2,0)</f>
        <v>01007009</v>
      </c>
      <c r="E53" s="12" t="s">
        <v>382</v>
      </c>
      <c r="F53" s="12" t="s">
        <v>378</v>
      </c>
      <c r="G53" s="49"/>
      <c r="H53" s="46"/>
      <c r="I53" s="46"/>
      <c r="J53" s="3"/>
      <c r="K53" s="46"/>
      <c r="L53" s="46"/>
      <c r="M53" s="49"/>
      <c r="N53" s="46"/>
      <c r="O53" s="46"/>
      <c r="P53" s="3"/>
      <c r="Q53" s="46"/>
      <c r="R53" s="46"/>
      <c r="S53" s="49"/>
      <c r="T53" s="46">
        <v>0</v>
      </c>
      <c r="U53" s="46"/>
      <c r="V53" s="46">
        <v>0</v>
      </c>
      <c r="W53" s="3"/>
      <c r="X53" s="46">
        <v>0</v>
      </c>
      <c r="Y53" s="46"/>
      <c r="Z53" s="49"/>
      <c r="AA53" s="46">
        <v>0</v>
      </c>
      <c r="AB53" s="46"/>
      <c r="AC53" s="46">
        <v>0</v>
      </c>
      <c r="AD53" s="3"/>
      <c r="AE53" s="46">
        <v>0</v>
      </c>
      <c r="AF53" s="46"/>
      <c r="AG53" s="49"/>
      <c r="AH53" s="46">
        <v>0</v>
      </c>
      <c r="AI53" s="46"/>
      <c r="AJ53" s="46">
        <v>0</v>
      </c>
      <c r="AK53" s="3"/>
      <c r="AL53" s="46">
        <v>0</v>
      </c>
      <c r="AM53" s="46"/>
      <c r="AN53" s="49"/>
      <c r="AO53" s="46">
        <v>0</v>
      </c>
      <c r="AP53" s="46"/>
      <c r="AQ53" s="46">
        <v>0</v>
      </c>
      <c r="AR53" s="3"/>
      <c r="AS53" s="46">
        <v>0</v>
      </c>
      <c r="AT53" s="46"/>
      <c r="AU53" s="49"/>
      <c r="AV53" s="46">
        <v>0</v>
      </c>
      <c r="AW53" s="46"/>
      <c r="AX53" s="46">
        <v>0</v>
      </c>
      <c r="AY53" s="3"/>
      <c r="AZ53" s="46">
        <v>0</v>
      </c>
      <c r="BA53" s="46"/>
      <c r="BB53" s="38"/>
      <c r="BC53" s="46" t="s">
        <v>2513</v>
      </c>
      <c r="BD53" s="46" t="s">
        <v>346</v>
      </c>
      <c r="BE53" s="3" t="s">
        <v>581</v>
      </c>
      <c r="BF53" s="3"/>
      <c r="BG53" s="46"/>
      <c r="BH53" s="3"/>
      <c r="BI53" s="53"/>
      <c r="BJ53" s="46">
        <v>0</v>
      </c>
      <c r="BK53" s="46"/>
      <c r="BL53" s="3" t="s">
        <v>773</v>
      </c>
      <c r="BM53" s="3"/>
      <c r="BN53" s="46"/>
      <c r="BO53" s="3"/>
      <c r="BP53" s="33"/>
      <c r="BQ53" s="46" t="s">
        <v>2513</v>
      </c>
      <c r="BR53" s="46" t="s">
        <v>315</v>
      </c>
      <c r="BS53" s="3" t="s">
        <v>872</v>
      </c>
      <c r="BT53" s="3"/>
      <c r="BU53" s="46"/>
      <c r="BV53" s="46"/>
      <c r="BW53" s="46"/>
      <c r="BX53" s="3"/>
      <c r="BY53" s="46" t="s">
        <v>2513</v>
      </c>
      <c r="BZ53" s="46" t="s">
        <v>315</v>
      </c>
      <c r="CA53" s="3" t="s">
        <v>956</v>
      </c>
      <c r="CB53" s="46"/>
      <c r="CC53" s="46"/>
      <c r="CD53" s="46"/>
      <c r="CE53" s="46"/>
      <c r="CF53" s="3"/>
      <c r="CG53" s="46" t="s">
        <v>2513</v>
      </c>
      <c r="CH53" s="46" t="s">
        <v>315</v>
      </c>
      <c r="CI53" s="3" t="s">
        <v>1095</v>
      </c>
      <c r="CJ53" s="46" t="s">
        <v>315</v>
      </c>
      <c r="CK53" s="46" t="s">
        <v>315</v>
      </c>
      <c r="CL53" s="46"/>
      <c r="CM53" s="46"/>
      <c r="CN53" s="46"/>
      <c r="CO53" s="46" t="s">
        <v>371</v>
      </c>
      <c r="CP53" s="46" t="s">
        <v>2513</v>
      </c>
      <c r="CQ53" s="46" t="s">
        <v>315</v>
      </c>
      <c r="CR53" s="3" t="s">
        <v>1249</v>
      </c>
      <c r="CS53" s="46"/>
      <c r="CT53" s="46">
        <v>0</v>
      </c>
      <c r="CU53" s="3"/>
      <c r="CV53" s="12" t="s">
        <v>371</v>
      </c>
      <c r="CW53" s="46" t="s">
        <v>2513</v>
      </c>
      <c r="CX53" s="12" t="s">
        <v>315</v>
      </c>
      <c r="CY53" s="3" t="s">
        <v>1413</v>
      </c>
      <c r="CZ53" s="12"/>
      <c r="DA53" s="12" t="s">
        <v>346</v>
      </c>
      <c r="DB53" s="46"/>
      <c r="DC53" s="12"/>
      <c r="DD53" s="12" t="s">
        <v>315</v>
      </c>
      <c r="DE53" s="12" t="s">
        <v>371</v>
      </c>
      <c r="DF53" s="46" t="s">
        <v>2513</v>
      </c>
      <c r="DG53" s="12" t="s">
        <v>2226</v>
      </c>
      <c r="DH53" s="3" t="s">
        <v>1604</v>
      </c>
      <c r="DI53" s="12" t="s">
        <v>315</v>
      </c>
      <c r="DJ53" s="203"/>
      <c r="DK53" s="46" t="s">
        <v>315</v>
      </c>
      <c r="DL53" s="46"/>
      <c r="DM53" s="46"/>
      <c r="DN53" s="12" t="s">
        <v>2226</v>
      </c>
      <c r="DO53" s="46" t="s">
        <v>2513</v>
      </c>
      <c r="DP53" s="46" t="s">
        <v>315</v>
      </c>
      <c r="DQ53" s="12" t="s">
        <v>2226</v>
      </c>
      <c r="DR53" s="17" t="s">
        <v>2223</v>
      </c>
      <c r="DS53" s="346"/>
      <c r="DT53" s="313" t="s">
        <v>315</v>
      </c>
      <c r="DV53" s="5">
        <f t="shared" si="0"/>
        <v>0</v>
      </c>
      <c r="DW53" s="5">
        <f t="shared" si="1"/>
        <v>8</v>
      </c>
      <c r="DX53" s="362"/>
    </row>
    <row r="54" spans="1:130" s="133" customFormat="1" ht="38.25" customHeight="1" x14ac:dyDescent="0.25">
      <c r="A54" s="12">
        <f>ROW()-23</f>
        <v>31</v>
      </c>
      <c r="B54" s="337">
        <f>COUNTIF($E$24:E54,E54)</f>
        <v>2</v>
      </c>
      <c r="C54" s="338" t="s">
        <v>173</v>
      </c>
      <c r="D54" s="12" t="str">
        <f>VLOOKUP(C54,'[1]XET CUOI NAM'!$D$9:$E$332,2,0)</f>
        <v>01002019</v>
      </c>
      <c r="E54" s="12" t="s">
        <v>382</v>
      </c>
      <c r="F54" s="12" t="s">
        <v>378</v>
      </c>
      <c r="G54" s="49"/>
      <c r="H54" s="46"/>
      <c r="I54" s="46"/>
      <c r="J54" s="3"/>
      <c r="K54" s="46"/>
      <c r="L54" s="46"/>
      <c r="M54" s="49"/>
      <c r="N54" s="46"/>
      <c r="O54" s="46"/>
      <c r="P54" s="3"/>
      <c r="Q54" s="46"/>
      <c r="R54" s="46"/>
      <c r="S54" s="49"/>
      <c r="T54" s="46">
        <v>0</v>
      </c>
      <c r="U54" s="46"/>
      <c r="V54" s="46">
        <v>0</v>
      </c>
      <c r="W54" s="3"/>
      <c r="X54" s="46">
        <v>0</v>
      </c>
      <c r="Y54" s="46"/>
      <c r="Z54" s="49"/>
      <c r="AA54" s="46">
        <v>0</v>
      </c>
      <c r="AB54" s="46"/>
      <c r="AC54" s="46">
        <v>0</v>
      </c>
      <c r="AD54" s="3"/>
      <c r="AE54" s="46">
        <v>0</v>
      </c>
      <c r="AF54" s="46"/>
      <c r="AG54" s="49"/>
      <c r="AH54" s="46">
        <v>0</v>
      </c>
      <c r="AI54" s="46"/>
      <c r="AJ54" s="46">
        <v>0</v>
      </c>
      <c r="AK54" s="3"/>
      <c r="AL54" s="46">
        <v>0</v>
      </c>
      <c r="AM54" s="46"/>
      <c r="AN54" s="49"/>
      <c r="AO54" s="46" t="s">
        <v>2513</v>
      </c>
      <c r="AP54" s="46"/>
      <c r="AQ54" s="46" t="s">
        <v>2268</v>
      </c>
      <c r="AR54" s="3"/>
      <c r="AS54" s="46">
        <v>0</v>
      </c>
      <c r="AT54" s="46"/>
      <c r="AU54" s="49"/>
      <c r="AV54" s="46" t="s">
        <v>2513</v>
      </c>
      <c r="AW54" s="46"/>
      <c r="AX54" s="46" t="s">
        <v>2269</v>
      </c>
      <c r="AY54" s="3"/>
      <c r="AZ54" s="325" t="s">
        <v>2514</v>
      </c>
      <c r="BA54" s="46"/>
      <c r="BB54" s="38"/>
      <c r="BC54" s="46" t="s">
        <v>2513</v>
      </c>
      <c r="BD54" s="46" t="s">
        <v>346</v>
      </c>
      <c r="BE54" s="3" t="s">
        <v>582</v>
      </c>
      <c r="BF54" s="3" t="s">
        <v>346</v>
      </c>
      <c r="BG54" s="46"/>
      <c r="BH54" s="3"/>
      <c r="BI54" s="53"/>
      <c r="BJ54" s="46" t="s">
        <v>2513</v>
      </c>
      <c r="BK54" s="46" t="s">
        <v>346</v>
      </c>
      <c r="BL54" s="3" t="s">
        <v>774</v>
      </c>
      <c r="BM54" s="3"/>
      <c r="BN54" s="46" t="s">
        <v>2514</v>
      </c>
      <c r="BO54" s="3"/>
      <c r="BP54" s="33"/>
      <c r="BQ54" s="46" t="s">
        <v>2513</v>
      </c>
      <c r="BR54" s="46" t="s">
        <v>315</v>
      </c>
      <c r="BS54" s="3" t="s">
        <v>873</v>
      </c>
      <c r="BT54" s="3"/>
      <c r="BU54" s="46"/>
      <c r="BV54" s="46"/>
      <c r="BW54" s="46"/>
      <c r="BX54" s="55"/>
      <c r="BY54" s="46" t="s">
        <v>2513</v>
      </c>
      <c r="BZ54" s="46" t="s">
        <v>315</v>
      </c>
      <c r="CA54" s="3" t="s">
        <v>957</v>
      </c>
      <c r="CB54" s="46"/>
      <c r="CC54" s="46"/>
      <c r="CD54" s="46"/>
      <c r="CE54" s="46"/>
      <c r="CF54" s="55"/>
      <c r="CG54" s="46">
        <v>0</v>
      </c>
      <c r="CH54" s="46"/>
      <c r="CI54" s="3" t="s">
        <v>1096</v>
      </c>
      <c r="CJ54" s="3"/>
      <c r="CK54" s="46"/>
      <c r="CL54" s="46"/>
      <c r="CM54" s="46"/>
      <c r="CN54" s="46"/>
      <c r="CO54" s="46" t="s">
        <v>371</v>
      </c>
      <c r="CP54" s="46" t="s">
        <v>2513</v>
      </c>
      <c r="CQ54" s="46" t="s">
        <v>315</v>
      </c>
      <c r="CR54" s="3" t="s">
        <v>1250</v>
      </c>
      <c r="CS54" s="46"/>
      <c r="CT54" s="46">
        <v>0</v>
      </c>
      <c r="CU54" s="3"/>
      <c r="CV54" s="12" t="s">
        <v>371</v>
      </c>
      <c r="CW54" s="46" t="s">
        <v>2513</v>
      </c>
      <c r="CX54" s="12" t="s">
        <v>315</v>
      </c>
      <c r="CY54" s="3" t="s">
        <v>1414</v>
      </c>
      <c r="CZ54" s="12"/>
      <c r="DA54" s="12" t="s">
        <v>346</v>
      </c>
      <c r="DB54" s="46"/>
      <c r="DC54" s="12"/>
      <c r="DD54" s="12"/>
      <c r="DE54" s="12" t="s">
        <v>371</v>
      </c>
      <c r="DF54" s="12"/>
      <c r="DG54" s="12"/>
      <c r="DH54" s="3"/>
      <c r="DI54" s="12"/>
      <c r="DJ54" s="12"/>
      <c r="DK54" s="46" t="s">
        <v>315</v>
      </c>
      <c r="DL54" s="46"/>
      <c r="DM54" s="46"/>
      <c r="DN54" s="12" t="s">
        <v>2227</v>
      </c>
      <c r="DO54" s="12">
        <v>0</v>
      </c>
      <c r="DP54" s="12"/>
      <c r="DQ54" s="12">
        <v>0</v>
      </c>
      <c r="DR54" s="5"/>
      <c r="DS54" s="346"/>
      <c r="DT54" s="346"/>
      <c r="DV54" s="5">
        <f t="shared" si="0"/>
        <v>2</v>
      </c>
      <c r="DW54" s="5">
        <f t="shared" si="1"/>
        <v>8</v>
      </c>
      <c r="DX54" s="362" t="s">
        <v>315</v>
      </c>
      <c r="DZ54" s="377" t="s">
        <v>2522</v>
      </c>
    </row>
    <row r="55" spans="1:130" s="133" customFormat="1" ht="37.5" customHeight="1" x14ac:dyDescent="0.25">
      <c r="A55" s="337">
        <f>IF(C55="","",SUBTOTAL(3,$D$24:D55))</f>
        <v>5</v>
      </c>
      <c r="B55" s="337">
        <f>COUNTIF($E$24:E55,E55)</f>
        <v>3</v>
      </c>
      <c r="C55" s="338" t="s">
        <v>257</v>
      </c>
      <c r="D55" s="12" t="str">
        <f>VLOOKUP(C55,'[1]XET CUOI NAM'!$D$9:$E$332,2,0)</f>
        <v>01004007</v>
      </c>
      <c r="E55" s="12" t="s">
        <v>382</v>
      </c>
      <c r="F55" s="12" t="s">
        <v>378</v>
      </c>
      <c r="G55" s="49"/>
      <c r="H55" s="46"/>
      <c r="I55" s="46"/>
      <c r="J55" s="3"/>
      <c r="K55" s="46"/>
      <c r="L55" s="46"/>
      <c r="M55" s="49"/>
      <c r="N55" s="46"/>
      <c r="O55" s="46"/>
      <c r="P55" s="3"/>
      <c r="Q55" s="46"/>
      <c r="R55" s="46"/>
      <c r="S55" s="49"/>
      <c r="T55" s="46" t="s">
        <v>2513</v>
      </c>
      <c r="U55" s="46"/>
      <c r="V55" s="46" t="s">
        <v>2270</v>
      </c>
      <c r="W55" s="3"/>
      <c r="X55" s="46">
        <v>0</v>
      </c>
      <c r="Y55" s="46"/>
      <c r="Z55" s="49"/>
      <c r="AA55" s="46" t="s">
        <v>2513</v>
      </c>
      <c r="AB55" s="46"/>
      <c r="AC55" s="46" t="s">
        <v>2271</v>
      </c>
      <c r="AD55" s="3"/>
      <c r="AE55" s="46" t="s">
        <v>2514</v>
      </c>
      <c r="AF55" s="46"/>
      <c r="AG55" s="49"/>
      <c r="AH55" s="46" t="s">
        <v>2513</v>
      </c>
      <c r="AI55" s="46"/>
      <c r="AJ55" s="46" t="s">
        <v>2272</v>
      </c>
      <c r="AK55" s="3"/>
      <c r="AL55" s="46">
        <v>0</v>
      </c>
      <c r="AM55" s="46"/>
      <c r="AN55" s="49"/>
      <c r="AO55" s="46">
        <v>0</v>
      </c>
      <c r="AP55" s="46"/>
      <c r="AQ55" s="46">
        <v>0</v>
      </c>
      <c r="AR55" s="3"/>
      <c r="AS55" s="46">
        <v>0</v>
      </c>
      <c r="AT55" s="46"/>
      <c r="AU55" s="49"/>
      <c r="AV55" s="46">
        <v>0</v>
      </c>
      <c r="AW55" s="46"/>
      <c r="AX55" s="46">
        <v>0</v>
      </c>
      <c r="AY55" s="3"/>
      <c r="AZ55" s="46">
        <v>0</v>
      </c>
      <c r="BA55" s="46"/>
      <c r="BB55" s="41"/>
      <c r="BC55" s="46">
        <v>0</v>
      </c>
      <c r="BD55" s="46"/>
      <c r="BE55" s="3" t="s">
        <v>583</v>
      </c>
      <c r="BF55" s="3"/>
      <c r="BG55" s="46"/>
      <c r="BH55" s="3"/>
      <c r="BI55" s="53"/>
      <c r="BJ55" s="46" t="s">
        <v>2513</v>
      </c>
      <c r="BK55" s="46" t="s">
        <v>346</v>
      </c>
      <c r="BL55" s="3" t="s">
        <v>775</v>
      </c>
      <c r="BM55" s="3"/>
      <c r="BN55" s="46"/>
      <c r="BO55" s="3"/>
      <c r="BP55" s="33"/>
      <c r="BQ55" s="46" t="s">
        <v>2513</v>
      </c>
      <c r="BR55" s="46" t="s">
        <v>315</v>
      </c>
      <c r="BS55" s="3" t="s">
        <v>874</v>
      </c>
      <c r="BT55" s="3"/>
      <c r="BU55" s="46" t="s">
        <v>2514</v>
      </c>
      <c r="BV55" s="46"/>
      <c r="BW55" s="46"/>
      <c r="BX55" s="55"/>
      <c r="BY55" s="46" t="s">
        <v>2513</v>
      </c>
      <c r="BZ55" s="46" t="s">
        <v>315</v>
      </c>
      <c r="CA55" s="3" t="s">
        <v>958</v>
      </c>
      <c r="CB55" s="46"/>
      <c r="CC55" s="46"/>
      <c r="CD55" s="46"/>
      <c r="CE55" s="46"/>
      <c r="CF55" s="55"/>
      <c r="CG55" s="46" t="s">
        <v>2513</v>
      </c>
      <c r="CH55" s="46" t="s">
        <v>315</v>
      </c>
      <c r="CI55" s="3" t="s">
        <v>1097</v>
      </c>
      <c r="CJ55" s="3"/>
      <c r="CK55" s="46" t="s">
        <v>315</v>
      </c>
      <c r="CL55" s="46"/>
      <c r="CM55" s="46"/>
      <c r="CN55" s="46"/>
      <c r="CO55" s="46" t="s">
        <v>371</v>
      </c>
      <c r="CP55" s="46" t="s">
        <v>2513</v>
      </c>
      <c r="CQ55" s="46" t="s">
        <v>315</v>
      </c>
      <c r="CR55" s="3" t="s">
        <v>1251</v>
      </c>
      <c r="CS55" s="46"/>
      <c r="CT55" s="46">
        <v>0</v>
      </c>
      <c r="CU55" s="3"/>
      <c r="CV55" s="12" t="s">
        <v>371</v>
      </c>
      <c r="CW55" s="46" t="s">
        <v>2513</v>
      </c>
      <c r="CX55" s="12" t="s">
        <v>315</v>
      </c>
      <c r="CY55" s="3" t="s">
        <v>1415</v>
      </c>
      <c r="CZ55" s="12"/>
      <c r="DA55" s="12" t="s">
        <v>346</v>
      </c>
      <c r="DB55" s="46"/>
      <c r="DC55" s="12"/>
      <c r="DD55" s="12"/>
      <c r="DE55" s="12" t="s">
        <v>371</v>
      </c>
      <c r="DF55" s="46" t="s">
        <v>2513</v>
      </c>
      <c r="DG55" s="12" t="s">
        <v>2227</v>
      </c>
      <c r="DH55" s="3" t="s">
        <v>1605</v>
      </c>
      <c r="DI55" s="12"/>
      <c r="DJ55" s="203"/>
      <c r="DK55" s="46"/>
      <c r="DL55" s="46"/>
      <c r="DM55" s="46"/>
      <c r="DN55" s="12" t="s">
        <v>2227</v>
      </c>
      <c r="DO55" s="46" t="s">
        <v>2513</v>
      </c>
      <c r="DP55" s="46"/>
      <c r="DQ55" s="12" t="s">
        <v>2227</v>
      </c>
      <c r="DR55" s="17" t="s">
        <v>2071</v>
      </c>
      <c r="DS55" s="5"/>
      <c r="DT55" s="5"/>
      <c r="DV55" s="5">
        <f t="shared" si="0"/>
        <v>2</v>
      </c>
      <c r="DW55" s="5">
        <f t="shared" si="1"/>
        <v>11</v>
      </c>
      <c r="DX55" s="362" t="s">
        <v>315</v>
      </c>
      <c r="DZ55" s="377" t="s">
        <v>2523</v>
      </c>
    </row>
    <row r="56" spans="1:130" s="133" customFormat="1" ht="38.25" customHeight="1" x14ac:dyDescent="0.25">
      <c r="A56" s="337">
        <f>IF(C56="","",SUBTOTAL(3,$D$24:D56))</f>
        <v>6</v>
      </c>
      <c r="B56" s="337">
        <f>COUNTIF($E$24:E56,E56)</f>
        <v>4</v>
      </c>
      <c r="C56" s="338" t="s">
        <v>168</v>
      </c>
      <c r="D56" s="12" t="str">
        <f>VLOOKUP(C56,'[1]XET CUOI NAM'!$D$9:$E$332,2,0)</f>
        <v>01002017</v>
      </c>
      <c r="E56" s="12" t="s">
        <v>382</v>
      </c>
      <c r="F56" s="12" t="s">
        <v>378</v>
      </c>
      <c r="G56" s="49"/>
      <c r="H56" s="46" t="s">
        <v>2513</v>
      </c>
      <c r="I56" s="46"/>
      <c r="J56" s="3"/>
      <c r="K56" s="46" t="s">
        <v>2514</v>
      </c>
      <c r="L56" s="46"/>
      <c r="M56" s="49"/>
      <c r="N56" s="46" t="s">
        <v>2513</v>
      </c>
      <c r="O56" s="46"/>
      <c r="P56" s="3"/>
      <c r="Q56" s="46"/>
      <c r="R56" s="46"/>
      <c r="S56" s="49"/>
      <c r="T56" s="46" t="s">
        <v>2513</v>
      </c>
      <c r="U56" s="46"/>
      <c r="V56" s="46" t="s">
        <v>2241</v>
      </c>
      <c r="W56" s="3"/>
      <c r="X56" s="381" t="s">
        <v>2514</v>
      </c>
      <c r="Y56" s="46"/>
      <c r="Z56" s="49"/>
      <c r="AA56" s="46" t="s">
        <v>2513</v>
      </c>
      <c r="AB56" s="46"/>
      <c r="AC56" s="46" t="s">
        <v>2242</v>
      </c>
      <c r="AD56" s="3"/>
      <c r="AE56" s="46">
        <v>0</v>
      </c>
      <c r="AF56" s="46"/>
      <c r="AG56" s="49"/>
      <c r="AH56" s="46">
        <v>0</v>
      </c>
      <c r="AI56" s="46"/>
      <c r="AJ56" s="46">
        <v>0</v>
      </c>
      <c r="AK56" s="3"/>
      <c r="AL56" s="46">
        <v>0</v>
      </c>
      <c r="AM56" s="46"/>
      <c r="AN56" s="49"/>
      <c r="AO56" s="46">
        <v>0</v>
      </c>
      <c r="AP56" s="46"/>
      <c r="AQ56" s="46">
        <v>0</v>
      </c>
      <c r="AR56" s="3"/>
      <c r="AS56" s="46">
        <v>0</v>
      </c>
      <c r="AT56" s="46"/>
      <c r="AU56" s="49"/>
      <c r="AV56" s="46" t="s">
        <v>2513</v>
      </c>
      <c r="AW56" s="46"/>
      <c r="AX56" s="46" t="s">
        <v>2273</v>
      </c>
      <c r="AY56" s="3"/>
      <c r="AZ56" s="46">
        <v>0</v>
      </c>
      <c r="BA56" s="46"/>
      <c r="BB56" s="38"/>
      <c r="BC56" s="46" t="s">
        <v>2513</v>
      </c>
      <c r="BD56" s="46" t="s">
        <v>346</v>
      </c>
      <c r="BE56" s="3" t="s">
        <v>584</v>
      </c>
      <c r="BF56" s="3"/>
      <c r="BG56" s="46" t="s">
        <v>2514</v>
      </c>
      <c r="BH56" s="3"/>
      <c r="BI56" s="53"/>
      <c r="BJ56" s="46" t="s">
        <v>2513</v>
      </c>
      <c r="BK56" s="46" t="s">
        <v>346</v>
      </c>
      <c r="BL56" s="3" t="s">
        <v>776</v>
      </c>
      <c r="BM56" s="3"/>
      <c r="BN56" s="46"/>
      <c r="BO56" s="3"/>
      <c r="BP56" s="33"/>
      <c r="BQ56" s="46">
        <v>0</v>
      </c>
      <c r="BR56" s="46"/>
      <c r="BS56" s="3">
        <v>0</v>
      </c>
      <c r="BT56" s="3"/>
      <c r="BU56" s="46"/>
      <c r="BV56" s="46"/>
      <c r="BW56" s="46"/>
      <c r="BX56" s="55"/>
      <c r="BY56" s="46">
        <v>0</v>
      </c>
      <c r="BZ56" s="46" t="s">
        <v>315</v>
      </c>
      <c r="CA56" s="3" t="s">
        <v>959</v>
      </c>
      <c r="CB56" s="46"/>
      <c r="CC56" s="46"/>
      <c r="CD56" s="46"/>
      <c r="CE56" s="46"/>
      <c r="CF56" s="55"/>
      <c r="CG56" s="46" t="s">
        <v>2513</v>
      </c>
      <c r="CH56" s="46" t="s">
        <v>315</v>
      </c>
      <c r="CI56" s="3" t="s">
        <v>1098</v>
      </c>
      <c r="CJ56" s="3"/>
      <c r="CK56" s="46" t="s">
        <v>315</v>
      </c>
      <c r="CL56" s="46"/>
      <c r="CM56" s="46"/>
      <c r="CN56" s="46"/>
      <c r="CO56" s="46" t="s">
        <v>371</v>
      </c>
      <c r="CP56" s="46"/>
      <c r="CQ56" s="46" t="s">
        <v>315</v>
      </c>
      <c r="CR56" s="3" t="s">
        <v>1252</v>
      </c>
      <c r="CS56" s="46"/>
      <c r="CT56" s="46">
        <v>0</v>
      </c>
      <c r="CU56" s="3"/>
      <c r="CV56" s="12" t="s">
        <v>371</v>
      </c>
      <c r="CW56" s="12">
        <v>0</v>
      </c>
      <c r="CX56" s="12" t="s">
        <v>315</v>
      </c>
      <c r="CY56" s="3" t="s">
        <v>1416</v>
      </c>
      <c r="CZ56" s="12"/>
      <c r="DA56" s="12" t="s">
        <v>346</v>
      </c>
      <c r="DB56" s="46"/>
      <c r="DC56" s="12"/>
      <c r="DD56" s="12"/>
      <c r="DE56" s="12" t="s">
        <v>371</v>
      </c>
      <c r="DF56" s="12"/>
      <c r="DG56" s="12" t="s">
        <v>2227</v>
      </c>
      <c r="DH56" s="3" t="s">
        <v>1606</v>
      </c>
      <c r="DI56" s="12"/>
      <c r="DJ56" s="203"/>
      <c r="DK56" s="46"/>
      <c r="DL56" s="46"/>
      <c r="DM56" s="46"/>
      <c r="DN56" s="12" t="s">
        <v>2227</v>
      </c>
      <c r="DO56" s="12">
        <v>0</v>
      </c>
      <c r="DP56" s="12"/>
      <c r="DQ56" s="12"/>
      <c r="DR56" s="17" t="s">
        <v>2072</v>
      </c>
      <c r="DS56" s="346"/>
      <c r="DT56" s="5"/>
      <c r="DV56" s="5">
        <f t="shared" si="0"/>
        <v>3</v>
      </c>
      <c r="DW56" s="5">
        <f t="shared" si="1"/>
        <v>8</v>
      </c>
      <c r="DX56" s="362" t="s">
        <v>315</v>
      </c>
      <c r="DZ56" s="377" t="s">
        <v>2544</v>
      </c>
    </row>
    <row r="57" spans="1:130" s="133" customFormat="1" ht="37.5" customHeight="1" x14ac:dyDescent="0.25">
      <c r="A57" s="337">
        <f>IF(C57="","",SUBTOTAL(3,$D$24:D57))</f>
        <v>7</v>
      </c>
      <c r="B57" s="337">
        <f>COUNTIF($E$24:E57,E57)</f>
        <v>5</v>
      </c>
      <c r="C57" s="338" t="s">
        <v>169</v>
      </c>
      <c r="D57" s="12" t="str">
        <f>VLOOKUP(C57,'[1]XET CUOI NAM'!$D$9:$E$332,2,0)</f>
        <v>01002018</v>
      </c>
      <c r="E57" s="12" t="s">
        <v>382</v>
      </c>
      <c r="F57" s="12" t="s">
        <v>378</v>
      </c>
      <c r="G57" s="49"/>
      <c r="H57" s="46" t="s">
        <v>2513</v>
      </c>
      <c r="I57" s="46"/>
      <c r="J57" s="3"/>
      <c r="K57" s="46" t="s">
        <v>2514</v>
      </c>
      <c r="L57" s="46"/>
      <c r="M57" s="49"/>
      <c r="N57" s="46" t="s">
        <v>2513</v>
      </c>
      <c r="O57" s="46"/>
      <c r="P57" s="3"/>
      <c r="Q57" s="46"/>
      <c r="R57" s="46"/>
      <c r="S57" s="49"/>
      <c r="T57" s="46">
        <v>0</v>
      </c>
      <c r="U57" s="46"/>
      <c r="V57" s="46">
        <v>0</v>
      </c>
      <c r="W57" s="3"/>
      <c r="X57" s="46">
        <v>0</v>
      </c>
      <c r="Y57" s="46"/>
      <c r="Z57" s="49"/>
      <c r="AA57" s="46" t="s">
        <v>2513</v>
      </c>
      <c r="AB57" s="46"/>
      <c r="AC57" s="46" t="s">
        <v>2274</v>
      </c>
      <c r="AD57" s="3"/>
      <c r="AE57" s="46">
        <v>0</v>
      </c>
      <c r="AF57" s="46"/>
      <c r="AG57" s="49"/>
      <c r="AH57" s="46" t="s">
        <v>2513</v>
      </c>
      <c r="AI57" s="46"/>
      <c r="AJ57" s="46" t="s">
        <v>2275</v>
      </c>
      <c r="AK57" s="3"/>
      <c r="AL57" s="325" t="s">
        <v>2514</v>
      </c>
      <c r="AM57" s="46"/>
      <c r="AN57" s="49"/>
      <c r="AO57" s="46" t="s">
        <v>2513</v>
      </c>
      <c r="AP57" s="46"/>
      <c r="AQ57" s="46" t="s">
        <v>2276</v>
      </c>
      <c r="AR57" s="3"/>
      <c r="AS57" s="46">
        <v>0</v>
      </c>
      <c r="AT57" s="46"/>
      <c r="AU57" s="49"/>
      <c r="AV57" s="46">
        <v>0</v>
      </c>
      <c r="AW57" s="46"/>
      <c r="AX57" s="46">
        <v>0</v>
      </c>
      <c r="AY57" s="3"/>
      <c r="AZ57" s="46">
        <v>0</v>
      </c>
      <c r="BA57" s="46"/>
      <c r="BB57" s="38"/>
      <c r="BC57" s="46">
        <v>0</v>
      </c>
      <c r="BD57" s="46"/>
      <c r="BE57" s="3" t="s">
        <v>585</v>
      </c>
      <c r="BF57" s="3"/>
      <c r="BG57" s="46"/>
      <c r="BH57" s="3"/>
      <c r="BI57" s="53"/>
      <c r="BJ57" s="46" t="s">
        <v>2513</v>
      </c>
      <c r="BK57" s="46" t="s">
        <v>346</v>
      </c>
      <c r="BL57" s="3" t="s">
        <v>777</v>
      </c>
      <c r="BM57" s="3"/>
      <c r="BN57" s="46"/>
      <c r="BO57" s="3"/>
      <c r="BP57" s="33"/>
      <c r="BQ57" s="46" t="s">
        <v>2513</v>
      </c>
      <c r="BR57" s="46" t="s">
        <v>315</v>
      </c>
      <c r="BS57" s="3" t="s">
        <v>875</v>
      </c>
      <c r="BT57" s="3"/>
      <c r="BU57" s="46" t="s">
        <v>2514</v>
      </c>
      <c r="BV57" s="46"/>
      <c r="BW57" s="46"/>
      <c r="BX57" s="55"/>
      <c r="BY57" s="46" t="s">
        <v>2513</v>
      </c>
      <c r="BZ57" s="46" t="s">
        <v>315</v>
      </c>
      <c r="CA57" s="3" t="s">
        <v>960</v>
      </c>
      <c r="CB57" s="46"/>
      <c r="CC57" s="46"/>
      <c r="CD57" s="46"/>
      <c r="CE57" s="46"/>
      <c r="CF57" s="55"/>
      <c r="CG57" s="46">
        <v>0</v>
      </c>
      <c r="CH57" s="46"/>
      <c r="CI57" s="3" t="s">
        <v>1099</v>
      </c>
      <c r="CJ57" s="3"/>
      <c r="CK57" s="46"/>
      <c r="CL57" s="46"/>
      <c r="CM57" s="46"/>
      <c r="CN57" s="46"/>
      <c r="CO57" s="46" t="s">
        <v>371</v>
      </c>
      <c r="CP57" s="46" t="s">
        <v>2513</v>
      </c>
      <c r="CQ57" s="46" t="s">
        <v>315</v>
      </c>
      <c r="CR57" s="3" t="s">
        <v>1253</v>
      </c>
      <c r="CS57" s="46"/>
      <c r="CT57" s="46">
        <v>0</v>
      </c>
      <c r="CU57" s="3"/>
      <c r="CV57" s="12" t="s">
        <v>371</v>
      </c>
      <c r="CW57" s="46" t="s">
        <v>2513</v>
      </c>
      <c r="CX57" s="12" t="s">
        <v>315</v>
      </c>
      <c r="CY57" s="3" t="s">
        <v>1417</v>
      </c>
      <c r="CZ57" s="12"/>
      <c r="DA57" s="12" t="s">
        <v>346</v>
      </c>
      <c r="DB57" s="46"/>
      <c r="DC57" s="12"/>
      <c r="DD57" s="12" t="s">
        <v>315</v>
      </c>
      <c r="DE57" s="12" t="s">
        <v>371</v>
      </c>
      <c r="DF57" s="12"/>
      <c r="DG57" s="12" t="s">
        <v>2227</v>
      </c>
      <c r="DH57" s="3" t="s">
        <v>1607</v>
      </c>
      <c r="DI57" s="12"/>
      <c r="DJ57" s="203"/>
      <c r="DK57" s="46"/>
      <c r="DL57" s="46"/>
      <c r="DM57" s="46"/>
      <c r="DN57" s="12" t="s">
        <v>2226</v>
      </c>
      <c r="DO57" s="46" t="s">
        <v>2513</v>
      </c>
      <c r="DP57" s="46"/>
      <c r="DQ57" s="12" t="s">
        <v>2226</v>
      </c>
      <c r="DR57" s="17" t="s">
        <v>2073</v>
      </c>
      <c r="DS57" s="346"/>
      <c r="DT57" s="313" t="s">
        <v>315</v>
      </c>
      <c r="DV57" s="5">
        <f t="shared" si="0"/>
        <v>3</v>
      </c>
      <c r="DW57" s="5">
        <f t="shared" si="1"/>
        <v>11</v>
      </c>
      <c r="DX57" s="362" t="s">
        <v>315</v>
      </c>
      <c r="DZ57" s="377" t="s">
        <v>2545</v>
      </c>
    </row>
    <row r="58" spans="1:130" s="133" customFormat="1" ht="38.25" hidden="1" customHeight="1" x14ac:dyDescent="0.25">
      <c r="A58" s="12">
        <f t="shared" ref="A58:A63" si="2">ROW()-23</f>
        <v>35</v>
      </c>
      <c r="B58" s="12">
        <f>COUNTIF($E$24:E58,E58)</f>
        <v>6</v>
      </c>
      <c r="C58" s="39" t="s">
        <v>170</v>
      </c>
      <c r="D58" s="12" t="str">
        <f>VLOOKUP(C58,'[1]XET CUOI NAM'!$D$9:$E$332,2,0)</f>
        <v>01002005</v>
      </c>
      <c r="E58" s="12" t="s">
        <v>382</v>
      </c>
      <c r="F58" s="12" t="s">
        <v>378</v>
      </c>
      <c r="G58" s="49"/>
      <c r="H58" s="46"/>
      <c r="I58" s="46"/>
      <c r="J58" s="3"/>
      <c r="K58" s="46"/>
      <c r="L58" s="46"/>
      <c r="M58" s="49"/>
      <c r="N58" s="46"/>
      <c r="O58" s="46"/>
      <c r="P58" s="3"/>
      <c r="Q58" s="46"/>
      <c r="R58" s="46"/>
      <c r="S58" s="49"/>
      <c r="T58" s="46">
        <v>0</v>
      </c>
      <c r="U58" s="46"/>
      <c r="V58" s="46">
        <v>0</v>
      </c>
      <c r="W58" s="3"/>
      <c r="X58" s="46">
        <v>0</v>
      </c>
      <c r="Y58" s="46"/>
      <c r="Z58" s="49"/>
      <c r="AA58" s="46">
        <v>0</v>
      </c>
      <c r="AB58" s="46"/>
      <c r="AC58" s="46">
        <v>0</v>
      </c>
      <c r="AD58" s="3"/>
      <c r="AE58" s="46">
        <v>0</v>
      </c>
      <c r="AF58" s="46"/>
      <c r="AG58" s="49"/>
      <c r="AH58" s="46">
        <v>0</v>
      </c>
      <c r="AI58" s="46"/>
      <c r="AJ58" s="46">
        <v>0</v>
      </c>
      <c r="AK58" s="3"/>
      <c r="AL58" s="46">
        <v>0</v>
      </c>
      <c r="AM58" s="46"/>
      <c r="AN58" s="49"/>
      <c r="AO58" s="46" t="s">
        <v>2513</v>
      </c>
      <c r="AP58" s="46"/>
      <c r="AQ58" s="46" t="s">
        <v>2277</v>
      </c>
      <c r="AR58" s="3"/>
      <c r="AS58" s="46">
        <v>0</v>
      </c>
      <c r="AT58" s="46"/>
      <c r="AU58" s="49"/>
      <c r="AV58" s="46" t="s">
        <v>2513</v>
      </c>
      <c r="AW58" s="46"/>
      <c r="AX58" s="46" t="s">
        <v>2278</v>
      </c>
      <c r="AY58" s="3"/>
      <c r="AZ58" s="46" t="s">
        <v>2514</v>
      </c>
      <c r="BA58" s="46"/>
      <c r="BB58" s="38"/>
      <c r="BC58" s="46" t="s">
        <v>2513</v>
      </c>
      <c r="BD58" s="46" t="s">
        <v>346</v>
      </c>
      <c r="BE58" s="3" t="s">
        <v>586</v>
      </c>
      <c r="BF58" s="46" t="s">
        <v>346</v>
      </c>
      <c r="BG58" s="46"/>
      <c r="BH58" s="3"/>
      <c r="BI58" s="53"/>
      <c r="BJ58" s="46">
        <v>0</v>
      </c>
      <c r="BK58" s="46"/>
      <c r="BL58" s="3">
        <v>0</v>
      </c>
      <c r="BM58" s="3"/>
      <c r="BN58" s="46"/>
      <c r="BO58" s="3"/>
      <c r="BP58" s="33"/>
      <c r="BQ58" s="46">
        <v>0</v>
      </c>
      <c r="BR58" s="46"/>
      <c r="BS58" s="3" t="s">
        <v>876</v>
      </c>
      <c r="BT58" s="3"/>
      <c r="BU58" s="46"/>
      <c r="BV58" s="46"/>
      <c r="BW58" s="46"/>
      <c r="BX58" s="55"/>
      <c r="BY58" s="46">
        <v>0</v>
      </c>
      <c r="BZ58" s="46" t="s">
        <v>315</v>
      </c>
      <c r="CA58" s="3" t="s">
        <v>961</v>
      </c>
      <c r="CB58" s="46"/>
      <c r="CC58" s="46"/>
      <c r="CD58" s="46"/>
      <c r="CE58" s="46"/>
      <c r="CF58" s="55"/>
      <c r="CG58" s="46">
        <v>0</v>
      </c>
      <c r="CH58" s="46">
        <v>0</v>
      </c>
      <c r="CI58" s="3" t="s">
        <v>1100</v>
      </c>
      <c r="CJ58" s="3"/>
      <c r="CK58" s="46"/>
      <c r="CL58" s="46"/>
      <c r="CM58" s="46"/>
      <c r="CN58" s="46"/>
      <c r="CO58" s="46" t="s">
        <v>371</v>
      </c>
      <c r="CP58" s="46"/>
      <c r="CQ58" s="46"/>
      <c r="CR58" s="3" t="s">
        <v>1254</v>
      </c>
      <c r="CS58" s="46"/>
      <c r="CT58" s="46">
        <v>0</v>
      </c>
      <c r="CU58" s="3"/>
      <c r="CV58" s="12" t="s">
        <v>371</v>
      </c>
      <c r="CW58" s="12">
        <v>0</v>
      </c>
      <c r="CX58" s="12" t="s">
        <v>315</v>
      </c>
      <c r="CY58" s="3" t="s">
        <v>1418</v>
      </c>
      <c r="CZ58" s="12">
        <v>0</v>
      </c>
      <c r="DA58" s="12">
        <v>0</v>
      </c>
      <c r="DB58" s="46"/>
      <c r="DC58" s="12">
        <v>0</v>
      </c>
      <c r="DD58" s="12">
        <v>0</v>
      </c>
      <c r="DE58" s="12" t="s">
        <v>371</v>
      </c>
      <c r="DF58" s="46" t="s">
        <v>2513</v>
      </c>
      <c r="DG58" s="12" t="s">
        <v>2227</v>
      </c>
      <c r="DH58" s="3" t="s">
        <v>1608</v>
      </c>
      <c r="DI58" s="12"/>
      <c r="DJ58" s="203" t="s">
        <v>315</v>
      </c>
      <c r="DK58" s="46"/>
      <c r="DL58" s="46"/>
      <c r="DM58" s="46"/>
      <c r="DN58" s="12" t="s">
        <v>2227</v>
      </c>
      <c r="DO58" s="12">
        <v>0</v>
      </c>
      <c r="DP58" s="12"/>
      <c r="DQ58" s="12">
        <v>0</v>
      </c>
      <c r="DR58" s="5"/>
      <c r="DS58" s="346"/>
      <c r="DT58" s="346"/>
      <c r="DV58" s="5">
        <f t="shared" si="0"/>
        <v>1</v>
      </c>
      <c r="DW58" s="5">
        <f t="shared" si="1"/>
        <v>4</v>
      </c>
      <c r="DX58" s="362"/>
      <c r="DZ58" s="377" t="s">
        <v>2524</v>
      </c>
    </row>
    <row r="59" spans="1:130" s="133" customFormat="1" ht="30" hidden="1" customHeight="1" x14ac:dyDescent="0.25">
      <c r="A59" s="12">
        <f t="shared" si="2"/>
        <v>36</v>
      </c>
      <c r="B59" s="12">
        <f>COUNTIF($E$24:E59,E59)</f>
        <v>7</v>
      </c>
      <c r="C59" s="4" t="s">
        <v>171</v>
      </c>
      <c r="D59" s="12" t="str">
        <f>VLOOKUP(C59,'[1]XET CUOI NAM'!$D$9:$E$332,2,0)</f>
        <v>01023001</v>
      </c>
      <c r="E59" s="12" t="s">
        <v>382</v>
      </c>
      <c r="F59" s="12" t="s">
        <v>378</v>
      </c>
      <c r="G59" s="49"/>
      <c r="H59" s="46"/>
      <c r="I59" s="46"/>
      <c r="J59" s="3"/>
      <c r="K59" s="46"/>
      <c r="L59" s="46"/>
      <c r="M59" s="49"/>
      <c r="N59" s="46"/>
      <c r="O59" s="46"/>
      <c r="P59" s="3"/>
      <c r="Q59" s="46"/>
      <c r="R59" s="46"/>
      <c r="S59" s="49"/>
      <c r="T59" s="46">
        <v>0</v>
      </c>
      <c r="U59" s="46"/>
      <c r="V59" s="46">
        <v>0</v>
      </c>
      <c r="W59" s="3"/>
      <c r="X59" s="46">
        <v>0</v>
      </c>
      <c r="Y59" s="46"/>
      <c r="Z59" s="49"/>
      <c r="AA59" s="46">
        <v>0</v>
      </c>
      <c r="AB59" s="46"/>
      <c r="AC59" s="46">
        <v>0</v>
      </c>
      <c r="AD59" s="3"/>
      <c r="AE59" s="46">
        <v>0</v>
      </c>
      <c r="AF59" s="46"/>
      <c r="AG59" s="49"/>
      <c r="AH59" s="46">
        <v>0</v>
      </c>
      <c r="AI59" s="46"/>
      <c r="AJ59" s="46">
        <v>0</v>
      </c>
      <c r="AK59" s="3"/>
      <c r="AL59" s="46">
        <v>0</v>
      </c>
      <c r="AM59" s="46"/>
      <c r="AN59" s="49"/>
      <c r="AO59" s="46" t="s">
        <v>2513</v>
      </c>
      <c r="AP59" s="46"/>
      <c r="AQ59" s="46" t="s">
        <v>2279</v>
      </c>
      <c r="AR59" s="3"/>
      <c r="AS59" s="46">
        <v>0</v>
      </c>
      <c r="AT59" s="46"/>
      <c r="AU59" s="49"/>
      <c r="AV59" s="46">
        <v>0</v>
      </c>
      <c r="AW59" s="46"/>
      <c r="AX59" s="46" t="s">
        <v>2280</v>
      </c>
      <c r="AY59" s="3"/>
      <c r="AZ59" s="46">
        <v>0</v>
      </c>
      <c r="BA59" s="46"/>
      <c r="BB59" s="38"/>
      <c r="BC59" s="46">
        <v>0</v>
      </c>
      <c r="BD59" s="46"/>
      <c r="BE59" s="3" t="s">
        <v>587</v>
      </c>
      <c r="BF59" s="3"/>
      <c r="BG59" s="46"/>
      <c r="BH59" s="3"/>
      <c r="BI59" s="53"/>
      <c r="BJ59" s="46">
        <v>0</v>
      </c>
      <c r="BK59" s="46"/>
      <c r="BL59" s="3" t="s">
        <v>778</v>
      </c>
      <c r="BM59" s="3"/>
      <c r="BN59" s="46"/>
      <c r="BO59" s="3"/>
      <c r="BP59" s="33"/>
      <c r="BQ59" s="46">
        <v>0</v>
      </c>
      <c r="BR59" s="46"/>
      <c r="BS59" s="3" t="s">
        <v>877</v>
      </c>
      <c r="BT59" s="3"/>
      <c r="BU59" s="46"/>
      <c r="BV59" s="46"/>
      <c r="BW59" s="46"/>
      <c r="BX59" s="57"/>
      <c r="BY59" s="46">
        <v>0</v>
      </c>
      <c r="BZ59" s="46">
        <v>0</v>
      </c>
      <c r="CA59" s="3" t="s">
        <v>962</v>
      </c>
      <c r="CB59" s="46"/>
      <c r="CC59" s="46"/>
      <c r="CD59" s="46"/>
      <c r="CE59" s="46"/>
      <c r="CF59" s="57"/>
      <c r="CG59" s="46">
        <v>0</v>
      </c>
      <c r="CH59" s="46"/>
      <c r="CI59" s="3" t="s">
        <v>1101</v>
      </c>
      <c r="CJ59" s="3"/>
      <c r="CK59" s="46"/>
      <c r="CL59" s="46"/>
      <c r="CM59" s="46"/>
      <c r="CN59" s="46"/>
      <c r="CO59" s="46" t="s">
        <v>371</v>
      </c>
      <c r="CP59" s="46"/>
      <c r="CQ59" s="46"/>
      <c r="CR59" s="3" t="s">
        <v>1255</v>
      </c>
      <c r="CS59" s="46"/>
      <c r="CT59" s="46">
        <v>0</v>
      </c>
      <c r="CU59" s="3"/>
      <c r="CV59" s="12" t="s">
        <v>371</v>
      </c>
      <c r="CW59" s="12">
        <v>0</v>
      </c>
      <c r="CX59" s="12"/>
      <c r="CY59" s="3" t="s">
        <v>1419</v>
      </c>
      <c r="CZ59" s="12">
        <v>0</v>
      </c>
      <c r="DA59" s="12">
        <v>0</v>
      </c>
      <c r="DB59" s="46"/>
      <c r="DC59" s="12">
        <v>0</v>
      </c>
      <c r="DD59" s="12">
        <v>0</v>
      </c>
      <c r="DE59" s="12" t="s">
        <v>371</v>
      </c>
      <c r="DF59" s="12"/>
      <c r="DG59" s="12"/>
      <c r="DH59" s="3" t="s">
        <v>1609</v>
      </c>
      <c r="DI59" s="12"/>
      <c r="DJ59" s="12"/>
      <c r="DK59" s="46"/>
      <c r="DL59" s="46"/>
      <c r="DM59" s="46"/>
      <c r="DN59" s="12" t="s">
        <v>2227</v>
      </c>
      <c r="DO59" s="12">
        <v>0</v>
      </c>
      <c r="DP59" s="12"/>
      <c r="DQ59" s="12">
        <v>0</v>
      </c>
      <c r="DR59" s="5"/>
      <c r="DS59" s="346"/>
      <c r="DT59" s="346"/>
      <c r="DV59" s="5">
        <f t="shared" si="0"/>
        <v>0</v>
      </c>
      <c r="DW59" s="5">
        <f t="shared" si="1"/>
        <v>1</v>
      </c>
      <c r="DX59" s="362"/>
    </row>
    <row r="60" spans="1:130" s="133" customFormat="1" ht="30" hidden="1" customHeight="1" x14ac:dyDescent="0.25">
      <c r="A60" s="12">
        <f t="shared" si="2"/>
        <v>37</v>
      </c>
      <c r="B60" s="12">
        <f>COUNTIF($E$24:E60,E60)</f>
        <v>8</v>
      </c>
      <c r="C60" s="4" t="s">
        <v>172</v>
      </c>
      <c r="D60" s="12" t="str">
        <f>VLOOKUP(C60,'[1]XET CUOI NAM'!$D$9:$E$332,2,0)</f>
        <v>01017006</v>
      </c>
      <c r="E60" s="12" t="s">
        <v>382</v>
      </c>
      <c r="F60" s="12" t="s">
        <v>378</v>
      </c>
      <c r="G60" s="49"/>
      <c r="H60" s="46"/>
      <c r="I60" s="46"/>
      <c r="J60" s="3"/>
      <c r="K60" s="46"/>
      <c r="L60" s="46"/>
      <c r="M60" s="49"/>
      <c r="N60" s="46"/>
      <c r="O60" s="46"/>
      <c r="P60" s="3"/>
      <c r="Q60" s="46"/>
      <c r="R60" s="46"/>
      <c r="S60" s="49"/>
      <c r="T60" s="46">
        <v>0</v>
      </c>
      <c r="U60" s="46"/>
      <c r="V60" s="46">
        <v>0</v>
      </c>
      <c r="W60" s="3"/>
      <c r="X60" s="46">
        <v>0</v>
      </c>
      <c r="Y60" s="46"/>
      <c r="Z60" s="49"/>
      <c r="AA60" s="46">
        <v>0</v>
      </c>
      <c r="AB60" s="46"/>
      <c r="AC60" s="46">
        <v>0</v>
      </c>
      <c r="AD60" s="3"/>
      <c r="AE60" s="46">
        <v>0</v>
      </c>
      <c r="AF60" s="46"/>
      <c r="AG60" s="49"/>
      <c r="AH60" s="46" t="s">
        <v>2513</v>
      </c>
      <c r="AI60" s="46"/>
      <c r="AJ60" s="46" t="s">
        <v>2281</v>
      </c>
      <c r="AK60" s="3"/>
      <c r="AL60" s="46">
        <v>0</v>
      </c>
      <c r="AM60" s="46"/>
      <c r="AN60" s="49"/>
      <c r="AO60" s="46">
        <v>0</v>
      </c>
      <c r="AP60" s="46"/>
      <c r="AQ60" s="46">
        <v>0</v>
      </c>
      <c r="AR60" s="3"/>
      <c r="AS60" s="46">
        <v>0</v>
      </c>
      <c r="AT60" s="46"/>
      <c r="AU60" s="49"/>
      <c r="AV60" s="46">
        <v>0</v>
      </c>
      <c r="AW60" s="46"/>
      <c r="AX60" s="46">
        <v>0</v>
      </c>
      <c r="AY60" s="3"/>
      <c r="AZ60" s="46">
        <v>0</v>
      </c>
      <c r="BA60" s="46"/>
      <c r="BB60" s="38"/>
      <c r="BC60" s="46">
        <v>0</v>
      </c>
      <c r="BD60" s="46"/>
      <c r="BE60" s="3" t="s">
        <v>588</v>
      </c>
      <c r="BF60" s="3"/>
      <c r="BG60" s="46"/>
      <c r="BH60" s="3"/>
      <c r="BI60" s="53"/>
      <c r="BJ60" s="46">
        <v>0</v>
      </c>
      <c r="BK60" s="46"/>
      <c r="BL60" s="3" t="s">
        <v>779</v>
      </c>
      <c r="BM60" s="3"/>
      <c r="BN60" s="46"/>
      <c r="BO60" s="3"/>
      <c r="BP60" s="33"/>
      <c r="BQ60" s="46">
        <v>0</v>
      </c>
      <c r="BR60" s="46"/>
      <c r="BS60" s="3" t="s">
        <v>878</v>
      </c>
      <c r="BT60" s="3"/>
      <c r="BU60" s="46"/>
      <c r="BV60" s="46"/>
      <c r="BW60" s="46"/>
      <c r="BX60" s="55"/>
      <c r="BY60" s="46">
        <v>0</v>
      </c>
      <c r="BZ60" s="46">
        <v>0</v>
      </c>
      <c r="CA60" s="3" t="s">
        <v>963</v>
      </c>
      <c r="CB60" s="46"/>
      <c r="CC60" s="46"/>
      <c r="CD60" s="46"/>
      <c r="CE60" s="46"/>
      <c r="CF60" s="55"/>
      <c r="CG60" s="46">
        <v>0</v>
      </c>
      <c r="CH60" s="46"/>
      <c r="CI60" s="3" t="s">
        <v>1102</v>
      </c>
      <c r="CJ60" s="3"/>
      <c r="CK60" s="46"/>
      <c r="CL60" s="46"/>
      <c r="CM60" s="46"/>
      <c r="CN60" s="46"/>
      <c r="CO60" s="46" t="s">
        <v>371</v>
      </c>
      <c r="CP60" s="46"/>
      <c r="CQ60" s="46" t="s">
        <v>315</v>
      </c>
      <c r="CR60" s="3" t="s">
        <v>1256</v>
      </c>
      <c r="CS60" s="46"/>
      <c r="CT60" s="46">
        <v>0</v>
      </c>
      <c r="CU60" s="3"/>
      <c r="CV60" s="12" t="s">
        <v>371</v>
      </c>
      <c r="CW60" s="12">
        <v>0</v>
      </c>
      <c r="CX60" s="12" t="s">
        <v>315</v>
      </c>
      <c r="CY60" s="3" t="s">
        <v>1420</v>
      </c>
      <c r="CZ60" s="12">
        <v>0</v>
      </c>
      <c r="DA60" s="12" t="s">
        <v>346</v>
      </c>
      <c r="DB60" s="46"/>
      <c r="DC60" s="12"/>
      <c r="DD60" s="12"/>
      <c r="DE60" s="12" t="s">
        <v>371</v>
      </c>
      <c r="DF60" s="46" t="s">
        <v>2513</v>
      </c>
      <c r="DG60" s="12" t="s">
        <v>2227</v>
      </c>
      <c r="DH60" s="3" t="s">
        <v>1610</v>
      </c>
      <c r="DI60" s="12"/>
      <c r="DJ60" s="203"/>
      <c r="DK60" s="46"/>
      <c r="DL60" s="46"/>
      <c r="DM60" s="46"/>
      <c r="DN60" s="12" t="s">
        <v>2226</v>
      </c>
      <c r="DO60" s="46" t="s">
        <v>2513</v>
      </c>
      <c r="DP60" s="46"/>
      <c r="DQ60" s="12"/>
      <c r="DR60" s="311" t="s">
        <v>2211</v>
      </c>
      <c r="DS60" s="346"/>
      <c r="DT60" s="5"/>
      <c r="DV60" s="5">
        <f t="shared" si="0"/>
        <v>0</v>
      </c>
      <c r="DW60" s="5">
        <f t="shared" si="1"/>
        <v>3</v>
      </c>
      <c r="DX60" s="362"/>
    </row>
    <row r="61" spans="1:130" s="133" customFormat="1" ht="30" hidden="1" customHeight="1" x14ac:dyDescent="0.25">
      <c r="A61" s="12">
        <f t="shared" si="2"/>
        <v>38</v>
      </c>
      <c r="B61" s="12">
        <f>COUNTIF($E$24:E61,E61)</f>
        <v>9</v>
      </c>
      <c r="C61" s="4" t="s">
        <v>174</v>
      </c>
      <c r="D61" s="12" t="str">
        <f>VLOOKUP(C61,'[1]XET CUOI NAM'!$D$9:$E$332,2,0)</f>
        <v>01002032</v>
      </c>
      <c r="E61" s="12" t="s">
        <v>382</v>
      </c>
      <c r="F61" s="12" t="s">
        <v>378</v>
      </c>
      <c r="G61" s="49"/>
      <c r="H61" s="46"/>
      <c r="I61" s="46"/>
      <c r="J61" s="3"/>
      <c r="K61" s="46"/>
      <c r="L61" s="46"/>
      <c r="M61" s="49"/>
      <c r="N61" s="46"/>
      <c r="O61" s="46"/>
      <c r="P61" s="3"/>
      <c r="Q61" s="46"/>
      <c r="R61" s="46"/>
      <c r="S61" s="49"/>
      <c r="T61" s="46">
        <v>0</v>
      </c>
      <c r="U61" s="46"/>
      <c r="V61" s="46">
        <v>0</v>
      </c>
      <c r="W61" s="3"/>
      <c r="X61" s="46">
        <v>0</v>
      </c>
      <c r="Y61" s="46"/>
      <c r="Z61" s="49"/>
      <c r="AA61" s="46">
        <v>0</v>
      </c>
      <c r="AB61" s="46"/>
      <c r="AC61" s="46">
        <v>0</v>
      </c>
      <c r="AD61" s="3"/>
      <c r="AE61" s="46">
        <v>0</v>
      </c>
      <c r="AF61" s="46"/>
      <c r="AG61" s="49"/>
      <c r="AH61" s="46">
        <v>0</v>
      </c>
      <c r="AI61" s="46"/>
      <c r="AJ61" s="46">
        <v>0</v>
      </c>
      <c r="AK61" s="3"/>
      <c r="AL61" s="46">
        <v>0</v>
      </c>
      <c r="AM61" s="46"/>
      <c r="AN61" s="49"/>
      <c r="AO61" s="46">
        <v>0</v>
      </c>
      <c r="AP61" s="46"/>
      <c r="AQ61" s="46">
        <v>0</v>
      </c>
      <c r="AR61" s="3"/>
      <c r="AS61" s="46">
        <v>0</v>
      </c>
      <c r="AT61" s="46"/>
      <c r="AU61" s="49"/>
      <c r="AV61" s="46">
        <v>0</v>
      </c>
      <c r="AW61" s="46"/>
      <c r="AX61" s="46">
        <v>0</v>
      </c>
      <c r="AY61" s="3"/>
      <c r="AZ61" s="46">
        <v>0</v>
      </c>
      <c r="BA61" s="46"/>
      <c r="BB61" s="38"/>
      <c r="BC61" s="46">
        <v>0</v>
      </c>
      <c r="BD61" s="46"/>
      <c r="BE61" s="3">
        <v>0</v>
      </c>
      <c r="BF61" s="3"/>
      <c r="BG61" s="46"/>
      <c r="BH61" s="3"/>
      <c r="BI61" s="53"/>
      <c r="BJ61" s="46">
        <v>0</v>
      </c>
      <c r="BK61" s="46"/>
      <c r="BL61" s="3">
        <v>0</v>
      </c>
      <c r="BM61" s="3"/>
      <c r="BN61" s="46"/>
      <c r="BO61" s="3"/>
      <c r="BP61" s="33"/>
      <c r="BQ61" s="46">
        <v>0</v>
      </c>
      <c r="BR61" s="46"/>
      <c r="BS61" s="3">
        <v>0</v>
      </c>
      <c r="BT61" s="3"/>
      <c r="BU61" s="46"/>
      <c r="BV61" s="46"/>
      <c r="BW61" s="46"/>
      <c r="BX61" s="55"/>
      <c r="BY61" s="46">
        <v>0</v>
      </c>
      <c r="BZ61" s="46" t="s">
        <v>315</v>
      </c>
      <c r="CA61" s="3" t="s">
        <v>964</v>
      </c>
      <c r="CB61" s="46"/>
      <c r="CC61" s="46"/>
      <c r="CD61" s="46"/>
      <c r="CE61" s="46"/>
      <c r="CF61" s="55"/>
      <c r="CG61" s="46">
        <v>0</v>
      </c>
      <c r="CH61" s="46"/>
      <c r="CI61" s="3" t="s">
        <v>1103</v>
      </c>
      <c r="CJ61" s="3"/>
      <c r="CK61" s="46"/>
      <c r="CL61" s="46"/>
      <c r="CM61" s="46"/>
      <c r="CN61" s="46"/>
      <c r="CO61" s="46" t="s">
        <v>371</v>
      </c>
      <c r="CP61" s="46"/>
      <c r="CQ61" s="46"/>
      <c r="CR61" s="3" t="s">
        <v>1257</v>
      </c>
      <c r="CS61" s="46"/>
      <c r="CT61" s="46">
        <v>0</v>
      </c>
      <c r="CU61" s="3"/>
      <c r="CV61" s="12" t="s">
        <v>371</v>
      </c>
      <c r="CW61" s="12">
        <v>0</v>
      </c>
      <c r="CX61" s="12"/>
      <c r="CY61" s="3" t="s">
        <v>1421</v>
      </c>
      <c r="CZ61" s="12">
        <v>0</v>
      </c>
      <c r="DA61" s="12">
        <v>0</v>
      </c>
      <c r="DB61" s="46"/>
      <c r="DC61" s="12">
        <v>0</v>
      </c>
      <c r="DD61" s="12">
        <v>0</v>
      </c>
      <c r="DE61" s="12" t="s">
        <v>371</v>
      </c>
      <c r="DF61" s="46" t="s">
        <v>2513</v>
      </c>
      <c r="DG61" s="12" t="s">
        <v>2227</v>
      </c>
      <c r="DH61" s="3" t="s">
        <v>1611</v>
      </c>
      <c r="DI61" s="12"/>
      <c r="DJ61" s="12"/>
      <c r="DK61" s="46"/>
      <c r="DL61" s="46"/>
      <c r="DM61" s="46"/>
      <c r="DN61" s="12" t="s">
        <v>2227</v>
      </c>
      <c r="DO61" s="12">
        <v>0</v>
      </c>
      <c r="DP61" s="12"/>
      <c r="DQ61" s="12">
        <v>0</v>
      </c>
      <c r="DR61" s="5"/>
      <c r="DS61" s="346"/>
      <c r="DT61" s="346"/>
      <c r="DV61" s="5">
        <f t="shared" si="0"/>
        <v>0</v>
      </c>
      <c r="DW61" s="5">
        <f t="shared" si="1"/>
        <v>1</v>
      </c>
      <c r="DX61" s="362"/>
    </row>
    <row r="62" spans="1:130" s="133" customFormat="1" ht="30" hidden="1" customHeight="1" x14ac:dyDescent="0.25">
      <c r="A62" s="12">
        <f t="shared" si="2"/>
        <v>39</v>
      </c>
      <c r="B62" s="12">
        <f>COUNTIF($E$24:E62,E62)</f>
        <v>10</v>
      </c>
      <c r="C62" s="4" t="s">
        <v>175</v>
      </c>
      <c r="D62" s="12" t="str">
        <f>VLOOKUP(C62,'[1]XET CUOI NAM'!$D$9:$E$332,2,0)</f>
        <v>01007007</v>
      </c>
      <c r="E62" s="12" t="s">
        <v>382</v>
      </c>
      <c r="F62" s="12" t="s">
        <v>378</v>
      </c>
      <c r="G62" s="49"/>
      <c r="H62" s="46"/>
      <c r="I62" s="46"/>
      <c r="J62" s="3"/>
      <c r="K62" s="46"/>
      <c r="L62" s="46"/>
      <c r="M62" s="49"/>
      <c r="N62" s="46"/>
      <c r="O62" s="46"/>
      <c r="P62" s="3"/>
      <c r="Q62" s="46"/>
      <c r="R62" s="46"/>
      <c r="S62" s="49"/>
      <c r="T62" s="46">
        <v>0</v>
      </c>
      <c r="U62" s="46"/>
      <c r="V62" s="46">
        <v>0</v>
      </c>
      <c r="W62" s="3"/>
      <c r="X62" s="46">
        <v>0</v>
      </c>
      <c r="Y62" s="46"/>
      <c r="Z62" s="49"/>
      <c r="AA62" s="46">
        <v>0</v>
      </c>
      <c r="AB62" s="46"/>
      <c r="AC62" s="46">
        <v>0</v>
      </c>
      <c r="AD62" s="3"/>
      <c r="AE62" s="46">
        <v>0</v>
      </c>
      <c r="AF62" s="46"/>
      <c r="AG62" s="49"/>
      <c r="AH62" s="46" t="s">
        <v>2513</v>
      </c>
      <c r="AI62" s="46"/>
      <c r="AJ62" s="46" t="s">
        <v>2282</v>
      </c>
      <c r="AK62" s="3"/>
      <c r="AL62" s="46">
        <v>0</v>
      </c>
      <c r="AM62" s="46"/>
      <c r="AN62" s="49"/>
      <c r="AO62" s="46" t="s">
        <v>2513</v>
      </c>
      <c r="AP62" s="46"/>
      <c r="AQ62" s="46" t="s">
        <v>2283</v>
      </c>
      <c r="AR62" s="3"/>
      <c r="AS62" s="46" t="s">
        <v>2514</v>
      </c>
      <c r="AT62" s="46"/>
      <c r="AU62" s="49"/>
      <c r="AV62" s="46">
        <v>0</v>
      </c>
      <c r="AW62" s="46"/>
      <c r="AX62" s="46" t="s">
        <v>2284</v>
      </c>
      <c r="AY62" s="3"/>
      <c r="AZ62" s="46">
        <v>0</v>
      </c>
      <c r="BA62" s="46"/>
      <c r="BB62" s="38"/>
      <c r="BC62" s="46">
        <v>0</v>
      </c>
      <c r="BD62" s="46"/>
      <c r="BE62" s="3" t="s">
        <v>589</v>
      </c>
      <c r="BF62" s="3"/>
      <c r="BG62" s="46"/>
      <c r="BH62" s="3"/>
      <c r="BI62" s="53"/>
      <c r="BJ62" s="46">
        <v>0</v>
      </c>
      <c r="BK62" s="46"/>
      <c r="BL62" s="3">
        <v>0</v>
      </c>
      <c r="BM62" s="3"/>
      <c r="BN62" s="46"/>
      <c r="BO62" s="3"/>
      <c r="BP62" s="33"/>
      <c r="BQ62" s="46">
        <v>0</v>
      </c>
      <c r="BR62" s="46"/>
      <c r="BS62" s="3">
        <v>0</v>
      </c>
      <c r="BT62" s="3"/>
      <c r="BU62" s="46"/>
      <c r="BV62" s="46"/>
      <c r="BW62" s="46"/>
      <c r="BX62" s="57"/>
      <c r="BY62" s="46">
        <v>0</v>
      </c>
      <c r="BZ62" s="46" t="s">
        <v>315</v>
      </c>
      <c r="CA62" s="3" t="s">
        <v>965</v>
      </c>
      <c r="CB62" s="46"/>
      <c r="CC62" s="46"/>
      <c r="CD62" s="46"/>
      <c r="CE62" s="46"/>
      <c r="CF62" s="57"/>
      <c r="CG62" s="46">
        <v>0</v>
      </c>
      <c r="CH62" s="46">
        <v>0</v>
      </c>
      <c r="CI62" s="3" t="s">
        <v>1104</v>
      </c>
      <c r="CJ62" s="3"/>
      <c r="CK62" s="46"/>
      <c r="CL62" s="46"/>
      <c r="CM62" s="46"/>
      <c r="CN62" s="46"/>
      <c r="CO62" s="46" t="s">
        <v>371</v>
      </c>
      <c r="CP62" s="46"/>
      <c r="CQ62" s="46"/>
      <c r="CR62" s="3" t="s">
        <v>1258</v>
      </c>
      <c r="CS62" s="46"/>
      <c r="CT62" s="46">
        <v>0</v>
      </c>
      <c r="CU62" s="3"/>
      <c r="CV62" s="12" t="s">
        <v>371</v>
      </c>
      <c r="CW62" s="12">
        <v>0</v>
      </c>
      <c r="CX62" s="12" t="s">
        <v>315</v>
      </c>
      <c r="CY62" s="3" t="s">
        <v>1422</v>
      </c>
      <c r="CZ62" s="12">
        <v>0</v>
      </c>
      <c r="DA62" s="12">
        <v>0</v>
      </c>
      <c r="DB62" s="46"/>
      <c r="DC62" s="12">
        <v>0</v>
      </c>
      <c r="DD62" s="12">
        <v>0</v>
      </c>
      <c r="DE62" s="12" t="s">
        <v>371</v>
      </c>
      <c r="DF62" s="12"/>
      <c r="DG62" s="12" t="s">
        <v>2227</v>
      </c>
      <c r="DH62" s="3" t="s">
        <v>1612</v>
      </c>
      <c r="DI62" s="12"/>
      <c r="DJ62" s="203" t="s">
        <v>315</v>
      </c>
      <c r="DK62" s="46"/>
      <c r="DL62" s="46"/>
      <c r="DM62" s="46"/>
      <c r="DN62" s="12" t="s">
        <v>2227</v>
      </c>
      <c r="DO62" s="12">
        <v>0</v>
      </c>
      <c r="DP62" s="12"/>
      <c r="DQ62" s="12">
        <v>0</v>
      </c>
      <c r="DR62" s="5"/>
      <c r="DS62" s="346"/>
      <c r="DT62" s="346"/>
      <c r="DV62" s="5">
        <f t="shared" si="0"/>
        <v>1</v>
      </c>
      <c r="DW62" s="5">
        <f t="shared" si="1"/>
        <v>2</v>
      </c>
      <c r="DX62" s="362"/>
    </row>
    <row r="63" spans="1:130" s="133" customFormat="1" ht="30" hidden="1" customHeight="1" x14ac:dyDescent="0.25">
      <c r="A63" s="12">
        <f t="shared" si="2"/>
        <v>40</v>
      </c>
      <c r="B63" s="12">
        <f>COUNTIF($E$24:E63,E63)</f>
        <v>11</v>
      </c>
      <c r="C63" s="4" t="s">
        <v>176</v>
      </c>
      <c r="D63" s="12" t="str">
        <f>VLOOKUP(C63,'[1]XET CUOI NAM'!$D$9:$E$332,2,0)</f>
        <v>01007005</v>
      </c>
      <c r="E63" s="12" t="s">
        <v>382</v>
      </c>
      <c r="F63" s="12" t="s">
        <v>378</v>
      </c>
      <c r="G63" s="49"/>
      <c r="H63" s="46"/>
      <c r="I63" s="46"/>
      <c r="J63" s="3"/>
      <c r="K63" s="46"/>
      <c r="L63" s="46"/>
      <c r="M63" s="49"/>
      <c r="N63" s="46"/>
      <c r="O63" s="46"/>
      <c r="P63" s="3"/>
      <c r="Q63" s="46"/>
      <c r="R63" s="46"/>
      <c r="S63" s="49"/>
      <c r="T63" s="46">
        <v>0</v>
      </c>
      <c r="U63" s="46"/>
      <c r="V63" s="46">
        <v>0</v>
      </c>
      <c r="W63" s="3"/>
      <c r="X63" s="46">
        <v>0</v>
      </c>
      <c r="Y63" s="46"/>
      <c r="Z63" s="49"/>
      <c r="AA63" s="46">
        <v>0</v>
      </c>
      <c r="AB63" s="46"/>
      <c r="AC63" s="46">
        <v>0</v>
      </c>
      <c r="AD63" s="3"/>
      <c r="AE63" s="46">
        <v>0</v>
      </c>
      <c r="AF63" s="46"/>
      <c r="AG63" s="49"/>
      <c r="AH63" s="46">
        <v>0</v>
      </c>
      <c r="AI63" s="46"/>
      <c r="AJ63" s="46">
        <v>0</v>
      </c>
      <c r="AK63" s="3"/>
      <c r="AL63" s="46">
        <v>0</v>
      </c>
      <c r="AM63" s="46"/>
      <c r="AN63" s="49"/>
      <c r="AO63" s="46">
        <v>0</v>
      </c>
      <c r="AP63" s="46"/>
      <c r="AQ63" s="46">
        <v>0</v>
      </c>
      <c r="AR63" s="3"/>
      <c r="AS63" s="46">
        <v>0</v>
      </c>
      <c r="AT63" s="46"/>
      <c r="AU63" s="49"/>
      <c r="AV63" s="46">
        <v>0</v>
      </c>
      <c r="AW63" s="46"/>
      <c r="AX63" s="46">
        <v>0</v>
      </c>
      <c r="AY63" s="3"/>
      <c r="AZ63" s="46">
        <v>0</v>
      </c>
      <c r="BA63" s="46"/>
      <c r="BB63" s="38"/>
      <c r="BC63" s="46">
        <v>0</v>
      </c>
      <c r="BD63" s="46"/>
      <c r="BE63" s="3" t="s">
        <v>590</v>
      </c>
      <c r="BF63" s="3"/>
      <c r="BG63" s="46"/>
      <c r="BH63" s="3"/>
      <c r="BI63" s="53"/>
      <c r="BJ63" s="46">
        <v>0</v>
      </c>
      <c r="BK63" s="46"/>
      <c r="BL63" s="3">
        <v>0</v>
      </c>
      <c r="BM63" s="3"/>
      <c r="BN63" s="46"/>
      <c r="BO63" s="3"/>
      <c r="BP63" s="33"/>
      <c r="BQ63" s="46">
        <v>0</v>
      </c>
      <c r="BR63" s="46"/>
      <c r="BS63" s="3">
        <v>0</v>
      </c>
      <c r="BT63" s="3"/>
      <c r="BU63" s="46"/>
      <c r="BV63" s="46"/>
      <c r="BW63" s="46"/>
      <c r="BX63" s="55"/>
      <c r="BY63" s="46">
        <v>0</v>
      </c>
      <c r="BZ63" s="46" t="s">
        <v>315</v>
      </c>
      <c r="CA63" s="3" t="s">
        <v>966</v>
      </c>
      <c r="CB63" s="46"/>
      <c r="CC63" s="46"/>
      <c r="CD63" s="46"/>
      <c r="CE63" s="46"/>
      <c r="CF63" s="55"/>
      <c r="CG63" s="46" t="s">
        <v>2513</v>
      </c>
      <c r="CH63" s="46" t="s">
        <v>315</v>
      </c>
      <c r="CI63" s="3" t="s">
        <v>1105</v>
      </c>
      <c r="CJ63" s="3"/>
      <c r="CK63" s="46" t="s">
        <v>315</v>
      </c>
      <c r="CL63" s="46"/>
      <c r="CM63" s="46"/>
      <c r="CN63" s="46"/>
      <c r="CO63" s="46" t="s">
        <v>371</v>
      </c>
      <c r="CP63" s="46"/>
      <c r="CQ63" s="46" t="s">
        <v>315</v>
      </c>
      <c r="CR63" s="3" t="s">
        <v>1259</v>
      </c>
      <c r="CS63" s="46"/>
      <c r="CT63" s="46">
        <v>0</v>
      </c>
      <c r="CU63" s="3"/>
      <c r="CV63" s="12" t="s">
        <v>371</v>
      </c>
      <c r="CW63" s="12">
        <v>0</v>
      </c>
      <c r="CX63" s="12"/>
      <c r="CY63" s="3" t="s">
        <v>1423</v>
      </c>
      <c r="CZ63" s="12"/>
      <c r="DA63" s="12">
        <v>0</v>
      </c>
      <c r="DB63" s="46"/>
      <c r="DC63" s="12">
        <v>0</v>
      </c>
      <c r="DD63" s="12">
        <v>0</v>
      </c>
      <c r="DE63" s="12" t="s">
        <v>371</v>
      </c>
      <c r="DF63" s="12"/>
      <c r="DG63" s="12"/>
      <c r="DH63" s="3" t="s">
        <v>1613</v>
      </c>
      <c r="DI63" s="12"/>
      <c r="DJ63" s="12"/>
      <c r="DK63" s="46"/>
      <c r="DL63" s="46"/>
      <c r="DM63" s="46"/>
      <c r="DN63" s="12" t="s">
        <v>2227</v>
      </c>
      <c r="DO63" s="12">
        <v>0</v>
      </c>
      <c r="DP63" s="12"/>
      <c r="DQ63" s="12">
        <v>0</v>
      </c>
      <c r="DR63" s="5"/>
      <c r="DS63" s="346"/>
      <c r="DT63" s="346"/>
      <c r="DV63" s="5">
        <f t="shared" si="0"/>
        <v>0</v>
      </c>
      <c r="DW63" s="5">
        <f t="shared" si="1"/>
        <v>1</v>
      </c>
      <c r="DX63" s="362"/>
    </row>
    <row r="64" spans="1:130" s="133" customFormat="1" ht="37.5" customHeight="1" x14ac:dyDescent="0.25">
      <c r="A64" s="337">
        <f>IF(C64="","",SUBTOTAL(3,$D$24:D64))</f>
        <v>8</v>
      </c>
      <c r="B64" s="337">
        <f>COUNTIF($E$24:E64,E64)</f>
        <v>12</v>
      </c>
      <c r="C64" s="338" t="s">
        <v>177</v>
      </c>
      <c r="D64" s="12" t="str">
        <f>VLOOKUP(C64,'[1]XET CUOI NAM'!$D$9:$E$332,2,0)</f>
        <v>01007006</v>
      </c>
      <c r="E64" s="12" t="s">
        <v>382</v>
      </c>
      <c r="F64" s="12" t="s">
        <v>378</v>
      </c>
      <c r="G64" s="49"/>
      <c r="H64" s="46"/>
      <c r="I64" s="46"/>
      <c r="J64" s="3"/>
      <c r="K64" s="46"/>
      <c r="L64" s="46"/>
      <c r="M64" s="49"/>
      <c r="N64" s="46" t="s">
        <v>2513</v>
      </c>
      <c r="O64" s="46"/>
      <c r="P64" s="3"/>
      <c r="Q64" s="46"/>
      <c r="R64" s="46"/>
      <c r="S64" s="49"/>
      <c r="T64" s="46" t="s">
        <v>2513</v>
      </c>
      <c r="U64" s="46"/>
      <c r="V64" s="46" t="s">
        <v>2285</v>
      </c>
      <c r="W64" s="3"/>
      <c r="X64" s="307" t="s">
        <v>2514</v>
      </c>
      <c r="Y64" s="46"/>
      <c r="Z64" s="49"/>
      <c r="AA64" s="46" t="s">
        <v>2513</v>
      </c>
      <c r="AB64" s="46"/>
      <c r="AC64" s="46" t="s">
        <v>2286</v>
      </c>
      <c r="AD64" s="3"/>
      <c r="AE64" s="46">
        <v>0</v>
      </c>
      <c r="AF64" s="46"/>
      <c r="AG64" s="49"/>
      <c r="AH64" s="46" t="s">
        <v>2513</v>
      </c>
      <c r="AI64" s="46"/>
      <c r="AJ64" s="46" t="s">
        <v>2287</v>
      </c>
      <c r="AK64" s="3"/>
      <c r="AL64" s="46" t="s">
        <v>2514</v>
      </c>
      <c r="AM64" s="46"/>
      <c r="AN64" s="49"/>
      <c r="AO64" s="46" t="s">
        <v>2513</v>
      </c>
      <c r="AP64" s="46"/>
      <c r="AQ64" s="46" t="s">
        <v>2288</v>
      </c>
      <c r="AR64" s="3"/>
      <c r="AS64" s="46">
        <v>0</v>
      </c>
      <c r="AT64" s="46"/>
      <c r="AU64" s="49"/>
      <c r="AV64" s="46">
        <v>0</v>
      </c>
      <c r="AW64" s="46"/>
      <c r="AX64" s="46">
        <v>0</v>
      </c>
      <c r="AY64" s="3"/>
      <c r="AZ64" s="46">
        <v>0</v>
      </c>
      <c r="BA64" s="46"/>
      <c r="BB64" s="38"/>
      <c r="BC64" s="46">
        <v>0</v>
      </c>
      <c r="BD64" s="46"/>
      <c r="BE64" s="3" t="s">
        <v>591</v>
      </c>
      <c r="BF64" s="3"/>
      <c r="BG64" s="46"/>
      <c r="BH64" s="3"/>
      <c r="BI64" s="53"/>
      <c r="BJ64" s="46">
        <v>0</v>
      </c>
      <c r="BK64" s="46"/>
      <c r="BL64" s="3">
        <v>0</v>
      </c>
      <c r="BM64" s="3"/>
      <c r="BN64" s="46"/>
      <c r="BO64" s="3"/>
      <c r="BP64" s="33"/>
      <c r="BQ64" s="46">
        <v>0</v>
      </c>
      <c r="BR64" s="46"/>
      <c r="BS64" s="3">
        <v>0</v>
      </c>
      <c r="BT64" s="3"/>
      <c r="BU64" s="46"/>
      <c r="BV64" s="46"/>
      <c r="BW64" s="46"/>
      <c r="BX64" s="57"/>
      <c r="BY64" s="46">
        <v>0</v>
      </c>
      <c r="BZ64" s="46">
        <v>0</v>
      </c>
      <c r="CA64" s="3" t="s">
        <v>967</v>
      </c>
      <c r="CB64" s="46"/>
      <c r="CC64" s="46"/>
      <c r="CD64" s="46"/>
      <c r="CE64" s="46"/>
      <c r="CF64" s="57"/>
      <c r="CG64" s="46">
        <v>0</v>
      </c>
      <c r="CH64" s="46"/>
      <c r="CI64" s="3" t="s">
        <v>1106</v>
      </c>
      <c r="CJ64" s="3"/>
      <c r="CK64" s="46"/>
      <c r="CL64" s="46"/>
      <c r="CM64" s="46"/>
      <c r="CN64" s="46"/>
      <c r="CO64" s="46" t="s">
        <v>371</v>
      </c>
      <c r="CP64" s="46"/>
      <c r="CQ64" s="46" t="s">
        <v>315</v>
      </c>
      <c r="CR64" s="3" t="s">
        <v>1260</v>
      </c>
      <c r="CS64" s="46"/>
      <c r="CT64" s="46">
        <v>0</v>
      </c>
      <c r="CU64" s="3"/>
      <c r="CV64" s="12" t="s">
        <v>431</v>
      </c>
      <c r="CW64" s="12">
        <v>0</v>
      </c>
      <c r="CX64" s="12"/>
      <c r="CY64" s="3"/>
      <c r="CZ64" s="12">
        <v>0</v>
      </c>
      <c r="DA64" s="12">
        <v>0</v>
      </c>
      <c r="DB64" s="46"/>
      <c r="DC64" s="12">
        <v>0</v>
      </c>
      <c r="DD64" s="12">
        <v>0</v>
      </c>
      <c r="DE64" s="12" t="s">
        <v>371</v>
      </c>
      <c r="DF64" s="12"/>
      <c r="DG64" s="12" t="s">
        <v>2227</v>
      </c>
      <c r="DH64" s="3" t="s">
        <v>1614</v>
      </c>
      <c r="DI64" s="12"/>
      <c r="DJ64" s="12"/>
      <c r="DK64" s="46"/>
      <c r="DL64" s="46"/>
      <c r="DM64" s="46"/>
      <c r="DN64" s="12" t="s">
        <v>2227</v>
      </c>
      <c r="DO64" s="46" t="s">
        <v>2513</v>
      </c>
      <c r="DP64" s="46"/>
      <c r="DQ64" s="12" t="s">
        <v>2227</v>
      </c>
      <c r="DR64" s="17" t="s">
        <v>2074</v>
      </c>
      <c r="DS64" s="346"/>
      <c r="DT64" s="5"/>
      <c r="DV64" s="5">
        <f t="shared" si="0"/>
        <v>2</v>
      </c>
      <c r="DW64" s="5">
        <f t="shared" si="1"/>
        <v>6</v>
      </c>
      <c r="DX64" s="362" t="s">
        <v>315</v>
      </c>
      <c r="DZ64" s="377" t="s">
        <v>2525</v>
      </c>
    </row>
    <row r="65" spans="1:130" s="133" customFormat="1" ht="30" hidden="1" customHeight="1" x14ac:dyDescent="0.25">
      <c r="A65" s="12">
        <f t="shared" ref="A65:A78" si="3">ROW()-23</f>
        <v>42</v>
      </c>
      <c r="B65" s="12">
        <f>COUNTIF($E$24:E65,E65)</f>
        <v>13</v>
      </c>
      <c r="C65" s="4" t="s">
        <v>178</v>
      </c>
      <c r="D65" s="12" t="str">
        <f>VLOOKUP(C65,'[1]XET CUOI NAM'!$D$9:$E$332,2,0)</f>
        <v>01002007</v>
      </c>
      <c r="E65" s="12" t="s">
        <v>382</v>
      </c>
      <c r="F65" s="12" t="s">
        <v>378</v>
      </c>
      <c r="G65" s="49"/>
      <c r="H65" s="46"/>
      <c r="I65" s="46"/>
      <c r="J65" s="3"/>
      <c r="K65" s="46"/>
      <c r="L65" s="46"/>
      <c r="M65" s="49"/>
      <c r="N65" s="46"/>
      <c r="O65" s="46"/>
      <c r="P65" s="3"/>
      <c r="Q65" s="46"/>
      <c r="R65" s="46"/>
      <c r="S65" s="49"/>
      <c r="T65" s="46">
        <v>0</v>
      </c>
      <c r="U65" s="46"/>
      <c r="V65" s="46">
        <v>0</v>
      </c>
      <c r="W65" s="3"/>
      <c r="X65" s="46">
        <v>0</v>
      </c>
      <c r="Y65" s="46"/>
      <c r="Z65" s="49"/>
      <c r="AA65" s="46">
        <v>0</v>
      </c>
      <c r="AB65" s="46"/>
      <c r="AC65" s="46">
        <v>0</v>
      </c>
      <c r="AD65" s="3"/>
      <c r="AE65" s="46">
        <v>0</v>
      </c>
      <c r="AF65" s="46"/>
      <c r="AG65" s="49"/>
      <c r="AH65" s="46">
        <v>0</v>
      </c>
      <c r="AI65" s="46"/>
      <c r="AJ65" s="46">
        <v>0</v>
      </c>
      <c r="AK65" s="3"/>
      <c r="AL65" s="46">
        <v>0</v>
      </c>
      <c r="AM65" s="46"/>
      <c r="AN65" s="49"/>
      <c r="AO65" s="46">
        <v>0</v>
      </c>
      <c r="AP65" s="46"/>
      <c r="AQ65" s="46">
        <v>0</v>
      </c>
      <c r="AR65" s="3"/>
      <c r="AS65" s="46">
        <v>0</v>
      </c>
      <c r="AT65" s="46"/>
      <c r="AU65" s="49"/>
      <c r="AV65" s="46">
        <v>0</v>
      </c>
      <c r="AW65" s="46"/>
      <c r="AX65" s="46">
        <v>0</v>
      </c>
      <c r="AY65" s="3"/>
      <c r="AZ65" s="46">
        <v>0</v>
      </c>
      <c r="BA65" s="46"/>
      <c r="BB65" s="38"/>
      <c r="BC65" s="46">
        <v>0</v>
      </c>
      <c r="BD65" s="46"/>
      <c r="BE65" s="3">
        <v>0</v>
      </c>
      <c r="BF65" s="3"/>
      <c r="BG65" s="46"/>
      <c r="BH65" s="3"/>
      <c r="BI65" s="53"/>
      <c r="BJ65" s="46">
        <v>0</v>
      </c>
      <c r="BK65" s="46"/>
      <c r="BL65" s="3">
        <v>0</v>
      </c>
      <c r="BM65" s="3"/>
      <c r="BN65" s="46"/>
      <c r="BO65" s="3"/>
      <c r="BP65" s="33"/>
      <c r="BQ65" s="46">
        <v>0</v>
      </c>
      <c r="BR65" s="46"/>
      <c r="BS65" s="3">
        <v>0</v>
      </c>
      <c r="BT65" s="3"/>
      <c r="BU65" s="46"/>
      <c r="BV65" s="46"/>
      <c r="BW65" s="46"/>
      <c r="BX65" s="55"/>
      <c r="BY65" s="46">
        <v>0</v>
      </c>
      <c r="BZ65" s="46"/>
      <c r="CA65" s="3">
        <v>0</v>
      </c>
      <c r="CB65" s="46"/>
      <c r="CC65" s="46"/>
      <c r="CD65" s="46"/>
      <c r="CE65" s="46"/>
      <c r="CF65" s="55"/>
      <c r="CG65" s="46">
        <v>0</v>
      </c>
      <c r="CH65" s="46"/>
      <c r="CI65" s="3">
        <v>0</v>
      </c>
      <c r="CJ65" s="3"/>
      <c r="CK65" s="46"/>
      <c r="CL65" s="46"/>
      <c r="CM65" s="46"/>
      <c r="CN65" s="46"/>
      <c r="CO65" s="46" t="s">
        <v>371</v>
      </c>
      <c r="CP65" s="46"/>
      <c r="CQ65" s="46"/>
      <c r="CR65" s="3">
        <v>0</v>
      </c>
      <c r="CS65" s="46"/>
      <c r="CT65" s="46">
        <v>0</v>
      </c>
      <c r="CU65" s="3"/>
      <c r="CV65" s="12" t="s">
        <v>371</v>
      </c>
      <c r="CW65" s="12">
        <v>0</v>
      </c>
      <c r="CX65" s="12"/>
      <c r="CY65" s="3"/>
      <c r="CZ65" s="12">
        <v>0</v>
      </c>
      <c r="DA65" s="12">
        <v>0</v>
      </c>
      <c r="DB65" s="46"/>
      <c r="DC65" s="12">
        <v>0</v>
      </c>
      <c r="DD65" s="12">
        <v>0</v>
      </c>
      <c r="DE65" s="12" t="s">
        <v>431</v>
      </c>
      <c r="DF65" s="12"/>
      <c r="DG65" s="12"/>
      <c r="DH65" s="3"/>
      <c r="DI65" s="12"/>
      <c r="DJ65" s="12"/>
      <c r="DK65" s="46"/>
      <c r="DL65" s="46"/>
      <c r="DM65" s="46"/>
      <c r="DN65" s="12" t="s">
        <v>2227</v>
      </c>
      <c r="DO65" s="12">
        <v>0</v>
      </c>
      <c r="DP65" s="12"/>
      <c r="DQ65" s="12">
        <v>0</v>
      </c>
      <c r="DR65" s="5"/>
      <c r="DS65" s="346"/>
      <c r="DT65" s="346"/>
      <c r="DV65" s="5">
        <f t="shared" si="0"/>
        <v>0</v>
      </c>
      <c r="DW65" s="5">
        <f t="shared" si="1"/>
        <v>0</v>
      </c>
      <c r="DX65" s="362"/>
    </row>
    <row r="66" spans="1:130" s="133" customFormat="1" ht="30" hidden="1" customHeight="1" x14ac:dyDescent="0.25">
      <c r="A66" s="12">
        <f t="shared" si="3"/>
        <v>43</v>
      </c>
      <c r="B66" s="12">
        <f>COUNTIF($E$24:E66,E66)</f>
        <v>14</v>
      </c>
      <c r="C66" s="4" t="s">
        <v>179</v>
      </c>
      <c r="D66" s="12" t="str">
        <f>VLOOKUP(C66,'[1]XET CUOI NAM'!$D$9:$E$332,2,0)</f>
        <v>01002023</v>
      </c>
      <c r="E66" s="12" t="s">
        <v>382</v>
      </c>
      <c r="F66" s="12" t="s">
        <v>380</v>
      </c>
      <c r="G66" s="49"/>
      <c r="H66" s="46"/>
      <c r="I66" s="46"/>
      <c r="J66" s="3"/>
      <c r="K66" s="46"/>
      <c r="L66" s="46"/>
      <c r="M66" s="49"/>
      <c r="N66" s="46"/>
      <c r="O66" s="46"/>
      <c r="P66" s="3"/>
      <c r="Q66" s="46"/>
      <c r="R66" s="46"/>
      <c r="S66" s="49"/>
      <c r="T66" s="46">
        <v>0</v>
      </c>
      <c r="U66" s="46"/>
      <c r="V66" s="46">
        <v>0</v>
      </c>
      <c r="W66" s="3"/>
      <c r="X66" s="46">
        <v>0</v>
      </c>
      <c r="Y66" s="46"/>
      <c r="Z66" s="49"/>
      <c r="AA66" s="46">
        <v>0</v>
      </c>
      <c r="AB66" s="46"/>
      <c r="AC66" s="46">
        <v>0</v>
      </c>
      <c r="AD66" s="3"/>
      <c r="AE66" s="46">
        <v>0</v>
      </c>
      <c r="AF66" s="46"/>
      <c r="AG66" s="49"/>
      <c r="AH66" s="46">
        <v>0</v>
      </c>
      <c r="AI66" s="46"/>
      <c r="AJ66" s="46">
        <v>0</v>
      </c>
      <c r="AK66" s="3"/>
      <c r="AL66" s="46">
        <v>0</v>
      </c>
      <c r="AM66" s="46"/>
      <c r="AN66" s="49"/>
      <c r="AO66" s="46">
        <v>0</v>
      </c>
      <c r="AP66" s="46"/>
      <c r="AQ66" s="46">
        <v>0</v>
      </c>
      <c r="AR66" s="3"/>
      <c r="AS66" s="46">
        <v>0</v>
      </c>
      <c r="AT66" s="46"/>
      <c r="AU66" s="49"/>
      <c r="AV66" s="46">
        <v>0</v>
      </c>
      <c r="AW66" s="46"/>
      <c r="AX66" s="46">
        <v>0</v>
      </c>
      <c r="AY66" s="3"/>
      <c r="AZ66" s="46">
        <v>0</v>
      </c>
      <c r="BA66" s="46"/>
      <c r="BB66" s="38"/>
      <c r="BC66" s="46">
        <v>0</v>
      </c>
      <c r="BD66" s="46"/>
      <c r="BE66" s="3">
        <v>0</v>
      </c>
      <c r="BF66" s="3"/>
      <c r="BG66" s="46"/>
      <c r="BH66" s="3"/>
      <c r="BI66" s="53"/>
      <c r="BJ66" s="46">
        <v>0</v>
      </c>
      <c r="BK66" s="46"/>
      <c r="BL66" s="3">
        <v>0</v>
      </c>
      <c r="BM66" s="3"/>
      <c r="BN66" s="46"/>
      <c r="BO66" s="3"/>
      <c r="BP66" s="33"/>
      <c r="BQ66" s="46">
        <v>0</v>
      </c>
      <c r="BR66" s="46"/>
      <c r="BS66" s="3" t="s">
        <v>879</v>
      </c>
      <c r="BT66" s="3"/>
      <c r="BU66" s="46"/>
      <c r="BV66" s="46"/>
      <c r="BW66" s="46"/>
      <c r="BX66" s="58"/>
      <c r="BY66" s="46">
        <v>0</v>
      </c>
      <c r="BZ66" s="46"/>
      <c r="CA66" s="3">
        <v>0</v>
      </c>
      <c r="CB66" s="46"/>
      <c r="CC66" s="46"/>
      <c r="CD66" s="46"/>
      <c r="CE66" s="46"/>
      <c r="CF66" s="58"/>
      <c r="CG66" s="46">
        <v>0</v>
      </c>
      <c r="CH66" s="46"/>
      <c r="CI66" s="3">
        <v>0</v>
      </c>
      <c r="CJ66" s="3"/>
      <c r="CK66" s="46"/>
      <c r="CL66" s="46"/>
      <c r="CM66" s="46"/>
      <c r="CN66" s="46"/>
      <c r="CO66" s="46" t="s">
        <v>371</v>
      </c>
      <c r="CP66" s="46"/>
      <c r="CQ66" s="46"/>
      <c r="CR66" s="3">
        <v>0</v>
      </c>
      <c r="CS66" s="46"/>
      <c r="CT66" s="46">
        <v>0</v>
      </c>
      <c r="CU66" s="3"/>
      <c r="CV66" s="12" t="s">
        <v>371</v>
      </c>
      <c r="CW66" s="12">
        <v>0</v>
      </c>
      <c r="CX66" s="12"/>
      <c r="CY66" s="3"/>
      <c r="CZ66" s="12">
        <v>0</v>
      </c>
      <c r="DA66" s="12">
        <v>0</v>
      </c>
      <c r="DB66" s="46"/>
      <c r="DC66" s="12">
        <v>0</v>
      </c>
      <c r="DD66" s="12">
        <v>0</v>
      </c>
      <c r="DE66" s="12" t="s">
        <v>371</v>
      </c>
      <c r="DF66" s="12"/>
      <c r="DG66" s="12"/>
      <c r="DH66" s="3"/>
      <c r="DI66" s="12"/>
      <c r="DJ66" s="12"/>
      <c r="DK66" s="46"/>
      <c r="DL66" s="46"/>
      <c r="DM66" s="46"/>
      <c r="DN66" s="12" t="s">
        <v>2226</v>
      </c>
      <c r="DO66" s="46" t="s">
        <v>2513</v>
      </c>
      <c r="DP66" s="46"/>
      <c r="DQ66" s="12">
        <v>0</v>
      </c>
      <c r="DR66" s="5"/>
      <c r="DS66" s="346"/>
      <c r="DT66" s="346"/>
      <c r="DV66" s="5">
        <f t="shared" si="0"/>
        <v>0</v>
      </c>
      <c r="DW66" s="5">
        <f t="shared" si="1"/>
        <v>1</v>
      </c>
      <c r="DX66" s="362"/>
    </row>
    <row r="67" spans="1:130" s="133" customFormat="1" ht="30" hidden="1" customHeight="1" x14ac:dyDescent="0.25">
      <c r="A67" s="12">
        <f t="shared" si="3"/>
        <v>44</v>
      </c>
      <c r="B67" s="12">
        <f>COUNTIF($E$24:E67,E67)</f>
        <v>15</v>
      </c>
      <c r="C67" s="4" t="s">
        <v>180</v>
      </c>
      <c r="D67" s="12" t="str">
        <f>VLOOKUP(C67,'[1]XET CUOI NAM'!$D$9:$E$332,2,0)</f>
        <v>01002010</v>
      </c>
      <c r="E67" s="12" t="s">
        <v>382</v>
      </c>
      <c r="F67" s="12" t="s">
        <v>380</v>
      </c>
      <c r="G67" s="49"/>
      <c r="H67" s="46"/>
      <c r="I67" s="46"/>
      <c r="J67" s="3"/>
      <c r="K67" s="46"/>
      <c r="L67" s="46"/>
      <c r="M67" s="49"/>
      <c r="N67" s="46"/>
      <c r="O67" s="46"/>
      <c r="P67" s="3"/>
      <c r="Q67" s="46"/>
      <c r="R67" s="46"/>
      <c r="S67" s="49"/>
      <c r="T67" s="46">
        <v>0</v>
      </c>
      <c r="U67" s="46"/>
      <c r="V67" s="46">
        <v>0</v>
      </c>
      <c r="W67" s="3"/>
      <c r="X67" s="46">
        <v>0</v>
      </c>
      <c r="Y67" s="46"/>
      <c r="Z67" s="49"/>
      <c r="AA67" s="46">
        <v>0</v>
      </c>
      <c r="AB67" s="46"/>
      <c r="AC67" s="46">
        <v>0</v>
      </c>
      <c r="AD67" s="3"/>
      <c r="AE67" s="46">
        <v>0</v>
      </c>
      <c r="AF67" s="46"/>
      <c r="AG67" s="49"/>
      <c r="AH67" s="46">
        <v>0</v>
      </c>
      <c r="AI67" s="46"/>
      <c r="AJ67" s="46">
        <v>0</v>
      </c>
      <c r="AK67" s="3"/>
      <c r="AL67" s="46">
        <v>0</v>
      </c>
      <c r="AM67" s="46"/>
      <c r="AN67" s="49"/>
      <c r="AO67" s="46">
        <v>0</v>
      </c>
      <c r="AP67" s="46"/>
      <c r="AQ67" s="46">
        <v>0</v>
      </c>
      <c r="AR67" s="3"/>
      <c r="AS67" s="46">
        <v>0</v>
      </c>
      <c r="AT67" s="46"/>
      <c r="AU67" s="49"/>
      <c r="AV67" s="46">
        <v>0</v>
      </c>
      <c r="AW67" s="46"/>
      <c r="AX67" s="46">
        <v>0</v>
      </c>
      <c r="AY67" s="3"/>
      <c r="AZ67" s="46">
        <v>0</v>
      </c>
      <c r="BA67" s="46"/>
      <c r="BB67" s="38"/>
      <c r="BC67" s="46" t="s">
        <v>2513</v>
      </c>
      <c r="BD67" s="46" t="s">
        <v>346</v>
      </c>
      <c r="BE67" s="3" t="s">
        <v>592</v>
      </c>
      <c r="BF67" s="3"/>
      <c r="BG67" s="46"/>
      <c r="BH67" s="3"/>
      <c r="BI67" s="53"/>
      <c r="BJ67" s="46">
        <v>0</v>
      </c>
      <c r="BK67" s="46"/>
      <c r="BL67" s="3" t="s">
        <v>780</v>
      </c>
      <c r="BM67" s="3"/>
      <c r="BN67" s="46"/>
      <c r="BO67" s="3"/>
      <c r="BP67" s="33"/>
      <c r="BQ67" s="46">
        <v>0</v>
      </c>
      <c r="BR67" s="46"/>
      <c r="BS67" s="3">
        <v>0</v>
      </c>
      <c r="BT67" s="3"/>
      <c r="BU67" s="46"/>
      <c r="BV67" s="46"/>
      <c r="BW67" s="46"/>
      <c r="BX67" s="55"/>
      <c r="BY67" s="46">
        <v>0</v>
      </c>
      <c r="BZ67" s="46"/>
      <c r="CA67" s="3">
        <v>0</v>
      </c>
      <c r="CB67" s="46"/>
      <c r="CC67" s="46"/>
      <c r="CD67" s="46"/>
      <c r="CE67" s="46"/>
      <c r="CF67" s="55"/>
      <c r="CG67" s="46">
        <v>0</v>
      </c>
      <c r="CH67" s="46"/>
      <c r="CI67" s="3">
        <v>0</v>
      </c>
      <c r="CJ67" s="3"/>
      <c r="CK67" s="46"/>
      <c r="CL67" s="46"/>
      <c r="CM67" s="46"/>
      <c r="CN67" s="46"/>
      <c r="CO67" s="46" t="s">
        <v>371</v>
      </c>
      <c r="CP67" s="46"/>
      <c r="CQ67" s="46"/>
      <c r="CR67" s="3">
        <v>0</v>
      </c>
      <c r="CS67" s="46"/>
      <c r="CT67" s="46">
        <v>0</v>
      </c>
      <c r="CU67" s="3"/>
      <c r="CV67" s="12" t="s">
        <v>371</v>
      </c>
      <c r="CW67" s="12">
        <v>0</v>
      </c>
      <c r="CX67" s="12"/>
      <c r="CY67" s="3"/>
      <c r="CZ67" s="12">
        <v>0</v>
      </c>
      <c r="DA67" s="12">
        <v>0</v>
      </c>
      <c r="DB67" s="46"/>
      <c r="DC67" s="12">
        <v>0</v>
      </c>
      <c r="DD67" s="12">
        <v>0</v>
      </c>
      <c r="DE67" s="12" t="s">
        <v>431</v>
      </c>
      <c r="DF67" s="12"/>
      <c r="DG67" s="12"/>
      <c r="DH67" s="3"/>
      <c r="DI67" s="12"/>
      <c r="DJ67" s="12"/>
      <c r="DK67" s="46"/>
      <c r="DL67" s="46"/>
      <c r="DM67" s="46"/>
      <c r="DN67" s="12" t="s">
        <v>2226</v>
      </c>
      <c r="DO67" s="46" t="s">
        <v>2513</v>
      </c>
      <c r="DP67" s="46"/>
      <c r="DQ67" s="12">
        <v>0</v>
      </c>
      <c r="DR67" s="5"/>
      <c r="DS67" s="346"/>
      <c r="DT67" s="346"/>
      <c r="DV67" s="5">
        <f t="shared" si="0"/>
        <v>0</v>
      </c>
      <c r="DW67" s="5">
        <f t="shared" si="1"/>
        <v>2</v>
      </c>
      <c r="DX67" s="362"/>
    </row>
    <row r="68" spans="1:130" s="133" customFormat="1" ht="30" hidden="1" customHeight="1" x14ac:dyDescent="0.25">
      <c r="A68" s="12">
        <f t="shared" si="3"/>
        <v>45</v>
      </c>
      <c r="B68" s="12">
        <f>COUNTIF($E$24:E68,E68)</f>
        <v>16</v>
      </c>
      <c r="C68" s="4" t="s">
        <v>181</v>
      </c>
      <c r="D68" s="12" t="str">
        <f>VLOOKUP(C68,'[1]XET CUOI NAM'!$D$9:$E$332,2,0)</f>
        <v>01002012</v>
      </c>
      <c r="E68" s="12" t="s">
        <v>382</v>
      </c>
      <c r="F68" s="12" t="s">
        <v>380</v>
      </c>
      <c r="G68" s="49"/>
      <c r="H68" s="46"/>
      <c r="I68" s="46"/>
      <c r="J68" s="3"/>
      <c r="K68" s="46"/>
      <c r="L68" s="46"/>
      <c r="M68" s="49"/>
      <c r="N68" s="46"/>
      <c r="O68" s="46"/>
      <c r="P68" s="3"/>
      <c r="Q68" s="46"/>
      <c r="R68" s="46"/>
      <c r="S68" s="49"/>
      <c r="T68" s="46">
        <v>0</v>
      </c>
      <c r="U68" s="46"/>
      <c r="V68" s="46">
        <v>0</v>
      </c>
      <c r="W68" s="3"/>
      <c r="X68" s="46">
        <v>0</v>
      </c>
      <c r="Y68" s="46"/>
      <c r="Z68" s="49"/>
      <c r="AA68" s="46">
        <v>0</v>
      </c>
      <c r="AB68" s="46"/>
      <c r="AC68" s="46">
        <v>0</v>
      </c>
      <c r="AD68" s="3"/>
      <c r="AE68" s="46">
        <v>0</v>
      </c>
      <c r="AF68" s="46"/>
      <c r="AG68" s="49"/>
      <c r="AH68" s="46">
        <v>0</v>
      </c>
      <c r="AI68" s="46"/>
      <c r="AJ68" s="46">
        <v>0</v>
      </c>
      <c r="AK68" s="3"/>
      <c r="AL68" s="46">
        <v>0</v>
      </c>
      <c r="AM68" s="46"/>
      <c r="AN68" s="49"/>
      <c r="AO68" s="46">
        <v>0</v>
      </c>
      <c r="AP68" s="46"/>
      <c r="AQ68" s="46">
        <v>0</v>
      </c>
      <c r="AR68" s="3"/>
      <c r="AS68" s="46">
        <v>0</v>
      </c>
      <c r="AT68" s="46"/>
      <c r="AU68" s="49"/>
      <c r="AV68" s="46">
        <v>0</v>
      </c>
      <c r="AW68" s="46"/>
      <c r="AX68" s="46">
        <v>0</v>
      </c>
      <c r="AY68" s="3"/>
      <c r="AZ68" s="46">
        <v>0</v>
      </c>
      <c r="BA68" s="46"/>
      <c r="BB68" s="38"/>
      <c r="BC68" s="46">
        <v>0</v>
      </c>
      <c r="BD68" s="46"/>
      <c r="BE68" s="3">
        <v>0</v>
      </c>
      <c r="BF68" s="3"/>
      <c r="BG68" s="46"/>
      <c r="BH68" s="3"/>
      <c r="BI68" s="53"/>
      <c r="BJ68" s="46">
        <v>0</v>
      </c>
      <c r="BK68" s="46"/>
      <c r="BL68" s="3">
        <v>0</v>
      </c>
      <c r="BM68" s="3"/>
      <c r="BN68" s="46"/>
      <c r="BO68" s="3"/>
      <c r="BP68" s="33"/>
      <c r="BQ68" s="46">
        <v>0</v>
      </c>
      <c r="BR68" s="46"/>
      <c r="BS68" s="3">
        <v>0</v>
      </c>
      <c r="BT68" s="3"/>
      <c r="BU68" s="46"/>
      <c r="BV68" s="46"/>
      <c r="BW68" s="46"/>
      <c r="BX68" s="55"/>
      <c r="BY68" s="46">
        <v>0</v>
      </c>
      <c r="BZ68" s="46"/>
      <c r="CA68" s="3">
        <v>0</v>
      </c>
      <c r="CB68" s="46"/>
      <c r="CC68" s="46"/>
      <c r="CD68" s="46"/>
      <c r="CE68" s="46"/>
      <c r="CF68" s="55"/>
      <c r="CG68" s="46">
        <v>0</v>
      </c>
      <c r="CH68" s="46"/>
      <c r="CI68" s="3">
        <v>0</v>
      </c>
      <c r="CJ68" s="3"/>
      <c r="CK68" s="46"/>
      <c r="CL68" s="46"/>
      <c r="CM68" s="46"/>
      <c r="CN68" s="46"/>
      <c r="CO68" s="46" t="s">
        <v>371</v>
      </c>
      <c r="CP68" s="46"/>
      <c r="CQ68" s="46"/>
      <c r="CR68" s="3">
        <v>0</v>
      </c>
      <c r="CS68" s="46"/>
      <c r="CT68" s="46">
        <v>0</v>
      </c>
      <c r="CU68" s="3"/>
      <c r="CV68" s="12" t="s">
        <v>371</v>
      </c>
      <c r="CW68" s="12">
        <v>0</v>
      </c>
      <c r="CX68" s="12"/>
      <c r="CY68" s="3"/>
      <c r="CZ68" s="12">
        <v>0</v>
      </c>
      <c r="DA68" s="12">
        <v>0</v>
      </c>
      <c r="DB68" s="46"/>
      <c r="DC68" s="12">
        <v>0</v>
      </c>
      <c r="DD68" s="12">
        <v>0</v>
      </c>
      <c r="DE68" s="12" t="s">
        <v>431</v>
      </c>
      <c r="DF68" s="12"/>
      <c r="DG68" s="12"/>
      <c r="DH68" s="3"/>
      <c r="DI68" s="12"/>
      <c r="DJ68" s="12"/>
      <c r="DK68" s="46"/>
      <c r="DL68" s="46"/>
      <c r="DM68" s="46"/>
      <c r="DN68" s="12" t="s">
        <v>2227</v>
      </c>
      <c r="DO68" s="12">
        <v>0</v>
      </c>
      <c r="DP68" s="12"/>
      <c r="DQ68" s="12">
        <v>0</v>
      </c>
      <c r="DR68" s="5"/>
      <c r="DS68" s="346"/>
      <c r="DT68" s="346"/>
      <c r="DV68" s="5">
        <f t="shared" si="0"/>
        <v>0</v>
      </c>
      <c r="DW68" s="5">
        <f t="shared" si="1"/>
        <v>0</v>
      </c>
      <c r="DX68" s="362"/>
    </row>
    <row r="69" spans="1:130" s="133" customFormat="1" ht="30" hidden="1" customHeight="1" x14ac:dyDescent="0.25">
      <c r="A69" s="12">
        <f t="shared" si="3"/>
        <v>46</v>
      </c>
      <c r="B69" s="12">
        <f>COUNTIF($E$24:E69,E69)</f>
        <v>17</v>
      </c>
      <c r="C69" s="4" t="s">
        <v>182</v>
      </c>
      <c r="D69" s="12" t="str">
        <f>VLOOKUP(C69,'[1]XET CUOI NAM'!$D$9:$E$332,2,0)</f>
        <v>01002028</v>
      </c>
      <c r="E69" s="12" t="s">
        <v>382</v>
      </c>
      <c r="F69" s="12" t="s">
        <v>380</v>
      </c>
      <c r="G69" s="49"/>
      <c r="H69" s="46"/>
      <c r="I69" s="46"/>
      <c r="J69" s="3"/>
      <c r="K69" s="46"/>
      <c r="L69" s="46"/>
      <c r="M69" s="49"/>
      <c r="N69" s="46"/>
      <c r="O69" s="46"/>
      <c r="P69" s="3"/>
      <c r="Q69" s="46"/>
      <c r="R69" s="46"/>
      <c r="S69" s="49"/>
      <c r="T69" s="46">
        <v>0</v>
      </c>
      <c r="U69" s="46"/>
      <c r="V69" s="46">
        <v>0</v>
      </c>
      <c r="W69" s="3"/>
      <c r="X69" s="46">
        <v>0</v>
      </c>
      <c r="Y69" s="46"/>
      <c r="Z69" s="49"/>
      <c r="AA69" s="46">
        <v>0</v>
      </c>
      <c r="AB69" s="46"/>
      <c r="AC69" s="46">
        <v>0</v>
      </c>
      <c r="AD69" s="3"/>
      <c r="AE69" s="46">
        <v>0</v>
      </c>
      <c r="AF69" s="46"/>
      <c r="AG69" s="49"/>
      <c r="AH69" s="46">
        <v>0</v>
      </c>
      <c r="AI69" s="46"/>
      <c r="AJ69" s="46">
        <v>0</v>
      </c>
      <c r="AK69" s="3"/>
      <c r="AL69" s="46">
        <v>0</v>
      </c>
      <c r="AM69" s="46"/>
      <c r="AN69" s="49"/>
      <c r="AO69" s="46">
        <v>0</v>
      </c>
      <c r="AP69" s="46"/>
      <c r="AQ69" s="46">
        <v>0</v>
      </c>
      <c r="AR69" s="3"/>
      <c r="AS69" s="46">
        <v>0</v>
      </c>
      <c r="AT69" s="46"/>
      <c r="AU69" s="49"/>
      <c r="AV69" s="46">
        <v>0</v>
      </c>
      <c r="AW69" s="46"/>
      <c r="AX69" s="46">
        <v>0</v>
      </c>
      <c r="AY69" s="3"/>
      <c r="AZ69" s="46">
        <v>0</v>
      </c>
      <c r="BA69" s="46"/>
      <c r="BB69" s="38"/>
      <c r="BC69" s="46">
        <v>0</v>
      </c>
      <c r="BD69" s="46"/>
      <c r="BE69" s="3">
        <v>0</v>
      </c>
      <c r="BF69" s="3"/>
      <c r="BG69" s="46"/>
      <c r="BH69" s="3"/>
      <c r="BI69" s="53"/>
      <c r="BJ69" s="46">
        <v>0</v>
      </c>
      <c r="BK69" s="46"/>
      <c r="BL69" s="3" t="s">
        <v>781</v>
      </c>
      <c r="BM69" s="3"/>
      <c r="BN69" s="46"/>
      <c r="BO69" s="3"/>
      <c r="BP69" s="33"/>
      <c r="BQ69" s="46">
        <v>0</v>
      </c>
      <c r="BR69" s="46"/>
      <c r="BS69" s="3">
        <v>0</v>
      </c>
      <c r="BT69" s="3"/>
      <c r="BU69" s="46"/>
      <c r="BV69" s="46"/>
      <c r="BW69" s="46"/>
      <c r="BX69" s="55"/>
      <c r="BY69" s="46">
        <v>0</v>
      </c>
      <c r="BZ69" s="46">
        <v>0</v>
      </c>
      <c r="CA69" s="3" t="s">
        <v>968</v>
      </c>
      <c r="CB69" s="46"/>
      <c r="CC69" s="46"/>
      <c r="CD69" s="46"/>
      <c r="CE69" s="46"/>
      <c r="CF69" s="55"/>
      <c r="CG69" s="46">
        <v>0</v>
      </c>
      <c r="CH69" s="46"/>
      <c r="CI69" s="3" t="s">
        <v>1107</v>
      </c>
      <c r="CJ69" s="3"/>
      <c r="CK69" s="46"/>
      <c r="CL69" s="46"/>
      <c r="CM69" s="46"/>
      <c r="CN69" s="46"/>
      <c r="CO69" s="46" t="s">
        <v>371</v>
      </c>
      <c r="CP69" s="46"/>
      <c r="CQ69" s="46"/>
      <c r="CR69" s="3">
        <v>0</v>
      </c>
      <c r="CS69" s="46"/>
      <c r="CT69" s="46">
        <v>0</v>
      </c>
      <c r="CU69" s="3"/>
      <c r="CV69" s="12" t="s">
        <v>371</v>
      </c>
      <c r="CW69" s="12">
        <v>0</v>
      </c>
      <c r="CX69" s="12" t="s">
        <v>315</v>
      </c>
      <c r="CY69" s="3" t="s">
        <v>1424</v>
      </c>
      <c r="CZ69" s="12">
        <v>0</v>
      </c>
      <c r="DA69" s="12">
        <v>0</v>
      </c>
      <c r="DB69" s="46"/>
      <c r="DC69" s="12">
        <v>0</v>
      </c>
      <c r="DD69" s="12">
        <v>0</v>
      </c>
      <c r="DE69" s="12" t="s">
        <v>431</v>
      </c>
      <c r="DF69" s="12"/>
      <c r="DG69" s="12" t="s">
        <v>2227</v>
      </c>
      <c r="DH69" s="3" t="s">
        <v>1615</v>
      </c>
      <c r="DI69" s="12"/>
      <c r="DJ69" s="12"/>
      <c r="DK69" s="46"/>
      <c r="DL69" s="46"/>
      <c r="DM69" s="46"/>
      <c r="DN69" s="12" t="s">
        <v>2227</v>
      </c>
      <c r="DO69" s="12">
        <v>0</v>
      </c>
      <c r="DP69" s="12"/>
      <c r="DQ69" s="12">
        <v>0</v>
      </c>
      <c r="DR69" s="5"/>
      <c r="DS69" s="346"/>
      <c r="DT69" s="346"/>
      <c r="DV69" s="5">
        <f t="shared" si="0"/>
        <v>0</v>
      </c>
      <c r="DW69" s="5">
        <f t="shared" si="1"/>
        <v>0</v>
      </c>
      <c r="DX69" s="362"/>
    </row>
    <row r="70" spans="1:130" s="133" customFormat="1" ht="30" hidden="1" customHeight="1" x14ac:dyDescent="0.25">
      <c r="A70" s="12">
        <f t="shared" si="3"/>
        <v>47</v>
      </c>
      <c r="B70" s="12">
        <f>COUNTIF($E$24:E70,E70)</f>
        <v>18</v>
      </c>
      <c r="C70" s="4" t="s">
        <v>345</v>
      </c>
      <c r="D70" s="12" t="str">
        <f>VLOOKUP(C70,'[1]XET CUOI NAM'!$D$9:$E$332,2,0)</f>
        <v>01002027</v>
      </c>
      <c r="E70" s="12" t="s">
        <v>382</v>
      </c>
      <c r="F70" s="12" t="s">
        <v>380</v>
      </c>
      <c r="G70" s="49"/>
      <c r="H70" s="46"/>
      <c r="I70" s="46"/>
      <c r="J70" s="3"/>
      <c r="K70" s="46"/>
      <c r="L70" s="46"/>
      <c r="M70" s="49"/>
      <c r="N70" s="46"/>
      <c r="O70" s="46"/>
      <c r="P70" s="3"/>
      <c r="Q70" s="46"/>
      <c r="R70" s="46"/>
      <c r="S70" s="49"/>
      <c r="T70" s="46">
        <v>0</v>
      </c>
      <c r="U70" s="46"/>
      <c r="V70" s="46">
        <v>0</v>
      </c>
      <c r="W70" s="3"/>
      <c r="X70" s="46">
        <v>0</v>
      </c>
      <c r="Y70" s="46"/>
      <c r="Z70" s="49"/>
      <c r="AA70" s="46">
        <v>0</v>
      </c>
      <c r="AB70" s="46"/>
      <c r="AC70" s="46">
        <v>0</v>
      </c>
      <c r="AD70" s="3"/>
      <c r="AE70" s="46">
        <v>0</v>
      </c>
      <c r="AF70" s="46"/>
      <c r="AG70" s="49"/>
      <c r="AH70" s="46">
        <v>0</v>
      </c>
      <c r="AI70" s="46"/>
      <c r="AJ70" s="46">
        <v>0</v>
      </c>
      <c r="AK70" s="3"/>
      <c r="AL70" s="46">
        <v>0</v>
      </c>
      <c r="AM70" s="46"/>
      <c r="AN70" s="49"/>
      <c r="AO70" s="46">
        <v>0</v>
      </c>
      <c r="AP70" s="46"/>
      <c r="AQ70" s="46">
        <v>0</v>
      </c>
      <c r="AR70" s="3"/>
      <c r="AS70" s="46">
        <v>0</v>
      </c>
      <c r="AT70" s="46"/>
      <c r="AU70" s="49"/>
      <c r="AV70" s="46">
        <v>0</v>
      </c>
      <c r="AW70" s="46"/>
      <c r="AX70" s="46">
        <v>0</v>
      </c>
      <c r="AY70" s="3"/>
      <c r="AZ70" s="46">
        <v>0</v>
      </c>
      <c r="BA70" s="46"/>
      <c r="BB70" s="38"/>
      <c r="BC70" s="46">
        <v>0</v>
      </c>
      <c r="BD70" s="46"/>
      <c r="BE70" s="3">
        <v>0</v>
      </c>
      <c r="BF70" s="3"/>
      <c r="BG70" s="46"/>
      <c r="BH70" s="3"/>
      <c r="BI70" s="53"/>
      <c r="BJ70" s="46">
        <v>0</v>
      </c>
      <c r="BK70" s="46"/>
      <c r="BL70" s="3">
        <v>0</v>
      </c>
      <c r="BM70" s="3"/>
      <c r="BN70" s="46"/>
      <c r="BO70" s="3"/>
      <c r="BP70" s="33"/>
      <c r="BQ70" s="46">
        <v>0</v>
      </c>
      <c r="BR70" s="46"/>
      <c r="BS70" s="3">
        <v>0</v>
      </c>
      <c r="BT70" s="3"/>
      <c r="BU70" s="46"/>
      <c r="BV70" s="46"/>
      <c r="BW70" s="46"/>
      <c r="BX70" s="55"/>
      <c r="BY70" s="46">
        <v>0</v>
      </c>
      <c r="BZ70" s="46">
        <v>0</v>
      </c>
      <c r="CA70" s="3" t="s">
        <v>969</v>
      </c>
      <c r="CB70" s="46"/>
      <c r="CC70" s="46"/>
      <c r="CD70" s="46"/>
      <c r="CE70" s="46"/>
      <c r="CF70" s="55"/>
      <c r="CG70" s="46">
        <v>0</v>
      </c>
      <c r="CH70" s="46"/>
      <c r="CI70" s="3" t="s">
        <v>1108</v>
      </c>
      <c r="CJ70" s="3"/>
      <c r="CK70" s="46"/>
      <c r="CL70" s="46"/>
      <c r="CM70" s="46"/>
      <c r="CN70" s="46"/>
      <c r="CO70" s="46" t="s">
        <v>371</v>
      </c>
      <c r="CP70" s="46"/>
      <c r="CQ70" s="46" t="s">
        <v>315</v>
      </c>
      <c r="CR70" s="3" t="s">
        <v>1261</v>
      </c>
      <c r="CS70" s="46"/>
      <c r="CT70" s="46">
        <v>0</v>
      </c>
      <c r="CU70" s="3"/>
      <c r="CV70" s="12" t="s">
        <v>371</v>
      </c>
      <c r="CW70" s="12">
        <v>0</v>
      </c>
      <c r="CX70" s="12"/>
      <c r="CY70" s="3" t="s">
        <v>1425</v>
      </c>
      <c r="CZ70" s="12">
        <v>0</v>
      </c>
      <c r="DA70" s="12">
        <v>0</v>
      </c>
      <c r="DB70" s="46"/>
      <c r="DC70" s="12">
        <v>0</v>
      </c>
      <c r="DD70" s="12">
        <v>0</v>
      </c>
      <c r="DE70" s="12" t="s">
        <v>431</v>
      </c>
      <c r="DF70" s="12"/>
      <c r="DG70" s="12"/>
      <c r="DH70" s="3"/>
      <c r="DI70" s="12"/>
      <c r="DJ70" s="12"/>
      <c r="DK70" s="46"/>
      <c r="DL70" s="46"/>
      <c r="DM70" s="46"/>
      <c r="DN70" s="12" t="s">
        <v>2227</v>
      </c>
      <c r="DO70" s="12">
        <v>0</v>
      </c>
      <c r="DP70" s="12"/>
      <c r="DQ70" s="12">
        <v>0</v>
      </c>
      <c r="DR70" s="5"/>
      <c r="DS70" s="346"/>
      <c r="DT70" s="346"/>
      <c r="DV70" s="5">
        <f t="shared" si="0"/>
        <v>0</v>
      </c>
      <c r="DW70" s="5">
        <f t="shared" si="1"/>
        <v>0</v>
      </c>
      <c r="DX70" s="362"/>
    </row>
    <row r="71" spans="1:130" s="133" customFormat="1" ht="30" hidden="1" customHeight="1" x14ac:dyDescent="0.25">
      <c r="A71" s="12">
        <f t="shared" si="3"/>
        <v>48</v>
      </c>
      <c r="B71" s="12">
        <f>COUNTIF($E$24:E71,E71)</f>
        <v>19</v>
      </c>
      <c r="C71" s="4" t="s">
        <v>183</v>
      </c>
      <c r="D71" s="12" t="str">
        <f>VLOOKUP(C71,'[1]XET CUOI NAM'!$D$9:$E$332,2,0)</f>
        <v>01002013</v>
      </c>
      <c r="E71" s="12" t="s">
        <v>382</v>
      </c>
      <c r="F71" s="12" t="s">
        <v>380</v>
      </c>
      <c r="G71" s="49"/>
      <c r="H71" s="46"/>
      <c r="I71" s="46"/>
      <c r="J71" s="3"/>
      <c r="K71" s="46"/>
      <c r="L71" s="46"/>
      <c r="M71" s="49"/>
      <c r="N71" s="46"/>
      <c r="O71" s="46"/>
      <c r="P71" s="3"/>
      <c r="Q71" s="46"/>
      <c r="R71" s="46"/>
      <c r="S71" s="49"/>
      <c r="T71" s="46">
        <v>0</v>
      </c>
      <c r="U71" s="46"/>
      <c r="V71" s="46">
        <v>0</v>
      </c>
      <c r="W71" s="3"/>
      <c r="X71" s="46">
        <v>0</v>
      </c>
      <c r="Y71" s="46"/>
      <c r="Z71" s="49"/>
      <c r="AA71" s="46">
        <v>0</v>
      </c>
      <c r="AB71" s="46"/>
      <c r="AC71" s="46">
        <v>0</v>
      </c>
      <c r="AD71" s="3"/>
      <c r="AE71" s="46">
        <v>0</v>
      </c>
      <c r="AF71" s="46"/>
      <c r="AG71" s="49"/>
      <c r="AH71" s="46">
        <v>0</v>
      </c>
      <c r="AI71" s="46"/>
      <c r="AJ71" s="46">
        <v>0</v>
      </c>
      <c r="AK71" s="3"/>
      <c r="AL71" s="46">
        <v>0</v>
      </c>
      <c r="AM71" s="46"/>
      <c r="AN71" s="49"/>
      <c r="AO71" s="46">
        <v>0</v>
      </c>
      <c r="AP71" s="46"/>
      <c r="AQ71" s="46">
        <v>0</v>
      </c>
      <c r="AR71" s="3"/>
      <c r="AS71" s="46">
        <v>0</v>
      </c>
      <c r="AT71" s="46"/>
      <c r="AU71" s="49"/>
      <c r="AV71" s="46">
        <v>0</v>
      </c>
      <c r="AW71" s="46"/>
      <c r="AX71" s="46">
        <v>0</v>
      </c>
      <c r="AY71" s="3"/>
      <c r="AZ71" s="46">
        <v>0</v>
      </c>
      <c r="BA71" s="46"/>
      <c r="BB71" s="38"/>
      <c r="BC71" s="46">
        <v>0</v>
      </c>
      <c r="BD71" s="46"/>
      <c r="BE71" s="3">
        <v>0</v>
      </c>
      <c r="BF71" s="3"/>
      <c r="BG71" s="46"/>
      <c r="BH71" s="3"/>
      <c r="BI71" s="53"/>
      <c r="BJ71" s="46">
        <v>0</v>
      </c>
      <c r="BK71" s="46"/>
      <c r="BL71" s="3">
        <v>0</v>
      </c>
      <c r="BM71" s="3"/>
      <c r="BN71" s="46"/>
      <c r="BO71" s="3"/>
      <c r="BP71" s="33"/>
      <c r="BQ71" s="46">
        <v>0</v>
      </c>
      <c r="BR71" s="46"/>
      <c r="BS71" s="3">
        <v>0</v>
      </c>
      <c r="BT71" s="3"/>
      <c r="BU71" s="46"/>
      <c r="BV71" s="46"/>
      <c r="BW71" s="46"/>
      <c r="BX71" s="55"/>
      <c r="BY71" s="46">
        <v>0</v>
      </c>
      <c r="BZ71" s="46"/>
      <c r="CA71" s="3">
        <v>0</v>
      </c>
      <c r="CB71" s="46"/>
      <c r="CC71" s="46"/>
      <c r="CD71" s="46"/>
      <c r="CE71" s="46"/>
      <c r="CF71" s="55"/>
      <c r="CG71" s="46">
        <v>0</v>
      </c>
      <c r="CH71" s="46"/>
      <c r="CI71" s="3">
        <v>0</v>
      </c>
      <c r="CJ71" s="3"/>
      <c r="CK71" s="46"/>
      <c r="CL71" s="46"/>
      <c r="CM71" s="46"/>
      <c r="CN71" s="46"/>
      <c r="CO71" s="46" t="s">
        <v>371</v>
      </c>
      <c r="CP71" s="46"/>
      <c r="CQ71" s="46"/>
      <c r="CR71" s="3">
        <v>0</v>
      </c>
      <c r="CS71" s="46"/>
      <c r="CT71" s="46">
        <v>0</v>
      </c>
      <c r="CU71" s="3"/>
      <c r="CV71" s="12" t="s">
        <v>431</v>
      </c>
      <c r="CW71" s="12">
        <v>0</v>
      </c>
      <c r="CX71" s="12"/>
      <c r="CY71" s="3"/>
      <c r="CZ71" s="12">
        <v>0</v>
      </c>
      <c r="DA71" s="12">
        <v>0</v>
      </c>
      <c r="DB71" s="46"/>
      <c r="DC71" s="12">
        <v>0</v>
      </c>
      <c r="DD71" s="12">
        <v>0</v>
      </c>
      <c r="DE71" s="12" t="s">
        <v>431</v>
      </c>
      <c r="DF71" s="12"/>
      <c r="DG71" s="12"/>
      <c r="DH71" s="3"/>
      <c r="DI71" s="12"/>
      <c r="DJ71" s="12"/>
      <c r="DK71" s="46"/>
      <c r="DL71" s="46"/>
      <c r="DM71" s="46"/>
      <c r="DN71" s="12" t="s">
        <v>2227</v>
      </c>
      <c r="DO71" s="12">
        <v>0</v>
      </c>
      <c r="DP71" s="12"/>
      <c r="DQ71" s="12">
        <v>0</v>
      </c>
      <c r="DR71" s="5"/>
      <c r="DS71" s="346"/>
      <c r="DT71" s="346"/>
      <c r="DV71" s="5">
        <f t="shared" si="0"/>
        <v>0</v>
      </c>
      <c r="DW71" s="5">
        <f t="shared" si="1"/>
        <v>0</v>
      </c>
      <c r="DX71" s="362"/>
    </row>
    <row r="72" spans="1:130" s="133" customFormat="1" ht="30" hidden="1" customHeight="1" x14ac:dyDescent="0.25">
      <c r="A72" s="12">
        <f t="shared" si="3"/>
        <v>49</v>
      </c>
      <c r="B72" s="12">
        <f>COUNTIF($E$24:E72,E72)</f>
        <v>20</v>
      </c>
      <c r="C72" s="4" t="s">
        <v>184</v>
      </c>
      <c r="D72" s="12" t="str">
        <f>VLOOKUP(C72,'[1]XET CUOI NAM'!$D$9:$E$332,2,0)</f>
        <v>01002031</v>
      </c>
      <c r="E72" s="12" t="s">
        <v>382</v>
      </c>
      <c r="F72" s="12" t="s">
        <v>380</v>
      </c>
      <c r="G72" s="49"/>
      <c r="H72" s="46"/>
      <c r="I72" s="46"/>
      <c r="J72" s="3"/>
      <c r="K72" s="46"/>
      <c r="L72" s="46"/>
      <c r="M72" s="49"/>
      <c r="N72" s="46"/>
      <c r="O72" s="46"/>
      <c r="P72" s="3"/>
      <c r="Q72" s="46"/>
      <c r="R72" s="46"/>
      <c r="S72" s="49"/>
      <c r="T72" s="46">
        <v>0</v>
      </c>
      <c r="U72" s="46"/>
      <c r="V72" s="46">
        <v>0</v>
      </c>
      <c r="W72" s="3"/>
      <c r="X72" s="46">
        <v>0</v>
      </c>
      <c r="Y72" s="46"/>
      <c r="Z72" s="49"/>
      <c r="AA72" s="46">
        <v>0</v>
      </c>
      <c r="AB72" s="46"/>
      <c r="AC72" s="46">
        <v>0</v>
      </c>
      <c r="AD72" s="3"/>
      <c r="AE72" s="46">
        <v>0</v>
      </c>
      <c r="AF72" s="46"/>
      <c r="AG72" s="49"/>
      <c r="AH72" s="46">
        <v>0</v>
      </c>
      <c r="AI72" s="46"/>
      <c r="AJ72" s="46">
        <v>0</v>
      </c>
      <c r="AK72" s="3"/>
      <c r="AL72" s="46">
        <v>0</v>
      </c>
      <c r="AM72" s="46"/>
      <c r="AN72" s="49"/>
      <c r="AO72" s="46">
        <v>0</v>
      </c>
      <c r="AP72" s="46"/>
      <c r="AQ72" s="46">
        <v>0</v>
      </c>
      <c r="AR72" s="3"/>
      <c r="AS72" s="46">
        <v>0</v>
      </c>
      <c r="AT72" s="46"/>
      <c r="AU72" s="49"/>
      <c r="AV72" s="46">
        <v>0</v>
      </c>
      <c r="AW72" s="46"/>
      <c r="AX72" s="46">
        <v>0</v>
      </c>
      <c r="AY72" s="3"/>
      <c r="AZ72" s="46">
        <v>0</v>
      </c>
      <c r="BA72" s="46"/>
      <c r="BB72" s="38"/>
      <c r="BC72" s="46">
        <v>0</v>
      </c>
      <c r="BD72" s="46"/>
      <c r="BE72" s="3">
        <v>0</v>
      </c>
      <c r="BF72" s="3"/>
      <c r="BG72" s="46"/>
      <c r="BH72" s="3"/>
      <c r="BI72" s="53"/>
      <c r="BJ72" s="46">
        <v>0</v>
      </c>
      <c r="BK72" s="46"/>
      <c r="BL72" s="3">
        <v>0</v>
      </c>
      <c r="BM72" s="3"/>
      <c r="BN72" s="46"/>
      <c r="BO72" s="3"/>
      <c r="BP72" s="33"/>
      <c r="BQ72" s="46">
        <v>0</v>
      </c>
      <c r="BR72" s="46"/>
      <c r="BS72" s="3">
        <v>0</v>
      </c>
      <c r="BT72" s="3"/>
      <c r="BU72" s="46"/>
      <c r="BV72" s="46"/>
      <c r="BW72" s="46"/>
      <c r="BX72" s="55"/>
      <c r="BY72" s="46">
        <v>0</v>
      </c>
      <c r="BZ72" s="46"/>
      <c r="CA72" s="3">
        <v>0</v>
      </c>
      <c r="CB72" s="46"/>
      <c r="CC72" s="46"/>
      <c r="CD72" s="46"/>
      <c r="CE72" s="46"/>
      <c r="CF72" s="55"/>
      <c r="CG72" s="46">
        <v>0</v>
      </c>
      <c r="CH72" s="46"/>
      <c r="CI72" s="3">
        <v>0</v>
      </c>
      <c r="CJ72" s="3"/>
      <c r="CK72" s="46"/>
      <c r="CL72" s="46"/>
      <c r="CM72" s="46"/>
      <c r="CN72" s="46"/>
      <c r="CO72" s="46" t="s">
        <v>371</v>
      </c>
      <c r="CP72" s="46"/>
      <c r="CQ72" s="46"/>
      <c r="CR72" s="3">
        <v>0</v>
      </c>
      <c r="CS72" s="46"/>
      <c r="CT72" s="46">
        <v>0</v>
      </c>
      <c r="CU72" s="3"/>
      <c r="CV72" s="12" t="s">
        <v>431</v>
      </c>
      <c r="CW72" s="12">
        <v>0</v>
      </c>
      <c r="CX72" s="12"/>
      <c r="CY72" s="3"/>
      <c r="CZ72" s="12">
        <v>0</v>
      </c>
      <c r="DA72" s="12">
        <v>0</v>
      </c>
      <c r="DB72" s="46"/>
      <c r="DC72" s="12">
        <v>0</v>
      </c>
      <c r="DD72" s="12">
        <v>0</v>
      </c>
      <c r="DE72" s="12" t="s">
        <v>431</v>
      </c>
      <c r="DF72" s="12"/>
      <c r="DG72" s="12"/>
      <c r="DH72" s="3"/>
      <c r="DI72" s="12"/>
      <c r="DJ72" s="12"/>
      <c r="DK72" s="46"/>
      <c r="DL72" s="46"/>
      <c r="DM72" s="46"/>
      <c r="DN72" s="12" t="s">
        <v>2227</v>
      </c>
      <c r="DO72" s="12">
        <v>0</v>
      </c>
      <c r="DP72" s="12"/>
      <c r="DQ72" s="12">
        <v>0</v>
      </c>
      <c r="DR72" s="5"/>
      <c r="DS72" s="346"/>
      <c r="DT72" s="346"/>
      <c r="DV72" s="5">
        <f t="shared" si="0"/>
        <v>0</v>
      </c>
      <c r="DW72" s="5">
        <f t="shared" si="1"/>
        <v>0</v>
      </c>
      <c r="DX72" s="362"/>
    </row>
    <row r="73" spans="1:130" s="133" customFormat="1" ht="30" hidden="1" customHeight="1" x14ac:dyDescent="0.25">
      <c r="A73" s="12">
        <f t="shared" si="3"/>
        <v>50</v>
      </c>
      <c r="B73" s="12">
        <f>COUNTIF($E$24:E73,E73)</f>
        <v>21</v>
      </c>
      <c r="C73" s="4" t="s">
        <v>186</v>
      </c>
      <c r="D73" s="12" t="str">
        <f>VLOOKUP(C73,'[1]XET CUOI NAM'!$D$9:$E$332,2,0)</f>
        <v>01002033</v>
      </c>
      <c r="E73" s="12" t="s">
        <v>382</v>
      </c>
      <c r="F73" s="12" t="s">
        <v>380</v>
      </c>
      <c r="G73" s="49"/>
      <c r="H73" s="46"/>
      <c r="I73" s="46"/>
      <c r="J73" s="3"/>
      <c r="K73" s="46"/>
      <c r="L73" s="46"/>
      <c r="M73" s="49"/>
      <c r="N73" s="46"/>
      <c r="O73" s="46"/>
      <c r="P73" s="3"/>
      <c r="Q73" s="46"/>
      <c r="R73" s="46"/>
      <c r="S73" s="49"/>
      <c r="T73" s="46">
        <v>0</v>
      </c>
      <c r="U73" s="46"/>
      <c r="V73" s="46">
        <v>0</v>
      </c>
      <c r="W73" s="3"/>
      <c r="X73" s="46">
        <v>0</v>
      </c>
      <c r="Y73" s="46"/>
      <c r="Z73" s="49"/>
      <c r="AA73" s="46">
        <v>0</v>
      </c>
      <c r="AB73" s="46"/>
      <c r="AC73" s="46">
        <v>0</v>
      </c>
      <c r="AD73" s="3"/>
      <c r="AE73" s="46">
        <v>0</v>
      </c>
      <c r="AF73" s="46"/>
      <c r="AG73" s="49"/>
      <c r="AH73" s="46">
        <v>0</v>
      </c>
      <c r="AI73" s="46"/>
      <c r="AJ73" s="46">
        <v>0</v>
      </c>
      <c r="AK73" s="3"/>
      <c r="AL73" s="46">
        <v>0</v>
      </c>
      <c r="AM73" s="46"/>
      <c r="AN73" s="49"/>
      <c r="AO73" s="46">
        <v>0</v>
      </c>
      <c r="AP73" s="46"/>
      <c r="AQ73" s="46">
        <v>0</v>
      </c>
      <c r="AR73" s="3"/>
      <c r="AS73" s="46">
        <v>0</v>
      </c>
      <c r="AT73" s="46"/>
      <c r="AU73" s="49"/>
      <c r="AV73" s="46">
        <v>0</v>
      </c>
      <c r="AW73" s="46"/>
      <c r="AX73" s="46">
        <v>0</v>
      </c>
      <c r="AY73" s="3"/>
      <c r="AZ73" s="46">
        <v>0</v>
      </c>
      <c r="BA73" s="46"/>
      <c r="BB73" s="38"/>
      <c r="BC73" s="46">
        <v>0</v>
      </c>
      <c r="BD73" s="46"/>
      <c r="BE73" s="3">
        <v>0</v>
      </c>
      <c r="BF73" s="3"/>
      <c r="BG73" s="46"/>
      <c r="BH73" s="3"/>
      <c r="BI73" s="53"/>
      <c r="BJ73" s="46">
        <v>0</v>
      </c>
      <c r="BK73" s="46"/>
      <c r="BL73" s="3">
        <v>0</v>
      </c>
      <c r="BM73" s="3"/>
      <c r="BN73" s="46"/>
      <c r="BO73" s="3"/>
      <c r="BP73" s="33"/>
      <c r="BQ73" s="46">
        <v>0</v>
      </c>
      <c r="BR73" s="46"/>
      <c r="BS73" s="3">
        <v>0</v>
      </c>
      <c r="BT73" s="3"/>
      <c r="BU73" s="46"/>
      <c r="BV73" s="46"/>
      <c r="BW73" s="46"/>
      <c r="BX73" s="55"/>
      <c r="BY73" s="46">
        <v>0</v>
      </c>
      <c r="BZ73" s="46"/>
      <c r="CA73" s="3">
        <v>0</v>
      </c>
      <c r="CB73" s="46"/>
      <c r="CC73" s="46"/>
      <c r="CD73" s="46"/>
      <c r="CE73" s="46"/>
      <c r="CF73" s="55"/>
      <c r="CG73" s="46">
        <v>0</v>
      </c>
      <c r="CH73" s="46"/>
      <c r="CI73" s="3">
        <v>0</v>
      </c>
      <c r="CJ73" s="3"/>
      <c r="CK73" s="46"/>
      <c r="CL73" s="46"/>
      <c r="CM73" s="46"/>
      <c r="CN73" s="46"/>
      <c r="CO73" s="46" t="s">
        <v>371</v>
      </c>
      <c r="CP73" s="46"/>
      <c r="CQ73" s="46"/>
      <c r="CR73" s="3">
        <v>0</v>
      </c>
      <c r="CS73" s="46"/>
      <c r="CT73" s="46">
        <v>0</v>
      </c>
      <c r="CU73" s="3"/>
      <c r="CV73" s="12" t="s">
        <v>431</v>
      </c>
      <c r="CW73" s="12">
        <v>0</v>
      </c>
      <c r="CX73" s="12"/>
      <c r="CY73" s="3"/>
      <c r="CZ73" s="12">
        <v>0</v>
      </c>
      <c r="DA73" s="12">
        <v>0</v>
      </c>
      <c r="DB73" s="46"/>
      <c r="DC73" s="12">
        <v>0</v>
      </c>
      <c r="DD73" s="12">
        <v>0</v>
      </c>
      <c r="DE73" s="12" t="s">
        <v>431</v>
      </c>
      <c r="DF73" s="12"/>
      <c r="DG73" s="12"/>
      <c r="DH73" s="3"/>
      <c r="DI73" s="12"/>
      <c r="DJ73" s="12"/>
      <c r="DK73" s="46"/>
      <c r="DL73" s="46"/>
      <c r="DM73" s="46"/>
      <c r="DN73" s="12" t="s">
        <v>2227</v>
      </c>
      <c r="DO73" s="12">
        <v>0</v>
      </c>
      <c r="DP73" s="12"/>
      <c r="DQ73" s="12">
        <v>0</v>
      </c>
      <c r="DR73" s="5"/>
      <c r="DS73" s="346"/>
      <c r="DT73" s="346"/>
      <c r="DV73" s="5">
        <f t="shared" si="0"/>
        <v>0</v>
      </c>
      <c r="DW73" s="5">
        <f t="shared" si="1"/>
        <v>0</v>
      </c>
      <c r="DX73" s="362"/>
    </row>
    <row r="74" spans="1:130" s="133" customFormat="1" ht="30" hidden="1" customHeight="1" x14ac:dyDescent="0.25">
      <c r="A74" s="12">
        <f t="shared" si="3"/>
        <v>51</v>
      </c>
      <c r="B74" s="12">
        <f>COUNTIF($E$24:E74,E74)</f>
        <v>22</v>
      </c>
      <c r="C74" s="37" t="s">
        <v>189</v>
      </c>
      <c r="D74" s="12" t="str">
        <f>VLOOKUP(C74,'[1]XET CUOI NAM'!$D$9:$E$332,2,0)</f>
        <v>01010068</v>
      </c>
      <c r="E74" s="12" t="s">
        <v>382</v>
      </c>
      <c r="F74" s="12" t="s">
        <v>380</v>
      </c>
      <c r="G74" s="49"/>
      <c r="H74" s="46"/>
      <c r="I74" s="46"/>
      <c r="J74" s="3"/>
      <c r="K74" s="46"/>
      <c r="L74" s="46"/>
      <c r="M74" s="49"/>
      <c r="N74" s="46"/>
      <c r="O74" s="46"/>
      <c r="P74" s="3"/>
      <c r="Q74" s="46"/>
      <c r="R74" s="46"/>
      <c r="S74" s="49"/>
      <c r="T74" s="46"/>
      <c r="U74" s="46"/>
      <c r="V74" s="46"/>
      <c r="W74" s="3"/>
      <c r="X74" s="46"/>
      <c r="Y74" s="46"/>
      <c r="Z74" s="49"/>
      <c r="AA74" s="46"/>
      <c r="AB74" s="46"/>
      <c r="AC74" s="46"/>
      <c r="AD74" s="3"/>
      <c r="AE74" s="46"/>
      <c r="AF74" s="46"/>
      <c r="AG74" s="49"/>
      <c r="AH74" s="46"/>
      <c r="AI74" s="46"/>
      <c r="AJ74" s="46"/>
      <c r="AK74" s="3"/>
      <c r="AL74" s="46"/>
      <c r="AM74" s="46"/>
      <c r="AN74" s="49"/>
      <c r="AO74" s="46"/>
      <c r="AP74" s="46"/>
      <c r="AQ74" s="46"/>
      <c r="AR74" s="3"/>
      <c r="AS74" s="46"/>
      <c r="AT74" s="46"/>
      <c r="AU74" s="49"/>
      <c r="AV74" s="46"/>
      <c r="AW74" s="46"/>
      <c r="AX74" s="46"/>
      <c r="AY74" s="3"/>
      <c r="AZ74" s="46"/>
      <c r="BA74" s="46"/>
      <c r="BB74" s="38"/>
      <c r="BC74" s="46"/>
      <c r="BD74" s="46"/>
      <c r="BE74" s="3"/>
      <c r="BF74" s="3"/>
      <c r="BG74" s="46"/>
      <c r="BH74" s="3"/>
      <c r="BI74" s="53"/>
      <c r="BJ74" s="46"/>
      <c r="BK74" s="46"/>
      <c r="BL74" s="3"/>
      <c r="BM74" s="3"/>
      <c r="BN74" s="46"/>
      <c r="BO74" s="3"/>
      <c r="BP74" s="33"/>
      <c r="BQ74" s="46"/>
      <c r="BR74" s="46"/>
      <c r="BS74" s="3"/>
      <c r="BT74" s="3"/>
      <c r="BU74" s="46"/>
      <c r="BV74" s="46"/>
      <c r="BW74" s="46"/>
      <c r="BX74" s="55"/>
      <c r="BY74" s="46"/>
      <c r="BZ74" s="46"/>
      <c r="CA74" s="3"/>
      <c r="CB74" s="46"/>
      <c r="CC74" s="46"/>
      <c r="CD74" s="46"/>
      <c r="CE74" s="46"/>
      <c r="CF74" s="55"/>
      <c r="CG74" s="46"/>
      <c r="CH74" s="46"/>
      <c r="CI74" s="3"/>
      <c r="CJ74" s="3"/>
      <c r="CK74" s="46"/>
      <c r="CL74" s="46"/>
      <c r="CM74" s="46"/>
      <c r="CN74" s="46"/>
      <c r="CO74" s="46"/>
      <c r="CP74" s="46"/>
      <c r="CQ74" s="46"/>
      <c r="CR74" s="3"/>
      <c r="CS74" s="46"/>
      <c r="CT74" s="46">
        <v>0</v>
      </c>
      <c r="CU74" s="3"/>
      <c r="CV74" s="12" t="s">
        <v>431</v>
      </c>
      <c r="CW74" s="12">
        <v>0</v>
      </c>
      <c r="CX74" s="12"/>
      <c r="CY74" s="3"/>
      <c r="CZ74" s="12">
        <v>0</v>
      </c>
      <c r="DA74" s="12">
        <v>0</v>
      </c>
      <c r="DB74" s="46"/>
      <c r="DC74" s="12">
        <v>0</v>
      </c>
      <c r="DD74" s="12">
        <v>0</v>
      </c>
      <c r="DE74" s="12" t="s">
        <v>431</v>
      </c>
      <c r="DF74" s="12"/>
      <c r="DG74" s="12"/>
      <c r="DH74" s="3"/>
      <c r="DI74" s="12"/>
      <c r="DJ74" s="12"/>
      <c r="DK74" s="46"/>
      <c r="DL74" s="46"/>
      <c r="DM74" s="46"/>
      <c r="DN74" s="12" t="s">
        <v>2227</v>
      </c>
      <c r="DO74" s="12">
        <v>0</v>
      </c>
      <c r="DP74" s="12"/>
      <c r="DQ74" s="12">
        <v>0</v>
      </c>
      <c r="DR74" s="5"/>
      <c r="DS74" s="346"/>
      <c r="DT74" s="346"/>
      <c r="DV74" s="5">
        <f t="shared" si="0"/>
        <v>0</v>
      </c>
      <c r="DW74" s="5">
        <f t="shared" si="1"/>
        <v>0</v>
      </c>
      <c r="DX74" s="362"/>
    </row>
    <row r="75" spans="1:130" s="133" customFormat="1" ht="30" hidden="1" customHeight="1" x14ac:dyDescent="0.25">
      <c r="A75" s="12">
        <f t="shared" si="3"/>
        <v>52</v>
      </c>
      <c r="B75" s="12">
        <f>COUNTIF($E$24:E75,E75)</f>
        <v>23</v>
      </c>
      <c r="C75" s="196" t="s">
        <v>1796</v>
      </c>
      <c r="D75" s="12" t="s">
        <v>1797</v>
      </c>
      <c r="E75" s="12" t="s">
        <v>382</v>
      </c>
      <c r="F75" s="12" t="s">
        <v>380</v>
      </c>
      <c r="G75" s="49"/>
      <c r="H75" s="46"/>
      <c r="I75" s="46"/>
      <c r="J75" s="3"/>
      <c r="K75" s="46"/>
      <c r="L75" s="46"/>
      <c r="M75" s="49"/>
      <c r="N75" s="46"/>
      <c r="O75" s="46"/>
      <c r="P75" s="3"/>
      <c r="Q75" s="46"/>
      <c r="R75" s="46"/>
      <c r="S75" s="49"/>
      <c r="T75" s="46"/>
      <c r="U75" s="46"/>
      <c r="V75" s="46"/>
      <c r="W75" s="3"/>
      <c r="X75" s="46"/>
      <c r="Y75" s="46"/>
      <c r="Z75" s="49"/>
      <c r="AA75" s="46"/>
      <c r="AB75" s="46"/>
      <c r="AC75" s="46"/>
      <c r="AD75" s="3"/>
      <c r="AE75" s="46"/>
      <c r="AF75" s="46"/>
      <c r="AG75" s="49"/>
      <c r="AH75" s="46"/>
      <c r="AI75" s="46"/>
      <c r="AJ75" s="46"/>
      <c r="AK75" s="3"/>
      <c r="AL75" s="46"/>
      <c r="AM75" s="46"/>
      <c r="AN75" s="49"/>
      <c r="AO75" s="46"/>
      <c r="AP75" s="46"/>
      <c r="AQ75" s="46"/>
      <c r="AR75" s="3"/>
      <c r="AS75" s="46"/>
      <c r="AT75" s="46"/>
      <c r="AU75" s="49"/>
      <c r="AV75" s="46"/>
      <c r="AW75" s="46"/>
      <c r="AX75" s="46"/>
      <c r="AY75" s="3"/>
      <c r="AZ75" s="46"/>
      <c r="BA75" s="46"/>
      <c r="BB75" s="38"/>
      <c r="BC75" s="46"/>
      <c r="BD75" s="46"/>
      <c r="BE75" s="3"/>
      <c r="BF75" s="3"/>
      <c r="BG75" s="46"/>
      <c r="BH75" s="3"/>
      <c r="BI75" s="53"/>
      <c r="BJ75" s="46"/>
      <c r="BK75" s="46"/>
      <c r="BL75" s="3"/>
      <c r="BM75" s="3"/>
      <c r="BN75" s="46"/>
      <c r="BO75" s="3"/>
      <c r="BP75" s="33"/>
      <c r="BQ75" s="46"/>
      <c r="BR75" s="46"/>
      <c r="BS75" s="3"/>
      <c r="BT75" s="3"/>
      <c r="BU75" s="46"/>
      <c r="BV75" s="46"/>
      <c r="BW75" s="46"/>
      <c r="BX75" s="55"/>
      <c r="BY75" s="46"/>
      <c r="BZ75" s="46"/>
      <c r="CA75" s="3"/>
      <c r="CB75" s="46"/>
      <c r="CC75" s="46"/>
      <c r="CD75" s="46"/>
      <c r="CE75" s="46"/>
      <c r="CF75" s="55"/>
      <c r="CG75" s="46"/>
      <c r="CH75" s="46"/>
      <c r="CI75" s="3"/>
      <c r="CJ75" s="3"/>
      <c r="CK75" s="46"/>
      <c r="CL75" s="46"/>
      <c r="CM75" s="46"/>
      <c r="CN75" s="46"/>
      <c r="CO75" s="46"/>
      <c r="CP75" s="46"/>
      <c r="CQ75" s="46"/>
      <c r="CR75" s="3"/>
      <c r="CS75" s="46"/>
      <c r="CT75" s="46"/>
      <c r="CU75" s="3"/>
      <c r="CV75" s="12"/>
      <c r="CW75" s="12"/>
      <c r="CX75" s="12"/>
      <c r="CY75" s="3"/>
      <c r="CZ75" s="12"/>
      <c r="DA75" s="12"/>
      <c r="DB75" s="46"/>
      <c r="DC75" s="12"/>
      <c r="DD75" s="12"/>
      <c r="DE75" s="12"/>
      <c r="DF75" s="12"/>
      <c r="DG75" s="12"/>
      <c r="DH75" s="3"/>
      <c r="DI75" s="12"/>
      <c r="DJ75" s="12"/>
      <c r="DK75" s="46"/>
      <c r="DL75" s="46"/>
      <c r="DM75" s="46"/>
      <c r="DN75" s="12" t="s">
        <v>2227</v>
      </c>
      <c r="DO75" s="12">
        <v>0</v>
      </c>
      <c r="DP75" s="12"/>
      <c r="DQ75" s="12">
        <v>0</v>
      </c>
      <c r="DR75" s="5"/>
      <c r="DS75" s="346"/>
      <c r="DT75" s="346"/>
      <c r="DV75" s="5">
        <f t="shared" si="0"/>
        <v>0</v>
      </c>
      <c r="DW75" s="5">
        <f t="shared" si="1"/>
        <v>0</v>
      </c>
      <c r="DX75" s="362"/>
    </row>
    <row r="76" spans="1:130" s="133" customFormat="1" ht="30" hidden="1" customHeight="1" x14ac:dyDescent="0.25">
      <c r="A76" s="12">
        <f t="shared" si="3"/>
        <v>53</v>
      </c>
      <c r="B76" s="12">
        <f>COUNTIF($E$24:E76,E76)</f>
        <v>24</v>
      </c>
      <c r="C76" s="196" t="s">
        <v>1798</v>
      </c>
      <c r="D76" s="12" t="s">
        <v>1799</v>
      </c>
      <c r="E76" s="12" t="s">
        <v>382</v>
      </c>
      <c r="F76" s="12" t="s">
        <v>380</v>
      </c>
      <c r="G76" s="49"/>
      <c r="H76" s="46"/>
      <c r="I76" s="46"/>
      <c r="J76" s="3"/>
      <c r="K76" s="46"/>
      <c r="L76" s="46"/>
      <c r="M76" s="49"/>
      <c r="N76" s="46"/>
      <c r="O76" s="46"/>
      <c r="P76" s="3"/>
      <c r="Q76" s="46"/>
      <c r="R76" s="46"/>
      <c r="S76" s="49"/>
      <c r="T76" s="46"/>
      <c r="U76" s="46"/>
      <c r="V76" s="46"/>
      <c r="W76" s="3"/>
      <c r="X76" s="46"/>
      <c r="Y76" s="46"/>
      <c r="Z76" s="49"/>
      <c r="AA76" s="46"/>
      <c r="AB76" s="46"/>
      <c r="AC76" s="46"/>
      <c r="AD76" s="3"/>
      <c r="AE76" s="46"/>
      <c r="AF76" s="46"/>
      <c r="AG76" s="49"/>
      <c r="AH76" s="46"/>
      <c r="AI76" s="46"/>
      <c r="AJ76" s="46"/>
      <c r="AK76" s="3"/>
      <c r="AL76" s="46"/>
      <c r="AM76" s="46"/>
      <c r="AN76" s="49"/>
      <c r="AO76" s="46"/>
      <c r="AP76" s="46"/>
      <c r="AQ76" s="46"/>
      <c r="AR76" s="3"/>
      <c r="AS76" s="46"/>
      <c r="AT76" s="46"/>
      <c r="AU76" s="49"/>
      <c r="AV76" s="46"/>
      <c r="AW76" s="46"/>
      <c r="AX76" s="46"/>
      <c r="AY76" s="3"/>
      <c r="AZ76" s="46"/>
      <c r="BA76" s="46"/>
      <c r="BB76" s="38"/>
      <c r="BC76" s="46"/>
      <c r="BD76" s="46"/>
      <c r="BE76" s="3"/>
      <c r="BF76" s="3"/>
      <c r="BG76" s="46"/>
      <c r="BH76" s="3"/>
      <c r="BI76" s="53"/>
      <c r="BJ76" s="46"/>
      <c r="BK76" s="46"/>
      <c r="BL76" s="3"/>
      <c r="BM76" s="3"/>
      <c r="BN76" s="46"/>
      <c r="BO76" s="3"/>
      <c r="BP76" s="33"/>
      <c r="BQ76" s="46"/>
      <c r="BR76" s="46"/>
      <c r="BS76" s="3"/>
      <c r="BT76" s="3"/>
      <c r="BU76" s="46"/>
      <c r="BV76" s="46"/>
      <c r="BW76" s="46"/>
      <c r="BX76" s="55"/>
      <c r="BY76" s="46"/>
      <c r="BZ76" s="46"/>
      <c r="CA76" s="3"/>
      <c r="CB76" s="46"/>
      <c r="CC76" s="46"/>
      <c r="CD76" s="46"/>
      <c r="CE76" s="46"/>
      <c r="CF76" s="55"/>
      <c r="CG76" s="46"/>
      <c r="CH76" s="46"/>
      <c r="CI76" s="3"/>
      <c r="CJ76" s="3"/>
      <c r="CK76" s="46"/>
      <c r="CL76" s="46"/>
      <c r="CM76" s="46"/>
      <c r="CN76" s="46"/>
      <c r="CO76" s="46"/>
      <c r="CP76" s="46"/>
      <c r="CQ76" s="46"/>
      <c r="CR76" s="3"/>
      <c r="CS76" s="46"/>
      <c r="CT76" s="46"/>
      <c r="CU76" s="3"/>
      <c r="CV76" s="12"/>
      <c r="CW76" s="12"/>
      <c r="CX76" s="12"/>
      <c r="CY76" s="3"/>
      <c r="CZ76" s="12"/>
      <c r="DA76" s="12"/>
      <c r="DB76" s="46"/>
      <c r="DC76" s="12"/>
      <c r="DD76" s="12"/>
      <c r="DE76" s="12"/>
      <c r="DF76" s="12"/>
      <c r="DG76" s="12"/>
      <c r="DH76" s="3"/>
      <c r="DI76" s="12"/>
      <c r="DJ76" s="12"/>
      <c r="DK76" s="46"/>
      <c r="DL76" s="46"/>
      <c r="DM76" s="46"/>
      <c r="DN76" s="12" t="s">
        <v>2227</v>
      </c>
      <c r="DO76" s="12">
        <v>0</v>
      </c>
      <c r="DP76" s="12"/>
      <c r="DQ76" s="12">
        <v>0</v>
      </c>
      <c r="DR76" s="5"/>
      <c r="DS76" s="346"/>
      <c r="DT76" s="346"/>
      <c r="DV76" s="5">
        <f t="shared" si="0"/>
        <v>0</v>
      </c>
      <c r="DW76" s="5">
        <f t="shared" si="1"/>
        <v>0</v>
      </c>
      <c r="DX76" s="362"/>
    </row>
    <row r="77" spans="1:130" s="133" customFormat="1" ht="30" hidden="1" customHeight="1" x14ac:dyDescent="0.25">
      <c r="A77" s="12">
        <f t="shared" si="3"/>
        <v>54</v>
      </c>
      <c r="B77" s="12">
        <f>COUNTIF($E$24:E77,E77)</f>
        <v>25</v>
      </c>
      <c r="C77" s="4" t="s">
        <v>187</v>
      </c>
      <c r="D77" s="12" t="str">
        <f>VLOOKUP(C77,'[1]XET CUOI NAM'!$D$9:$E$332,2,0)</f>
        <v>01002035</v>
      </c>
      <c r="E77" s="12" t="s">
        <v>382</v>
      </c>
      <c r="F77" s="12" t="s">
        <v>380</v>
      </c>
      <c r="G77" s="49"/>
      <c r="H77" s="46"/>
      <c r="I77" s="46"/>
      <c r="J77" s="3"/>
      <c r="K77" s="46"/>
      <c r="L77" s="46"/>
      <c r="M77" s="49"/>
      <c r="N77" s="46"/>
      <c r="O77" s="46"/>
      <c r="P77" s="3"/>
      <c r="Q77" s="46"/>
      <c r="R77" s="46"/>
      <c r="S77" s="49"/>
      <c r="T77" s="46">
        <v>0</v>
      </c>
      <c r="U77" s="46"/>
      <c r="V77" s="46">
        <v>0</v>
      </c>
      <c r="W77" s="3"/>
      <c r="X77" s="46">
        <v>0</v>
      </c>
      <c r="Y77" s="46"/>
      <c r="Z77" s="49"/>
      <c r="AA77" s="46">
        <v>0</v>
      </c>
      <c r="AB77" s="46"/>
      <c r="AC77" s="46">
        <v>0</v>
      </c>
      <c r="AD77" s="3"/>
      <c r="AE77" s="46">
        <v>0</v>
      </c>
      <c r="AF77" s="46"/>
      <c r="AG77" s="49"/>
      <c r="AH77" s="46">
        <v>0</v>
      </c>
      <c r="AI77" s="46"/>
      <c r="AJ77" s="46">
        <v>0</v>
      </c>
      <c r="AK77" s="3"/>
      <c r="AL77" s="46">
        <v>0</v>
      </c>
      <c r="AM77" s="46"/>
      <c r="AN77" s="49"/>
      <c r="AO77" s="46">
        <v>0</v>
      </c>
      <c r="AP77" s="46"/>
      <c r="AQ77" s="46">
        <v>0</v>
      </c>
      <c r="AR77" s="3"/>
      <c r="AS77" s="46">
        <v>0</v>
      </c>
      <c r="AT77" s="46"/>
      <c r="AU77" s="49"/>
      <c r="AV77" s="46">
        <v>0</v>
      </c>
      <c r="AW77" s="46"/>
      <c r="AX77" s="46">
        <v>0</v>
      </c>
      <c r="AY77" s="3"/>
      <c r="AZ77" s="46">
        <v>0</v>
      </c>
      <c r="BA77" s="46"/>
      <c r="BB77" s="38"/>
      <c r="BC77" s="46">
        <v>0</v>
      </c>
      <c r="BD77" s="46"/>
      <c r="BE77" s="3">
        <v>0</v>
      </c>
      <c r="BF77" s="3"/>
      <c r="BG77" s="46"/>
      <c r="BH77" s="3"/>
      <c r="BI77" s="53"/>
      <c r="BJ77" s="46">
        <v>0</v>
      </c>
      <c r="BK77" s="46"/>
      <c r="BL77" s="3">
        <v>0</v>
      </c>
      <c r="BM77" s="3"/>
      <c r="BN77" s="46"/>
      <c r="BO77" s="3"/>
      <c r="BP77" s="33"/>
      <c r="BQ77" s="46">
        <v>0</v>
      </c>
      <c r="BR77" s="46"/>
      <c r="BS77" s="3">
        <v>0</v>
      </c>
      <c r="BT77" s="3"/>
      <c r="BU77" s="46"/>
      <c r="BV77" s="46"/>
      <c r="BW77" s="46"/>
      <c r="BX77" s="55"/>
      <c r="BY77" s="46">
        <v>0</v>
      </c>
      <c r="BZ77" s="46"/>
      <c r="CA77" s="3">
        <v>0</v>
      </c>
      <c r="CB77" s="46"/>
      <c r="CC77" s="46"/>
      <c r="CD77" s="46"/>
      <c r="CE77" s="46"/>
      <c r="CF77" s="55"/>
      <c r="CG77" s="46">
        <v>0</v>
      </c>
      <c r="CH77" s="46"/>
      <c r="CI77" s="3">
        <v>0</v>
      </c>
      <c r="CJ77" s="3"/>
      <c r="CK77" s="46"/>
      <c r="CL77" s="46"/>
      <c r="CM77" s="46"/>
      <c r="CN77" s="46"/>
      <c r="CO77" s="46" t="s">
        <v>371</v>
      </c>
      <c r="CP77" s="46"/>
      <c r="CQ77" s="46"/>
      <c r="CR77" s="3">
        <v>0</v>
      </c>
      <c r="CS77" s="46"/>
      <c r="CT77" s="46">
        <v>0</v>
      </c>
      <c r="CU77" s="3"/>
      <c r="CV77" s="12" t="s">
        <v>371</v>
      </c>
      <c r="CW77" s="12">
        <v>0</v>
      </c>
      <c r="CX77" s="12"/>
      <c r="CY77" s="3"/>
      <c r="CZ77" s="12">
        <v>0</v>
      </c>
      <c r="DA77" s="12">
        <v>0</v>
      </c>
      <c r="DB77" s="46"/>
      <c r="DC77" s="12">
        <v>0</v>
      </c>
      <c r="DD77" s="12">
        <v>0</v>
      </c>
      <c r="DE77" s="12" t="s">
        <v>371</v>
      </c>
      <c r="DF77" s="12"/>
      <c r="DG77" s="12"/>
      <c r="DH77" s="3"/>
      <c r="DI77" s="12"/>
      <c r="DJ77" s="12"/>
      <c r="DK77" s="46"/>
      <c r="DL77" s="46"/>
      <c r="DM77" s="46"/>
      <c r="DN77" s="12" t="s">
        <v>2226</v>
      </c>
      <c r="DO77" s="46" t="s">
        <v>2513</v>
      </c>
      <c r="DP77" s="46"/>
      <c r="DQ77" s="12">
        <v>0</v>
      </c>
      <c r="DR77" s="5"/>
      <c r="DS77" s="346"/>
      <c r="DT77" s="346"/>
      <c r="DV77" s="5">
        <f t="shared" si="0"/>
        <v>0</v>
      </c>
      <c r="DW77" s="5">
        <f t="shared" si="1"/>
        <v>1</v>
      </c>
      <c r="DX77" s="362"/>
    </row>
    <row r="78" spans="1:130" s="133" customFormat="1" ht="30" hidden="1" customHeight="1" x14ac:dyDescent="0.25">
      <c r="A78" s="12">
        <f t="shared" si="3"/>
        <v>55</v>
      </c>
      <c r="B78" s="12">
        <f>COUNTIF($E$24:E78,E78)</f>
        <v>26</v>
      </c>
      <c r="C78" s="4" t="s">
        <v>188</v>
      </c>
      <c r="D78" s="12" t="str">
        <f>VLOOKUP(C78,'[1]XET CUOI NAM'!$D$9:$E$332,2,0)</f>
        <v>01002036</v>
      </c>
      <c r="E78" s="12" t="s">
        <v>382</v>
      </c>
      <c r="F78" s="12" t="s">
        <v>380</v>
      </c>
      <c r="G78" s="49"/>
      <c r="H78" s="46"/>
      <c r="I78" s="46"/>
      <c r="J78" s="3"/>
      <c r="K78" s="46"/>
      <c r="L78" s="46"/>
      <c r="M78" s="49"/>
      <c r="N78" s="46"/>
      <c r="O78" s="46"/>
      <c r="P78" s="3"/>
      <c r="Q78" s="46"/>
      <c r="R78" s="46"/>
      <c r="S78" s="49"/>
      <c r="T78" s="46">
        <v>0</v>
      </c>
      <c r="U78" s="46"/>
      <c r="V78" s="46">
        <v>0</v>
      </c>
      <c r="W78" s="3"/>
      <c r="X78" s="46">
        <v>0</v>
      </c>
      <c r="Y78" s="46"/>
      <c r="Z78" s="49"/>
      <c r="AA78" s="46">
        <v>0</v>
      </c>
      <c r="AB78" s="46"/>
      <c r="AC78" s="46">
        <v>0</v>
      </c>
      <c r="AD78" s="3"/>
      <c r="AE78" s="46">
        <v>0</v>
      </c>
      <c r="AF78" s="46"/>
      <c r="AG78" s="49"/>
      <c r="AH78" s="46">
        <v>0</v>
      </c>
      <c r="AI78" s="46"/>
      <c r="AJ78" s="46">
        <v>0</v>
      </c>
      <c r="AK78" s="3"/>
      <c r="AL78" s="46">
        <v>0</v>
      </c>
      <c r="AM78" s="46"/>
      <c r="AN78" s="49"/>
      <c r="AO78" s="46">
        <v>0</v>
      </c>
      <c r="AP78" s="46"/>
      <c r="AQ78" s="46">
        <v>0</v>
      </c>
      <c r="AR78" s="3"/>
      <c r="AS78" s="46">
        <v>0</v>
      </c>
      <c r="AT78" s="46"/>
      <c r="AU78" s="49"/>
      <c r="AV78" s="46">
        <v>0</v>
      </c>
      <c r="AW78" s="46"/>
      <c r="AX78" s="46">
        <v>0</v>
      </c>
      <c r="AY78" s="3"/>
      <c r="AZ78" s="46">
        <v>0</v>
      </c>
      <c r="BA78" s="46"/>
      <c r="BB78" s="38"/>
      <c r="BC78" s="46">
        <v>0</v>
      </c>
      <c r="BD78" s="46"/>
      <c r="BE78" s="3">
        <v>0</v>
      </c>
      <c r="BF78" s="3"/>
      <c r="BG78" s="46"/>
      <c r="BH78" s="3"/>
      <c r="BI78" s="53"/>
      <c r="BJ78" s="46">
        <v>0</v>
      </c>
      <c r="BK78" s="46"/>
      <c r="BL78" s="3">
        <v>0</v>
      </c>
      <c r="BM78" s="3"/>
      <c r="BN78" s="46"/>
      <c r="BO78" s="3"/>
      <c r="BP78" s="33"/>
      <c r="BQ78" s="46">
        <v>0</v>
      </c>
      <c r="BR78" s="46"/>
      <c r="BS78" s="3">
        <v>0</v>
      </c>
      <c r="BT78" s="3"/>
      <c r="BU78" s="46"/>
      <c r="BV78" s="46"/>
      <c r="BW78" s="46"/>
      <c r="BX78" s="55"/>
      <c r="BY78" s="46">
        <v>0</v>
      </c>
      <c r="BZ78" s="46"/>
      <c r="CA78" s="3">
        <v>0</v>
      </c>
      <c r="CB78" s="46"/>
      <c r="CC78" s="46"/>
      <c r="CD78" s="46"/>
      <c r="CE78" s="46"/>
      <c r="CF78" s="55"/>
      <c r="CG78" s="46">
        <v>0</v>
      </c>
      <c r="CH78" s="46"/>
      <c r="CI78" s="3">
        <v>0</v>
      </c>
      <c r="CJ78" s="3"/>
      <c r="CK78" s="46"/>
      <c r="CL78" s="46"/>
      <c r="CM78" s="46"/>
      <c r="CN78" s="46"/>
      <c r="CO78" s="46" t="s">
        <v>371</v>
      </c>
      <c r="CP78" s="46"/>
      <c r="CQ78" s="46"/>
      <c r="CR78" s="3">
        <v>0</v>
      </c>
      <c r="CS78" s="46"/>
      <c r="CT78" s="46">
        <v>0</v>
      </c>
      <c r="CU78" s="3"/>
      <c r="CV78" s="12" t="s">
        <v>371</v>
      </c>
      <c r="CW78" s="12">
        <v>0</v>
      </c>
      <c r="CX78" s="12"/>
      <c r="CY78" s="3"/>
      <c r="CZ78" s="12">
        <v>0</v>
      </c>
      <c r="DA78" s="12">
        <v>0</v>
      </c>
      <c r="DB78" s="46"/>
      <c r="DC78" s="12">
        <v>0</v>
      </c>
      <c r="DD78" s="12">
        <v>0</v>
      </c>
      <c r="DE78" s="12" t="s">
        <v>431</v>
      </c>
      <c r="DF78" s="12"/>
      <c r="DG78" s="12"/>
      <c r="DH78" s="3"/>
      <c r="DI78" s="12"/>
      <c r="DJ78" s="12"/>
      <c r="DK78" s="46"/>
      <c r="DL78" s="46"/>
      <c r="DM78" s="46"/>
      <c r="DN78" s="12" t="s">
        <v>2227</v>
      </c>
      <c r="DO78" s="12">
        <v>0</v>
      </c>
      <c r="DP78" s="12"/>
      <c r="DQ78" s="12">
        <v>0</v>
      </c>
      <c r="DR78" s="5"/>
      <c r="DS78" s="346"/>
      <c r="DT78" s="346"/>
      <c r="DV78" s="5">
        <f t="shared" si="0"/>
        <v>0</v>
      </c>
      <c r="DW78" s="5">
        <f t="shared" si="1"/>
        <v>0</v>
      </c>
      <c r="DX78" s="362"/>
    </row>
    <row r="79" spans="1:130" s="133" customFormat="1" ht="30" hidden="1" customHeight="1" x14ac:dyDescent="0.25">
      <c r="A79" s="12">
        <f>IF(C79="","",SUBTOTAL(3,$D$24:D79))</f>
        <v>8</v>
      </c>
      <c r="B79" s="12">
        <f>COUNTIF($E$24:E79,E79)</f>
        <v>1</v>
      </c>
      <c r="C79" s="21" t="s">
        <v>229</v>
      </c>
      <c r="D79" s="12" t="str">
        <f>VLOOKUP(C79,'[1]XET CUOI NAM'!$D$9:$E$332,2,0)</f>
        <v>01007008</v>
      </c>
      <c r="E79" s="12" t="s">
        <v>2036</v>
      </c>
      <c r="F79" s="12" t="s">
        <v>378</v>
      </c>
      <c r="G79" s="49"/>
      <c r="H79" s="46"/>
      <c r="I79" s="46"/>
      <c r="J79" s="3"/>
      <c r="K79" s="46"/>
      <c r="L79" s="46"/>
      <c r="M79" s="49"/>
      <c r="N79" s="46"/>
      <c r="O79" s="46"/>
      <c r="P79" s="3"/>
      <c r="Q79" s="46"/>
      <c r="R79" s="46"/>
      <c r="S79" s="49"/>
      <c r="T79" s="46">
        <v>0</v>
      </c>
      <c r="U79" s="46"/>
      <c r="V79" s="46">
        <v>0</v>
      </c>
      <c r="W79" s="3"/>
      <c r="X79" s="46">
        <v>0</v>
      </c>
      <c r="Y79" s="46"/>
      <c r="Z79" s="49"/>
      <c r="AA79" s="46">
        <v>0</v>
      </c>
      <c r="AB79" s="46"/>
      <c r="AC79" s="46">
        <v>0</v>
      </c>
      <c r="AD79" s="3"/>
      <c r="AE79" s="46">
        <v>0</v>
      </c>
      <c r="AF79" s="46"/>
      <c r="AG79" s="49"/>
      <c r="AH79" s="46">
        <v>0</v>
      </c>
      <c r="AI79" s="46"/>
      <c r="AJ79" s="46">
        <v>0</v>
      </c>
      <c r="AK79" s="3"/>
      <c r="AL79" s="46">
        <v>0</v>
      </c>
      <c r="AM79" s="46"/>
      <c r="AN79" s="49"/>
      <c r="AO79" s="46">
        <v>0</v>
      </c>
      <c r="AP79" s="46"/>
      <c r="AQ79" s="46">
        <v>0</v>
      </c>
      <c r="AR79" s="3"/>
      <c r="AS79" s="46">
        <v>0</v>
      </c>
      <c r="AT79" s="46"/>
      <c r="AU79" s="49"/>
      <c r="AV79" s="46">
        <v>0</v>
      </c>
      <c r="AW79" s="46"/>
      <c r="AX79" s="46">
        <v>0</v>
      </c>
      <c r="AY79" s="3"/>
      <c r="AZ79" s="46">
        <v>0</v>
      </c>
      <c r="BA79" s="46"/>
      <c r="BB79" s="51"/>
      <c r="BC79" s="46">
        <v>0</v>
      </c>
      <c r="BD79" s="46"/>
      <c r="BE79" s="3" t="s">
        <v>758</v>
      </c>
      <c r="BF79" s="3"/>
      <c r="BG79" s="46"/>
      <c r="BH79" s="3"/>
      <c r="BI79" s="33"/>
      <c r="BJ79" s="46">
        <v>0</v>
      </c>
      <c r="BK79" s="46"/>
      <c r="BL79" s="3">
        <v>0</v>
      </c>
      <c r="BM79" s="3"/>
      <c r="BN79" s="46"/>
      <c r="BO79" s="3"/>
      <c r="BP79" s="33"/>
      <c r="BQ79" s="46" t="s">
        <v>2513</v>
      </c>
      <c r="BR79" s="46"/>
      <c r="BS79" s="3" t="s">
        <v>931</v>
      </c>
      <c r="BT79" s="3"/>
      <c r="BU79" s="46"/>
      <c r="BV79" s="46"/>
      <c r="BW79" s="46"/>
      <c r="BX79" s="2"/>
      <c r="BY79" s="46" t="s">
        <v>2513</v>
      </c>
      <c r="BZ79" s="46" t="s">
        <v>315</v>
      </c>
      <c r="CA79" s="3" t="s">
        <v>1069</v>
      </c>
      <c r="CB79" s="46"/>
      <c r="CC79" s="46"/>
      <c r="CD79" s="46"/>
      <c r="CE79" s="46"/>
      <c r="CF79" s="2"/>
      <c r="CG79" s="46" t="s">
        <v>2513</v>
      </c>
      <c r="CH79" s="46" t="s">
        <v>315</v>
      </c>
      <c r="CI79" s="3" t="s">
        <v>1220</v>
      </c>
      <c r="CJ79" s="3"/>
      <c r="CK79" s="46" t="s">
        <v>315</v>
      </c>
      <c r="CL79" s="46"/>
      <c r="CM79" s="46"/>
      <c r="CN79" s="46"/>
      <c r="CO79" s="46" t="s">
        <v>371</v>
      </c>
      <c r="CP79" s="46" t="s">
        <v>2513</v>
      </c>
      <c r="CQ79" s="46" t="s">
        <v>315</v>
      </c>
      <c r="CR79" s="3" t="s">
        <v>1383</v>
      </c>
      <c r="CS79" s="46"/>
      <c r="CT79" s="46">
        <v>0</v>
      </c>
      <c r="CU79" s="3"/>
      <c r="CV79" s="12" t="s">
        <v>371</v>
      </c>
      <c r="CW79" s="46" t="s">
        <v>2513</v>
      </c>
      <c r="CX79" s="12" t="s">
        <v>315</v>
      </c>
      <c r="CY79" s="3" t="s">
        <v>1569</v>
      </c>
      <c r="CZ79" s="12"/>
      <c r="DA79" s="12" t="s">
        <v>346</v>
      </c>
      <c r="DB79" s="46"/>
      <c r="DC79" s="12"/>
      <c r="DD79" s="12"/>
      <c r="DE79" s="12" t="s">
        <v>371</v>
      </c>
      <c r="DF79" s="46" t="s">
        <v>2513</v>
      </c>
      <c r="DG79" s="12" t="s">
        <v>2227</v>
      </c>
      <c r="DH79" s="3" t="s">
        <v>1770</v>
      </c>
      <c r="DI79" s="12"/>
      <c r="DJ79" s="203"/>
      <c r="DK79" s="46"/>
      <c r="DL79" s="46"/>
      <c r="DM79" s="46"/>
      <c r="DN79" s="12" t="s">
        <v>2227</v>
      </c>
      <c r="DO79" s="12" t="s">
        <v>2513</v>
      </c>
      <c r="DP79" s="12"/>
      <c r="DQ79" s="12"/>
      <c r="DR79" s="17" t="s">
        <v>2075</v>
      </c>
      <c r="DS79" s="5"/>
      <c r="DT79" s="5"/>
      <c r="DV79" s="5">
        <f t="shared" si="0"/>
        <v>0</v>
      </c>
      <c r="DW79" s="5">
        <f t="shared" si="1"/>
        <v>7</v>
      </c>
      <c r="DX79" s="362"/>
    </row>
    <row r="80" spans="1:130" s="133" customFormat="1" ht="39" customHeight="1" x14ac:dyDescent="0.25">
      <c r="A80" s="337">
        <f>ROW()-23</f>
        <v>57</v>
      </c>
      <c r="B80" s="337">
        <f>COUNTIF($E$24:E80,E80)</f>
        <v>2</v>
      </c>
      <c r="C80" s="338" t="s">
        <v>13</v>
      </c>
      <c r="D80" s="12" t="str">
        <f>VLOOKUP(C80,'[1]XET CUOI NAM'!$D$9:$E$332,2,0)</f>
        <v>01002002</v>
      </c>
      <c r="E80" s="12" t="s">
        <v>2036</v>
      </c>
      <c r="F80" s="12" t="s">
        <v>378</v>
      </c>
      <c r="G80" s="49"/>
      <c r="H80" s="46"/>
      <c r="I80" s="46"/>
      <c r="J80" s="3"/>
      <c r="K80" s="46"/>
      <c r="L80" s="46"/>
      <c r="M80" s="49"/>
      <c r="N80" s="46"/>
      <c r="O80" s="46"/>
      <c r="P80" s="3"/>
      <c r="Q80" s="46"/>
      <c r="R80" s="46"/>
      <c r="S80" s="49"/>
      <c r="T80" s="46" t="s">
        <v>2513</v>
      </c>
      <c r="U80" s="46"/>
      <c r="V80" s="46" t="s">
        <v>2289</v>
      </c>
      <c r="W80" s="3"/>
      <c r="X80" s="46">
        <v>0</v>
      </c>
      <c r="Y80" s="46"/>
      <c r="Z80" s="49"/>
      <c r="AA80" s="46" t="s">
        <v>2513</v>
      </c>
      <c r="AB80" s="46"/>
      <c r="AC80" s="46" t="s">
        <v>2274</v>
      </c>
      <c r="AD80" s="3"/>
      <c r="AE80" s="325" t="s">
        <v>2514</v>
      </c>
      <c r="AF80" s="46"/>
      <c r="AG80" s="49"/>
      <c r="AH80" s="46" t="s">
        <v>2513</v>
      </c>
      <c r="AI80" s="46"/>
      <c r="AJ80" s="46" t="s">
        <v>2275</v>
      </c>
      <c r="AK80" s="3"/>
      <c r="AL80" s="46">
        <v>0</v>
      </c>
      <c r="AM80" s="46"/>
      <c r="AN80" s="49"/>
      <c r="AO80" s="46" t="s">
        <v>2513</v>
      </c>
      <c r="AP80" s="46"/>
      <c r="AQ80" s="46" t="s">
        <v>2290</v>
      </c>
      <c r="AR80" s="3"/>
      <c r="AS80" s="46">
        <v>0</v>
      </c>
      <c r="AT80" s="46"/>
      <c r="AU80" s="49"/>
      <c r="AV80" s="46">
        <v>0</v>
      </c>
      <c r="AW80" s="46"/>
      <c r="AX80" s="46">
        <v>0</v>
      </c>
      <c r="AY80" s="3"/>
      <c r="AZ80" s="46">
        <v>0</v>
      </c>
      <c r="BA80" s="46"/>
      <c r="BB80" s="38"/>
      <c r="BC80" s="46">
        <v>0</v>
      </c>
      <c r="BD80" s="46"/>
      <c r="BE80" s="3" t="s">
        <v>593</v>
      </c>
      <c r="BF80" s="3"/>
      <c r="BG80" s="46"/>
      <c r="BH80" s="3"/>
      <c r="BI80" s="53"/>
      <c r="BJ80" s="46">
        <v>0</v>
      </c>
      <c r="BK80" s="46"/>
      <c r="BL80" s="3" t="s">
        <v>782</v>
      </c>
      <c r="BM80" s="3"/>
      <c r="BN80" s="46"/>
      <c r="BO80" s="3"/>
      <c r="BP80" s="33"/>
      <c r="BQ80" s="46" t="s">
        <v>2513</v>
      </c>
      <c r="BR80" s="46" t="s">
        <v>315</v>
      </c>
      <c r="BS80" s="3" t="s">
        <v>880</v>
      </c>
      <c r="BT80" s="3"/>
      <c r="BU80" s="46"/>
      <c r="BV80" s="46"/>
      <c r="BW80" s="46"/>
      <c r="BX80" s="55"/>
      <c r="BY80" s="46">
        <v>0</v>
      </c>
      <c r="BZ80" s="46" t="s">
        <v>315</v>
      </c>
      <c r="CA80" s="3" t="s">
        <v>970</v>
      </c>
      <c r="CB80" s="46"/>
      <c r="CC80" s="46"/>
      <c r="CD80" s="46"/>
      <c r="CE80" s="46"/>
      <c r="CF80" s="55"/>
      <c r="CG80" s="46">
        <v>0</v>
      </c>
      <c r="CH80" s="46" t="s">
        <v>315</v>
      </c>
      <c r="CI80" s="3" t="s">
        <v>1109</v>
      </c>
      <c r="CJ80" s="3"/>
      <c r="CK80" s="46" t="s">
        <v>315</v>
      </c>
      <c r="CL80" s="46"/>
      <c r="CM80" s="46"/>
      <c r="CN80" s="46"/>
      <c r="CO80" s="46" t="s">
        <v>371</v>
      </c>
      <c r="CP80" s="46"/>
      <c r="CQ80" s="46" t="s">
        <v>315</v>
      </c>
      <c r="CR80" s="3" t="s">
        <v>1262</v>
      </c>
      <c r="CS80" s="46"/>
      <c r="CT80" s="46">
        <v>0</v>
      </c>
      <c r="CU80" s="3"/>
      <c r="CV80" s="12" t="s">
        <v>371</v>
      </c>
      <c r="CW80" s="12">
        <v>0</v>
      </c>
      <c r="CX80" s="12"/>
      <c r="CY80" s="3"/>
      <c r="CZ80" s="12">
        <v>0</v>
      </c>
      <c r="DA80" s="12">
        <v>0</v>
      </c>
      <c r="DB80" s="46"/>
      <c r="DC80" s="12">
        <v>0</v>
      </c>
      <c r="DD80" s="12">
        <v>0</v>
      </c>
      <c r="DE80" s="12" t="s">
        <v>371</v>
      </c>
      <c r="DF80" s="12"/>
      <c r="DG80" s="12" t="s">
        <v>2227</v>
      </c>
      <c r="DH80" s="3" t="s">
        <v>1616</v>
      </c>
      <c r="DI80" s="12"/>
      <c r="DJ80" s="12"/>
      <c r="DK80" s="46"/>
      <c r="DL80" s="46"/>
      <c r="DM80" s="46"/>
      <c r="DN80" s="12" t="s">
        <v>2226</v>
      </c>
      <c r="DO80" s="46" t="s">
        <v>2513</v>
      </c>
      <c r="DP80" s="46"/>
      <c r="DQ80" s="12">
        <v>0</v>
      </c>
      <c r="DR80" s="5"/>
      <c r="DS80" s="5">
        <v>0</v>
      </c>
      <c r="DT80" s="346"/>
      <c r="DV80" s="5">
        <f t="shared" si="0"/>
        <v>1</v>
      </c>
      <c r="DW80" s="5">
        <f t="shared" si="1"/>
        <v>6</v>
      </c>
      <c r="DX80" s="362" t="s">
        <v>315</v>
      </c>
      <c r="DZ80" s="377" t="s">
        <v>2526</v>
      </c>
    </row>
    <row r="81" spans="1:130" s="133" customFormat="1" ht="35.25" hidden="1" customHeight="1" x14ac:dyDescent="0.25">
      <c r="A81" s="12">
        <f>IF(C81="","",SUBTOTAL(3,$D$24:D81))</f>
        <v>9</v>
      </c>
      <c r="B81" s="12">
        <f>COUNTIF($E$24:E81,E81)</f>
        <v>3</v>
      </c>
      <c r="C81" s="39" t="s">
        <v>16</v>
      </c>
      <c r="D81" s="12" t="str">
        <f>VLOOKUP(C81,'[1]XET CUOI NAM'!$D$9:$E$332,2,0)</f>
        <v>01009018</v>
      </c>
      <c r="E81" s="12" t="s">
        <v>2036</v>
      </c>
      <c r="F81" s="12" t="s">
        <v>378</v>
      </c>
      <c r="G81" s="49"/>
      <c r="H81" s="46"/>
      <c r="I81" s="46"/>
      <c r="J81" s="3"/>
      <c r="K81" s="46"/>
      <c r="L81" s="46"/>
      <c r="M81" s="49"/>
      <c r="N81" s="46"/>
      <c r="O81" s="46"/>
      <c r="P81" s="3"/>
      <c r="Q81" s="46"/>
      <c r="R81" s="46"/>
      <c r="S81" s="49"/>
      <c r="T81" s="46">
        <v>0</v>
      </c>
      <c r="U81" s="46"/>
      <c r="V81" s="46">
        <v>0</v>
      </c>
      <c r="W81" s="3"/>
      <c r="X81" s="46">
        <v>0</v>
      </c>
      <c r="Y81" s="46"/>
      <c r="Z81" s="49"/>
      <c r="AA81" s="46" t="s">
        <v>2513</v>
      </c>
      <c r="AB81" s="46"/>
      <c r="AC81" s="46" t="s">
        <v>2291</v>
      </c>
      <c r="AD81" s="3"/>
      <c r="AE81" s="46">
        <v>0</v>
      </c>
      <c r="AF81" s="46"/>
      <c r="AG81" s="49"/>
      <c r="AH81" s="46" t="s">
        <v>2513</v>
      </c>
      <c r="AI81" s="46"/>
      <c r="AJ81" s="46" t="s">
        <v>2292</v>
      </c>
      <c r="AK81" s="3"/>
      <c r="AL81" s="46" t="s">
        <v>2514</v>
      </c>
      <c r="AM81" s="46"/>
      <c r="AN81" s="49"/>
      <c r="AO81" s="46" t="s">
        <v>2513</v>
      </c>
      <c r="AP81" s="46"/>
      <c r="AQ81" s="46" t="s">
        <v>2293</v>
      </c>
      <c r="AR81" s="3"/>
      <c r="AS81" s="46">
        <v>0</v>
      </c>
      <c r="AT81" s="46"/>
      <c r="AU81" s="49"/>
      <c r="AV81" s="46">
        <v>0</v>
      </c>
      <c r="AW81" s="46"/>
      <c r="AX81" s="46">
        <v>0</v>
      </c>
      <c r="AY81" s="3"/>
      <c r="AZ81" s="46">
        <v>0</v>
      </c>
      <c r="BA81" s="46"/>
      <c r="BB81" s="38"/>
      <c r="BC81" s="46">
        <v>0</v>
      </c>
      <c r="BD81" s="46"/>
      <c r="BE81" s="3"/>
      <c r="BF81" s="3"/>
      <c r="BG81" s="46"/>
      <c r="BH81" s="3"/>
      <c r="BI81" s="53"/>
      <c r="BJ81" s="46">
        <v>0</v>
      </c>
      <c r="BK81" s="46"/>
      <c r="BL81" s="3">
        <v>0</v>
      </c>
      <c r="BM81" s="3"/>
      <c r="BN81" s="46"/>
      <c r="BO81" s="3"/>
      <c r="BP81" s="33"/>
      <c r="BQ81" s="46">
        <v>0</v>
      </c>
      <c r="BR81" s="46"/>
      <c r="BS81" s="3">
        <v>0</v>
      </c>
      <c r="BT81" s="3"/>
      <c r="BU81" s="46"/>
      <c r="BV81" s="46"/>
      <c r="BW81" s="46"/>
      <c r="BX81" s="60"/>
      <c r="BY81" s="46">
        <v>0</v>
      </c>
      <c r="BZ81" s="46"/>
      <c r="CA81" s="3">
        <v>0</v>
      </c>
      <c r="CB81" s="46"/>
      <c r="CC81" s="46"/>
      <c r="CD81" s="46"/>
      <c r="CE81" s="46"/>
      <c r="CF81" s="60"/>
      <c r="CG81" s="46">
        <v>0</v>
      </c>
      <c r="CH81" s="46"/>
      <c r="CI81" s="3">
        <v>0</v>
      </c>
      <c r="CJ81" s="3"/>
      <c r="CK81" s="46"/>
      <c r="CL81" s="46"/>
      <c r="CM81" s="46"/>
      <c r="CN81" s="46"/>
      <c r="CO81" s="46" t="s">
        <v>371</v>
      </c>
      <c r="CP81" s="46" t="s">
        <v>2513</v>
      </c>
      <c r="CQ81" s="46" t="s">
        <v>315</v>
      </c>
      <c r="CR81" s="3" t="s">
        <v>1264</v>
      </c>
      <c r="CS81" s="46"/>
      <c r="CT81" s="46">
        <v>0</v>
      </c>
      <c r="CU81" s="3"/>
      <c r="CV81" s="12" t="s">
        <v>371</v>
      </c>
      <c r="CW81" s="12">
        <v>0</v>
      </c>
      <c r="CX81" s="12" t="s">
        <v>315</v>
      </c>
      <c r="CY81" s="3" t="s">
        <v>1427</v>
      </c>
      <c r="CZ81" s="12"/>
      <c r="DA81" s="12" t="s">
        <v>346</v>
      </c>
      <c r="DB81" s="46"/>
      <c r="DC81" s="12"/>
      <c r="DD81" s="12"/>
      <c r="DE81" s="12" t="s">
        <v>431</v>
      </c>
      <c r="DF81" s="12"/>
      <c r="DG81" s="12"/>
      <c r="DH81" s="3" t="s">
        <v>1618</v>
      </c>
      <c r="DI81" s="12"/>
      <c r="DJ81" s="12"/>
      <c r="DK81" s="46"/>
      <c r="DL81" s="46"/>
      <c r="DM81" s="46"/>
      <c r="DN81" s="12" t="s">
        <v>2227</v>
      </c>
      <c r="DO81" s="12">
        <v>0</v>
      </c>
      <c r="DP81" s="12"/>
      <c r="DQ81" s="12"/>
      <c r="DR81" s="17" t="s">
        <v>2076</v>
      </c>
      <c r="DS81" s="5">
        <v>0</v>
      </c>
      <c r="DT81" s="346"/>
      <c r="DV81" s="5">
        <f t="shared" si="0"/>
        <v>1</v>
      </c>
      <c r="DW81" s="5">
        <f t="shared" si="1"/>
        <v>4</v>
      </c>
      <c r="DX81" s="362"/>
      <c r="DZ81" s="377" t="s">
        <v>2527</v>
      </c>
    </row>
    <row r="82" spans="1:130" s="133" customFormat="1" ht="30" hidden="1" customHeight="1" x14ac:dyDescent="0.25">
      <c r="A82" s="12">
        <f>ROW()-23</f>
        <v>59</v>
      </c>
      <c r="B82" s="12">
        <f>COUNTIF($E$24:E82,E82)</f>
        <v>4</v>
      </c>
      <c r="C82" s="39" t="s">
        <v>17</v>
      </c>
      <c r="D82" s="12" t="str">
        <f>VLOOKUP(C82,'[1]XET CUOI NAM'!$D$9:$E$332,2,0)</f>
        <v>01009010</v>
      </c>
      <c r="E82" s="12" t="s">
        <v>2036</v>
      </c>
      <c r="F82" s="12" t="s">
        <v>378</v>
      </c>
      <c r="G82" s="49"/>
      <c r="H82" s="46"/>
      <c r="I82" s="46"/>
      <c r="J82" s="3"/>
      <c r="K82" s="46"/>
      <c r="L82" s="46"/>
      <c r="M82" s="49"/>
      <c r="N82" s="46"/>
      <c r="O82" s="46"/>
      <c r="P82" s="3"/>
      <c r="Q82" s="46"/>
      <c r="R82" s="46"/>
      <c r="S82" s="49"/>
      <c r="T82" s="46">
        <v>0</v>
      </c>
      <c r="U82" s="46"/>
      <c r="V82" s="46">
        <v>0</v>
      </c>
      <c r="W82" s="3"/>
      <c r="X82" s="46">
        <v>0</v>
      </c>
      <c r="Y82" s="46"/>
      <c r="Z82" s="49"/>
      <c r="AA82" s="46">
        <v>0</v>
      </c>
      <c r="AB82" s="46"/>
      <c r="AC82" s="46">
        <v>0</v>
      </c>
      <c r="AD82" s="3"/>
      <c r="AE82" s="46">
        <v>0</v>
      </c>
      <c r="AF82" s="46"/>
      <c r="AG82" s="49"/>
      <c r="AH82" s="46">
        <v>0</v>
      </c>
      <c r="AI82" s="46"/>
      <c r="AJ82" s="46">
        <v>0</v>
      </c>
      <c r="AK82" s="3"/>
      <c r="AL82" s="46">
        <v>0</v>
      </c>
      <c r="AM82" s="46"/>
      <c r="AN82" s="49"/>
      <c r="AO82" s="46">
        <v>0</v>
      </c>
      <c r="AP82" s="46"/>
      <c r="AQ82" s="46">
        <v>0</v>
      </c>
      <c r="AR82" s="3"/>
      <c r="AS82" s="46">
        <v>0</v>
      </c>
      <c r="AT82" s="46"/>
      <c r="AU82" s="49"/>
      <c r="AV82" s="46">
        <v>0</v>
      </c>
      <c r="AW82" s="46"/>
      <c r="AX82" s="46">
        <v>0</v>
      </c>
      <c r="AY82" s="3"/>
      <c r="AZ82" s="46">
        <v>0</v>
      </c>
      <c r="BA82" s="46"/>
      <c r="BB82" s="38"/>
      <c r="BC82" s="46">
        <v>0</v>
      </c>
      <c r="BD82" s="46"/>
      <c r="BE82" s="3"/>
      <c r="BF82" s="3"/>
      <c r="BG82" s="46"/>
      <c r="BH82" s="3"/>
      <c r="BI82" s="53"/>
      <c r="BJ82" s="46">
        <v>0</v>
      </c>
      <c r="BK82" s="46"/>
      <c r="BL82" s="3">
        <v>0</v>
      </c>
      <c r="BM82" s="3"/>
      <c r="BN82" s="46"/>
      <c r="BO82" s="3"/>
      <c r="BP82" s="33"/>
      <c r="BQ82" s="46">
        <v>0</v>
      </c>
      <c r="BR82" s="46"/>
      <c r="BS82" s="3">
        <v>0</v>
      </c>
      <c r="BT82" s="3"/>
      <c r="BU82" s="46"/>
      <c r="BV82" s="46"/>
      <c r="BW82" s="46"/>
      <c r="BX82" s="35"/>
      <c r="BY82" s="46">
        <v>0</v>
      </c>
      <c r="BZ82" s="46"/>
      <c r="CA82" s="3">
        <v>0</v>
      </c>
      <c r="CB82" s="46"/>
      <c r="CC82" s="46"/>
      <c r="CD82" s="46"/>
      <c r="CE82" s="46"/>
      <c r="CF82" s="35"/>
      <c r="CG82" s="46">
        <v>0</v>
      </c>
      <c r="CH82" s="46"/>
      <c r="CI82" s="3">
        <v>0</v>
      </c>
      <c r="CJ82" s="3"/>
      <c r="CK82" s="46"/>
      <c r="CL82" s="46"/>
      <c r="CM82" s="46"/>
      <c r="CN82" s="46"/>
      <c r="CO82" s="46" t="s">
        <v>371</v>
      </c>
      <c r="CP82" s="46"/>
      <c r="CQ82" s="46" t="s">
        <v>315</v>
      </c>
      <c r="CR82" s="3" t="s">
        <v>1265</v>
      </c>
      <c r="CS82" s="46"/>
      <c r="CT82" s="46">
        <v>0</v>
      </c>
      <c r="CU82" s="3"/>
      <c r="CV82" s="12" t="s">
        <v>431</v>
      </c>
      <c r="CW82" s="12">
        <v>0</v>
      </c>
      <c r="CX82" s="12"/>
      <c r="CY82" s="3" t="s">
        <v>1428</v>
      </c>
      <c r="CZ82" s="12">
        <v>0</v>
      </c>
      <c r="DA82" s="12">
        <v>0</v>
      </c>
      <c r="DB82" s="46"/>
      <c r="DC82" s="12">
        <v>0</v>
      </c>
      <c r="DD82" s="12">
        <v>0</v>
      </c>
      <c r="DE82" s="12" t="s">
        <v>371</v>
      </c>
      <c r="DF82" s="12"/>
      <c r="DG82" s="12"/>
      <c r="DH82" s="3" t="s">
        <v>1619</v>
      </c>
      <c r="DI82" s="12"/>
      <c r="DJ82" s="12"/>
      <c r="DK82" s="46"/>
      <c r="DL82" s="46"/>
      <c r="DM82" s="46"/>
      <c r="DN82" s="12" t="s">
        <v>2227</v>
      </c>
      <c r="DO82" s="12">
        <v>0</v>
      </c>
      <c r="DP82" s="12"/>
      <c r="DQ82" s="12">
        <v>0</v>
      </c>
      <c r="DR82" s="5"/>
      <c r="DS82" s="5">
        <v>0</v>
      </c>
      <c r="DT82" s="346"/>
      <c r="DV82" s="5">
        <f t="shared" si="0"/>
        <v>0</v>
      </c>
      <c r="DW82" s="5">
        <f t="shared" si="1"/>
        <v>0</v>
      </c>
      <c r="DX82" s="362"/>
    </row>
    <row r="83" spans="1:130" s="133" customFormat="1" ht="34.5" customHeight="1" x14ac:dyDescent="0.25">
      <c r="A83" s="337">
        <f>IF(C83="","",SUBTOTAL(3,$D$24:D83))</f>
        <v>10</v>
      </c>
      <c r="B83" s="337">
        <f>COUNTIF($E$24:E83,E83)</f>
        <v>5</v>
      </c>
      <c r="C83" s="338" t="s">
        <v>18</v>
      </c>
      <c r="D83" s="12" t="str">
        <f>VLOOKUP(C83,'[1]XET CUOI NAM'!$D$9:$E$332,2,0)</f>
        <v>01002004</v>
      </c>
      <c r="E83" s="12" t="s">
        <v>2036</v>
      </c>
      <c r="F83" s="12" t="s">
        <v>378</v>
      </c>
      <c r="G83" s="49"/>
      <c r="H83" s="46" t="s">
        <v>2513</v>
      </c>
      <c r="I83" s="46"/>
      <c r="J83" s="3"/>
      <c r="K83" s="46"/>
      <c r="L83" s="46"/>
      <c r="M83" s="49"/>
      <c r="N83" s="46" t="s">
        <v>2513</v>
      </c>
      <c r="O83" s="46"/>
      <c r="P83" s="3"/>
      <c r="Q83" s="46" t="s">
        <v>2514</v>
      </c>
      <c r="R83" s="46"/>
      <c r="S83" s="49"/>
      <c r="T83" s="46" t="s">
        <v>2513</v>
      </c>
      <c r="U83" s="46"/>
      <c r="V83" s="46" t="s">
        <v>2241</v>
      </c>
      <c r="W83" s="3"/>
      <c r="X83" s="381" t="s">
        <v>2514</v>
      </c>
      <c r="Y83" s="46"/>
      <c r="Z83" s="49"/>
      <c r="AA83" s="46" t="s">
        <v>2513</v>
      </c>
      <c r="AB83" s="46"/>
      <c r="AC83" s="46" t="s">
        <v>2242</v>
      </c>
      <c r="AD83" s="3"/>
      <c r="AE83" s="46">
        <v>0</v>
      </c>
      <c r="AF83" s="46"/>
      <c r="AG83" s="49"/>
      <c r="AH83" s="46">
        <v>0</v>
      </c>
      <c r="AI83" s="46"/>
      <c r="AJ83" s="46">
        <v>0</v>
      </c>
      <c r="AK83" s="3"/>
      <c r="AL83" s="46">
        <v>0</v>
      </c>
      <c r="AM83" s="46"/>
      <c r="AN83" s="49"/>
      <c r="AO83" s="46" t="s">
        <v>2513</v>
      </c>
      <c r="AP83" s="46"/>
      <c r="AQ83" s="46" t="s">
        <v>2294</v>
      </c>
      <c r="AR83" s="3"/>
      <c r="AS83" s="46">
        <v>0</v>
      </c>
      <c r="AT83" s="46"/>
      <c r="AU83" s="49"/>
      <c r="AV83" s="46">
        <v>0</v>
      </c>
      <c r="AW83" s="46"/>
      <c r="AX83" s="46">
        <v>0</v>
      </c>
      <c r="AY83" s="3"/>
      <c r="AZ83" s="46">
        <v>0</v>
      </c>
      <c r="BA83" s="46"/>
      <c r="BB83" s="38"/>
      <c r="BC83" s="46">
        <v>0</v>
      </c>
      <c r="BD83" s="46"/>
      <c r="BE83" s="3" t="s">
        <v>594</v>
      </c>
      <c r="BF83" s="3"/>
      <c r="BG83" s="46"/>
      <c r="BH83" s="3"/>
      <c r="BI83" s="53"/>
      <c r="BJ83" s="46" t="s">
        <v>2513</v>
      </c>
      <c r="BK83" s="46" t="s">
        <v>346</v>
      </c>
      <c r="BL83" s="3" t="s">
        <v>783</v>
      </c>
      <c r="BM83" s="3"/>
      <c r="BN83" s="46"/>
      <c r="BO83" s="3"/>
      <c r="BP83" s="33"/>
      <c r="BQ83" s="46">
        <v>0</v>
      </c>
      <c r="BR83" s="46"/>
      <c r="BS83" s="3">
        <v>0</v>
      </c>
      <c r="BT83" s="3"/>
      <c r="BU83" s="46"/>
      <c r="BV83" s="46"/>
      <c r="BW83" s="46"/>
      <c r="BX83" s="34"/>
      <c r="BY83" s="46" t="s">
        <v>2513</v>
      </c>
      <c r="BZ83" s="46" t="s">
        <v>315</v>
      </c>
      <c r="CA83" s="3" t="s">
        <v>971</v>
      </c>
      <c r="CB83" s="46"/>
      <c r="CC83" s="46"/>
      <c r="CD83" s="46"/>
      <c r="CE83" s="46"/>
      <c r="CF83" s="34"/>
      <c r="CG83" s="46">
        <v>0</v>
      </c>
      <c r="CH83" s="46">
        <v>0</v>
      </c>
      <c r="CI83" s="3" t="s">
        <v>1110</v>
      </c>
      <c r="CJ83" s="3"/>
      <c r="CK83" s="46"/>
      <c r="CL83" s="46"/>
      <c r="CM83" s="46"/>
      <c r="CN83" s="46"/>
      <c r="CO83" s="46" t="s">
        <v>371</v>
      </c>
      <c r="CP83" s="46" t="s">
        <v>2513</v>
      </c>
      <c r="CQ83" s="46" t="s">
        <v>315</v>
      </c>
      <c r="CR83" s="3" t="s">
        <v>1266</v>
      </c>
      <c r="CS83" s="46"/>
      <c r="CT83" s="46">
        <v>0</v>
      </c>
      <c r="CU83" s="3"/>
      <c r="CV83" s="12" t="s">
        <v>371</v>
      </c>
      <c r="CW83" s="46" t="s">
        <v>2513</v>
      </c>
      <c r="CX83" s="12" t="s">
        <v>315</v>
      </c>
      <c r="CY83" s="3" t="s">
        <v>1429</v>
      </c>
      <c r="CZ83" s="12"/>
      <c r="DA83" s="12" t="s">
        <v>346</v>
      </c>
      <c r="DB83" s="46"/>
      <c r="DC83" s="12"/>
      <c r="DD83" s="12"/>
      <c r="DE83" s="12" t="s">
        <v>371</v>
      </c>
      <c r="DF83" s="46" t="s">
        <v>2513</v>
      </c>
      <c r="DG83" s="12" t="s">
        <v>2227</v>
      </c>
      <c r="DH83" s="3" t="s">
        <v>1620</v>
      </c>
      <c r="DI83" s="12"/>
      <c r="DJ83" s="203"/>
      <c r="DK83" s="46"/>
      <c r="DL83" s="46"/>
      <c r="DM83" s="46"/>
      <c r="DN83" s="12" t="s">
        <v>2227</v>
      </c>
      <c r="DO83" s="46" t="s">
        <v>2513</v>
      </c>
      <c r="DP83" s="46"/>
      <c r="DQ83" s="12" t="s">
        <v>2558</v>
      </c>
      <c r="DR83" s="17" t="s">
        <v>2225</v>
      </c>
      <c r="DS83" s="5"/>
      <c r="DT83" s="313" t="s">
        <v>315</v>
      </c>
      <c r="DV83" s="5">
        <f t="shared" si="0"/>
        <v>2</v>
      </c>
      <c r="DW83" s="5">
        <f t="shared" si="1"/>
        <v>11</v>
      </c>
      <c r="DX83" s="362" t="s">
        <v>315</v>
      </c>
      <c r="DZ83" s="377" t="s">
        <v>2548</v>
      </c>
    </row>
    <row r="84" spans="1:130" s="133" customFormat="1" ht="30" hidden="1" customHeight="1" x14ac:dyDescent="0.25">
      <c r="A84" s="12">
        <f>ROW()-23</f>
        <v>61</v>
      </c>
      <c r="B84" s="12">
        <f>COUNTIF($E$24:E84,E84)</f>
        <v>6</v>
      </c>
      <c r="C84" s="39" t="s">
        <v>19</v>
      </c>
      <c r="D84" s="12" t="str">
        <f>VLOOKUP(C84,'[1]XET CUOI NAM'!$D$9:$E$332,2,0)</f>
        <v>01009008</v>
      </c>
      <c r="E84" s="12" t="s">
        <v>2036</v>
      </c>
      <c r="F84" s="12" t="s">
        <v>378</v>
      </c>
      <c r="G84" s="49"/>
      <c r="H84" s="46"/>
      <c r="I84" s="46"/>
      <c r="J84" s="3"/>
      <c r="K84" s="46"/>
      <c r="L84" s="46"/>
      <c r="M84" s="49"/>
      <c r="N84" s="46"/>
      <c r="O84" s="46"/>
      <c r="P84" s="3"/>
      <c r="Q84" s="46"/>
      <c r="R84" s="46"/>
      <c r="S84" s="49"/>
      <c r="T84" s="46">
        <v>0</v>
      </c>
      <c r="U84" s="46"/>
      <c r="V84" s="46">
        <v>0</v>
      </c>
      <c r="W84" s="3"/>
      <c r="X84" s="46">
        <v>0</v>
      </c>
      <c r="Y84" s="46"/>
      <c r="Z84" s="49"/>
      <c r="AA84" s="46">
        <v>0</v>
      </c>
      <c r="AB84" s="46"/>
      <c r="AC84" s="46">
        <v>0</v>
      </c>
      <c r="AD84" s="3"/>
      <c r="AE84" s="46">
        <v>0</v>
      </c>
      <c r="AF84" s="46"/>
      <c r="AG84" s="49"/>
      <c r="AH84" s="46" t="s">
        <v>2513</v>
      </c>
      <c r="AI84" s="46"/>
      <c r="AJ84" s="46" t="s">
        <v>2295</v>
      </c>
      <c r="AK84" s="3"/>
      <c r="AL84" s="46">
        <v>0</v>
      </c>
      <c r="AM84" s="46"/>
      <c r="AN84" s="49"/>
      <c r="AO84" s="46">
        <v>0</v>
      </c>
      <c r="AP84" s="46"/>
      <c r="AQ84" s="46">
        <v>0</v>
      </c>
      <c r="AR84" s="3"/>
      <c r="AS84" s="46">
        <v>0</v>
      </c>
      <c r="AT84" s="46"/>
      <c r="AU84" s="49"/>
      <c r="AV84" s="46">
        <v>0</v>
      </c>
      <c r="AW84" s="46"/>
      <c r="AX84" s="46">
        <v>0</v>
      </c>
      <c r="AY84" s="3"/>
      <c r="AZ84" s="46">
        <v>0</v>
      </c>
      <c r="BA84" s="46"/>
      <c r="BB84" s="38"/>
      <c r="BC84" s="46">
        <v>0</v>
      </c>
      <c r="BD84" s="46"/>
      <c r="BE84" s="3"/>
      <c r="BF84" s="3"/>
      <c r="BG84" s="46"/>
      <c r="BH84" s="3"/>
      <c r="BI84" s="53"/>
      <c r="BJ84" s="46">
        <v>0</v>
      </c>
      <c r="BK84" s="46"/>
      <c r="BL84" s="3">
        <v>0</v>
      </c>
      <c r="BM84" s="3"/>
      <c r="BN84" s="46"/>
      <c r="BO84" s="3"/>
      <c r="BP84" s="33"/>
      <c r="BQ84" s="46">
        <v>0</v>
      </c>
      <c r="BR84" s="46"/>
      <c r="BS84" s="3" t="s">
        <v>881</v>
      </c>
      <c r="BT84" s="3"/>
      <c r="BU84" s="46"/>
      <c r="BV84" s="46"/>
      <c r="BW84" s="46"/>
      <c r="BX84" s="35"/>
      <c r="BY84" s="46">
        <v>0</v>
      </c>
      <c r="BZ84" s="46"/>
      <c r="CA84" s="3">
        <v>0</v>
      </c>
      <c r="CB84" s="46"/>
      <c r="CC84" s="46"/>
      <c r="CD84" s="46"/>
      <c r="CE84" s="46"/>
      <c r="CF84" s="35"/>
      <c r="CG84" s="46">
        <v>0</v>
      </c>
      <c r="CH84" s="46"/>
      <c r="CI84" s="3">
        <v>0</v>
      </c>
      <c r="CJ84" s="3"/>
      <c r="CK84" s="46"/>
      <c r="CL84" s="46"/>
      <c r="CM84" s="46"/>
      <c r="CN84" s="46"/>
      <c r="CO84" s="46" t="s">
        <v>371</v>
      </c>
      <c r="CP84" s="46"/>
      <c r="CQ84" s="46"/>
      <c r="CR84" s="3" t="s">
        <v>1267</v>
      </c>
      <c r="CS84" s="46"/>
      <c r="CT84" s="46">
        <v>0</v>
      </c>
      <c r="CU84" s="3"/>
      <c r="CV84" s="12" t="s">
        <v>371</v>
      </c>
      <c r="CW84" s="12">
        <v>0</v>
      </c>
      <c r="CX84" s="12"/>
      <c r="CY84" s="3" t="s">
        <v>1430</v>
      </c>
      <c r="CZ84" s="12">
        <v>0</v>
      </c>
      <c r="DA84" s="12">
        <v>0</v>
      </c>
      <c r="DB84" s="46"/>
      <c r="DC84" s="12">
        <v>0</v>
      </c>
      <c r="DD84" s="12" t="s">
        <v>315</v>
      </c>
      <c r="DE84" s="12" t="s">
        <v>371</v>
      </c>
      <c r="DF84" s="12"/>
      <c r="DG84" s="12"/>
      <c r="DH84" s="3" t="s">
        <v>1621</v>
      </c>
      <c r="DI84" s="12"/>
      <c r="DJ84" s="12"/>
      <c r="DK84" s="46"/>
      <c r="DL84" s="46"/>
      <c r="DM84" s="46"/>
      <c r="DN84" s="12" t="s">
        <v>2227</v>
      </c>
      <c r="DO84" s="12">
        <v>0</v>
      </c>
      <c r="DP84" s="12"/>
      <c r="DQ84" s="12">
        <v>0</v>
      </c>
      <c r="DR84" s="5"/>
      <c r="DS84" s="5">
        <v>0</v>
      </c>
      <c r="DT84" s="346"/>
      <c r="DV84" s="5">
        <f t="shared" si="0"/>
        <v>0</v>
      </c>
      <c r="DW84" s="5">
        <f t="shared" si="1"/>
        <v>1</v>
      </c>
      <c r="DX84" s="362"/>
    </row>
    <row r="85" spans="1:130" s="16" customFormat="1" ht="30" hidden="1" customHeight="1" x14ac:dyDescent="0.25">
      <c r="A85" s="12">
        <f>IF(C85="","",SUBTOTAL(3,$D$24:D85))</f>
        <v>10</v>
      </c>
      <c r="B85" s="12">
        <f>COUNTIF($E$24:E85,E85)</f>
        <v>7</v>
      </c>
      <c r="C85" s="39" t="s">
        <v>21</v>
      </c>
      <c r="D85" s="12" t="str">
        <f>VLOOKUP(C85,'[1]XET CUOI NAM'!$D$9:$E$332,2,0)</f>
        <v>01007004</v>
      </c>
      <c r="E85" s="12" t="s">
        <v>2036</v>
      </c>
      <c r="F85" s="12" t="s">
        <v>378</v>
      </c>
      <c r="G85" s="49"/>
      <c r="H85" s="46"/>
      <c r="I85" s="46"/>
      <c r="J85" s="3"/>
      <c r="K85" s="46"/>
      <c r="L85" s="46"/>
      <c r="M85" s="49"/>
      <c r="N85" s="46"/>
      <c r="O85" s="46"/>
      <c r="P85" s="3"/>
      <c r="Q85" s="46"/>
      <c r="R85" s="46"/>
      <c r="S85" s="49"/>
      <c r="T85" s="46">
        <v>0</v>
      </c>
      <c r="U85" s="46"/>
      <c r="V85" s="46">
        <v>0</v>
      </c>
      <c r="W85" s="3"/>
      <c r="X85" s="46">
        <v>0</v>
      </c>
      <c r="Y85" s="46"/>
      <c r="Z85" s="49"/>
      <c r="AA85" s="46">
        <v>0</v>
      </c>
      <c r="AB85" s="46"/>
      <c r="AC85" s="46">
        <v>0</v>
      </c>
      <c r="AD85" s="3"/>
      <c r="AE85" s="46">
        <v>0</v>
      </c>
      <c r="AF85" s="46"/>
      <c r="AG85" s="49"/>
      <c r="AH85" s="46">
        <v>0</v>
      </c>
      <c r="AI85" s="46"/>
      <c r="AJ85" s="46">
        <v>0</v>
      </c>
      <c r="AK85" s="3"/>
      <c r="AL85" s="46">
        <v>0</v>
      </c>
      <c r="AM85" s="46"/>
      <c r="AN85" s="49"/>
      <c r="AO85" s="46">
        <v>0</v>
      </c>
      <c r="AP85" s="46"/>
      <c r="AQ85" s="46">
        <v>0</v>
      </c>
      <c r="AR85" s="3"/>
      <c r="AS85" s="46">
        <v>0</v>
      </c>
      <c r="AT85" s="46"/>
      <c r="AU85" s="49"/>
      <c r="AV85" s="46">
        <v>0</v>
      </c>
      <c r="AW85" s="46"/>
      <c r="AX85" s="46">
        <v>0</v>
      </c>
      <c r="AY85" s="3"/>
      <c r="AZ85" s="46">
        <v>0</v>
      </c>
      <c r="BA85" s="46"/>
      <c r="BB85" s="38"/>
      <c r="BC85" s="46">
        <v>0</v>
      </c>
      <c r="BD85" s="46"/>
      <c r="BE85" s="3" t="s">
        <v>596</v>
      </c>
      <c r="BF85" s="3"/>
      <c r="BG85" s="46"/>
      <c r="BH85" s="3"/>
      <c r="BI85" s="53"/>
      <c r="BJ85" s="46">
        <v>0</v>
      </c>
      <c r="BK85" s="46"/>
      <c r="BL85" s="3">
        <v>0</v>
      </c>
      <c r="BM85" s="3"/>
      <c r="BN85" s="46"/>
      <c r="BO85" s="3"/>
      <c r="BP85" s="33"/>
      <c r="BQ85" s="46">
        <v>0</v>
      </c>
      <c r="BR85" s="46"/>
      <c r="BS85" s="3">
        <v>0</v>
      </c>
      <c r="BT85" s="3"/>
      <c r="BU85" s="46"/>
      <c r="BV85" s="46"/>
      <c r="BW85" s="46"/>
      <c r="BX85" s="35"/>
      <c r="BY85" s="46">
        <v>0</v>
      </c>
      <c r="BZ85" s="46"/>
      <c r="CA85" s="3">
        <v>0</v>
      </c>
      <c r="CB85" s="46"/>
      <c r="CC85" s="46"/>
      <c r="CD85" s="46"/>
      <c r="CE85" s="46"/>
      <c r="CF85" s="35"/>
      <c r="CG85" s="46">
        <v>0</v>
      </c>
      <c r="CH85" s="46"/>
      <c r="CI85" s="3">
        <v>0</v>
      </c>
      <c r="CJ85" s="3"/>
      <c r="CK85" s="46"/>
      <c r="CL85" s="46"/>
      <c r="CM85" s="46"/>
      <c r="CN85" s="46"/>
      <c r="CO85" s="46" t="s">
        <v>371</v>
      </c>
      <c r="CP85" s="46"/>
      <c r="CQ85" s="46"/>
      <c r="CR85" s="3" t="s">
        <v>1269</v>
      </c>
      <c r="CS85" s="46"/>
      <c r="CT85" s="46">
        <v>0</v>
      </c>
      <c r="CU85" s="3"/>
      <c r="CV85" s="12" t="s">
        <v>431</v>
      </c>
      <c r="CW85" s="12">
        <v>0</v>
      </c>
      <c r="CX85" s="12"/>
      <c r="CY85" s="3" t="s">
        <v>1432</v>
      </c>
      <c r="CZ85" s="12">
        <v>0</v>
      </c>
      <c r="DA85" s="12">
        <v>0</v>
      </c>
      <c r="DB85" s="46"/>
      <c r="DC85" s="12">
        <v>0</v>
      </c>
      <c r="DD85" s="12">
        <v>0</v>
      </c>
      <c r="DE85" s="12" t="s">
        <v>371</v>
      </c>
      <c r="DF85" s="12"/>
      <c r="DG85" s="12"/>
      <c r="DH85" s="3" t="s">
        <v>1623</v>
      </c>
      <c r="DI85" s="12"/>
      <c r="DJ85" s="12"/>
      <c r="DK85" s="46"/>
      <c r="DL85" s="46"/>
      <c r="DM85" s="46"/>
      <c r="DN85" s="12" t="s">
        <v>2227</v>
      </c>
      <c r="DO85" s="12">
        <v>0</v>
      </c>
      <c r="DP85" s="12"/>
      <c r="DQ85" s="12"/>
      <c r="DR85" s="17" t="s">
        <v>2077</v>
      </c>
      <c r="DS85" s="5">
        <v>0</v>
      </c>
      <c r="DT85" s="194"/>
      <c r="DV85" s="5">
        <f t="shared" si="0"/>
        <v>0</v>
      </c>
      <c r="DW85" s="5">
        <f t="shared" si="1"/>
        <v>0</v>
      </c>
      <c r="DX85" s="364"/>
    </row>
    <row r="86" spans="1:130" s="133" customFormat="1" ht="30" hidden="1" customHeight="1" x14ac:dyDescent="0.25">
      <c r="A86" s="12">
        <f>IF(C86="","",SUBTOTAL(3,$D$24:D86))</f>
        <v>10</v>
      </c>
      <c r="B86" s="12">
        <f>COUNTIF($E$24:E347,E86)</f>
        <v>16</v>
      </c>
      <c r="C86" s="21" t="s">
        <v>230</v>
      </c>
      <c r="D86" s="12" t="str">
        <f>VLOOKUP(C86,'[1]XET CUOI NAM'!$D$9:$E$332,2,0)</f>
        <v>01014012</v>
      </c>
      <c r="E86" s="12" t="s">
        <v>2036</v>
      </c>
      <c r="F86" s="12" t="s">
        <v>378</v>
      </c>
      <c r="G86" s="49"/>
      <c r="H86" s="46"/>
      <c r="I86" s="46"/>
      <c r="J86" s="3"/>
      <c r="K86" s="46"/>
      <c r="L86" s="46"/>
      <c r="M86" s="49"/>
      <c r="N86" s="46"/>
      <c r="O86" s="46"/>
      <c r="P86" s="3"/>
      <c r="Q86" s="46"/>
      <c r="R86" s="46"/>
      <c r="S86" s="49"/>
      <c r="T86" s="46">
        <v>0</v>
      </c>
      <c r="U86" s="46"/>
      <c r="V86" s="46">
        <v>0</v>
      </c>
      <c r="W86" s="3"/>
      <c r="X86" s="46">
        <v>0</v>
      </c>
      <c r="Y86" s="46"/>
      <c r="Z86" s="49"/>
      <c r="AA86" s="46">
        <v>0</v>
      </c>
      <c r="AB86" s="46"/>
      <c r="AC86" s="46">
        <v>0</v>
      </c>
      <c r="AD86" s="3"/>
      <c r="AE86" s="46">
        <v>0</v>
      </c>
      <c r="AF86" s="46"/>
      <c r="AG86" s="49"/>
      <c r="AH86" s="46">
        <v>0</v>
      </c>
      <c r="AI86" s="46"/>
      <c r="AJ86" s="46">
        <v>0</v>
      </c>
      <c r="AK86" s="3"/>
      <c r="AL86" s="46">
        <v>0</v>
      </c>
      <c r="AM86" s="46"/>
      <c r="AN86" s="49"/>
      <c r="AO86" s="46" t="s">
        <v>2513</v>
      </c>
      <c r="AP86" s="46"/>
      <c r="AQ86" s="46" t="s">
        <v>2296</v>
      </c>
      <c r="AR86" s="3"/>
      <c r="AS86" s="46">
        <v>0</v>
      </c>
      <c r="AT86" s="46"/>
      <c r="AU86" s="49"/>
      <c r="AV86" s="46">
        <v>0</v>
      </c>
      <c r="AW86" s="46"/>
      <c r="AX86" s="46">
        <v>0</v>
      </c>
      <c r="AY86" s="3"/>
      <c r="AZ86" s="46">
        <v>0</v>
      </c>
      <c r="BA86" s="46"/>
      <c r="BB86" s="38"/>
      <c r="BC86" s="46">
        <v>0</v>
      </c>
      <c r="BD86" s="46"/>
      <c r="BE86" s="3"/>
      <c r="BF86" s="3"/>
      <c r="BG86" s="46"/>
      <c r="BH86" s="3"/>
      <c r="BI86" s="33"/>
      <c r="BJ86" s="46">
        <v>0</v>
      </c>
      <c r="BK86" s="46"/>
      <c r="BL86" s="3">
        <v>0</v>
      </c>
      <c r="BM86" s="3"/>
      <c r="BN86" s="46"/>
      <c r="BO86" s="3"/>
      <c r="BP86" s="33"/>
      <c r="BQ86" s="46">
        <v>0</v>
      </c>
      <c r="BR86" s="46"/>
      <c r="BS86" s="3">
        <v>0</v>
      </c>
      <c r="BT86" s="3"/>
      <c r="BU86" s="46"/>
      <c r="BV86" s="46"/>
      <c r="BW86" s="46"/>
      <c r="BX86" s="3"/>
      <c r="BY86" s="46">
        <v>0</v>
      </c>
      <c r="BZ86" s="46"/>
      <c r="CA86" s="3">
        <v>0</v>
      </c>
      <c r="CB86" s="46"/>
      <c r="CC86" s="46"/>
      <c r="CD86" s="46"/>
      <c r="CE86" s="46"/>
      <c r="CF86" s="3"/>
      <c r="CG86" s="46">
        <v>0</v>
      </c>
      <c r="CH86" s="46"/>
      <c r="CI86" s="3">
        <v>0</v>
      </c>
      <c r="CJ86" s="3"/>
      <c r="CK86" s="46"/>
      <c r="CL86" s="46"/>
      <c r="CM86" s="46"/>
      <c r="CN86" s="46"/>
      <c r="CO86" s="46" t="s">
        <v>371</v>
      </c>
      <c r="CP86" s="46"/>
      <c r="CQ86" s="46"/>
      <c r="CR86" s="3">
        <v>0</v>
      </c>
      <c r="CS86" s="46"/>
      <c r="CT86" s="46">
        <v>0</v>
      </c>
      <c r="CU86" s="3"/>
      <c r="CV86" s="12" t="s">
        <v>431</v>
      </c>
      <c r="CW86" s="12">
        <v>0</v>
      </c>
      <c r="CX86" s="12"/>
      <c r="CY86" s="3" t="s">
        <v>1570</v>
      </c>
      <c r="CZ86" s="12">
        <v>0</v>
      </c>
      <c r="DA86" s="12">
        <v>0</v>
      </c>
      <c r="DB86" s="46"/>
      <c r="DC86" s="12">
        <v>0</v>
      </c>
      <c r="DD86" s="12">
        <v>0</v>
      </c>
      <c r="DE86" s="12" t="s">
        <v>431</v>
      </c>
      <c r="DF86" s="12"/>
      <c r="DG86" s="12"/>
      <c r="DH86" s="3" t="s">
        <v>1771</v>
      </c>
      <c r="DI86" s="12"/>
      <c r="DJ86" s="12"/>
      <c r="DK86" s="46"/>
      <c r="DL86" s="46"/>
      <c r="DM86" s="46"/>
      <c r="DN86" s="12" t="s">
        <v>2227</v>
      </c>
      <c r="DO86" s="12">
        <v>0</v>
      </c>
      <c r="DP86" s="12"/>
      <c r="DQ86" s="12"/>
      <c r="DR86" s="17" t="s">
        <v>2078</v>
      </c>
      <c r="DS86" s="346"/>
      <c r="DT86" s="346"/>
      <c r="DV86" s="5">
        <f t="shared" si="0"/>
        <v>0</v>
      </c>
      <c r="DW86" s="5">
        <f t="shared" si="1"/>
        <v>1</v>
      </c>
      <c r="DX86" s="362"/>
    </row>
    <row r="87" spans="1:130" s="9" customFormat="1" ht="30" hidden="1" customHeight="1" x14ac:dyDescent="0.25">
      <c r="A87" s="12">
        <f>IF(C87="","",SUBTOTAL(3,$D$24:D87))</f>
        <v>10</v>
      </c>
      <c r="B87" s="12">
        <f>COUNTIF($E$24:E87,E87)</f>
        <v>9</v>
      </c>
      <c r="C87" s="40" t="s">
        <v>23</v>
      </c>
      <c r="D87" s="12" t="str">
        <f>VLOOKUP(C87,'[1]XET CUOI NAM'!$D$9:$E$332,2,0)</f>
        <v>01002008</v>
      </c>
      <c r="E87" s="12" t="s">
        <v>2036</v>
      </c>
      <c r="F87" s="12" t="s">
        <v>380</v>
      </c>
      <c r="G87" s="49"/>
      <c r="H87" s="46"/>
      <c r="I87" s="46"/>
      <c r="J87" s="3"/>
      <c r="K87" s="46"/>
      <c r="L87" s="46"/>
      <c r="M87" s="49"/>
      <c r="N87" s="46"/>
      <c r="O87" s="46"/>
      <c r="P87" s="3"/>
      <c r="Q87" s="46"/>
      <c r="R87" s="46"/>
      <c r="S87" s="49"/>
      <c r="T87" s="46">
        <v>0</v>
      </c>
      <c r="U87" s="46"/>
      <c r="V87" s="46">
        <v>0</v>
      </c>
      <c r="W87" s="3"/>
      <c r="X87" s="46">
        <v>0</v>
      </c>
      <c r="Y87" s="46"/>
      <c r="Z87" s="49"/>
      <c r="AA87" s="46">
        <v>0</v>
      </c>
      <c r="AB87" s="46"/>
      <c r="AC87" s="46">
        <v>0</v>
      </c>
      <c r="AD87" s="3"/>
      <c r="AE87" s="46">
        <v>0</v>
      </c>
      <c r="AF87" s="46"/>
      <c r="AG87" s="49"/>
      <c r="AH87" s="46">
        <v>0</v>
      </c>
      <c r="AI87" s="46"/>
      <c r="AJ87" s="46">
        <v>0</v>
      </c>
      <c r="AK87" s="3"/>
      <c r="AL87" s="46">
        <v>0</v>
      </c>
      <c r="AM87" s="46"/>
      <c r="AN87" s="49"/>
      <c r="AO87" s="46">
        <v>0</v>
      </c>
      <c r="AP87" s="46"/>
      <c r="AQ87" s="46">
        <v>0</v>
      </c>
      <c r="AR87" s="3"/>
      <c r="AS87" s="46">
        <v>0</v>
      </c>
      <c r="AT87" s="46"/>
      <c r="AU87" s="49"/>
      <c r="AV87" s="46">
        <v>0</v>
      </c>
      <c r="AW87" s="46"/>
      <c r="AX87" s="46">
        <v>0</v>
      </c>
      <c r="AY87" s="3"/>
      <c r="AZ87" s="46">
        <v>0</v>
      </c>
      <c r="BA87" s="46"/>
      <c r="BB87" s="38"/>
      <c r="BC87" s="46">
        <v>0</v>
      </c>
      <c r="BD87" s="46"/>
      <c r="BE87" s="3"/>
      <c r="BF87" s="3"/>
      <c r="BG87" s="46"/>
      <c r="BH87" s="3"/>
      <c r="BI87" s="53"/>
      <c r="BJ87" s="46">
        <v>0</v>
      </c>
      <c r="BK87" s="46"/>
      <c r="BL87" s="3">
        <v>0</v>
      </c>
      <c r="BM87" s="3"/>
      <c r="BN87" s="46"/>
      <c r="BO87" s="3"/>
      <c r="BP87" s="33"/>
      <c r="BQ87" s="46">
        <v>0</v>
      </c>
      <c r="BR87" s="46"/>
      <c r="BS87" s="3">
        <v>0</v>
      </c>
      <c r="BT87" s="3"/>
      <c r="BU87" s="46"/>
      <c r="BV87" s="46"/>
      <c r="BW87" s="46"/>
      <c r="BX87" s="1"/>
      <c r="BY87" s="46">
        <v>0</v>
      </c>
      <c r="BZ87" s="46"/>
      <c r="CA87" s="3">
        <v>0</v>
      </c>
      <c r="CB87" s="46"/>
      <c r="CC87" s="46"/>
      <c r="CD87" s="46"/>
      <c r="CE87" s="46"/>
      <c r="CF87" s="1"/>
      <c r="CG87" s="46" t="s">
        <v>2513</v>
      </c>
      <c r="CH87" s="46" t="s">
        <v>315</v>
      </c>
      <c r="CI87" s="3" t="s">
        <v>1113</v>
      </c>
      <c r="CJ87" s="3"/>
      <c r="CK87" s="46"/>
      <c r="CL87" s="46"/>
      <c r="CM87" s="46"/>
      <c r="CN87" s="46"/>
      <c r="CO87" s="46" t="s">
        <v>371</v>
      </c>
      <c r="CP87" s="46"/>
      <c r="CQ87" s="46" t="s">
        <v>315</v>
      </c>
      <c r="CR87" s="3" t="s">
        <v>1271</v>
      </c>
      <c r="CS87" s="46"/>
      <c r="CT87" s="46" t="s">
        <v>315</v>
      </c>
      <c r="CU87" s="3"/>
      <c r="CV87" s="12" t="s">
        <v>371</v>
      </c>
      <c r="CW87" s="12">
        <v>0</v>
      </c>
      <c r="CX87" s="12"/>
      <c r="CY87" s="3" t="s">
        <v>1433</v>
      </c>
      <c r="CZ87" s="12"/>
      <c r="DA87" s="12">
        <v>0</v>
      </c>
      <c r="DB87" s="46"/>
      <c r="DC87" s="12">
        <v>0</v>
      </c>
      <c r="DD87" s="12">
        <v>0</v>
      </c>
      <c r="DE87" s="12" t="s">
        <v>371</v>
      </c>
      <c r="DF87" s="12"/>
      <c r="DG87" s="12"/>
      <c r="DH87" s="3" t="s">
        <v>1624</v>
      </c>
      <c r="DI87" s="12"/>
      <c r="DJ87" s="12"/>
      <c r="DK87" s="46"/>
      <c r="DL87" s="46"/>
      <c r="DM87" s="46"/>
      <c r="DN87" s="12" t="s">
        <v>2226</v>
      </c>
      <c r="DO87" s="46" t="s">
        <v>2513</v>
      </c>
      <c r="DP87" s="46"/>
      <c r="DQ87" s="12" t="s">
        <v>2227</v>
      </c>
      <c r="DR87" s="17" t="s">
        <v>2079</v>
      </c>
      <c r="DS87" s="5">
        <v>0</v>
      </c>
      <c r="DT87" s="5"/>
      <c r="DV87" s="5">
        <f t="shared" si="0"/>
        <v>0</v>
      </c>
      <c r="DW87" s="5">
        <f t="shared" si="1"/>
        <v>2</v>
      </c>
      <c r="DX87" s="363"/>
    </row>
    <row r="88" spans="1:130" s="16" customFormat="1" ht="30" hidden="1" customHeight="1" x14ac:dyDescent="0.25">
      <c r="A88" s="12">
        <f>ROW()-23</f>
        <v>65</v>
      </c>
      <c r="B88" s="12">
        <f>COUNTIF($E$24:E88,E88)</f>
        <v>10</v>
      </c>
      <c r="C88" s="39" t="s">
        <v>25</v>
      </c>
      <c r="D88" s="12" t="str">
        <f>VLOOKUP(C88,'[1]XET CUOI NAM'!$D$9:$E$332,2,0)</f>
        <v>01009019</v>
      </c>
      <c r="E88" s="12" t="s">
        <v>2036</v>
      </c>
      <c r="F88" s="12" t="s">
        <v>380</v>
      </c>
      <c r="G88" s="49"/>
      <c r="H88" s="46"/>
      <c r="I88" s="46"/>
      <c r="J88" s="3"/>
      <c r="K88" s="46"/>
      <c r="L88" s="46"/>
      <c r="M88" s="49"/>
      <c r="N88" s="46"/>
      <c r="O88" s="46"/>
      <c r="P88" s="3"/>
      <c r="Q88" s="46"/>
      <c r="R88" s="46"/>
      <c r="S88" s="49"/>
      <c r="T88" s="46">
        <v>0</v>
      </c>
      <c r="U88" s="46"/>
      <c r="V88" s="46">
        <v>0</v>
      </c>
      <c r="W88" s="3"/>
      <c r="X88" s="46">
        <v>0</v>
      </c>
      <c r="Y88" s="46"/>
      <c r="Z88" s="49"/>
      <c r="AA88" s="46">
        <v>0</v>
      </c>
      <c r="AB88" s="46"/>
      <c r="AC88" s="46">
        <v>0</v>
      </c>
      <c r="AD88" s="3"/>
      <c r="AE88" s="46">
        <v>0</v>
      </c>
      <c r="AF88" s="46"/>
      <c r="AG88" s="49"/>
      <c r="AH88" s="46">
        <v>0</v>
      </c>
      <c r="AI88" s="46"/>
      <c r="AJ88" s="46">
        <v>0</v>
      </c>
      <c r="AK88" s="3"/>
      <c r="AL88" s="46">
        <v>0</v>
      </c>
      <c r="AM88" s="46"/>
      <c r="AN88" s="49"/>
      <c r="AO88" s="46">
        <v>0</v>
      </c>
      <c r="AP88" s="46"/>
      <c r="AQ88" s="46">
        <v>0</v>
      </c>
      <c r="AR88" s="3"/>
      <c r="AS88" s="46">
        <v>0</v>
      </c>
      <c r="AT88" s="46"/>
      <c r="AU88" s="49"/>
      <c r="AV88" s="46">
        <v>0</v>
      </c>
      <c r="AW88" s="46"/>
      <c r="AX88" s="46">
        <v>0</v>
      </c>
      <c r="AY88" s="3"/>
      <c r="AZ88" s="46">
        <v>0</v>
      </c>
      <c r="BA88" s="46"/>
      <c r="BB88" s="38"/>
      <c r="BC88" s="46">
        <v>0</v>
      </c>
      <c r="BD88" s="46"/>
      <c r="BE88" s="3"/>
      <c r="BF88" s="3"/>
      <c r="BG88" s="46"/>
      <c r="BH88" s="3"/>
      <c r="BI88" s="53"/>
      <c r="BJ88" s="46">
        <v>0</v>
      </c>
      <c r="BK88" s="46"/>
      <c r="BL88" s="3">
        <v>0</v>
      </c>
      <c r="BM88" s="3"/>
      <c r="BN88" s="46"/>
      <c r="BO88" s="3"/>
      <c r="BP88" s="33"/>
      <c r="BQ88" s="46">
        <v>0</v>
      </c>
      <c r="BR88" s="46"/>
      <c r="BS88" s="3">
        <v>0</v>
      </c>
      <c r="BT88" s="3"/>
      <c r="BU88" s="46"/>
      <c r="BV88" s="46"/>
      <c r="BW88" s="46"/>
      <c r="BX88" s="1"/>
      <c r="BY88" s="46">
        <v>0</v>
      </c>
      <c r="BZ88" s="46">
        <v>0</v>
      </c>
      <c r="CA88" s="3" t="s">
        <v>973</v>
      </c>
      <c r="CB88" s="46"/>
      <c r="CC88" s="46"/>
      <c r="CD88" s="46"/>
      <c r="CE88" s="46"/>
      <c r="CF88" s="1"/>
      <c r="CG88" s="46">
        <v>0</v>
      </c>
      <c r="CH88" s="46">
        <v>0</v>
      </c>
      <c r="CI88" s="3" t="s">
        <v>1114</v>
      </c>
      <c r="CJ88" s="3"/>
      <c r="CK88" s="46"/>
      <c r="CL88" s="46"/>
      <c r="CM88" s="46"/>
      <c r="CN88" s="46"/>
      <c r="CO88" s="46" t="s">
        <v>371</v>
      </c>
      <c r="CP88" s="46"/>
      <c r="CQ88" s="46"/>
      <c r="CR88" s="3">
        <v>0</v>
      </c>
      <c r="CS88" s="46"/>
      <c r="CT88" s="46">
        <v>0</v>
      </c>
      <c r="CU88" s="3"/>
      <c r="CV88" s="12" t="s">
        <v>371</v>
      </c>
      <c r="CW88" s="12">
        <v>0</v>
      </c>
      <c r="CX88" s="12" t="s">
        <v>315</v>
      </c>
      <c r="CY88" s="3" t="s">
        <v>1434</v>
      </c>
      <c r="CZ88" s="12">
        <v>0</v>
      </c>
      <c r="DA88" s="12">
        <v>0</v>
      </c>
      <c r="DB88" s="46"/>
      <c r="DC88" s="12">
        <v>0</v>
      </c>
      <c r="DD88" s="12">
        <v>0</v>
      </c>
      <c r="DE88" s="12" t="s">
        <v>371</v>
      </c>
      <c r="DF88" s="12"/>
      <c r="DG88" s="12"/>
      <c r="DH88" s="3" t="s">
        <v>1625</v>
      </c>
      <c r="DI88" s="12"/>
      <c r="DJ88" s="12"/>
      <c r="DK88" s="46"/>
      <c r="DL88" s="46"/>
      <c r="DM88" s="46"/>
      <c r="DN88" s="12" t="s">
        <v>2226</v>
      </c>
      <c r="DO88" s="46" t="s">
        <v>2513</v>
      </c>
      <c r="DP88" s="46"/>
      <c r="DQ88" s="12">
        <v>0</v>
      </c>
      <c r="DR88" s="5"/>
      <c r="DS88" s="5">
        <v>0</v>
      </c>
      <c r="DT88" s="194"/>
      <c r="DV88" s="5">
        <f t="shared" ref="DV88:DV151" si="4">COUNTIF(G88:DT88,"BK")</f>
        <v>0</v>
      </c>
      <c r="DW88" s="5">
        <f t="shared" ref="DW88:DW151" si="5">COUNTIF(G88:DT88,"CS")</f>
        <v>1</v>
      </c>
      <c r="DX88" s="364"/>
    </row>
    <row r="89" spans="1:130" s="9" customFormat="1" ht="30" hidden="1" customHeight="1" x14ac:dyDescent="0.25">
      <c r="A89" s="12">
        <f>IF(C89="","",SUBTOTAL(3,$D$24:D89))</f>
        <v>10</v>
      </c>
      <c r="B89" s="12">
        <f>COUNTIF($E$24:E89,E89)</f>
        <v>11</v>
      </c>
      <c r="C89" s="39" t="s">
        <v>24</v>
      </c>
      <c r="D89" s="12" t="str">
        <f>VLOOKUP(C89,'[1]XET CUOI NAM'!$D$9:$E$332,2,0)</f>
        <v>01009011</v>
      </c>
      <c r="E89" s="12" t="s">
        <v>2036</v>
      </c>
      <c r="F89" s="12" t="s">
        <v>380</v>
      </c>
      <c r="G89" s="49"/>
      <c r="H89" s="46"/>
      <c r="I89" s="46"/>
      <c r="J89" s="3"/>
      <c r="K89" s="46"/>
      <c r="L89" s="46"/>
      <c r="M89" s="49"/>
      <c r="N89" s="46"/>
      <c r="O89" s="46"/>
      <c r="P89" s="3"/>
      <c r="Q89" s="46"/>
      <c r="R89" s="46"/>
      <c r="S89" s="49"/>
      <c r="T89" s="46">
        <v>0</v>
      </c>
      <c r="U89" s="46"/>
      <c r="V89" s="46">
        <v>0</v>
      </c>
      <c r="W89" s="3"/>
      <c r="X89" s="46">
        <v>0</v>
      </c>
      <c r="Y89" s="46"/>
      <c r="Z89" s="49"/>
      <c r="AA89" s="46">
        <v>0</v>
      </c>
      <c r="AB89" s="46"/>
      <c r="AC89" s="46">
        <v>0</v>
      </c>
      <c r="AD89" s="3"/>
      <c r="AE89" s="46">
        <v>0</v>
      </c>
      <c r="AF89" s="46"/>
      <c r="AG89" s="49"/>
      <c r="AH89" s="46">
        <v>0</v>
      </c>
      <c r="AI89" s="46"/>
      <c r="AJ89" s="46">
        <v>0</v>
      </c>
      <c r="AK89" s="3"/>
      <c r="AL89" s="46">
        <v>0</v>
      </c>
      <c r="AM89" s="46"/>
      <c r="AN89" s="49"/>
      <c r="AO89" s="46">
        <v>0</v>
      </c>
      <c r="AP89" s="46"/>
      <c r="AQ89" s="46">
        <v>0</v>
      </c>
      <c r="AR89" s="3"/>
      <c r="AS89" s="46">
        <v>0</v>
      </c>
      <c r="AT89" s="46"/>
      <c r="AU89" s="49"/>
      <c r="AV89" s="46">
        <v>0</v>
      </c>
      <c r="AW89" s="46"/>
      <c r="AX89" s="46">
        <v>0</v>
      </c>
      <c r="AY89" s="3"/>
      <c r="AZ89" s="46">
        <v>0</v>
      </c>
      <c r="BA89" s="46"/>
      <c r="BB89" s="38"/>
      <c r="BC89" s="46">
        <v>0</v>
      </c>
      <c r="BD89" s="46"/>
      <c r="BE89" s="3"/>
      <c r="BF89" s="3"/>
      <c r="BG89" s="46"/>
      <c r="BH89" s="3"/>
      <c r="BI89" s="53"/>
      <c r="BJ89" s="46">
        <v>0</v>
      </c>
      <c r="BK89" s="46"/>
      <c r="BL89" s="3">
        <v>0</v>
      </c>
      <c r="BM89" s="3"/>
      <c r="BN89" s="46"/>
      <c r="BO89" s="3"/>
      <c r="BP89" s="33"/>
      <c r="BQ89" s="46">
        <v>0</v>
      </c>
      <c r="BR89" s="46"/>
      <c r="BS89" s="3">
        <v>0</v>
      </c>
      <c r="BT89" s="3"/>
      <c r="BU89" s="46"/>
      <c r="BV89" s="46"/>
      <c r="BW89" s="46"/>
      <c r="BX89" s="1"/>
      <c r="BY89" s="46">
        <v>0</v>
      </c>
      <c r="BZ89" s="46">
        <v>0</v>
      </c>
      <c r="CA89" s="3" t="s">
        <v>974</v>
      </c>
      <c r="CB89" s="46"/>
      <c r="CC89" s="46"/>
      <c r="CD89" s="46"/>
      <c r="CE89" s="46"/>
      <c r="CF89" s="1"/>
      <c r="CG89" s="46">
        <v>0</v>
      </c>
      <c r="CH89" s="46">
        <v>0</v>
      </c>
      <c r="CI89" s="3" t="s">
        <v>1115</v>
      </c>
      <c r="CJ89" s="3"/>
      <c r="CK89" s="46"/>
      <c r="CL89" s="46"/>
      <c r="CM89" s="46"/>
      <c r="CN89" s="46"/>
      <c r="CO89" s="46" t="s">
        <v>371</v>
      </c>
      <c r="CP89" s="46"/>
      <c r="CQ89" s="46"/>
      <c r="CR89" s="3">
        <v>0</v>
      </c>
      <c r="CS89" s="46"/>
      <c r="CT89" s="46">
        <v>0</v>
      </c>
      <c r="CU89" s="3"/>
      <c r="CV89" s="12" t="s">
        <v>371</v>
      </c>
      <c r="CW89" s="12">
        <v>0</v>
      </c>
      <c r="CX89" s="12"/>
      <c r="CY89" s="3" t="s">
        <v>1435</v>
      </c>
      <c r="CZ89" s="12">
        <v>0</v>
      </c>
      <c r="DA89" s="12">
        <v>0</v>
      </c>
      <c r="DB89" s="46"/>
      <c r="DC89" s="12">
        <v>0</v>
      </c>
      <c r="DD89" s="12">
        <v>0</v>
      </c>
      <c r="DE89" s="12" t="s">
        <v>371</v>
      </c>
      <c r="DF89" s="46" t="s">
        <v>2513</v>
      </c>
      <c r="DG89" s="12" t="s">
        <v>2227</v>
      </c>
      <c r="DH89" s="3" t="s">
        <v>1626</v>
      </c>
      <c r="DI89" s="12"/>
      <c r="DJ89" s="12"/>
      <c r="DK89" s="46"/>
      <c r="DL89" s="46"/>
      <c r="DM89" s="46"/>
      <c r="DN89" s="12" t="s">
        <v>2227</v>
      </c>
      <c r="DO89" s="12">
        <v>0</v>
      </c>
      <c r="DP89" s="12"/>
      <c r="DQ89" s="12"/>
      <c r="DR89" s="17" t="s">
        <v>2080</v>
      </c>
      <c r="DS89" s="5">
        <v>0</v>
      </c>
      <c r="DT89" s="5"/>
      <c r="DV89" s="5">
        <f t="shared" si="4"/>
        <v>0</v>
      </c>
      <c r="DW89" s="5">
        <f t="shared" si="5"/>
        <v>1</v>
      </c>
      <c r="DX89" s="363"/>
    </row>
    <row r="90" spans="1:130" s="9" customFormat="1" ht="30" hidden="1" customHeight="1" x14ac:dyDescent="0.25">
      <c r="A90" s="12">
        <f>ROW()-23</f>
        <v>67</v>
      </c>
      <c r="B90" s="12">
        <f>COUNTIF($E$24:E90,E90)</f>
        <v>12</v>
      </c>
      <c r="C90" s="39" t="s">
        <v>26</v>
      </c>
      <c r="D90" s="12" t="str">
        <f>VLOOKUP(C90,'[1]XET CUOI NAM'!$D$9:$E$332,2,0)</f>
        <v>01009028</v>
      </c>
      <c r="E90" s="12" t="s">
        <v>2036</v>
      </c>
      <c r="F90" s="12" t="s">
        <v>380</v>
      </c>
      <c r="G90" s="49"/>
      <c r="H90" s="46"/>
      <c r="I90" s="46"/>
      <c r="J90" s="3"/>
      <c r="K90" s="46"/>
      <c r="L90" s="46"/>
      <c r="M90" s="49"/>
      <c r="N90" s="46"/>
      <c r="O90" s="46"/>
      <c r="P90" s="3"/>
      <c r="Q90" s="46"/>
      <c r="R90" s="46"/>
      <c r="S90" s="49"/>
      <c r="T90" s="46">
        <v>0</v>
      </c>
      <c r="U90" s="46"/>
      <c r="V90" s="46">
        <v>0</v>
      </c>
      <c r="W90" s="3"/>
      <c r="X90" s="46">
        <v>0</v>
      </c>
      <c r="Y90" s="46"/>
      <c r="Z90" s="49"/>
      <c r="AA90" s="46">
        <v>0</v>
      </c>
      <c r="AB90" s="46"/>
      <c r="AC90" s="46">
        <v>0</v>
      </c>
      <c r="AD90" s="3"/>
      <c r="AE90" s="46">
        <v>0</v>
      </c>
      <c r="AF90" s="46"/>
      <c r="AG90" s="49"/>
      <c r="AH90" s="46">
        <v>0</v>
      </c>
      <c r="AI90" s="46"/>
      <c r="AJ90" s="46">
        <v>0</v>
      </c>
      <c r="AK90" s="3"/>
      <c r="AL90" s="46">
        <v>0</v>
      </c>
      <c r="AM90" s="46"/>
      <c r="AN90" s="49"/>
      <c r="AO90" s="46">
        <v>0</v>
      </c>
      <c r="AP90" s="46"/>
      <c r="AQ90" s="46">
        <v>0</v>
      </c>
      <c r="AR90" s="3"/>
      <c r="AS90" s="46">
        <v>0</v>
      </c>
      <c r="AT90" s="46"/>
      <c r="AU90" s="49"/>
      <c r="AV90" s="46">
        <v>0</v>
      </c>
      <c r="AW90" s="46"/>
      <c r="AX90" s="46">
        <v>0</v>
      </c>
      <c r="AY90" s="3"/>
      <c r="AZ90" s="46">
        <v>0</v>
      </c>
      <c r="BA90" s="46"/>
      <c r="BB90" s="38"/>
      <c r="BC90" s="46">
        <v>0</v>
      </c>
      <c r="BD90" s="46"/>
      <c r="BE90" s="3">
        <v>0</v>
      </c>
      <c r="BF90" s="3"/>
      <c r="BG90" s="46"/>
      <c r="BH90" s="3"/>
      <c r="BI90" s="53"/>
      <c r="BJ90" s="46">
        <v>0</v>
      </c>
      <c r="BK90" s="46"/>
      <c r="BL90" s="3">
        <v>0</v>
      </c>
      <c r="BM90" s="3"/>
      <c r="BN90" s="46"/>
      <c r="BO90" s="3"/>
      <c r="BP90" s="33"/>
      <c r="BQ90" s="46">
        <v>0</v>
      </c>
      <c r="BR90" s="46"/>
      <c r="BS90" s="3">
        <v>0</v>
      </c>
      <c r="BT90" s="3"/>
      <c r="BU90" s="46"/>
      <c r="BV90" s="46"/>
      <c r="BW90" s="46"/>
      <c r="BX90" s="2"/>
      <c r="BY90" s="46">
        <v>0</v>
      </c>
      <c r="BZ90" s="46"/>
      <c r="CA90" s="3">
        <v>0</v>
      </c>
      <c r="CB90" s="46"/>
      <c r="CC90" s="46"/>
      <c r="CD90" s="46"/>
      <c r="CE90" s="46"/>
      <c r="CF90" s="2"/>
      <c r="CG90" s="46">
        <v>0</v>
      </c>
      <c r="CH90" s="46"/>
      <c r="CI90" s="3">
        <v>0</v>
      </c>
      <c r="CJ90" s="3"/>
      <c r="CK90" s="46"/>
      <c r="CL90" s="46"/>
      <c r="CM90" s="46"/>
      <c r="CN90" s="46"/>
      <c r="CO90" s="46" t="s">
        <v>371</v>
      </c>
      <c r="CP90" s="46"/>
      <c r="CQ90" s="46"/>
      <c r="CR90" s="3">
        <v>0</v>
      </c>
      <c r="CS90" s="46"/>
      <c r="CT90" s="46">
        <v>0</v>
      </c>
      <c r="CU90" s="3"/>
      <c r="CV90" s="12" t="s">
        <v>431</v>
      </c>
      <c r="CW90" s="12">
        <v>0</v>
      </c>
      <c r="CX90" s="12"/>
      <c r="CY90" s="3" t="s">
        <v>1436</v>
      </c>
      <c r="CZ90" s="12">
        <v>0</v>
      </c>
      <c r="DA90" s="12">
        <v>0</v>
      </c>
      <c r="DB90" s="46"/>
      <c r="DC90" s="12">
        <v>0</v>
      </c>
      <c r="DD90" s="12">
        <v>0</v>
      </c>
      <c r="DE90" s="12" t="s">
        <v>431</v>
      </c>
      <c r="DF90" s="12"/>
      <c r="DG90" s="12"/>
      <c r="DH90" s="3" t="s">
        <v>1627</v>
      </c>
      <c r="DI90" s="12"/>
      <c r="DJ90" s="12"/>
      <c r="DK90" s="46"/>
      <c r="DL90" s="46"/>
      <c r="DM90" s="46"/>
      <c r="DN90" s="12" t="s">
        <v>2227</v>
      </c>
      <c r="DO90" s="12">
        <v>0</v>
      </c>
      <c r="DP90" s="12"/>
      <c r="DQ90" s="12">
        <v>0</v>
      </c>
      <c r="DR90" s="5"/>
      <c r="DS90" s="5">
        <v>0</v>
      </c>
      <c r="DT90" s="5"/>
      <c r="DV90" s="5">
        <f t="shared" si="4"/>
        <v>0</v>
      </c>
      <c r="DW90" s="5">
        <f t="shared" si="5"/>
        <v>0</v>
      </c>
      <c r="DX90" s="363"/>
    </row>
    <row r="91" spans="1:130" s="9" customFormat="1" ht="30" hidden="1" customHeight="1" x14ac:dyDescent="0.25">
      <c r="A91" s="12">
        <f>IF(C91="","",SUBTOTAL(3,$D$24:D91))</f>
        <v>10</v>
      </c>
      <c r="B91" s="12">
        <f>COUNTIF($E$24:E91,E91)</f>
        <v>13</v>
      </c>
      <c r="C91" s="39" t="s">
        <v>27</v>
      </c>
      <c r="D91" s="12" t="str">
        <f>VLOOKUP(C91,'[1]XET CUOI NAM'!$D$9:$E$332,2,0)</f>
        <v>01009026</v>
      </c>
      <c r="E91" s="12" t="s">
        <v>2036</v>
      </c>
      <c r="F91" s="12" t="s">
        <v>380</v>
      </c>
      <c r="G91" s="49"/>
      <c r="H91" s="46"/>
      <c r="I91" s="46"/>
      <c r="J91" s="3"/>
      <c r="K91" s="46"/>
      <c r="L91" s="46"/>
      <c r="M91" s="49"/>
      <c r="N91" s="46"/>
      <c r="O91" s="46"/>
      <c r="P91" s="3"/>
      <c r="Q91" s="46"/>
      <c r="R91" s="46"/>
      <c r="S91" s="49"/>
      <c r="T91" s="46"/>
      <c r="U91" s="46"/>
      <c r="V91" s="46"/>
      <c r="W91" s="3"/>
      <c r="X91" s="46"/>
      <c r="Y91" s="46"/>
      <c r="Z91" s="49"/>
      <c r="AA91" s="46"/>
      <c r="AB91" s="46"/>
      <c r="AC91" s="46"/>
      <c r="AD91" s="3"/>
      <c r="AE91" s="46"/>
      <c r="AF91" s="46"/>
      <c r="AG91" s="49"/>
      <c r="AH91" s="46"/>
      <c r="AI91" s="46"/>
      <c r="AJ91" s="46"/>
      <c r="AK91" s="3"/>
      <c r="AL91" s="46"/>
      <c r="AM91" s="46"/>
      <c r="AN91" s="49"/>
      <c r="AO91" s="46"/>
      <c r="AP91" s="46"/>
      <c r="AQ91" s="46"/>
      <c r="AR91" s="3"/>
      <c r="AS91" s="46"/>
      <c r="AT91" s="46"/>
      <c r="AU91" s="49"/>
      <c r="AV91" s="46"/>
      <c r="AW91" s="46"/>
      <c r="AX91" s="46"/>
      <c r="AY91" s="3"/>
      <c r="AZ91" s="46"/>
      <c r="BA91" s="46"/>
      <c r="BB91" s="38"/>
      <c r="BC91" s="46"/>
      <c r="BD91" s="46"/>
      <c r="BE91" s="3"/>
      <c r="BF91" s="3"/>
      <c r="BG91" s="46"/>
      <c r="BH91" s="3"/>
      <c r="BI91" s="53"/>
      <c r="BJ91" s="46"/>
      <c r="BK91" s="46"/>
      <c r="BL91" s="3"/>
      <c r="BM91" s="3"/>
      <c r="BN91" s="46"/>
      <c r="BO91" s="3"/>
      <c r="BP91" s="33"/>
      <c r="BQ91" s="46"/>
      <c r="BR91" s="46" t="s">
        <v>315</v>
      </c>
      <c r="BS91" s="3"/>
      <c r="BT91" s="3"/>
      <c r="BU91" s="46"/>
      <c r="BV91" s="46"/>
      <c r="BW91" s="46"/>
      <c r="BX91" s="55"/>
      <c r="BY91" s="46"/>
      <c r="BZ91" s="46" t="s">
        <v>315</v>
      </c>
      <c r="CA91" s="3"/>
      <c r="CB91" s="46"/>
      <c r="CC91" s="46"/>
      <c r="CD91" s="46"/>
      <c r="CE91" s="46"/>
      <c r="CF91" s="55"/>
      <c r="CG91" s="46"/>
      <c r="CH91" s="46"/>
      <c r="CI91" s="3"/>
      <c r="CJ91" s="3"/>
      <c r="CK91" s="46"/>
      <c r="CL91" s="46"/>
      <c r="CM91" s="46"/>
      <c r="CN91" s="46"/>
      <c r="CO91" s="46"/>
      <c r="CP91" s="46"/>
      <c r="CQ91" s="46"/>
      <c r="CR91" s="3"/>
      <c r="CS91" s="46"/>
      <c r="CT91" s="46">
        <v>0</v>
      </c>
      <c r="CU91" s="3"/>
      <c r="CV91" s="12" t="s">
        <v>371</v>
      </c>
      <c r="CW91" s="12">
        <v>0</v>
      </c>
      <c r="CX91" s="12" t="s">
        <v>315</v>
      </c>
      <c r="CY91" s="3" t="s">
        <v>1437</v>
      </c>
      <c r="CZ91" s="12">
        <v>0</v>
      </c>
      <c r="DA91" s="12">
        <v>0</v>
      </c>
      <c r="DB91" s="46"/>
      <c r="DC91" s="12">
        <v>0</v>
      </c>
      <c r="DD91" s="12">
        <v>0</v>
      </c>
      <c r="DE91" s="12" t="s">
        <v>371</v>
      </c>
      <c r="DF91" s="46" t="s">
        <v>2513</v>
      </c>
      <c r="DG91" s="12" t="s">
        <v>2227</v>
      </c>
      <c r="DH91" s="3" t="s">
        <v>1628</v>
      </c>
      <c r="DI91" s="12"/>
      <c r="DJ91" s="203" t="s">
        <v>315</v>
      </c>
      <c r="DK91" s="46"/>
      <c r="DL91" s="46"/>
      <c r="DM91" s="46"/>
      <c r="DN91" s="12" t="s">
        <v>2226</v>
      </c>
      <c r="DO91" s="46" t="s">
        <v>2513</v>
      </c>
      <c r="DP91" s="46"/>
      <c r="DQ91" s="12"/>
      <c r="DR91" s="17" t="s">
        <v>2081</v>
      </c>
      <c r="DS91" s="5"/>
      <c r="DT91" s="5"/>
      <c r="DV91" s="5">
        <f t="shared" si="4"/>
        <v>0</v>
      </c>
      <c r="DW91" s="5">
        <f t="shared" si="5"/>
        <v>2</v>
      </c>
      <c r="DX91" s="363"/>
    </row>
    <row r="92" spans="1:130" s="16" customFormat="1" ht="30" hidden="1" customHeight="1" x14ac:dyDescent="0.25">
      <c r="A92" s="12">
        <f>ROW()-23</f>
        <v>69</v>
      </c>
      <c r="B92" s="12">
        <f>COUNTIF($E$24:E92,E92)</f>
        <v>14</v>
      </c>
      <c r="C92" s="21" t="s">
        <v>53</v>
      </c>
      <c r="D92" s="12" t="str">
        <f>VLOOKUP(C92,'[1]XET CUOI NAM'!$D$9:$E$332,2,0)</f>
        <v>01007003</v>
      </c>
      <c r="E92" s="12" t="s">
        <v>2036</v>
      </c>
      <c r="F92" s="12" t="s">
        <v>380</v>
      </c>
      <c r="G92" s="49"/>
      <c r="H92" s="46"/>
      <c r="I92" s="46"/>
      <c r="J92" s="3"/>
      <c r="K92" s="46"/>
      <c r="L92" s="46"/>
      <c r="M92" s="49"/>
      <c r="N92" s="46"/>
      <c r="O92" s="46"/>
      <c r="P92" s="3"/>
      <c r="Q92" s="46"/>
      <c r="R92" s="46"/>
      <c r="S92" s="49"/>
      <c r="T92" s="46">
        <v>0</v>
      </c>
      <c r="U92" s="46"/>
      <c r="V92" s="46">
        <v>0</v>
      </c>
      <c r="W92" s="3"/>
      <c r="X92" s="46">
        <v>0</v>
      </c>
      <c r="Y92" s="46"/>
      <c r="Z92" s="49"/>
      <c r="AA92" s="46">
        <v>0</v>
      </c>
      <c r="AB92" s="46"/>
      <c r="AC92" s="46">
        <v>0</v>
      </c>
      <c r="AD92" s="3"/>
      <c r="AE92" s="46">
        <v>0</v>
      </c>
      <c r="AF92" s="46"/>
      <c r="AG92" s="49"/>
      <c r="AH92" s="46">
        <v>0</v>
      </c>
      <c r="AI92" s="46"/>
      <c r="AJ92" s="46">
        <v>0</v>
      </c>
      <c r="AK92" s="3"/>
      <c r="AL92" s="46">
        <v>0</v>
      </c>
      <c r="AM92" s="46"/>
      <c r="AN92" s="49"/>
      <c r="AO92" s="46">
        <v>0</v>
      </c>
      <c r="AP92" s="46"/>
      <c r="AQ92" s="46">
        <v>0</v>
      </c>
      <c r="AR92" s="3"/>
      <c r="AS92" s="46">
        <v>0</v>
      </c>
      <c r="AT92" s="46"/>
      <c r="AU92" s="49"/>
      <c r="AV92" s="46">
        <v>0</v>
      </c>
      <c r="AW92" s="46"/>
      <c r="AX92" s="46">
        <v>0</v>
      </c>
      <c r="AY92" s="3"/>
      <c r="AZ92" s="46">
        <v>0</v>
      </c>
      <c r="BA92" s="46"/>
      <c r="BB92" s="41"/>
      <c r="BC92" s="46" t="s">
        <v>2513</v>
      </c>
      <c r="BD92" s="46" t="s">
        <v>346</v>
      </c>
      <c r="BE92" s="3" t="s">
        <v>597</v>
      </c>
      <c r="BF92" s="3"/>
      <c r="BG92" s="46"/>
      <c r="BH92" s="3"/>
      <c r="BI92" s="62"/>
      <c r="BJ92" s="46">
        <v>0</v>
      </c>
      <c r="BK92" s="46"/>
      <c r="BL92" s="3" t="s">
        <v>784</v>
      </c>
      <c r="BM92" s="3"/>
      <c r="BN92" s="46"/>
      <c r="BO92" s="3"/>
      <c r="BP92" s="33"/>
      <c r="BQ92" s="46">
        <v>0</v>
      </c>
      <c r="BR92" s="46"/>
      <c r="BS92" s="3">
        <v>0</v>
      </c>
      <c r="BT92" s="3"/>
      <c r="BU92" s="46"/>
      <c r="BV92" s="46"/>
      <c r="BW92" s="46"/>
      <c r="BX92" s="2"/>
      <c r="BY92" s="46">
        <v>0</v>
      </c>
      <c r="BZ92" s="46"/>
      <c r="CA92" s="3">
        <v>0</v>
      </c>
      <c r="CB92" s="46"/>
      <c r="CC92" s="46"/>
      <c r="CD92" s="46"/>
      <c r="CE92" s="46"/>
      <c r="CF92" s="2"/>
      <c r="CG92" s="46">
        <v>0</v>
      </c>
      <c r="CH92" s="46"/>
      <c r="CI92" s="3">
        <v>0</v>
      </c>
      <c r="CJ92" s="3"/>
      <c r="CK92" s="46"/>
      <c r="CL92" s="46"/>
      <c r="CM92" s="46"/>
      <c r="CN92" s="46"/>
      <c r="CO92" s="46" t="s">
        <v>371</v>
      </c>
      <c r="CP92" s="46"/>
      <c r="CQ92" s="46"/>
      <c r="CR92" s="3" t="s">
        <v>1272</v>
      </c>
      <c r="CS92" s="46"/>
      <c r="CT92" s="46">
        <v>0</v>
      </c>
      <c r="CU92" s="3"/>
      <c r="CV92" s="12" t="s">
        <v>431</v>
      </c>
      <c r="CW92" s="12">
        <v>0</v>
      </c>
      <c r="CX92" s="12"/>
      <c r="CY92" s="3"/>
      <c r="CZ92" s="12">
        <v>0</v>
      </c>
      <c r="DA92" s="12">
        <v>0</v>
      </c>
      <c r="DB92" s="46"/>
      <c r="DC92" s="12">
        <v>0</v>
      </c>
      <c r="DD92" s="12">
        <v>0</v>
      </c>
      <c r="DE92" s="12" t="s">
        <v>431</v>
      </c>
      <c r="DF92" s="12"/>
      <c r="DG92" s="12"/>
      <c r="DH92" s="3" t="s">
        <v>1629</v>
      </c>
      <c r="DI92" s="12"/>
      <c r="DJ92" s="12"/>
      <c r="DK92" s="46"/>
      <c r="DL92" s="46"/>
      <c r="DM92" s="46"/>
      <c r="DN92" s="12" t="s">
        <v>2227</v>
      </c>
      <c r="DO92" s="12">
        <v>0</v>
      </c>
      <c r="DP92" s="12"/>
      <c r="DQ92" s="12">
        <v>0</v>
      </c>
      <c r="DR92" s="5"/>
      <c r="DS92" s="5">
        <v>0</v>
      </c>
      <c r="DT92" s="194"/>
      <c r="DV92" s="5">
        <f t="shared" si="4"/>
        <v>0</v>
      </c>
      <c r="DW92" s="5">
        <f t="shared" si="5"/>
        <v>1</v>
      </c>
      <c r="DX92" s="364"/>
    </row>
    <row r="93" spans="1:130" s="16" customFormat="1" ht="30" hidden="1" customHeight="1" x14ac:dyDescent="0.25">
      <c r="A93" s="12">
        <f>ROW()-23</f>
        <v>70</v>
      </c>
      <c r="B93" s="12">
        <f>COUNTIF($E$24:E93,E93)</f>
        <v>15</v>
      </c>
      <c r="C93" s="39" t="s">
        <v>388</v>
      </c>
      <c r="D93" s="32" t="s">
        <v>389</v>
      </c>
      <c r="E93" s="12" t="s">
        <v>2036</v>
      </c>
      <c r="F93" s="12" t="s">
        <v>380</v>
      </c>
      <c r="G93" s="49"/>
      <c r="H93" s="46"/>
      <c r="I93" s="46"/>
      <c r="J93" s="3"/>
      <c r="K93" s="46"/>
      <c r="L93" s="46"/>
      <c r="M93" s="49"/>
      <c r="N93" s="46"/>
      <c r="O93" s="46"/>
      <c r="P93" s="3"/>
      <c r="Q93" s="46"/>
      <c r="R93" s="46"/>
      <c r="S93" s="49"/>
      <c r="T93" s="46"/>
      <c r="U93" s="46"/>
      <c r="V93" s="46"/>
      <c r="W93" s="3"/>
      <c r="X93" s="46"/>
      <c r="Y93" s="46"/>
      <c r="Z93" s="49"/>
      <c r="AA93" s="46"/>
      <c r="AB93" s="46"/>
      <c r="AC93" s="46"/>
      <c r="AD93" s="3"/>
      <c r="AE93" s="46"/>
      <c r="AF93" s="46"/>
      <c r="AG93" s="49"/>
      <c r="AH93" s="46"/>
      <c r="AI93" s="46"/>
      <c r="AJ93" s="46"/>
      <c r="AK93" s="3"/>
      <c r="AL93" s="46"/>
      <c r="AM93" s="46"/>
      <c r="AN93" s="49"/>
      <c r="AO93" s="46"/>
      <c r="AP93" s="46"/>
      <c r="AQ93" s="46"/>
      <c r="AR93" s="3"/>
      <c r="AS93" s="46"/>
      <c r="AT93" s="46"/>
      <c r="AU93" s="49"/>
      <c r="AV93" s="46"/>
      <c r="AW93" s="46"/>
      <c r="AX93" s="46"/>
      <c r="AY93" s="3"/>
      <c r="AZ93" s="46"/>
      <c r="BA93" s="46"/>
      <c r="BB93" s="41"/>
      <c r="BC93" s="46"/>
      <c r="BD93" s="46"/>
      <c r="BE93" s="3"/>
      <c r="BF93" s="3"/>
      <c r="BG93" s="46"/>
      <c r="BH93" s="3"/>
      <c r="BI93" s="62"/>
      <c r="BJ93" s="46"/>
      <c r="BK93" s="46"/>
      <c r="BL93" s="3"/>
      <c r="BM93" s="3"/>
      <c r="BN93" s="46"/>
      <c r="BO93" s="3"/>
      <c r="BP93" s="33"/>
      <c r="BQ93" s="46"/>
      <c r="BR93" s="46"/>
      <c r="BS93" s="3"/>
      <c r="BT93" s="3"/>
      <c r="BU93" s="46"/>
      <c r="BV93" s="46"/>
      <c r="BW93" s="46"/>
      <c r="BX93" s="2"/>
      <c r="BY93" s="46"/>
      <c r="BZ93" s="46"/>
      <c r="CA93" s="3"/>
      <c r="CB93" s="46"/>
      <c r="CC93" s="46"/>
      <c r="CD93" s="46"/>
      <c r="CE93" s="46"/>
      <c r="CF93" s="2"/>
      <c r="CG93" s="46"/>
      <c r="CH93" s="46"/>
      <c r="CI93" s="3"/>
      <c r="CJ93" s="3"/>
      <c r="CK93" s="46"/>
      <c r="CL93" s="46"/>
      <c r="CM93" s="46"/>
      <c r="CN93" s="46"/>
      <c r="CO93" s="46"/>
      <c r="CP93" s="46"/>
      <c r="CQ93" s="46"/>
      <c r="CR93" s="3"/>
      <c r="CS93" s="46"/>
      <c r="CT93" s="46"/>
      <c r="CU93" s="3"/>
      <c r="CV93" s="12"/>
      <c r="CW93" s="12"/>
      <c r="CX93" s="12"/>
      <c r="CY93" s="3"/>
      <c r="CZ93" s="12"/>
      <c r="DA93" s="12"/>
      <c r="DB93" s="46"/>
      <c r="DC93" s="12"/>
      <c r="DD93" s="12"/>
      <c r="DE93" s="12" t="s">
        <v>431</v>
      </c>
      <c r="DF93" s="12"/>
      <c r="DG93" s="12" t="s">
        <v>2227</v>
      </c>
      <c r="DH93" s="3" t="s">
        <v>1630</v>
      </c>
      <c r="DI93" s="12"/>
      <c r="DJ93" s="12"/>
      <c r="DK93" s="46"/>
      <c r="DL93" s="46"/>
      <c r="DM93" s="46"/>
      <c r="DN93" s="12" t="s">
        <v>2227</v>
      </c>
      <c r="DO93" s="12">
        <v>0</v>
      </c>
      <c r="DP93" s="12"/>
      <c r="DQ93" s="12">
        <v>0</v>
      </c>
      <c r="DR93" s="5"/>
      <c r="DS93" s="5">
        <v>0</v>
      </c>
      <c r="DT93" s="194"/>
      <c r="DV93" s="5">
        <f t="shared" si="4"/>
        <v>0</v>
      </c>
      <c r="DW93" s="5">
        <f t="shared" si="5"/>
        <v>0</v>
      </c>
      <c r="DX93" s="364"/>
    </row>
    <row r="94" spans="1:130" s="133" customFormat="1" ht="30" hidden="1" customHeight="1" x14ac:dyDescent="0.25">
      <c r="A94" s="12">
        <f>ROW()-23</f>
        <v>71</v>
      </c>
      <c r="B94" s="12">
        <f>COUNTIF($E$24:E94,E94)</f>
        <v>16</v>
      </c>
      <c r="C94" s="4" t="s">
        <v>333</v>
      </c>
      <c r="D94" s="12" t="str">
        <f>VLOOKUP(C94,'[1]XET CUOI NAM'!$D$9:$E$332,2,0)</f>
        <v>01002038</v>
      </c>
      <c r="E94" s="12" t="s">
        <v>2036</v>
      </c>
      <c r="F94" s="12" t="s">
        <v>380</v>
      </c>
      <c r="G94" s="49"/>
      <c r="H94" s="46"/>
      <c r="I94" s="46"/>
      <c r="J94" s="3"/>
      <c r="K94" s="46"/>
      <c r="L94" s="46"/>
      <c r="M94" s="49"/>
      <c r="N94" s="46"/>
      <c r="O94" s="46"/>
      <c r="P94" s="3"/>
      <c r="Q94" s="46"/>
      <c r="R94" s="46"/>
      <c r="S94" s="49"/>
      <c r="T94" s="46"/>
      <c r="U94" s="46"/>
      <c r="V94" s="46"/>
      <c r="W94" s="3"/>
      <c r="X94" s="46"/>
      <c r="Y94" s="46"/>
      <c r="Z94" s="49"/>
      <c r="AA94" s="46"/>
      <c r="AB94" s="46"/>
      <c r="AC94" s="46"/>
      <c r="AD94" s="3"/>
      <c r="AE94" s="46"/>
      <c r="AF94" s="46"/>
      <c r="AG94" s="49"/>
      <c r="AH94" s="46"/>
      <c r="AI94" s="46"/>
      <c r="AJ94" s="46"/>
      <c r="AK94" s="3"/>
      <c r="AL94" s="46"/>
      <c r="AM94" s="46"/>
      <c r="AN94" s="49"/>
      <c r="AO94" s="46"/>
      <c r="AP94" s="46"/>
      <c r="AQ94" s="46"/>
      <c r="AR94" s="3"/>
      <c r="AS94" s="46"/>
      <c r="AT94" s="46"/>
      <c r="AU94" s="49"/>
      <c r="AV94" s="46"/>
      <c r="AW94" s="46"/>
      <c r="AX94" s="46"/>
      <c r="AY94" s="3"/>
      <c r="AZ94" s="46"/>
      <c r="BA94" s="46"/>
      <c r="BB94" s="38"/>
      <c r="BC94" s="46"/>
      <c r="BD94" s="46"/>
      <c r="BE94" s="3"/>
      <c r="BF94" s="3"/>
      <c r="BG94" s="46"/>
      <c r="BH94" s="3"/>
      <c r="BI94" s="53"/>
      <c r="BJ94" s="46"/>
      <c r="BK94" s="46"/>
      <c r="BL94" s="3"/>
      <c r="BM94" s="3"/>
      <c r="BN94" s="46"/>
      <c r="BO94" s="3"/>
      <c r="BP94" s="33"/>
      <c r="BQ94" s="46"/>
      <c r="BR94" s="46"/>
      <c r="BS94" s="3"/>
      <c r="BT94" s="3"/>
      <c r="BU94" s="46"/>
      <c r="BV94" s="46"/>
      <c r="BW94" s="46"/>
      <c r="BX94" s="59"/>
      <c r="BY94" s="46"/>
      <c r="BZ94" s="46"/>
      <c r="CA94" s="3"/>
      <c r="CB94" s="46"/>
      <c r="CC94" s="46"/>
      <c r="CD94" s="46"/>
      <c r="CE94" s="46"/>
      <c r="CF94" s="59"/>
      <c r="CG94" s="46"/>
      <c r="CH94" s="46"/>
      <c r="CI94" s="3"/>
      <c r="CJ94" s="3"/>
      <c r="CK94" s="46"/>
      <c r="CL94" s="46"/>
      <c r="CM94" s="46"/>
      <c r="CN94" s="46"/>
      <c r="CO94" s="46"/>
      <c r="CP94" s="46"/>
      <c r="CQ94" s="46"/>
      <c r="CR94" s="3"/>
      <c r="CS94" s="46"/>
      <c r="CT94" s="46">
        <v>0</v>
      </c>
      <c r="CU94" s="3"/>
      <c r="CV94" s="12" t="s">
        <v>431</v>
      </c>
      <c r="CW94" s="12">
        <v>0</v>
      </c>
      <c r="CX94" s="12"/>
      <c r="CY94" s="3"/>
      <c r="CZ94" s="12">
        <v>0</v>
      </c>
      <c r="DA94" s="12">
        <v>0</v>
      </c>
      <c r="DB94" s="46"/>
      <c r="DC94" s="12">
        <v>0</v>
      </c>
      <c r="DD94" s="12">
        <v>0</v>
      </c>
      <c r="DE94" s="12" t="s">
        <v>431</v>
      </c>
      <c r="DF94" s="12"/>
      <c r="DG94" s="12"/>
      <c r="DH94" s="3"/>
      <c r="DI94" s="12"/>
      <c r="DJ94" s="12"/>
      <c r="DK94" s="46"/>
      <c r="DL94" s="46"/>
      <c r="DM94" s="46"/>
      <c r="DN94" s="12" t="s">
        <v>2227</v>
      </c>
      <c r="DO94" s="12">
        <v>0</v>
      </c>
      <c r="DP94" s="12"/>
      <c r="DQ94" s="12">
        <v>0</v>
      </c>
      <c r="DR94" s="5"/>
      <c r="DS94" s="5">
        <v>0</v>
      </c>
      <c r="DT94" s="346"/>
      <c r="DV94" s="5">
        <f t="shared" si="4"/>
        <v>0</v>
      </c>
      <c r="DW94" s="5">
        <f t="shared" si="5"/>
        <v>0</v>
      </c>
      <c r="DX94" s="362"/>
    </row>
    <row r="95" spans="1:130" s="133" customFormat="1" ht="38.25" hidden="1" customHeight="1" x14ac:dyDescent="0.25">
      <c r="A95" s="12">
        <f>ROW()-23</f>
        <v>72</v>
      </c>
      <c r="B95" s="12">
        <f>COUNTIF($E$24:E95,E95)</f>
        <v>1</v>
      </c>
      <c r="C95" s="21" t="s">
        <v>28</v>
      </c>
      <c r="D95" s="12" t="str">
        <f>VLOOKUP(C95,'[1]XET CUOI NAM'!$D$9:$E$332,2,0)</f>
        <v>01009009</v>
      </c>
      <c r="E95" s="12" t="s">
        <v>384</v>
      </c>
      <c r="F95" s="12" t="s">
        <v>378</v>
      </c>
      <c r="G95" s="49"/>
      <c r="H95" s="46"/>
      <c r="I95" s="46"/>
      <c r="J95" s="3"/>
      <c r="K95" s="46"/>
      <c r="L95" s="46"/>
      <c r="M95" s="49"/>
      <c r="N95" s="46"/>
      <c r="O95" s="46"/>
      <c r="P95" s="3"/>
      <c r="Q95" s="46"/>
      <c r="R95" s="46"/>
      <c r="S95" s="49"/>
      <c r="T95" s="46">
        <v>0</v>
      </c>
      <c r="U95" s="46"/>
      <c r="V95" s="46">
        <v>0</v>
      </c>
      <c r="W95" s="3"/>
      <c r="X95" s="46">
        <v>0</v>
      </c>
      <c r="Y95" s="46"/>
      <c r="Z95" s="49"/>
      <c r="AA95" s="46" t="s">
        <v>2513</v>
      </c>
      <c r="AB95" s="46"/>
      <c r="AC95" s="46" t="s">
        <v>2297</v>
      </c>
      <c r="AD95" s="3"/>
      <c r="AE95" s="46">
        <v>0</v>
      </c>
      <c r="AF95" s="46"/>
      <c r="AG95" s="49"/>
      <c r="AH95" s="46" t="s">
        <v>2513</v>
      </c>
      <c r="AI95" s="46"/>
      <c r="AJ95" s="46" t="s">
        <v>2292</v>
      </c>
      <c r="AK95" s="3"/>
      <c r="AL95" s="46" t="s">
        <v>2514</v>
      </c>
      <c r="AM95" s="46"/>
      <c r="AN95" s="49"/>
      <c r="AO95" s="46" t="s">
        <v>2513</v>
      </c>
      <c r="AP95" s="46"/>
      <c r="AQ95" s="46" t="s">
        <v>2298</v>
      </c>
      <c r="AR95" s="3"/>
      <c r="AS95" s="46">
        <v>0</v>
      </c>
      <c r="AT95" s="46"/>
      <c r="AU95" s="49"/>
      <c r="AV95" s="46">
        <v>0</v>
      </c>
      <c r="AW95" s="46"/>
      <c r="AX95" s="46">
        <v>0</v>
      </c>
      <c r="AY95" s="3"/>
      <c r="AZ95" s="46">
        <v>0</v>
      </c>
      <c r="BA95" s="46"/>
      <c r="BB95" s="51"/>
      <c r="BC95" s="46">
        <v>0</v>
      </c>
      <c r="BD95" s="46"/>
      <c r="BE95" s="3" t="s">
        <v>598</v>
      </c>
      <c r="BF95" s="3"/>
      <c r="BG95" s="46"/>
      <c r="BH95" s="3"/>
      <c r="BI95" s="33"/>
      <c r="BJ95" s="46">
        <v>0</v>
      </c>
      <c r="BK95" s="46"/>
      <c r="BL95" s="3">
        <v>0</v>
      </c>
      <c r="BM95" s="3"/>
      <c r="BN95" s="46"/>
      <c r="BO95" s="3"/>
      <c r="BP95" s="33"/>
      <c r="BQ95" s="46">
        <v>0</v>
      </c>
      <c r="BR95" s="46"/>
      <c r="BS95" s="3">
        <v>0</v>
      </c>
      <c r="BT95" s="3"/>
      <c r="BU95" s="46"/>
      <c r="BV95" s="46"/>
      <c r="BW95" s="46"/>
      <c r="BX95" s="55"/>
      <c r="BY95" s="46">
        <v>0</v>
      </c>
      <c r="BZ95" s="46"/>
      <c r="CA95" s="3" t="s">
        <v>975</v>
      </c>
      <c r="CB95" s="46"/>
      <c r="CC95" s="46"/>
      <c r="CD95" s="46"/>
      <c r="CE95" s="46"/>
      <c r="CF95" s="55"/>
      <c r="CG95" s="46">
        <v>0</v>
      </c>
      <c r="CH95" s="46"/>
      <c r="CI95" s="3">
        <v>0</v>
      </c>
      <c r="CJ95" s="3"/>
      <c r="CK95" s="46"/>
      <c r="CL95" s="46"/>
      <c r="CM95" s="46"/>
      <c r="CN95" s="46"/>
      <c r="CO95" s="46" t="s">
        <v>371</v>
      </c>
      <c r="CP95" s="46"/>
      <c r="CQ95" s="46"/>
      <c r="CR95" s="3">
        <v>0</v>
      </c>
      <c r="CS95" s="46"/>
      <c r="CT95" s="46">
        <v>0</v>
      </c>
      <c r="CU95" s="3"/>
      <c r="CV95" s="12" t="s">
        <v>371</v>
      </c>
      <c r="CW95" s="12">
        <v>0</v>
      </c>
      <c r="CX95" s="12"/>
      <c r="CY95" s="3"/>
      <c r="CZ95" s="12">
        <v>0</v>
      </c>
      <c r="DA95" s="12">
        <v>0</v>
      </c>
      <c r="DB95" s="46"/>
      <c r="DC95" s="12">
        <v>0</v>
      </c>
      <c r="DD95" s="12">
        <v>0</v>
      </c>
      <c r="DE95" s="12" t="s">
        <v>371</v>
      </c>
      <c r="DF95" s="12"/>
      <c r="DG95" s="12"/>
      <c r="DH95" s="3"/>
      <c r="DI95" s="12"/>
      <c r="DJ95" s="12"/>
      <c r="DK95" s="46"/>
      <c r="DL95" s="46"/>
      <c r="DM95" s="46"/>
      <c r="DN95" s="12" t="s">
        <v>2227</v>
      </c>
      <c r="DO95" s="12">
        <v>0</v>
      </c>
      <c r="DP95" s="12"/>
      <c r="DQ95" s="12">
        <v>0</v>
      </c>
      <c r="DR95" s="5"/>
      <c r="DS95" s="5"/>
      <c r="DT95" s="346"/>
      <c r="DV95" s="5">
        <f t="shared" si="4"/>
        <v>1</v>
      </c>
      <c r="DW95" s="5">
        <f t="shared" si="5"/>
        <v>3</v>
      </c>
      <c r="DX95" s="362"/>
      <c r="DZ95" s="377" t="s">
        <v>2528</v>
      </c>
    </row>
    <row r="96" spans="1:130" s="133" customFormat="1" ht="39.75" hidden="1" customHeight="1" x14ac:dyDescent="0.25">
      <c r="A96" s="12">
        <f>IF(C96="","",SUBTOTAL(3,$D$24:D96))</f>
        <v>10</v>
      </c>
      <c r="B96" s="12">
        <f>COUNTIF($E$24:E96,E96)</f>
        <v>2</v>
      </c>
      <c r="C96" s="21" t="s">
        <v>238</v>
      </c>
      <c r="D96" s="12" t="str">
        <f>VLOOKUP(C96,'[1]XET CUOI NAM'!$D$9:$E$332,2,0)</f>
        <v>01003002</v>
      </c>
      <c r="E96" s="12" t="s">
        <v>384</v>
      </c>
      <c r="F96" s="12" t="s">
        <v>378</v>
      </c>
      <c r="G96" s="49"/>
      <c r="H96" s="46" t="s">
        <v>2513</v>
      </c>
      <c r="I96" s="46"/>
      <c r="J96" s="3"/>
      <c r="K96" s="46"/>
      <c r="L96" s="46"/>
      <c r="M96" s="49"/>
      <c r="N96" s="46"/>
      <c r="O96" s="46"/>
      <c r="P96" s="3"/>
      <c r="Q96" s="46"/>
      <c r="R96" s="46"/>
      <c r="S96" s="49"/>
      <c r="T96" s="46" t="s">
        <v>2513</v>
      </c>
      <c r="U96" s="46"/>
      <c r="V96" s="46" t="s">
        <v>2299</v>
      </c>
      <c r="W96" s="3"/>
      <c r="X96" s="46">
        <v>0</v>
      </c>
      <c r="Y96" s="46"/>
      <c r="Z96" s="49"/>
      <c r="AA96" s="46" t="s">
        <v>2513</v>
      </c>
      <c r="AB96" s="46"/>
      <c r="AC96" s="46" t="s">
        <v>2300</v>
      </c>
      <c r="AD96" s="3"/>
      <c r="AE96" s="46" t="s">
        <v>2514</v>
      </c>
      <c r="AF96" s="46"/>
      <c r="AG96" s="49"/>
      <c r="AH96" s="46" t="s">
        <v>2513</v>
      </c>
      <c r="AI96" s="46"/>
      <c r="AJ96" s="46" t="s">
        <v>2301</v>
      </c>
      <c r="AK96" s="3"/>
      <c r="AL96" s="46">
        <v>0</v>
      </c>
      <c r="AM96" s="46"/>
      <c r="AN96" s="49"/>
      <c r="AO96" s="46" t="s">
        <v>2513</v>
      </c>
      <c r="AP96" s="46"/>
      <c r="AQ96" s="46" t="s">
        <v>2302</v>
      </c>
      <c r="AR96" s="3"/>
      <c r="AS96" s="46">
        <v>0</v>
      </c>
      <c r="AT96" s="46"/>
      <c r="AU96" s="49"/>
      <c r="AV96" s="46">
        <v>0</v>
      </c>
      <c r="AW96" s="46"/>
      <c r="AX96" s="46">
        <v>0</v>
      </c>
      <c r="AY96" s="3"/>
      <c r="AZ96" s="46">
        <v>0</v>
      </c>
      <c r="BA96" s="46"/>
      <c r="BB96" s="38"/>
      <c r="BC96" s="46">
        <v>0</v>
      </c>
      <c r="BD96" s="46"/>
      <c r="BE96" s="3" t="s">
        <v>599</v>
      </c>
      <c r="BF96" s="3"/>
      <c r="BG96" s="46"/>
      <c r="BH96" s="3"/>
      <c r="BI96" s="53"/>
      <c r="BJ96" s="46">
        <v>0</v>
      </c>
      <c r="BK96" s="46"/>
      <c r="BL96" s="3" t="s">
        <v>785</v>
      </c>
      <c r="BM96" s="3"/>
      <c r="BN96" s="46"/>
      <c r="BO96" s="3"/>
      <c r="BP96" s="33"/>
      <c r="BQ96" s="46">
        <v>0</v>
      </c>
      <c r="BR96" s="46"/>
      <c r="BS96" s="3">
        <v>0</v>
      </c>
      <c r="BT96" s="3"/>
      <c r="BU96" s="46"/>
      <c r="BV96" s="46"/>
      <c r="BW96" s="46"/>
      <c r="BX96" s="15"/>
      <c r="BY96" s="46">
        <v>0</v>
      </c>
      <c r="BZ96" s="46" t="s">
        <v>315</v>
      </c>
      <c r="CA96" s="3" t="s">
        <v>976</v>
      </c>
      <c r="CB96" s="46"/>
      <c r="CC96" s="46"/>
      <c r="CD96" s="46"/>
      <c r="CE96" s="46"/>
      <c r="CF96" s="15"/>
      <c r="CG96" s="46">
        <v>0</v>
      </c>
      <c r="CH96" s="46" t="s">
        <v>315</v>
      </c>
      <c r="CI96" s="3" t="s">
        <v>1116</v>
      </c>
      <c r="CJ96" s="3"/>
      <c r="CK96" s="46" t="s">
        <v>315</v>
      </c>
      <c r="CL96" s="46"/>
      <c r="CM96" s="46"/>
      <c r="CN96" s="46"/>
      <c r="CO96" s="46" t="s">
        <v>371</v>
      </c>
      <c r="CP96" s="46"/>
      <c r="CQ96" s="46" t="s">
        <v>315</v>
      </c>
      <c r="CR96" s="96" t="s">
        <v>1273</v>
      </c>
      <c r="CS96" s="46"/>
      <c r="CT96" s="46">
        <v>0</v>
      </c>
      <c r="CU96" s="3"/>
      <c r="CV96" s="12" t="s">
        <v>371</v>
      </c>
      <c r="CW96" s="12">
        <v>0</v>
      </c>
      <c r="CX96" s="12" t="s">
        <v>315</v>
      </c>
      <c r="CY96" s="3" t="s">
        <v>1438</v>
      </c>
      <c r="CZ96" s="12">
        <v>0</v>
      </c>
      <c r="DA96" s="12" t="s">
        <v>346</v>
      </c>
      <c r="DB96" s="46"/>
      <c r="DC96" s="12"/>
      <c r="DD96" s="12"/>
      <c r="DE96" s="12" t="s">
        <v>371</v>
      </c>
      <c r="DF96" s="12"/>
      <c r="DG96" s="12" t="s">
        <v>2227</v>
      </c>
      <c r="DH96" s="3" t="s">
        <v>1631</v>
      </c>
      <c r="DI96" s="12"/>
      <c r="DJ96" s="203"/>
      <c r="DK96" s="46"/>
      <c r="DL96" s="46"/>
      <c r="DM96" s="46"/>
      <c r="DN96" s="12" t="s">
        <v>2227</v>
      </c>
      <c r="DO96" s="12">
        <v>0</v>
      </c>
      <c r="DP96" s="12"/>
      <c r="DQ96" s="12"/>
      <c r="DR96" s="17" t="s">
        <v>2082</v>
      </c>
      <c r="DS96" s="5"/>
      <c r="DT96" s="5"/>
      <c r="DV96" s="5">
        <f t="shared" si="4"/>
        <v>1</v>
      </c>
      <c r="DW96" s="5">
        <f t="shared" si="5"/>
        <v>5</v>
      </c>
      <c r="DX96" s="362"/>
      <c r="DZ96" s="377" t="s">
        <v>2521</v>
      </c>
    </row>
    <row r="97" spans="1:130" s="9" customFormat="1" ht="30" hidden="1" customHeight="1" x14ac:dyDescent="0.25">
      <c r="A97" s="12">
        <f>ROW()-23</f>
        <v>74</v>
      </c>
      <c r="B97" s="12">
        <f>COUNTIF($E$24:E97,E97)</f>
        <v>3</v>
      </c>
      <c r="C97" s="19" t="s">
        <v>30</v>
      </c>
      <c r="D97" s="12" t="str">
        <f>VLOOKUP(C97,'[1]XET CUOI NAM'!$D$9:$E$332,2,0)</f>
        <v>01006003</v>
      </c>
      <c r="E97" s="12" t="s">
        <v>384</v>
      </c>
      <c r="F97" s="12" t="s">
        <v>378</v>
      </c>
      <c r="G97" s="49"/>
      <c r="H97" s="46"/>
      <c r="I97" s="46"/>
      <c r="J97" s="3"/>
      <c r="K97" s="46"/>
      <c r="L97" s="46"/>
      <c r="M97" s="49"/>
      <c r="N97" s="46"/>
      <c r="O97" s="46"/>
      <c r="P97" s="3"/>
      <c r="Q97" s="46"/>
      <c r="R97" s="46"/>
      <c r="S97" s="49"/>
      <c r="T97" s="46">
        <v>0</v>
      </c>
      <c r="U97" s="46"/>
      <c r="V97" s="46">
        <v>0</v>
      </c>
      <c r="W97" s="3"/>
      <c r="X97" s="46">
        <v>0</v>
      </c>
      <c r="Y97" s="46"/>
      <c r="Z97" s="49"/>
      <c r="AA97" s="46">
        <v>0</v>
      </c>
      <c r="AB97" s="46"/>
      <c r="AC97" s="46">
        <v>0</v>
      </c>
      <c r="AD97" s="3"/>
      <c r="AE97" s="46">
        <v>0</v>
      </c>
      <c r="AF97" s="46"/>
      <c r="AG97" s="49"/>
      <c r="AH97" s="46" t="s">
        <v>2513</v>
      </c>
      <c r="AI97" s="46"/>
      <c r="AJ97" s="46" t="s">
        <v>2303</v>
      </c>
      <c r="AK97" s="3"/>
      <c r="AL97" s="46">
        <v>0</v>
      </c>
      <c r="AM97" s="46"/>
      <c r="AN97" s="49"/>
      <c r="AO97" s="46">
        <v>0</v>
      </c>
      <c r="AP97" s="46"/>
      <c r="AQ97" s="46">
        <v>0</v>
      </c>
      <c r="AR97" s="3"/>
      <c r="AS97" s="46">
        <v>0</v>
      </c>
      <c r="AT97" s="46"/>
      <c r="AU97" s="49"/>
      <c r="AV97" s="46">
        <v>0</v>
      </c>
      <c r="AW97" s="46"/>
      <c r="AX97" s="46">
        <v>0</v>
      </c>
      <c r="AY97" s="3"/>
      <c r="AZ97" s="46">
        <v>0</v>
      </c>
      <c r="BA97" s="46"/>
      <c r="BB97" s="51"/>
      <c r="BC97" s="46">
        <v>0</v>
      </c>
      <c r="BD97" s="46"/>
      <c r="BE97" s="3" t="s">
        <v>601</v>
      </c>
      <c r="BF97" s="3"/>
      <c r="BG97" s="46"/>
      <c r="BH97" s="3"/>
      <c r="BI97" s="33"/>
      <c r="BJ97" s="46">
        <v>0</v>
      </c>
      <c r="BK97" s="46"/>
      <c r="BL97" s="3">
        <v>0</v>
      </c>
      <c r="BM97" s="3"/>
      <c r="BN97" s="46"/>
      <c r="BO97" s="3"/>
      <c r="BP97" s="33"/>
      <c r="BQ97" s="46">
        <v>0</v>
      </c>
      <c r="BR97" s="46"/>
      <c r="BS97" s="3">
        <v>0</v>
      </c>
      <c r="BT97" s="3"/>
      <c r="BU97" s="46"/>
      <c r="BV97" s="46"/>
      <c r="BW97" s="46"/>
      <c r="BX97" s="61"/>
      <c r="BY97" s="46">
        <v>0</v>
      </c>
      <c r="BZ97" s="46"/>
      <c r="CA97" s="3">
        <v>0</v>
      </c>
      <c r="CB97" s="46"/>
      <c r="CC97" s="46"/>
      <c r="CD97" s="46"/>
      <c r="CE97" s="46"/>
      <c r="CF97" s="61"/>
      <c r="CG97" s="46">
        <v>0</v>
      </c>
      <c r="CH97" s="46"/>
      <c r="CI97" s="3">
        <v>0</v>
      </c>
      <c r="CJ97" s="3"/>
      <c r="CK97" s="46"/>
      <c r="CL97" s="46"/>
      <c r="CM97" s="46"/>
      <c r="CN97" s="46"/>
      <c r="CO97" s="46" t="s">
        <v>371</v>
      </c>
      <c r="CP97" s="46"/>
      <c r="CQ97" s="46"/>
      <c r="CR97" s="3">
        <v>0</v>
      </c>
      <c r="CS97" s="46"/>
      <c r="CT97" s="46">
        <v>0</v>
      </c>
      <c r="CU97" s="3"/>
      <c r="CV97" s="12" t="s">
        <v>431</v>
      </c>
      <c r="CW97" s="12">
        <v>0</v>
      </c>
      <c r="CX97" s="12"/>
      <c r="CY97" s="3" t="s">
        <v>1440</v>
      </c>
      <c r="CZ97" s="12">
        <v>0</v>
      </c>
      <c r="DA97" s="12">
        <v>0</v>
      </c>
      <c r="DB97" s="46"/>
      <c r="DC97" s="12">
        <v>0</v>
      </c>
      <c r="DD97" s="12">
        <v>0</v>
      </c>
      <c r="DE97" s="12" t="s">
        <v>431</v>
      </c>
      <c r="DF97" s="12"/>
      <c r="DG97" s="12"/>
      <c r="DH97" s="3"/>
      <c r="DI97" s="12"/>
      <c r="DJ97" s="12"/>
      <c r="DK97" s="46"/>
      <c r="DL97" s="46"/>
      <c r="DM97" s="46"/>
      <c r="DN97" s="12" t="s">
        <v>2227</v>
      </c>
      <c r="DO97" s="12">
        <v>0</v>
      </c>
      <c r="DP97" s="12"/>
      <c r="DQ97" s="12">
        <v>0</v>
      </c>
      <c r="DR97" s="5"/>
      <c r="DS97" s="5"/>
      <c r="DT97" s="5"/>
      <c r="DV97" s="5">
        <f t="shared" si="4"/>
        <v>0</v>
      </c>
      <c r="DW97" s="5">
        <f t="shared" si="5"/>
        <v>1</v>
      </c>
      <c r="DX97" s="363"/>
    </row>
    <row r="98" spans="1:130" s="133" customFormat="1" ht="30" hidden="1" customHeight="1" x14ac:dyDescent="0.25">
      <c r="A98" s="12">
        <f>IF(C98="","",SUBTOTAL(3,$D$24:D98))</f>
        <v>10</v>
      </c>
      <c r="B98" s="12">
        <f>COUNTIF($E$24:E98,E98)</f>
        <v>4</v>
      </c>
      <c r="C98" s="19" t="s">
        <v>31</v>
      </c>
      <c r="D98" s="12" t="str">
        <f>VLOOKUP(C98,'[1]XET CUOI NAM'!$D$9:$E$332,2,0)</f>
        <v>01013032</v>
      </c>
      <c r="E98" s="12" t="s">
        <v>384</v>
      </c>
      <c r="F98" s="12" t="s">
        <v>378</v>
      </c>
      <c r="G98" s="49"/>
      <c r="H98" s="46"/>
      <c r="I98" s="46"/>
      <c r="J98" s="3"/>
      <c r="K98" s="46"/>
      <c r="L98" s="46"/>
      <c r="M98" s="49"/>
      <c r="N98" s="46"/>
      <c r="O98" s="46"/>
      <c r="P98" s="3"/>
      <c r="Q98" s="46"/>
      <c r="R98" s="46"/>
      <c r="S98" s="49"/>
      <c r="T98" s="46">
        <v>0</v>
      </c>
      <c r="U98" s="46"/>
      <c r="V98" s="46">
        <v>0</v>
      </c>
      <c r="W98" s="3"/>
      <c r="X98" s="46">
        <v>0</v>
      </c>
      <c r="Y98" s="46"/>
      <c r="Z98" s="49"/>
      <c r="AA98" s="46">
        <v>0</v>
      </c>
      <c r="AB98" s="46"/>
      <c r="AC98" s="46">
        <v>0</v>
      </c>
      <c r="AD98" s="3"/>
      <c r="AE98" s="46">
        <v>0</v>
      </c>
      <c r="AF98" s="46"/>
      <c r="AG98" s="49"/>
      <c r="AH98" s="46" t="s">
        <v>2513</v>
      </c>
      <c r="AI98" s="46"/>
      <c r="AJ98" s="46" t="s">
        <v>2282</v>
      </c>
      <c r="AK98" s="3"/>
      <c r="AL98" s="46">
        <v>0</v>
      </c>
      <c r="AM98" s="46"/>
      <c r="AN98" s="49"/>
      <c r="AO98" s="46">
        <v>0</v>
      </c>
      <c r="AP98" s="46"/>
      <c r="AQ98" s="46">
        <v>0</v>
      </c>
      <c r="AR98" s="3"/>
      <c r="AS98" s="46">
        <v>0</v>
      </c>
      <c r="AT98" s="46"/>
      <c r="AU98" s="49"/>
      <c r="AV98" s="46">
        <v>0</v>
      </c>
      <c r="AW98" s="46"/>
      <c r="AX98" s="46">
        <v>0</v>
      </c>
      <c r="AY98" s="3"/>
      <c r="AZ98" s="46">
        <v>0</v>
      </c>
      <c r="BA98" s="46"/>
      <c r="BB98" s="38"/>
      <c r="BC98" s="46">
        <v>0</v>
      </c>
      <c r="BD98" s="46"/>
      <c r="BE98" s="3" t="s">
        <v>602</v>
      </c>
      <c r="BF98" s="3"/>
      <c r="BG98" s="46"/>
      <c r="BH98" s="3"/>
      <c r="BI98" s="33"/>
      <c r="BJ98" s="46">
        <v>0</v>
      </c>
      <c r="BK98" s="46"/>
      <c r="BL98" s="3">
        <v>0</v>
      </c>
      <c r="BM98" s="3"/>
      <c r="BN98" s="46"/>
      <c r="BO98" s="3"/>
      <c r="BP98" s="33"/>
      <c r="BQ98" s="46">
        <v>0</v>
      </c>
      <c r="BR98" s="46"/>
      <c r="BS98" s="3" t="s">
        <v>883</v>
      </c>
      <c r="BT98" s="3"/>
      <c r="BU98" s="46"/>
      <c r="BV98" s="46"/>
      <c r="BW98" s="46"/>
      <c r="BX98" s="61"/>
      <c r="BY98" s="46">
        <v>0</v>
      </c>
      <c r="BZ98" s="46"/>
      <c r="CA98" s="3">
        <v>0</v>
      </c>
      <c r="CB98" s="46"/>
      <c r="CC98" s="46"/>
      <c r="CD98" s="46"/>
      <c r="CE98" s="46"/>
      <c r="CF98" s="61"/>
      <c r="CG98" s="46">
        <v>0</v>
      </c>
      <c r="CH98" s="46"/>
      <c r="CI98" s="3">
        <v>0</v>
      </c>
      <c r="CJ98" s="3"/>
      <c r="CK98" s="46"/>
      <c r="CL98" s="46"/>
      <c r="CM98" s="46"/>
      <c r="CN98" s="46"/>
      <c r="CO98" s="46" t="s">
        <v>371</v>
      </c>
      <c r="CP98" s="46"/>
      <c r="CQ98" s="46"/>
      <c r="CR98" s="3" t="s">
        <v>1275</v>
      </c>
      <c r="CS98" s="46"/>
      <c r="CT98" s="46">
        <v>0</v>
      </c>
      <c r="CU98" s="3"/>
      <c r="CV98" s="12" t="s">
        <v>431</v>
      </c>
      <c r="CW98" s="12">
        <v>0</v>
      </c>
      <c r="CX98" s="12"/>
      <c r="CY98" s="3" t="s">
        <v>1441</v>
      </c>
      <c r="CZ98" s="12">
        <v>0</v>
      </c>
      <c r="DA98" s="12">
        <v>0</v>
      </c>
      <c r="DB98" s="46"/>
      <c r="DC98" s="12">
        <v>0</v>
      </c>
      <c r="DD98" s="12">
        <v>0</v>
      </c>
      <c r="DE98" s="12" t="s">
        <v>371</v>
      </c>
      <c r="DF98" s="12"/>
      <c r="DG98" s="12"/>
      <c r="DH98" s="3" t="s">
        <v>1633</v>
      </c>
      <c r="DI98" s="12"/>
      <c r="DJ98" s="12"/>
      <c r="DK98" s="46"/>
      <c r="DL98" s="46"/>
      <c r="DM98" s="46"/>
      <c r="DN98" s="12" t="s">
        <v>2227</v>
      </c>
      <c r="DO98" s="12">
        <v>0</v>
      </c>
      <c r="DP98" s="12"/>
      <c r="DQ98" s="12"/>
      <c r="DR98" s="17" t="s">
        <v>2083</v>
      </c>
      <c r="DS98" s="5"/>
      <c r="DT98" s="346"/>
      <c r="DV98" s="5">
        <f t="shared" si="4"/>
        <v>0</v>
      </c>
      <c r="DW98" s="5">
        <f t="shared" si="5"/>
        <v>1</v>
      </c>
      <c r="DX98" s="362"/>
    </row>
    <row r="99" spans="1:130" s="133" customFormat="1" ht="30" hidden="1" customHeight="1" x14ac:dyDescent="0.25">
      <c r="A99" s="12">
        <f>ROW()-23</f>
        <v>76</v>
      </c>
      <c r="B99" s="12">
        <f>COUNTIF($E$24:E99,E99)</f>
        <v>5</v>
      </c>
      <c r="C99" s="19" t="s">
        <v>32</v>
      </c>
      <c r="D99" s="12" t="str">
        <f>VLOOKUP(C99,'[1]XET CUOI NAM'!$D$9:$E$332,2,0)</f>
        <v>01022061</v>
      </c>
      <c r="E99" s="12" t="s">
        <v>384</v>
      </c>
      <c r="F99" s="12" t="s">
        <v>378</v>
      </c>
      <c r="G99" s="49"/>
      <c r="H99" s="46"/>
      <c r="I99" s="46"/>
      <c r="J99" s="3"/>
      <c r="K99" s="46"/>
      <c r="L99" s="46"/>
      <c r="M99" s="49"/>
      <c r="N99" s="46"/>
      <c r="O99" s="46"/>
      <c r="P99" s="3"/>
      <c r="Q99" s="46"/>
      <c r="R99" s="46"/>
      <c r="S99" s="49"/>
      <c r="T99" s="46">
        <v>0</v>
      </c>
      <c r="U99" s="46"/>
      <c r="V99" s="46">
        <v>0</v>
      </c>
      <c r="W99" s="3"/>
      <c r="X99" s="46">
        <v>0</v>
      </c>
      <c r="Y99" s="46"/>
      <c r="Z99" s="49"/>
      <c r="AA99" s="46">
        <v>0</v>
      </c>
      <c r="AB99" s="46"/>
      <c r="AC99" s="46">
        <v>0</v>
      </c>
      <c r="AD99" s="3"/>
      <c r="AE99" s="46">
        <v>0</v>
      </c>
      <c r="AF99" s="46"/>
      <c r="AG99" s="49"/>
      <c r="AH99" s="46">
        <v>0</v>
      </c>
      <c r="AI99" s="46"/>
      <c r="AJ99" s="46">
        <v>0</v>
      </c>
      <c r="AK99" s="3"/>
      <c r="AL99" s="46">
        <v>0</v>
      </c>
      <c r="AM99" s="46"/>
      <c r="AN99" s="49"/>
      <c r="AO99" s="46">
        <v>0</v>
      </c>
      <c r="AP99" s="46"/>
      <c r="AQ99" s="46">
        <v>0</v>
      </c>
      <c r="AR99" s="3"/>
      <c r="AS99" s="46">
        <v>0</v>
      </c>
      <c r="AT99" s="46"/>
      <c r="AU99" s="49"/>
      <c r="AV99" s="46">
        <v>0</v>
      </c>
      <c r="AW99" s="46"/>
      <c r="AX99" s="46">
        <v>0</v>
      </c>
      <c r="AY99" s="3"/>
      <c r="AZ99" s="46">
        <v>0</v>
      </c>
      <c r="BA99" s="46"/>
      <c r="BB99" s="51"/>
      <c r="BC99" s="46">
        <v>0</v>
      </c>
      <c r="BD99" s="46"/>
      <c r="BE99" s="3" t="s">
        <v>603</v>
      </c>
      <c r="BF99" s="3"/>
      <c r="BG99" s="46"/>
      <c r="BH99" s="3"/>
      <c r="BI99" s="33"/>
      <c r="BJ99" s="46">
        <v>0</v>
      </c>
      <c r="BK99" s="46"/>
      <c r="BL99" s="3">
        <v>0</v>
      </c>
      <c r="BM99" s="3"/>
      <c r="BN99" s="46"/>
      <c r="BO99" s="3"/>
      <c r="BP99" s="33"/>
      <c r="BQ99" s="46">
        <v>0</v>
      </c>
      <c r="BR99" s="46"/>
      <c r="BS99" s="3">
        <v>0</v>
      </c>
      <c r="BT99" s="3"/>
      <c r="BU99" s="46"/>
      <c r="BV99" s="46"/>
      <c r="BW99" s="46"/>
      <c r="BX99" s="61"/>
      <c r="BY99" s="46">
        <v>0</v>
      </c>
      <c r="BZ99" s="46"/>
      <c r="CA99" s="3" t="s">
        <v>978</v>
      </c>
      <c r="CB99" s="46"/>
      <c r="CC99" s="46"/>
      <c r="CD99" s="46"/>
      <c r="CE99" s="46"/>
      <c r="CF99" s="61"/>
      <c r="CG99" s="46">
        <v>0</v>
      </c>
      <c r="CH99" s="46"/>
      <c r="CI99" s="3" t="s">
        <v>1118</v>
      </c>
      <c r="CJ99" s="3"/>
      <c r="CK99" s="46"/>
      <c r="CL99" s="46"/>
      <c r="CM99" s="46"/>
      <c r="CN99" s="46"/>
      <c r="CO99" s="46" t="s">
        <v>371</v>
      </c>
      <c r="CP99" s="46"/>
      <c r="CQ99" s="46" t="s">
        <v>315</v>
      </c>
      <c r="CR99" s="3" t="s">
        <v>1276</v>
      </c>
      <c r="CS99" s="46"/>
      <c r="CT99" s="46">
        <v>0</v>
      </c>
      <c r="CU99" s="3"/>
      <c r="CV99" s="12" t="s">
        <v>371</v>
      </c>
      <c r="CW99" s="12">
        <v>0</v>
      </c>
      <c r="CX99" s="12"/>
      <c r="CY99" s="3" t="s">
        <v>1442</v>
      </c>
      <c r="CZ99" s="12">
        <v>0</v>
      </c>
      <c r="DA99" s="12">
        <v>0</v>
      </c>
      <c r="DB99" s="46"/>
      <c r="DC99" s="12">
        <v>0</v>
      </c>
      <c r="DD99" s="12">
        <v>0</v>
      </c>
      <c r="DE99" s="12" t="s">
        <v>371</v>
      </c>
      <c r="DF99" s="12"/>
      <c r="DG99" s="12"/>
      <c r="DH99" s="3" t="s">
        <v>1634</v>
      </c>
      <c r="DI99" s="12"/>
      <c r="DJ99" s="12"/>
      <c r="DK99" s="46"/>
      <c r="DL99" s="46"/>
      <c r="DM99" s="46"/>
      <c r="DN99" s="12" t="s">
        <v>2227</v>
      </c>
      <c r="DO99" s="12">
        <v>0</v>
      </c>
      <c r="DP99" s="12"/>
      <c r="DQ99" s="12">
        <v>0</v>
      </c>
      <c r="DR99" s="5"/>
      <c r="DS99" s="5"/>
      <c r="DT99" s="346"/>
      <c r="DV99" s="5">
        <f t="shared" si="4"/>
        <v>0</v>
      </c>
      <c r="DW99" s="5">
        <f t="shared" si="5"/>
        <v>0</v>
      </c>
      <c r="DX99" s="362"/>
    </row>
    <row r="100" spans="1:130" s="16" customFormat="1" ht="30" hidden="1" customHeight="1" x14ac:dyDescent="0.25">
      <c r="A100" s="12">
        <f>ROW()-23</f>
        <v>77</v>
      </c>
      <c r="B100" s="12">
        <f>COUNTIF($E$24:E100,E100)</f>
        <v>6</v>
      </c>
      <c r="C100" s="19" t="s">
        <v>33</v>
      </c>
      <c r="D100" s="12" t="str">
        <f>VLOOKUP(C100,'[1]XET CUOI NAM'!$D$9:$E$332,2,0)</f>
        <v>01015027</v>
      </c>
      <c r="E100" s="12" t="s">
        <v>384</v>
      </c>
      <c r="F100" s="12" t="s">
        <v>378</v>
      </c>
      <c r="G100" s="49"/>
      <c r="H100" s="46"/>
      <c r="I100" s="46"/>
      <c r="J100" s="3"/>
      <c r="K100" s="46"/>
      <c r="L100" s="46"/>
      <c r="M100" s="49"/>
      <c r="N100" s="46"/>
      <c r="O100" s="46"/>
      <c r="P100" s="3"/>
      <c r="Q100" s="46"/>
      <c r="R100" s="46"/>
      <c r="S100" s="49"/>
      <c r="T100" s="46">
        <v>0</v>
      </c>
      <c r="U100" s="46"/>
      <c r="V100" s="46">
        <v>0</v>
      </c>
      <c r="W100" s="3"/>
      <c r="X100" s="46">
        <v>0</v>
      </c>
      <c r="Y100" s="46"/>
      <c r="Z100" s="49"/>
      <c r="AA100" s="46">
        <v>0</v>
      </c>
      <c r="AB100" s="46"/>
      <c r="AC100" s="46">
        <v>0</v>
      </c>
      <c r="AD100" s="3"/>
      <c r="AE100" s="46">
        <v>0</v>
      </c>
      <c r="AF100" s="46"/>
      <c r="AG100" s="49"/>
      <c r="AH100" s="46">
        <v>0</v>
      </c>
      <c r="AI100" s="46"/>
      <c r="AJ100" s="46">
        <v>0</v>
      </c>
      <c r="AK100" s="3"/>
      <c r="AL100" s="46">
        <v>0</v>
      </c>
      <c r="AM100" s="46"/>
      <c r="AN100" s="49"/>
      <c r="AO100" s="46">
        <v>0</v>
      </c>
      <c r="AP100" s="46"/>
      <c r="AQ100" s="46">
        <v>0</v>
      </c>
      <c r="AR100" s="3"/>
      <c r="AS100" s="46">
        <v>0</v>
      </c>
      <c r="AT100" s="46"/>
      <c r="AU100" s="49"/>
      <c r="AV100" s="46">
        <v>0</v>
      </c>
      <c r="AW100" s="46"/>
      <c r="AX100" s="46">
        <v>0</v>
      </c>
      <c r="AY100" s="3"/>
      <c r="AZ100" s="46">
        <v>0</v>
      </c>
      <c r="BA100" s="46"/>
      <c r="BB100" s="51"/>
      <c r="BC100" s="46">
        <v>0</v>
      </c>
      <c r="BD100" s="46"/>
      <c r="BE100" s="3" t="s">
        <v>604</v>
      </c>
      <c r="BF100" s="3"/>
      <c r="BG100" s="46"/>
      <c r="BH100" s="3"/>
      <c r="BI100" s="33"/>
      <c r="BJ100" s="46">
        <v>0</v>
      </c>
      <c r="BK100" s="46"/>
      <c r="BL100" s="3">
        <v>0</v>
      </c>
      <c r="BM100" s="3"/>
      <c r="BN100" s="46"/>
      <c r="BO100" s="3"/>
      <c r="BP100" s="33"/>
      <c r="BQ100" s="46">
        <v>0</v>
      </c>
      <c r="BR100" s="46"/>
      <c r="BS100" s="3" t="s">
        <v>884</v>
      </c>
      <c r="BT100" s="3"/>
      <c r="BU100" s="46"/>
      <c r="BV100" s="46"/>
      <c r="BW100" s="46"/>
      <c r="BX100" s="61"/>
      <c r="BY100" s="46">
        <v>0</v>
      </c>
      <c r="BZ100" s="46" t="s">
        <v>315</v>
      </c>
      <c r="CA100" s="3" t="s">
        <v>979</v>
      </c>
      <c r="CB100" s="46"/>
      <c r="CC100" s="46"/>
      <c r="CD100" s="46"/>
      <c r="CE100" s="46"/>
      <c r="CF100" s="61"/>
      <c r="CG100" s="46" t="s">
        <v>2513</v>
      </c>
      <c r="CH100" s="46" t="s">
        <v>315</v>
      </c>
      <c r="CI100" s="3" t="s">
        <v>1119</v>
      </c>
      <c r="CJ100" s="3"/>
      <c r="CK100" s="46" t="s">
        <v>315</v>
      </c>
      <c r="CL100" s="46"/>
      <c r="CM100" s="46"/>
      <c r="CN100" s="46"/>
      <c r="CO100" s="46" t="s">
        <v>371</v>
      </c>
      <c r="CP100" s="46"/>
      <c r="CQ100" s="46" t="s">
        <v>315</v>
      </c>
      <c r="CR100" s="3" t="s">
        <v>1277</v>
      </c>
      <c r="CS100" s="46"/>
      <c r="CT100" s="46">
        <v>0</v>
      </c>
      <c r="CU100" s="3"/>
      <c r="CV100" s="12" t="s">
        <v>371</v>
      </c>
      <c r="CW100" s="46" t="s">
        <v>2513</v>
      </c>
      <c r="CX100" s="12" t="s">
        <v>315</v>
      </c>
      <c r="CY100" s="3" t="s">
        <v>1443</v>
      </c>
      <c r="CZ100" s="12"/>
      <c r="DA100" s="12" t="s">
        <v>346</v>
      </c>
      <c r="DB100" s="46"/>
      <c r="DC100" s="12"/>
      <c r="DD100" s="12"/>
      <c r="DE100" s="12" t="s">
        <v>371</v>
      </c>
      <c r="DF100" s="12"/>
      <c r="DG100" s="12" t="s">
        <v>2227</v>
      </c>
      <c r="DH100" s="3" t="s">
        <v>1635</v>
      </c>
      <c r="DI100" s="12"/>
      <c r="DJ100" s="203"/>
      <c r="DK100" s="46"/>
      <c r="DL100" s="46"/>
      <c r="DM100" s="46"/>
      <c r="DN100" s="12" t="s">
        <v>2226</v>
      </c>
      <c r="DO100" s="46" t="s">
        <v>2513</v>
      </c>
      <c r="DP100" s="46"/>
      <c r="DQ100" s="12">
        <v>0</v>
      </c>
      <c r="DR100" s="5"/>
      <c r="DS100" s="5"/>
      <c r="DT100" s="194"/>
      <c r="DV100" s="5">
        <f t="shared" si="4"/>
        <v>0</v>
      </c>
      <c r="DW100" s="5">
        <f t="shared" si="5"/>
        <v>3</v>
      </c>
      <c r="DX100" s="364"/>
    </row>
    <row r="101" spans="1:130" s="20" customFormat="1" ht="30" hidden="1" customHeight="1" x14ac:dyDescent="0.25">
      <c r="A101" s="12">
        <f>ROW()-23</f>
        <v>78</v>
      </c>
      <c r="B101" s="12">
        <f>COUNTIF($E$24:E101,E101)</f>
        <v>7</v>
      </c>
      <c r="C101" s="19" t="s">
        <v>34</v>
      </c>
      <c r="D101" s="12" t="str">
        <f>VLOOKUP(C101,'[1]XET CUOI NAM'!$D$9:$E$332,2,0)</f>
        <v>01006006</v>
      </c>
      <c r="E101" s="12" t="s">
        <v>384</v>
      </c>
      <c r="F101" s="12" t="s">
        <v>380</v>
      </c>
      <c r="G101" s="49"/>
      <c r="H101" s="46"/>
      <c r="I101" s="46"/>
      <c r="J101" s="3"/>
      <c r="K101" s="46"/>
      <c r="L101" s="46"/>
      <c r="M101" s="49"/>
      <c r="N101" s="46"/>
      <c r="O101" s="46"/>
      <c r="P101" s="3"/>
      <c r="Q101" s="46"/>
      <c r="R101" s="46"/>
      <c r="S101" s="49"/>
      <c r="T101" s="46">
        <v>0</v>
      </c>
      <c r="U101" s="46"/>
      <c r="V101" s="46">
        <v>0</v>
      </c>
      <c r="W101" s="3"/>
      <c r="X101" s="46">
        <v>0</v>
      </c>
      <c r="Y101" s="46"/>
      <c r="Z101" s="49"/>
      <c r="AA101" s="46">
        <v>0</v>
      </c>
      <c r="AB101" s="46"/>
      <c r="AC101" s="46">
        <v>0</v>
      </c>
      <c r="AD101" s="3"/>
      <c r="AE101" s="46">
        <v>0</v>
      </c>
      <c r="AF101" s="46"/>
      <c r="AG101" s="49"/>
      <c r="AH101" s="46">
        <v>0</v>
      </c>
      <c r="AI101" s="46"/>
      <c r="AJ101" s="46">
        <v>0</v>
      </c>
      <c r="AK101" s="3"/>
      <c r="AL101" s="46">
        <v>0</v>
      </c>
      <c r="AM101" s="46"/>
      <c r="AN101" s="49"/>
      <c r="AO101" s="46">
        <v>0</v>
      </c>
      <c r="AP101" s="46"/>
      <c r="AQ101" s="46">
        <v>0</v>
      </c>
      <c r="AR101" s="3"/>
      <c r="AS101" s="46">
        <v>0</v>
      </c>
      <c r="AT101" s="46"/>
      <c r="AU101" s="49"/>
      <c r="AV101" s="46">
        <v>0</v>
      </c>
      <c r="AW101" s="46"/>
      <c r="AX101" s="46">
        <v>0</v>
      </c>
      <c r="AY101" s="3"/>
      <c r="AZ101" s="46">
        <v>0</v>
      </c>
      <c r="BA101" s="46"/>
      <c r="BB101" s="41"/>
      <c r="BC101" s="46">
        <v>0</v>
      </c>
      <c r="BD101" s="46"/>
      <c r="BE101" s="3" t="s">
        <v>605</v>
      </c>
      <c r="BF101" s="3"/>
      <c r="BG101" s="46"/>
      <c r="BH101" s="3"/>
      <c r="BI101" s="28"/>
      <c r="BJ101" s="46">
        <v>0</v>
      </c>
      <c r="BK101" s="46"/>
      <c r="BL101" s="3" t="s">
        <v>787</v>
      </c>
      <c r="BM101" s="3"/>
      <c r="BN101" s="46"/>
      <c r="BO101" s="3"/>
      <c r="BP101" s="33"/>
      <c r="BQ101" s="46" t="s">
        <v>2513</v>
      </c>
      <c r="BR101" s="46" t="s">
        <v>315</v>
      </c>
      <c r="BS101" s="3" t="s">
        <v>885</v>
      </c>
      <c r="BT101" s="3"/>
      <c r="BU101" s="46"/>
      <c r="BV101" s="46"/>
      <c r="BW101" s="46"/>
      <c r="BX101" s="61"/>
      <c r="BY101" s="46" t="s">
        <v>2513</v>
      </c>
      <c r="BZ101" s="46" t="s">
        <v>315</v>
      </c>
      <c r="CA101" s="3" t="s">
        <v>980</v>
      </c>
      <c r="CB101" s="46"/>
      <c r="CC101" s="46"/>
      <c r="CD101" s="46"/>
      <c r="CE101" s="46"/>
      <c r="CF101" s="61"/>
      <c r="CG101" s="46" t="s">
        <v>2513</v>
      </c>
      <c r="CH101" s="46" t="s">
        <v>315</v>
      </c>
      <c r="CI101" s="3" t="s">
        <v>1120</v>
      </c>
      <c r="CJ101" s="3"/>
      <c r="CK101" s="46" t="s">
        <v>315</v>
      </c>
      <c r="CL101" s="46"/>
      <c r="CM101" s="46"/>
      <c r="CN101" s="46"/>
      <c r="CO101" s="46" t="s">
        <v>371</v>
      </c>
      <c r="CP101" s="46"/>
      <c r="CQ101" s="46"/>
      <c r="CR101" s="3">
        <v>0</v>
      </c>
      <c r="CS101" s="46"/>
      <c r="CT101" s="46">
        <v>0</v>
      </c>
      <c r="CU101" s="3"/>
      <c r="CV101" s="12" t="s">
        <v>371</v>
      </c>
      <c r="CW101" s="12">
        <v>0</v>
      </c>
      <c r="CX101" s="12"/>
      <c r="CY101" s="3" t="s">
        <v>1444</v>
      </c>
      <c r="CZ101" s="12"/>
      <c r="DA101" s="12">
        <v>0</v>
      </c>
      <c r="DB101" s="46"/>
      <c r="DC101" s="12">
        <v>0</v>
      </c>
      <c r="DD101" s="12">
        <v>0</v>
      </c>
      <c r="DE101" s="12" t="s">
        <v>371</v>
      </c>
      <c r="DF101" s="46" t="s">
        <v>2513</v>
      </c>
      <c r="DG101" s="12" t="s">
        <v>2227</v>
      </c>
      <c r="DH101" s="3" t="s">
        <v>1636</v>
      </c>
      <c r="DI101" s="12"/>
      <c r="DJ101" s="12"/>
      <c r="DK101" s="46"/>
      <c r="DL101" s="46"/>
      <c r="DM101" s="46"/>
      <c r="DN101" s="12" t="s">
        <v>2227</v>
      </c>
      <c r="DO101" s="12">
        <v>0</v>
      </c>
      <c r="DP101" s="12"/>
      <c r="DQ101" s="12">
        <v>0</v>
      </c>
      <c r="DR101" s="5"/>
      <c r="DS101" s="5"/>
      <c r="DT101" s="195"/>
      <c r="DV101" s="5">
        <f t="shared" si="4"/>
        <v>0</v>
      </c>
      <c r="DW101" s="5">
        <f t="shared" si="5"/>
        <v>4</v>
      </c>
      <c r="DX101" s="379"/>
    </row>
    <row r="102" spans="1:130" s="133" customFormat="1" ht="30" hidden="1" customHeight="1" x14ac:dyDescent="0.25">
      <c r="A102" s="12">
        <f>IF(C102="","",SUBTOTAL(3,$D$24:D102))</f>
        <v>10</v>
      </c>
      <c r="B102" s="12">
        <f>COUNTIF($E$24:E102,E102)</f>
        <v>1</v>
      </c>
      <c r="C102" s="17" t="s">
        <v>299</v>
      </c>
      <c r="D102" s="12" t="str">
        <f>VLOOKUP(C102,'[1]XET CUOI NAM'!$D$9:$E$332,2,0)</f>
        <v>01025001</v>
      </c>
      <c r="E102" s="12" t="s">
        <v>390</v>
      </c>
      <c r="F102" s="12" t="s">
        <v>378</v>
      </c>
      <c r="G102" s="49"/>
      <c r="H102" s="46"/>
      <c r="I102" s="46"/>
      <c r="J102" s="3"/>
      <c r="K102" s="46"/>
      <c r="L102" s="46"/>
      <c r="M102" s="49"/>
      <c r="N102" s="46"/>
      <c r="O102" s="46"/>
      <c r="P102" s="3"/>
      <c r="Q102" s="46"/>
      <c r="R102" s="46"/>
      <c r="S102" s="49"/>
      <c r="T102" s="46">
        <v>0</v>
      </c>
      <c r="U102" s="46"/>
      <c r="V102" s="46">
        <v>0</v>
      </c>
      <c r="W102" s="3"/>
      <c r="X102" s="46">
        <v>0</v>
      </c>
      <c r="Y102" s="46"/>
      <c r="Z102" s="49"/>
      <c r="AA102" s="46">
        <v>0</v>
      </c>
      <c r="AB102" s="46"/>
      <c r="AC102" s="46">
        <v>0</v>
      </c>
      <c r="AD102" s="3"/>
      <c r="AE102" s="46">
        <v>0</v>
      </c>
      <c r="AF102" s="46"/>
      <c r="AG102" s="49"/>
      <c r="AH102" s="46">
        <v>0</v>
      </c>
      <c r="AI102" s="46"/>
      <c r="AJ102" s="46">
        <v>0</v>
      </c>
      <c r="AK102" s="3"/>
      <c r="AL102" s="46">
        <v>0</v>
      </c>
      <c r="AM102" s="46"/>
      <c r="AN102" s="49"/>
      <c r="AO102" s="46">
        <v>0</v>
      </c>
      <c r="AP102" s="46"/>
      <c r="AQ102" s="46">
        <v>0</v>
      </c>
      <c r="AR102" s="3"/>
      <c r="AS102" s="46">
        <v>0</v>
      </c>
      <c r="AT102" s="46"/>
      <c r="AU102" s="49"/>
      <c r="AV102" s="46">
        <v>0</v>
      </c>
      <c r="AW102" s="46"/>
      <c r="AX102" s="46">
        <v>0</v>
      </c>
      <c r="AY102" s="3"/>
      <c r="AZ102" s="46">
        <v>0</v>
      </c>
      <c r="BA102" s="46"/>
      <c r="BB102" s="41"/>
      <c r="BC102" s="46" t="s">
        <v>2513</v>
      </c>
      <c r="BD102" s="46" t="s">
        <v>346</v>
      </c>
      <c r="BE102" s="3" t="s">
        <v>606</v>
      </c>
      <c r="BF102" s="3"/>
      <c r="BG102" s="46"/>
      <c r="BH102" s="3"/>
      <c r="BI102" s="28"/>
      <c r="BJ102" s="46">
        <v>0</v>
      </c>
      <c r="BK102" s="46"/>
      <c r="BL102" s="3" t="s">
        <v>788</v>
      </c>
      <c r="BM102" s="3"/>
      <c r="BN102" s="46"/>
      <c r="BO102" s="3"/>
      <c r="BP102" s="33"/>
      <c r="BQ102" s="46" t="s">
        <v>2513</v>
      </c>
      <c r="BR102" s="46" t="s">
        <v>315</v>
      </c>
      <c r="BS102" s="3" t="s">
        <v>886</v>
      </c>
      <c r="BT102" s="3"/>
      <c r="BU102" s="46"/>
      <c r="BV102" s="46"/>
      <c r="BW102" s="46"/>
      <c r="BX102" s="77"/>
      <c r="BY102" s="46" t="s">
        <v>2513</v>
      </c>
      <c r="BZ102" s="46" t="s">
        <v>315</v>
      </c>
      <c r="CA102" s="3" t="s">
        <v>981</v>
      </c>
      <c r="CB102" s="46"/>
      <c r="CC102" s="46"/>
      <c r="CD102" s="46"/>
      <c r="CE102" s="46"/>
      <c r="CF102" s="77"/>
      <c r="CG102" s="46" t="s">
        <v>2513</v>
      </c>
      <c r="CH102" s="46" t="s">
        <v>315</v>
      </c>
      <c r="CI102" s="3" t="s">
        <v>1121</v>
      </c>
      <c r="CJ102" s="3"/>
      <c r="CK102" s="46" t="s">
        <v>315</v>
      </c>
      <c r="CL102" s="46"/>
      <c r="CM102" s="46"/>
      <c r="CN102" s="46"/>
      <c r="CO102" s="46" t="s">
        <v>371</v>
      </c>
      <c r="CP102" s="46" t="s">
        <v>2513</v>
      </c>
      <c r="CQ102" s="46" t="s">
        <v>315</v>
      </c>
      <c r="CR102" s="3" t="s">
        <v>1278</v>
      </c>
      <c r="CS102" s="46"/>
      <c r="CT102" s="46">
        <v>0</v>
      </c>
      <c r="CU102" s="3"/>
      <c r="CV102" s="12" t="s">
        <v>371</v>
      </c>
      <c r="CW102" s="46" t="s">
        <v>2513</v>
      </c>
      <c r="CX102" s="12" t="s">
        <v>315</v>
      </c>
      <c r="CY102" s="3" t="s">
        <v>1445</v>
      </c>
      <c r="CZ102" s="12"/>
      <c r="DA102" s="12" t="s">
        <v>346</v>
      </c>
      <c r="DB102" s="46"/>
      <c r="DC102" s="12"/>
      <c r="DD102" s="12"/>
      <c r="DE102" s="12" t="s">
        <v>431</v>
      </c>
      <c r="DF102" s="12"/>
      <c r="DG102" s="12" t="s">
        <v>2227</v>
      </c>
      <c r="DH102" s="3" t="s">
        <v>1637</v>
      </c>
      <c r="DI102" s="12"/>
      <c r="DJ102" s="12"/>
      <c r="DK102" s="46"/>
      <c r="DL102" s="46"/>
      <c r="DM102" s="46"/>
      <c r="DN102" s="12" t="s">
        <v>2227</v>
      </c>
      <c r="DO102" s="46" t="s">
        <v>2513</v>
      </c>
      <c r="DP102" s="46"/>
      <c r="DQ102" s="12" t="s">
        <v>2227</v>
      </c>
      <c r="DR102" s="17" t="s">
        <v>2084</v>
      </c>
      <c r="DS102" s="5">
        <v>0</v>
      </c>
      <c r="DT102" s="346"/>
      <c r="DV102" s="5">
        <f t="shared" si="4"/>
        <v>0</v>
      </c>
      <c r="DW102" s="5">
        <f t="shared" si="5"/>
        <v>7</v>
      </c>
      <c r="DX102" s="362"/>
    </row>
    <row r="103" spans="1:130" s="133" customFormat="1" ht="30" hidden="1" customHeight="1" x14ac:dyDescent="0.25">
      <c r="A103" s="12">
        <f>IF(C103="","",SUBTOTAL(3,$D$24:D103))</f>
        <v>10</v>
      </c>
      <c r="B103" s="12">
        <f>COUNTIF($E$24:E103,E103)</f>
        <v>2</v>
      </c>
      <c r="C103" s="4" t="s">
        <v>1787</v>
      </c>
      <c r="D103" s="12" t="s">
        <v>1788</v>
      </c>
      <c r="E103" s="12" t="s">
        <v>390</v>
      </c>
      <c r="F103" s="12" t="s">
        <v>378</v>
      </c>
      <c r="G103" s="49"/>
      <c r="H103" s="46"/>
      <c r="I103" s="46"/>
      <c r="J103" s="3"/>
      <c r="K103" s="46"/>
      <c r="L103" s="46"/>
      <c r="M103" s="49"/>
      <c r="N103" s="46"/>
      <c r="O103" s="46"/>
      <c r="P103" s="3"/>
      <c r="Q103" s="46"/>
      <c r="R103" s="46"/>
      <c r="S103" s="49"/>
      <c r="T103" s="46"/>
      <c r="U103" s="46"/>
      <c r="V103" s="46"/>
      <c r="W103" s="3"/>
      <c r="X103" s="46"/>
      <c r="Y103" s="46"/>
      <c r="Z103" s="49"/>
      <c r="AA103" s="46"/>
      <c r="AB103" s="46"/>
      <c r="AC103" s="46"/>
      <c r="AD103" s="3"/>
      <c r="AE103" s="46"/>
      <c r="AF103" s="46"/>
      <c r="AG103" s="49"/>
      <c r="AH103" s="46"/>
      <c r="AI103" s="46"/>
      <c r="AJ103" s="46"/>
      <c r="AK103" s="3"/>
      <c r="AL103" s="46"/>
      <c r="AM103" s="46"/>
      <c r="AN103" s="49"/>
      <c r="AO103" s="46"/>
      <c r="AP103" s="46"/>
      <c r="AQ103" s="46"/>
      <c r="AR103" s="3"/>
      <c r="AS103" s="46"/>
      <c r="AT103" s="46"/>
      <c r="AU103" s="49"/>
      <c r="AV103" s="46"/>
      <c r="AW103" s="46"/>
      <c r="AX103" s="46"/>
      <c r="AY103" s="3"/>
      <c r="AZ103" s="46"/>
      <c r="BA103" s="46"/>
      <c r="BB103" s="38"/>
      <c r="BC103" s="46"/>
      <c r="BD103" s="46"/>
      <c r="BE103" s="3"/>
      <c r="BF103" s="3"/>
      <c r="BG103" s="46"/>
      <c r="BH103" s="3"/>
      <c r="BI103" s="53"/>
      <c r="BJ103" s="46"/>
      <c r="BK103" s="46"/>
      <c r="BL103" s="3"/>
      <c r="BM103" s="3"/>
      <c r="BN103" s="46"/>
      <c r="BO103" s="3"/>
      <c r="BP103" s="33"/>
      <c r="BQ103" s="46"/>
      <c r="BR103" s="46"/>
      <c r="BS103" s="3"/>
      <c r="BT103" s="3"/>
      <c r="BU103" s="46"/>
      <c r="BV103" s="46"/>
      <c r="BW103" s="46"/>
      <c r="BX103" s="55"/>
      <c r="BY103" s="46"/>
      <c r="BZ103" s="46"/>
      <c r="CA103" s="3"/>
      <c r="CB103" s="46"/>
      <c r="CC103" s="46"/>
      <c r="CD103" s="46"/>
      <c r="CE103" s="46"/>
      <c r="CF103" s="55"/>
      <c r="CG103" s="46"/>
      <c r="CH103" s="46"/>
      <c r="CI103" s="3"/>
      <c r="CJ103" s="3"/>
      <c r="CK103" s="46"/>
      <c r="CL103" s="46"/>
      <c r="CM103" s="46"/>
      <c r="CN103" s="46"/>
      <c r="CO103" s="46"/>
      <c r="CP103" s="46"/>
      <c r="CQ103" s="46"/>
      <c r="CR103" s="3"/>
      <c r="CS103" s="46"/>
      <c r="CT103" s="46"/>
      <c r="CU103" s="3"/>
      <c r="CV103" s="12"/>
      <c r="CW103" s="12"/>
      <c r="CX103" s="12"/>
      <c r="CY103" s="3"/>
      <c r="CZ103" s="12"/>
      <c r="DA103" s="12"/>
      <c r="DB103" s="46"/>
      <c r="DC103" s="12"/>
      <c r="DD103" s="12"/>
      <c r="DE103" s="12" t="s">
        <v>431</v>
      </c>
      <c r="DF103" s="12"/>
      <c r="DG103" s="12"/>
      <c r="DH103" s="3"/>
      <c r="DI103" s="12"/>
      <c r="DJ103" s="12"/>
      <c r="DK103" s="46"/>
      <c r="DL103" s="46"/>
      <c r="DM103" s="46"/>
      <c r="DN103" s="12" t="s">
        <v>2227</v>
      </c>
      <c r="DO103" s="12">
        <v>0</v>
      </c>
      <c r="DP103" s="12"/>
      <c r="DQ103" s="12"/>
      <c r="DR103" s="17" t="s">
        <v>2085</v>
      </c>
      <c r="DS103" s="5"/>
      <c r="DT103" s="346"/>
      <c r="DV103" s="5">
        <f t="shared" si="4"/>
        <v>0</v>
      </c>
      <c r="DW103" s="5">
        <f t="shared" si="5"/>
        <v>0</v>
      </c>
      <c r="DX103" s="362"/>
    </row>
    <row r="104" spans="1:130" s="133" customFormat="1" ht="30" hidden="1" customHeight="1" x14ac:dyDescent="0.25">
      <c r="A104" s="12">
        <f>IF(C104="","",SUBTOTAL(3,$D$24:D104))</f>
        <v>10</v>
      </c>
      <c r="B104" s="12">
        <f>COUNTIF($E$24:E104,E104)</f>
        <v>3</v>
      </c>
      <c r="C104" s="4" t="s">
        <v>35</v>
      </c>
      <c r="D104" s="12" t="str">
        <f>VLOOKUP(C104,'[1]XET CUOI NAM'!$D$9:$E$332,2,0)</f>
        <v>01005003</v>
      </c>
      <c r="E104" s="12" t="s">
        <v>390</v>
      </c>
      <c r="F104" s="12" t="s">
        <v>380</v>
      </c>
      <c r="G104" s="49"/>
      <c r="H104" s="46"/>
      <c r="I104" s="46"/>
      <c r="J104" s="3"/>
      <c r="K104" s="46"/>
      <c r="L104" s="46"/>
      <c r="M104" s="49"/>
      <c r="N104" s="46"/>
      <c r="O104" s="46"/>
      <c r="P104" s="3"/>
      <c r="Q104" s="46"/>
      <c r="R104" s="46"/>
      <c r="S104" s="49"/>
      <c r="T104" s="46">
        <v>0</v>
      </c>
      <c r="U104" s="46"/>
      <c r="V104" s="46">
        <v>0</v>
      </c>
      <c r="W104" s="3"/>
      <c r="X104" s="46">
        <v>0</v>
      </c>
      <c r="Y104" s="46"/>
      <c r="Z104" s="49"/>
      <c r="AA104" s="46">
        <v>0</v>
      </c>
      <c r="AB104" s="46"/>
      <c r="AC104" s="46">
        <v>0</v>
      </c>
      <c r="AD104" s="3"/>
      <c r="AE104" s="46">
        <v>0</v>
      </c>
      <c r="AF104" s="46"/>
      <c r="AG104" s="49"/>
      <c r="AH104" s="46">
        <v>0</v>
      </c>
      <c r="AI104" s="46"/>
      <c r="AJ104" s="46">
        <v>0</v>
      </c>
      <c r="AK104" s="3"/>
      <c r="AL104" s="46">
        <v>0</v>
      </c>
      <c r="AM104" s="46"/>
      <c r="AN104" s="49"/>
      <c r="AO104" s="46">
        <v>0</v>
      </c>
      <c r="AP104" s="46"/>
      <c r="AQ104" s="46">
        <v>0</v>
      </c>
      <c r="AR104" s="3"/>
      <c r="AS104" s="46">
        <v>0</v>
      </c>
      <c r="AT104" s="46"/>
      <c r="AU104" s="49"/>
      <c r="AV104" s="46">
        <v>0</v>
      </c>
      <c r="AW104" s="46"/>
      <c r="AX104" s="46">
        <v>0</v>
      </c>
      <c r="AY104" s="3"/>
      <c r="AZ104" s="46">
        <v>0</v>
      </c>
      <c r="BA104" s="46"/>
      <c r="BB104" s="41"/>
      <c r="BC104" s="46">
        <v>0</v>
      </c>
      <c r="BD104" s="46"/>
      <c r="BE104" s="3" t="s">
        <v>607</v>
      </c>
      <c r="BF104" s="3"/>
      <c r="BG104" s="46"/>
      <c r="BH104" s="3"/>
      <c r="BI104" s="28"/>
      <c r="BJ104" s="46" t="s">
        <v>2513</v>
      </c>
      <c r="BK104" s="46" t="s">
        <v>346</v>
      </c>
      <c r="BL104" s="3" t="s">
        <v>789</v>
      </c>
      <c r="BM104" s="3"/>
      <c r="BN104" s="46"/>
      <c r="BO104" s="3"/>
      <c r="BP104" s="33"/>
      <c r="BQ104" s="46">
        <v>0</v>
      </c>
      <c r="BR104" s="46"/>
      <c r="BS104" s="3">
        <v>0</v>
      </c>
      <c r="BT104" s="3"/>
      <c r="BU104" s="46"/>
      <c r="BV104" s="46"/>
      <c r="BW104" s="46"/>
      <c r="BX104" s="61"/>
      <c r="BY104" s="46">
        <v>0</v>
      </c>
      <c r="BZ104" s="46" t="s">
        <v>315</v>
      </c>
      <c r="CA104" s="3" t="s">
        <v>982</v>
      </c>
      <c r="CB104" s="46"/>
      <c r="CC104" s="46"/>
      <c r="CD104" s="46"/>
      <c r="CE104" s="46"/>
      <c r="CF104" s="61"/>
      <c r="CG104" s="46">
        <v>0</v>
      </c>
      <c r="CH104" s="46"/>
      <c r="CI104" s="3">
        <v>0</v>
      </c>
      <c r="CJ104" s="3"/>
      <c r="CK104" s="46"/>
      <c r="CL104" s="46"/>
      <c r="CM104" s="46"/>
      <c r="CN104" s="46"/>
      <c r="CO104" s="46" t="s">
        <v>371</v>
      </c>
      <c r="CP104" s="46"/>
      <c r="CQ104" s="46"/>
      <c r="CR104" s="3">
        <v>0</v>
      </c>
      <c r="CS104" s="46"/>
      <c r="CT104" s="46">
        <v>0</v>
      </c>
      <c r="CU104" s="3"/>
      <c r="CV104" s="12" t="s">
        <v>371</v>
      </c>
      <c r="CW104" s="12">
        <v>0</v>
      </c>
      <c r="CX104" s="12"/>
      <c r="CY104" s="3"/>
      <c r="CZ104" s="12">
        <v>0</v>
      </c>
      <c r="DA104" s="12">
        <v>0</v>
      </c>
      <c r="DB104" s="46"/>
      <c r="DC104" s="12">
        <v>0</v>
      </c>
      <c r="DD104" s="12">
        <v>0</v>
      </c>
      <c r="DE104" s="12" t="s">
        <v>431</v>
      </c>
      <c r="DF104" s="12"/>
      <c r="DG104" s="12"/>
      <c r="DH104" s="3" t="s">
        <v>1638</v>
      </c>
      <c r="DI104" s="12"/>
      <c r="DJ104" s="12"/>
      <c r="DK104" s="46"/>
      <c r="DL104" s="46"/>
      <c r="DM104" s="46"/>
      <c r="DN104" s="12" t="s">
        <v>2226</v>
      </c>
      <c r="DO104" s="46" t="s">
        <v>2513</v>
      </c>
      <c r="DP104" s="46"/>
      <c r="DQ104" s="12"/>
      <c r="DR104" s="17" t="s">
        <v>2086</v>
      </c>
      <c r="DS104" s="5">
        <v>0</v>
      </c>
      <c r="DT104" s="346"/>
      <c r="DV104" s="5">
        <f t="shared" si="4"/>
        <v>0</v>
      </c>
      <c r="DW104" s="5">
        <f t="shared" si="5"/>
        <v>2</v>
      </c>
      <c r="DX104" s="362"/>
    </row>
    <row r="105" spans="1:130" s="133" customFormat="1" ht="30" hidden="1" customHeight="1" x14ac:dyDescent="0.25">
      <c r="A105" s="12">
        <f>ROW()-23</f>
        <v>82</v>
      </c>
      <c r="B105" s="12">
        <f>COUNTIF($E$24:E105,E105)</f>
        <v>4</v>
      </c>
      <c r="C105" s="4" t="s">
        <v>236</v>
      </c>
      <c r="D105" s="12" t="str">
        <f>VLOOKUP(C105,'[1]XET CUOI NAM'!$D$9:$E$332,2,0)</f>
        <v>01005011</v>
      </c>
      <c r="E105" s="12" t="s">
        <v>390</v>
      </c>
      <c r="F105" s="12" t="s">
        <v>380</v>
      </c>
      <c r="G105" s="49"/>
      <c r="H105" s="46"/>
      <c r="I105" s="46"/>
      <c r="J105" s="3"/>
      <c r="K105" s="46"/>
      <c r="L105" s="46"/>
      <c r="M105" s="49"/>
      <c r="N105" s="46"/>
      <c r="O105" s="46"/>
      <c r="P105" s="3"/>
      <c r="Q105" s="46"/>
      <c r="R105" s="46"/>
      <c r="S105" s="49"/>
      <c r="T105" s="46">
        <v>0</v>
      </c>
      <c r="U105" s="46"/>
      <c r="V105" s="46">
        <v>0</v>
      </c>
      <c r="W105" s="3"/>
      <c r="X105" s="46">
        <v>0</v>
      </c>
      <c r="Y105" s="46"/>
      <c r="Z105" s="49"/>
      <c r="AA105" s="46">
        <v>0</v>
      </c>
      <c r="AB105" s="46"/>
      <c r="AC105" s="46">
        <v>0</v>
      </c>
      <c r="AD105" s="3"/>
      <c r="AE105" s="46">
        <v>0</v>
      </c>
      <c r="AF105" s="46"/>
      <c r="AG105" s="49"/>
      <c r="AH105" s="46">
        <v>0</v>
      </c>
      <c r="AI105" s="46"/>
      <c r="AJ105" s="46">
        <v>0</v>
      </c>
      <c r="AK105" s="3"/>
      <c r="AL105" s="46">
        <v>0</v>
      </c>
      <c r="AM105" s="46"/>
      <c r="AN105" s="49"/>
      <c r="AO105" s="46">
        <v>0</v>
      </c>
      <c r="AP105" s="46"/>
      <c r="AQ105" s="46">
        <v>0</v>
      </c>
      <c r="AR105" s="3"/>
      <c r="AS105" s="46">
        <v>0</v>
      </c>
      <c r="AT105" s="46"/>
      <c r="AU105" s="49"/>
      <c r="AV105" s="46">
        <v>0</v>
      </c>
      <c r="AW105" s="46"/>
      <c r="AX105" s="46">
        <v>0</v>
      </c>
      <c r="AY105" s="3"/>
      <c r="AZ105" s="46">
        <v>0</v>
      </c>
      <c r="BA105" s="46"/>
      <c r="BB105" s="41"/>
      <c r="BC105" s="46">
        <v>0</v>
      </c>
      <c r="BD105" s="46"/>
      <c r="BE105" s="3">
        <v>0</v>
      </c>
      <c r="BF105" s="3"/>
      <c r="BG105" s="46"/>
      <c r="BH105" s="3"/>
      <c r="BI105" s="28"/>
      <c r="BJ105" s="46">
        <v>0</v>
      </c>
      <c r="BK105" s="46"/>
      <c r="BL105" s="3">
        <v>0</v>
      </c>
      <c r="BM105" s="3"/>
      <c r="BN105" s="46"/>
      <c r="BO105" s="3"/>
      <c r="BP105" s="28"/>
      <c r="BQ105" s="46">
        <v>0</v>
      </c>
      <c r="BR105" s="46"/>
      <c r="BS105" s="3">
        <v>0</v>
      </c>
      <c r="BT105" s="3"/>
      <c r="BU105" s="46"/>
      <c r="BV105" s="46"/>
      <c r="BW105" s="46"/>
      <c r="BX105" s="2"/>
      <c r="BY105" s="46">
        <v>0</v>
      </c>
      <c r="BZ105" s="46"/>
      <c r="CA105" s="3">
        <v>0</v>
      </c>
      <c r="CB105" s="46"/>
      <c r="CC105" s="46"/>
      <c r="CD105" s="46"/>
      <c r="CE105" s="46"/>
      <c r="CF105" s="2"/>
      <c r="CG105" s="46">
        <v>0</v>
      </c>
      <c r="CH105" s="46"/>
      <c r="CI105" s="3">
        <v>0</v>
      </c>
      <c r="CJ105" s="3"/>
      <c r="CK105" s="46"/>
      <c r="CL105" s="46"/>
      <c r="CM105" s="46"/>
      <c r="CN105" s="46"/>
      <c r="CO105" s="46" t="s">
        <v>371</v>
      </c>
      <c r="CP105" s="46"/>
      <c r="CQ105" s="46"/>
      <c r="CR105" s="3">
        <v>0</v>
      </c>
      <c r="CS105" s="46"/>
      <c r="CT105" s="46">
        <v>0</v>
      </c>
      <c r="CU105" s="3"/>
      <c r="CV105" s="12" t="s">
        <v>431</v>
      </c>
      <c r="CW105" s="12">
        <v>0</v>
      </c>
      <c r="CX105" s="12"/>
      <c r="CY105" s="3"/>
      <c r="CZ105" s="12">
        <v>0</v>
      </c>
      <c r="DA105" s="12">
        <v>0</v>
      </c>
      <c r="DB105" s="46"/>
      <c r="DC105" s="12">
        <v>0</v>
      </c>
      <c r="DD105" s="12">
        <v>0</v>
      </c>
      <c r="DE105" s="12" t="s">
        <v>431</v>
      </c>
      <c r="DF105" s="12"/>
      <c r="DG105" s="12"/>
      <c r="DH105" s="3"/>
      <c r="DI105" s="12"/>
      <c r="DJ105" s="12"/>
      <c r="DK105" s="46"/>
      <c r="DL105" s="46"/>
      <c r="DM105" s="46"/>
      <c r="DN105" s="12" t="s">
        <v>2227</v>
      </c>
      <c r="DO105" s="12">
        <v>0</v>
      </c>
      <c r="DP105" s="12"/>
      <c r="DQ105" s="12">
        <v>0</v>
      </c>
      <c r="DR105" s="5"/>
      <c r="DS105" s="5">
        <v>0</v>
      </c>
      <c r="DT105" s="346"/>
      <c r="DV105" s="5">
        <f t="shared" si="4"/>
        <v>0</v>
      </c>
      <c r="DW105" s="5">
        <f t="shared" si="5"/>
        <v>0</v>
      </c>
      <c r="DX105" s="362"/>
    </row>
    <row r="106" spans="1:130" s="133" customFormat="1" ht="30" hidden="1" customHeight="1" x14ac:dyDescent="0.25">
      <c r="A106" s="12">
        <f>IF(C106="","",SUBTOTAL(3,$D$24:D106))</f>
        <v>10</v>
      </c>
      <c r="B106" s="12">
        <f>COUNTIF($E$24:E106,E106)</f>
        <v>1</v>
      </c>
      <c r="C106" s="320" t="s">
        <v>36</v>
      </c>
      <c r="D106" s="12" t="str">
        <f>VLOOKUP(C106,'[1]XET CUOI NAM'!$D$9:$E$332,2,0)</f>
        <v>01008028</v>
      </c>
      <c r="E106" s="12" t="s">
        <v>391</v>
      </c>
      <c r="F106" s="12" t="s">
        <v>378</v>
      </c>
      <c r="G106" s="49"/>
      <c r="H106" s="46"/>
      <c r="I106" s="46"/>
      <c r="J106" s="3"/>
      <c r="K106" s="46"/>
      <c r="L106" s="46"/>
      <c r="M106" s="49"/>
      <c r="N106" s="46"/>
      <c r="O106" s="46"/>
      <c r="P106" s="3"/>
      <c r="Q106" s="46"/>
      <c r="R106" s="46"/>
      <c r="S106" s="49"/>
      <c r="T106" s="46">
        <v>0</v>
      </c>
      <c r="U106" s="46"/>
      <c r="V106" s="46">
        <v>0</v>
      </c>
      <c r="W106" s="3"/>
      <c r="X106" s="46">
        <v>0</v>
      </c>
      <c r="Y106" s="46"/>
      <c r="Z106" s="49"/>
      <c r="AA106" s="46">
        <v>0</v>
      </c>
      <c r="AB106" s="46"/>
      <c r="AC106" s="46">
        <v>0</v>
      </c>
      <c r="AD106" s="3"/>
      <c r="AE106" s="46">
        <v>0</v>
      </c>
      <c r="AF106" s="46"/>
      <c r="AG106" s="49"/>
      <c r="AH106" s="46">
        <v>0</v>
      </c>
      <c r="AI106" s="46"/>
      <c r="AJ106" s="46">
        <v>0</v>
      </c>
      <c r="AK106" s="3"/>
      <c r="AL106" s="46">
        <v>0</v>
      </c>
      <c r="AM106" s="46"/>
      <c r="AN106" s="49"/>
      <c r="AO106" s="46">
        <v>0</v>
      </c>
      <c r="AP106" s="46"/>
      <c r="AQ106" s="46">
        <v>0</v>
      </c>
      <c r="AR106" s="3"/>
      <c r="AS106" s="46">
        <v>0</v>
      </c>
      <c r="AT106" s="46"/>
      <c r="AU106" s="49"/>
      <c r="AV106" s="46">
        <v>0</v>
      </c>
      <c r="AW106" s="46"/>
      <c r="AX106" s="46">
        <v>0</v>
      </c>
      <c r="AY106" s="3"/>
      <c r="AZ106" s="46">
        <v>0</v>
      </c>
      <c r="BA106" s="46"/>
      <c r="BB106" s="41"/>
      <c r="BC106" s="46" t="s">
        <v>2513</v>
      </c>
      <c r="BD106" s="46" t="s">
        <v>346</v>
      </c>
      <c r="BE106" s="3" t="s">
        <v>608</v>
      </c>
      <c r="BF106" s="3"/>
      <c r="BG106" s="46"/>
      <c r="BH106" s="3"/>
      <c r="BI106" s="62"/>
      <c r="BJ106" s="46">
        <v>0</v>
      </c>
      <c r="BK106" s="46"/>
      <c r="BL106" s="3" t="s">
        <v>790</v>
      </c>
      <c r="BM106" s="3"/>
      <c r="BN106" s="46"/>
      <c r="BO106" s="3"/>
      <c r="BP106" s="33"/>
      <c r="BQ106" s="46" t="s">
        <v>2513</v>
      </c>
      <c r="BR106" s="46" t="s">
        <v>315</v>
      </c>
      <c r="BS106" s="3" t="s">
        <v>887</v>
      </c>
      <c r="BT106" s="3"/>
      <c r="BU106" s="46"/>
      <c r="BV106" s="46"/>
      <c r="BW106" s="46"/>
      <c r="BX106" s="23"/>
      <c r="BY106" s="46" t="s">
        <v>2513</v>
      </c>
      <c r="BZ106" s="46" t="s">
        <v>315</v>
      </c>
      <c r="CA106" s="3" t="s">
        <v>983</v>
      </c>
      <c r="CB106" s="46"/>
      <c r="CC106" s="46"/>
      <c r="CD106" s="46"/>
      <c r="CE106" s="46"/>
      <c r="CF106" s="23"/>
      <c r="CG106" s="46" t="s">
        <v>2513</v>
      </c>
      <c r="CH106" s="46" t="s">
        <v>315</v>
      </c>
      <c r="CI106" s="3" t="s">
        <v>1122</v>
      </c>
      <c r="CJ106" s="46" t="s">
        <v>315</v>
      </c>
      <c r="CK106" s="46" t="s">
        <v>315</v>
      </c>
      <c r="CL106" s="46"/>
      <c r="CM106" s="46"/>
      <c r="CN106" s="46"/>
      <c r="CO106" s="46" t="s">
        <v>2304</v>
      </c>
      <c r="CP106" s="46" t="s">
        <v>2513</v>
      </c>
      <c r="CQ106" s="46" t="s">
        <v>315</v>
      </c>
      <c r="CR106" s="3" t="s">
        <v>1279</v>
      </c>
      <c r="CS106" s="46"/>
      <c r="CT106" s="46">
        <v>0</v>
      </c>
      <c r="CU106" s="3"/>
      <c r="CV106" s="12" t="s">
        <v>371</v>
      </c>
      <c r="CW106" s="46" t="s">
        <v>2513</v>
      </c>
      <c r="CX106" s="12" t="s">
        <v>315</v>
      </c>
      <c r="CY106" s="3" t="s">
        <v>1446</v>
      </c>
      <c r="CZ106" s="12"/>
      <c r="DA106" s="12" t="s">
        <v>346</v>
      </c>
      <c r="DB106" s="46"/>
      <c r="DC106" s="12"/>
      <c r="DD106" s="12" t="s">
        <v>315</v>
      </c>
      <c r="DE106" s="12" t="s">
        <v>371</v>
      </c>
      <c r="DF106" s="46" t="s">
        <v>2513</v>
      </c>
      <c r="DG106" s="12" t="s">
        <v>2226</v>
      </c>
      <c r="DH106" s="3" t="s">
        <v>1639</v>
      </c>
      <c r="DI106" s="12"/>
      <c r="DJ106" s="203"/>
      <c r="DK106" s="46" t="s">
        <v>315</v>
      </c>
      <c r="DL106" s="46"/>
      <c r="DM106" s="46"/>
      <c r="DN106" s="12" t="s">
        <v>2226</v>
      </c>
      <c r="DO106" s="46" t="s">
        <v>2513</v>
      </c>
      <c r="DP106" s="46" t="s">
        <v>315</v>
      </c>
      <c r="DQ106" s="12" t="s">
        <v>2226</v>
      </c>
      <c r="DR106" s="17" t="s">
        <v>2087</v>
      </c>
      <c r="DS106" s="5"/>
      <c r="DT106" s="313" t="s">
        <v>315</v>
      </c>
      <c r="DV106" s="5">
        <f t="shared" si="4"/>
        <v>0</v>
      </c>
      <c r="DW106" s="5">
        <f t="shared" si="5"/>
        <v>8</v>
      </c>
      <c r="DX106" s="362"/>
    </row>
    <row r="107" spans="1:130" s="9" customFormat="1" ht="36" customHeight="1" x14ac:dyDescent="0.25">
      <c r="A107" s="337">
        <f>ROW()-23</f>
        <v>84</v>
      </c>
      <c r="B107" s="337">
        <f>COUNTIF($E$24:E107,E107)</f>
        <v>2</v>
      </c>
      <c r="C107" s="85" t="s">
        <v>37</v>
      </c>
      <c r="D107" s="12" t="str">
        <f>VLOOKUP(C107,'[1]XET CUOI NAM'!$D$9:$E$332,2,0)</f>
        <v>01008002</v>
      </c>
      <c r="E107" s="12" t="s">
        <v>391</v>
      </c>
      <c r="F107" s="12" t="s">
        <v>378</v>
      </c>
      <c r="G107" s="49"/>
      <c r="H107" s="46" t="s">
        <v>2513</v>
      </c>
      <c r="I107" s="46"/>
      <c r="J107" s="3"/>
      <c r="K107" s="46"/>
      <c r="L107" s="46"/>
      <c r="M107" s="49"/>
      <c r="N107" s="46" t="s">
        <v>2513</v>
      </c>
      <c r="O107" s="46"/>
      <c r="P107" s="3"/>
      <c r="Q107" s="46" t="s">
        <v>2514</v>
      </c>
      <c r="R107" s="46"/>
      <c r="S107" s="49"/>
      <c r="T107" s="46" t="s">
        <v>2513</v>
      </c>
      <c r="U107" s="46"/>
      <c r="V107" s="46" t="s">
        <v>2305</v>
      </c>
      <c r="W107" s="3"/>
      <c r="X107" s="307" t="s">
        <v>2514</v>
      </c>
      <c r="Y107" s="46"/>
      <c r="Z107" s="49"/>
      <c r="AA107" s="46" t="s">
        <v>2513</v>
      </c>
      <c r="AB107" s="46"/>
      <c r="AC107" s="46" t="s">
        <v>2305</v>
      </c>
      <c r="AD107" s="3"/>
      <c r="AE107" s="46">
        <v>0</v>
      </c>
      <c r="AF107" s="46"/>
      <c r="AG107" s="49"/>
      <c r="AH107" s="46" t="s">
        <v>2513</v>
      </c>
      <c r="AI107" s="46"/>
      <c r="AJ107" s="46" t="s">
        <v>2306</v>
      </c>
      <c r="AK107" s="3"/>
      <c r="AL107" s="46" t="s">
        <v>2514</v>
      </c>
      <c r="AM107" s="46"/>
      <c r="AN107" s="49"/>
      <c r="AO107" s="46" t="s">
        <v>2513</v>
      </c>
      <c r="AP107" s="46"/>
      <c r="AQ107" s="46" t="s">
        <v>2307</v>
      </c>
      <c r="AR107" s="3"/>
      <c r="AS107" s="46">
        <v>0</v>
      </c>
      <c r="AT107" s="46"/>
      <c r="AU107" s="49"/>
      <c r="AV107" s="46">
        <v>0</v>
      </c>
      <c r="AW107" s="46"/>
      <c r="AX107" s="46">
        <v>0</v>
      </c>
      <c r="AY107" s="3"/>
      <c r="AZ107" s="46">
        <v>0</v>
      </c>
      <c r="BA107" s="46"/>
      <c r="BB107" s="41"/>
      <c r="BC107" s="46" t="s">
        <v>2513</v>
      </c>
      <c r="BD107" s="46" t="s">
        <v>346</v>
      </c>
      <c r="BE107" s="3" t="s">
        <v>609</v>
      </c>
      <c r="BF107" s="3"/>
      <c r="BG107" s="46"/>
      <c r="BH107" s="3"/>
      <c r="BI107" s="62"/>
      <c r="BJ107" s="46" t="s">
        <v>2513</v>
      </c>
      <c r="BK107" s="46" t="s">
        <v>346</v>
      </c>
      <c r="BL107" s="3" t="s">
        <v>791</v>
      </c>
      <c r="BM107" s="3"/>
      <c r="BN107" s="46" t="s">
        <v>2514</v>
      </c>
      <c r="BO107" s="3"/>
      <c r="BP107" s="33"/>
      <c r="BQ107" s="46" t="s">
        <v>2513</v>
      </c>
      <c r="BR107" s="46" t="s">
        <v>315</v>
      </c>
      <c r="BS107" s="3" t="s">
        <v>888</v>
      </c>
      <c r="BT107" s="3"/>
      <c r="BU107" s="46"/>
      <c r="BV107" s="46"/>
      <c r="BW107" s="46"/>
      <c r="BX107" s="55"/>
      <c r="BY107" s="46">
        <v>0</v>
      </c>
      <c r="BZ107" s="46">
        <v>0</v>
      </c>
      <c r="CA107" s="3" t="s">
        <v>984</v>
      </c>
      <c r="CB107" s="46"/>
      <c r="CC107" s="46"/>
      <c r="CD107" s="46"/>
      <c r="CE107" s="46"/>
      <c r="CF107" s="55"/>
      <c r="CG107" s="46" t="s">
        <v>2513</v>
      </c>
      <c r="CH107" s="46" t="s">
        <v>315</v>
      </c>
      <c r="CI107" s="3" t="s">
        <v>1123</v>
      </c>
      <c r="CJ107" s="3"/>
      <c r="CK107" s="46"/>
      <c r="CL107" s="46"/>
      <c r="CM107" s="46"/>
      <c r="CN107" s="46"/>
      <c r="CO107" s="46" t="s">
        <v>2304</v>
      </c>
      <c r="CP107" s="46" t="s">
        <v>2513</v>
      </c>
      <c r="CQ107" s="46" t="s">
        <v>315</v>
      </c>
      <c r="CR107" s="3" t="s">
        <v>1280</v>
      </c>
      <c r="CS107" s="46"/>
      <c r="CT107" s="46" t="s">
        <v>315</v>
      </c>
      <c r="CU107" s="3"/>
      <c r="CV107" s="12" t="s">
        <v>371</v>
      </c>
      <c r="CW107" s="46" t="s">
        <v>2513</v>
      </c>
      <c r="CX107" s="12" t="s">
        <v>315</v>
      </c>
      <c r="CY107" s="3" t="s">
        <v>1447</v>
      </c>
      <c r="CZ107" s="12"/>
      <c r="DA107" s="12">
        <v>0</v>
      </c>
      <c r="DB107" s="46"/>
      <c r="DC107" s="12">
        <v>0</v>
      </c>
      <c r="DD107" s="12">
        <v>0</v>
      </c>
      <c r="DE107" s="12" t="s">
        <v>371</v>
      </c>
      <c r="DF107" s="46" t="s">
        <v>2513</v>
      </c>
      <c r="DG107" s="12" t="s">
        <v>2227</v>
      </c>
      <c r="DH107" s="3" t="s">
        <v>1640</v>
      </c>
      <c r="DI107" s="12"/>
      <c r="DJ107" s="203" t="s">
        <v>315</v>
      </c>
      <c r="DK107" s="46"/>
      <c r="DL107" s="46"/>
      <c r="DM107" s="46"/>
      <c r="DN107" s="12" t="s">
        <v>2227</v>
      </c>
      <c r="DO107" s="12">
        <v>0</v>
      </c>
      <c r="DP107" s="12"/>
      <c r="DQ107" s="12">
        <v>0</v>
      </c>
      <c r="DR107" s="5"/>
      <c r="DS107" s="5">
        <v>0</v>
      </c>
      <c r="DT107" s="5"/>
      <c r="DU107" s="133"/>
      <c r="DV107" s="5">
        <f t="shared" si="4"/>
        <v>4</v>
      </c>
      <c r="DW107" s="5">
        <f t="shared" si="5"/>
        <v>13</v>
      </c>
      <c r="DX107" s="362" t="s">
        <v>315</v>
      </c>
      <c r="DZ107" s="377" t="s">
        <v>2549</v>
      </c>
    </row>
    <row r="108" spans="1:130" s="133" customFormat="1" ht="30" hidden="1" customHeight="1" x14ac:dyDescent="0.25">
      <c r="A108" s="12">
        <f>IF(C108="","",SUBTOTAL(3,$D$24:D108))</f>
        <v>11</v>
      </c>
      <c r="B108" s="12">
        <f>COUNTIF($E$24:E108,E108)</f>
        <v>3</v>
      </c>
      <c r="C108" s="321" t="s">
        <v>1777</v>
      </c>
      <c r="D108" s="5" t="s">
        <v>1778</v>
      </c>
      <c r="E108" s="12" t="s">
        <v>391</v>
      </c>
      <c r="F108" s="12" t="s">
        <v>378</v>
      </c>
      <c r="G108" s="49"/>
      <c r="H108" s="46"/>
      <c r="I108" s="46"/>
      <c r="J108" s="3"/>
      <c r="K108" s="46"/>
      <c r="L108" s="46"/>
      <c r="M108" s="49"/>
      <c r="N108" s="46"/>
      <c r="O108" s="46"/>
      <c r="P108" s="3"/>
      <c r="Q108" s="46"/>
      <c r="R108" s="46"/>
      <c r="S108" s="49"/>
      <c r="T108" s="46"/>
      <c r="U108" s="46"/>
      <c r="V108" s="46"/>
      <c r="W108" s="3"/>
      <c r="X108" s="46"/>
      <c r="Y108" s="46"/>
      <c r="Z108" s="49"/>
      <c r="AA108" s="46"/>
      <c r="AB108" s="46"/>
      <c r="AC108" s="46"/>
      <c r="AD108" s="3"/>
      <c r="AE108" s="46"/>
      <c r="AF108" s="46"/>
      <c r="AG108" s="49"/>
      <c r="AH108" s="46"/>
      <c r="AI108" s="46"/>
      <c r="AJ108" s="46"/>
      <c r="AK108" s="3"/>
      <c r="AL108" s="46"/>
      <c r="AM108" s="46"/>
      <c r="AN108" s="49"/>
      <c r="AO108" s="46"/>
      <c r="AP108" s="46"/>
      <c r="AQ108" s="46"/>
      <c r="AR108" s="3"/>
      <c r="AS108" s="46"/>
      <c r="AT108" s="46"/>
      <c r="AU108" s="49"/>
      <c r="AV108" s="46"/>
      <c r="AW108" s="46"/>
      <c r="AX108" s="46"/>
      <c r="AY108" s="3"/>
      <c r="AZ108" s="46"/>
      <c r="BA108" s="46"/>
      <c r="BB108" s="41"/>
      <c r="BC108" s="46"/>
      <c r="BD108" s="46"/>
      <c r="BE108" s="3"/>
      <c r="BF108" s="3"/>
      <c r="BG108" s="46"/>
      <c r="BH108" s="3"/>
      <c r="BI108" s="62"/>
      <c r="BJ108" s="46"/>
      <c r="BK108" s="46"/>
      <c r="BL108" s="3"/>
      <c r="BM108" s="3"/>
      <c r="BN108" s="46"/>
      <c r="BO108" s="3"/>
      <c r="BP108" s="33"/>
      <c r="BQ108" s="46"/>
      <c r="BR108" s="46"/>
      <c r="BS108" s="3"/>
      <c r="BT108" s="3"/>
      <c r="BU108" s="46"/>
      <c r="BV108" s="46"/>
      <c r="BW108" s="46"/>
      <c r="BX108" s="23"/>
      <c r="BY108" s="46"/>
      <c r="BZ108" s="46"/>
      <c r="CA108" s="3"/>
      <c r="CB108" s="46"/>
      <c r="CC108" s="46"/>
      <c r="CD108" s="46"/>
      <c r="CE108" s="46"/>
      <c r="CF108" s="23"/>
      <c r="CG108" s="46"/>
      <c r="CH108" s="46"/>
      <c r="CI108" s="3"/>
      <c r="CJ108" s="3"/>
      <c r="CK108" s="46"/>
      <c r="CL108" s="46"/>
      <c r="CM108" s="46"/>
      <c r="CN108" s="46"/>
      <c r="CO108" s="46"/>
      <c r="CP108" s="46"/>
      <c r="CQ108" s="46"/>
      <c r="CR108" s="3"/>
      <c r="CS108" s="46"/>
      <c r="CT108" s="46"/>
      <c r="CU108" s="3"/>
      <c r="CV108" s="12"/>
      <c r="CW108" s="12"/>
      <c r="CX108" s="12"/>
      <c r="CY108" s="3"/>
      <c r="CZ108" s="12"/>
      <c r="DA108" s="12"/>
      <c r="DB108" s="46"/>
      <c r="DC108" s="12"/>
      <c r="DD108" s="12"/>
      <c r="DE108" s="12" t="s">
        <v>431</v>
      </c>
      <c r="DF108" s="12"/>
      <c r="DG108" s="12"/>
      <c r="DH108" s="3"/>
      <c r="DI108" s="12"/>
      <c r="DJ108" s="203"/>
      <c r="DK108" s="46"/>
      <c r="DL108" s="46"/>
      <c r="DM108" s="46"/>
      <c r="DN108" s="12" t="s">
        <v>2227</v>
      </c>
      <c r="DO108" s="46" t="s">
        <v>2513</v>
      </c>
      <c r="DP108" s="46"/>
      <c r="DQ108" s="12" t="s">
        <v>2227</v>
      </c>
      <c r="DR108" s="17" t="s">
        <v>2088</v>
      </c>
      <c r="DS108" s="5">
        <v>0</v>
      </c>
      <c r="DT108" s="346"/>
      <c r="DV108" s="5">
        <f t="shared" si="4"/>
        <v>0</v>
      </c>
      <c r="DW108" s="5">
        <f t="shared" si="5"/>
        <v>1</v>
      </c>
      <c r="DX108" s="362"/>
    </row>
    <row r="109" spans="1:130" s="9" customFormat="1" ht="30" hidden="1" customHeight="1" x14ac:dyDescent="0.25">
      <c r="A109" s="12">
        <f>IF(C109="","",SUBTOTAL(3,$D$24:D109))</f>
        <v>11</v>
      </c>
      <c r="B109" s="12">
        <f>COUNTIF($E$24:E109,E109)</f>
        <v>4</v>
      </c>
      <c r="C109" s="137" t="s">
        <v>39</v>
      </c>
      <c r="D109" s="12" t="str">
        <f>VLOOKUP(C109,'[1]XET CUOI NAM'!$D$9:$E$332,2,0)</f>
        <v>01008004</v>
      </c>
      <c r="E109" s="12" t="s">
        <v>391</v>
      </c>
      <c r="F109" s="12" t="s">
        <v>378</v>
      </c>
      <c r="G109" s="49"/>
      <c r="H109" s="46"/>
      <c r="I109" s="46"/>
      <c r="J109" s="3"/>
      <c r="K109" s="46"/>
      <c r="L109" s="46"/>
      <c r="M109" s="49"/>
      <c r="N109" s="46"/>
      <c r="O109" s="46"/>
      <c r="P109" s="3"/>
      <c r="Q109" s="46"/>
      <c r="R109" s="46"/>
      <c r="S109" s="49"/>
      <c r="T109" s="46">
        <v>0</v>
      </c>
      <c r="U109" s="46"/>
      <c r="V109" s="46">
        <v>0</v>
      </c>
      <c r="W109" s="3"/>
      <c r="X109" s="46">
        <v>0</v>
      </c>
      <c r="Y109" s="46"/>
      <c r="Z109" s="49"/>
      <c r="AA109" s="46">
        <v>0</v>
      </c>
      <c r="AB109" s="46"/>
      <c r="AC109" s="46">
        <v>0</v>
      </c>
      <c r="AD109" s="3"/>
      <c r="AE109" s="46">
        <v>0</v>
      </c>
      <c r="AF109" s="46"/>
      <c r="AG109" s="49"/>
      <c r="AH109" s="46">
        <v>0</v>
      </c>
      <c r="AI109" s="46"/>
      <c r="AJ109" s="46">
        <v>0</v>
      </c>
      <c r="AK109" s="3"/>
      <c r="AL109" s="46">
        <v>0</v>
      </c>
      <c r="AM109" s="46"/>
      <c r="AN109" s="49"/>
      <c r="AO109" s="46">
        <v>0</v>
      </c>
      <c r="AP109" s="46"/>
      <c r="AQ109" s="46">
        <v>0</v>
      </c>
      <c r="AR109" s="3"/>
      <c r="AS109" s="46">
        <v>0</v>
      </c>
      <c r="AT109" s="46"/>
      <c r="AU109" s="49"/>
      <c r="AV109" s="46">
        <v>0</v>
      </c>
      <c r="AW109" s="46"/>
      <c r="AX109" s="46">
        <v>0</v>
      </c>
      <c r="AY109" s="3"/>
      <c r="AZ109" s="46">
        <v>0</v>
      </c>
      <c r="BA109" s="46"/>
      <c r="BB109" s="41"/>
      <c r="BC109" s="46" t="s">
        <v>2513</v>
      </c>
      <c r="BD109" s="46" t="s">
        <v>346</v>
      </c>
      <c r="BE109" s="3" t="s">
        <v>610</v>
      </c>
      <c r="BF109" s="3"/>
      <c r="BG109" s="46"/>
      <c r="BH109" s="3"/>
      <c r="BI109" s="62"/>
      <c r="BJ109" s="46">
        <v>0</v>
      </c>
      <c r="BK109" s="46"/>
      <c r="BL109" s="3" t="s">
        <v>792</v>
      </c>
      <c r="BM109" s="3"/>
      <c r="BN109" s="46"/>
      <c r="BO109" s="3"/>
      <c r="BP109" s="33"/>
      <c r="BQ109" s="46" t="s">
        <v>2513</v>
      </c>
      <c r="BR109" s="46" t="s">
        <v>315</v>
      </c>
      <c r="BS109" s="3" t="s">
        <v>889</v>
      </c>
      <c r="BT109" s="3"/>
      <c r="BU109" s="46"/>
      <c r="BV109" s="46"/>
      <c r="BW109" s="46"/>
      <c r="BX109" s="23"/>
      <c r="BY109" s="46">
        <v>0</v>
      </c>
      <c r="BZ109" s="46">
        <v>0</v>
      </c>
      <c r="CA109" s="3" t="s">
        <v>985</v>
      </c>
      <c r="CB109" s="46"/>
      <c r="CC109" s="46"/>
      <c r="CD109" s="46"/>
      <c r="CE109" s="46" t="s">
        <v>315</v>
      </c>
      <c r="CF109" s="23"/>
      <c r="CG109" s="46">
        <v>0</v>
      </c>
      <c r="CH109" s="46">
        <v>0</v>
      </c>
      <c r="CI109" s="3" t="s">
        <v>1124</v>
      </c>
      <c r="CJ109" s="3"/>
      <c r="CK109" s="46"/>
      <c r="CL109" s="46"/>
      <c r="CM109" s="46"/>
      <c r="CN109" s="46"/>
      <c r="CO109" s="46" t="s">
        <v>2304</v>
      </c>
      <c r="CP109" s="46"/>
      <c r="CQ109" s="46"/>
      <c r="CR109" s="3" t="s">
        <v>1281</v>
      </c>
      <c r="CS109" s="46"/>
      <c r="CT109" s="46">
        <v>0</v>
      </c>
      <c r="CU109" s="3"/>
      <c r="CV109" s="12" t="s">
        <v>371</v>
      </c>
      <c r="CW109" s="46" t="s">
        <v>2513</v>
      </c>
      <c r="CX109" s="12" t="s">
        <v>315</v>
      </c>
      <c r="CY109" s="3" t="s">
        <v>1448</v>
      </c>
      <c r="CZ109" s="12"/>
      <c r="DA109" s="12">
        <v>0</v>
      </c>
      <c r="DB109" s="46"/>
      <c r="DC109" s="12">
        <v>0</v>
      </c>
      <c r="DD109" s="12">
        <v>0</v>
      </c>
      <c r="DE109" s="12" t="s">
        <v>371</v>
      </c>
      <c r="DF109" s="12"/>
      <c r="DG109" s="12"/>
      <c r="DH109" s="3" t="s">
        <v>1641</v>
      </c>
      <c r="DI109" s="12"/>
      <c r="DJ109" s="12"/>
      <c r="DK109" s="46"/>
      <c r="DL109" s="46"/>
      <c r="DM109" s="46"/>
      <c r="DN109" s="12" t="s">
        <v>2227</v>
      </c>
      <c r="DO109" s="12">
        <v>0</v>
      </c>
      <c r="DP109" s="12"/>
      <c r="DQ109" s="12"/>
      <c r="DR109" s="17" t="s">
        <v>2089</v>
      </c>
      <c r="DS109" s="5">
        <v>0</v>
      </c>
      <c r="DT109" s="5"/>
      <c r="DV109" s="5">
        <f t="shared" si="4"/>
        <v>0</v>
      </c>
      <c r="DW109" s="5">
        <f t="shared" si="5"/>
        <v>3</v>
      </c>
      <c r="DX109" s="363"/>
    </row>
    <row r="110" spans="1:130" s="133" customFormat="1" ht="36" customHeight="1" x14ac:dyDescent="0.25">
      <c r="A110" s="337">
        <f>IF(C110="","",SUBTOTAL(3,$D$24:D110))</f>
        <v>12</v>
      </c>
      <c r="B110" s="337">
        <f>COUNTIF($E$24:E110,E110)</f>
        <v>5</v>
      </c>
      <c r="C110" s="342" t="s">
        <v>40</v>
      </c>
      <c r="D110" s="337" t="str">
        <f>VLOOKUP(C110,'[1]XET CUOI NAM'!$D$9:$E$332,2,0)</f>
        <v>01009007</v>
      </c>
      <c r="E110" s="12" t="s">
        <v>391</v>
      </c>
      <c r="F110" s="12" t="s">
        <v>378</v>
      </c>
      <c r="G110" s="49"/>
      <c r="H110" s="46"/>
      <c r="I110" s="46"/>
      <c r="J110" s="3"/>
      <c r="K110" s="46"/>
      <c r="L110" s="46"/>
      <c r="M110" s="49"/>
      <c r="N110" s="46" t="s">
        <v>2513</v>
      </c>
      <c r="O110" s="46"/>
      <c r="P110" s="3"/>
      <c r="Q110" s="46"/>
      <c r="R110" s="46"/>
      <c r="S110" s="49"/>
      <c r="T110" s="46" t="s">
        <v>2513</v>
      </c>
      <c r="U110" s="46"/>
      <c r="V110" s="46" t="s">
        <v>2308</v>
      </c>
      <c r="W110" s="3"/>
      <c r="X110" s="307" t="s">
        <v>2514</v>
      </c>
      <c r="Y110" s="46"/>
      <c r="Z110" s="49"/>
      <c r="AA110" s="46" t="s">
        <v>2513</v>
      </c>
      <c r="AB110" s="46"/>
      <c r="AC110" s="46" t="s">
        <v>2309</v>
      </c>
      <c r="AD110" s="3"/>
      <c r="AE110" s="46">
        <v>0</v>
      </c>
      <c r="AF110" s="46"/>
      <c r="AG110" s="49"/>
      <c r="AH110" s="46" t="s">
        <v>2513</v>
      </c>
      <c r="AI110" s="46"/>
      <c r="AJ110" s="46" t="s">
        <v>2310</v>
      </c>
      <c r="AK110" s="3"/>
      <c r="AL110" s="46">
        <v>0</v>
      </c>
      <c r="AM110" s="46"/>
      <c r="AN110" s="49"/>
      <c r="AO110" s="46" t="s">
        <v>2513</v>
      </c>
      <c r="AP110" s="46"/>
      <c r="AQ110" s="46" t="s">
        <v>2311</v>
      </c>
      <c r="AR110" s="3"/>
      <c r="AS110" s="46">
        <v>0</v>
      </c>
      <c r="AT110" s="46"/>
      <c r="AU110" s="49"/>
      <c r="AV110" s="46" t="s">
        <v>2513</v>
      </c>
      <c r="AW110" s="46"/>
      <c r="AX110" s="46" t="s">
        <v>2312</v>
      </c>
      <c r="AY110" s="3"/>
      <c r="AZ110" s="46" t="s">
        <v>2514</v>
      </c>
      <c r="BA110" s="46"/>
      <c r="BB110" s="41"/>
      <c r="BC110" s="46" t="s">
        <v>2513</v>
      </c>
      <c r="BD110" s="46" t="s">
        <v>346</v>
      </c>
      <c r="BE110" s="3" t="s">
        <v>611</v>
      </c>
      <c r="BF110" s="3"/>
      <c r="BG110" s="46"/>
      <c r="BH110" s="3"/>
      <c r="BI110" s="62"/>
      <c r="BJ110" s="46">
        <v>0</v>
      </c>
      <c r="BK110" s="46"/>
      <c r="BL110" s="3" t="s">
        <v>793</v>
      </c>
      <c r="BM110" s="3"/>
      <c r="BN110" s="46"/>
      <c r="BO110" s="3"/>
      <c r="BP110" s="33"/>
      <c r="BQ110" s="46">
        <v>0</v>
      </c>
      <c r="BR110" s="46"/>
      <c r="BS110" s="3">
        <v>0</v>
      </c>
      <c r="BT110" s="3"/>
      <c r="BU110" s="46"/>
      <c r="BV110" s="46"/>
      <c r="BW110" s="46"/>
      <c r="BX110" s="55"/>
      <c r="BY110" s="46" t="s">
        <v>2513</v>
      </c>
      <c r="BZ110" s="46" t="s">
        <v>315</v>
      </c>
      <c r="CA110" s="3" t="s">
        <v>986</v>
      </c>
      <c r="CB110" s="46"/>
      <c r="CC110" s="46"/>
      <c r="CD110" s="46"/>
      <c r="CE110" s="46"/>
      <c r="CF110" s="55"/>
      <c r="CG110" s="46" t="s">
        <v>2513</v>
      </c>
      <c r="CH110" s="46" t="s">
        <v>315</v>
      </c>
      <c r="CI110" s="3" t="s">
        <v>1125</v>
      </c>
      <c r="CJ110" s="3"/>
      <c r="CK110" s="46" t="s">
        <v>315</v>
      </c>
      <c r="CL110" s="46"/>
      <c r="CM110" s="46"/>
      <c r="CN110" s="46" t="s">
        <v>315</v>
      </c>
      <c r="CO110" s="46" t="s">
        <v>2304</v>
      </c>
      <c r="CP110" s="46" t="s">
        <v>2513</v>
      </c>
      <c r="CQ110" s="46" t="s">
        <v>315</v>
      </c>
      <c r="CR110" s="3" t="s">
        <v>1282</v>
      </c>
      <c r="CS110" s="46"/>
      <c r="CT110" s="46">
        <v>0</v>
      </c>
      <c r="CU110" s="3"/>
      <c r="CV110" s="12" t="s">
        <v>371</v>
      </c>
      <c r="CW110" s="46" t="s">
        <v>2513</v>
      </c>
      <c r="CX110" s="12" t="s">
        <v>315</v>
      </c>
      <c r="CY110" s="3" t="s">
        <v>1449</v>
      </c>
      <c r="CZ110" s="12"/>
      <c r="DA110" s="12" t="s">
        <v>346</v>
      </c>
      <c r="DB110" s="46"/>
      <c r="DC110" s="12"/>
      <c r="DD110" s="12"/>
      <c r="DE110" s="12" t="s">
        <v>371</v>
      </c>
      <c r="DF110" s="12"/>
      <c r="DG110" s="12" t="s">
        <v>2227</v>
      </c>
      <c r="DH110" s="3" t="s">
        <v>1642</v>
      </c>
      <c r="DI110" s="12"/>
      <c r="DJ110" s="203"/>
      <c r="DK110" s="46"/>
      <c r="DL110" s="46"/>
      <c r="DM110" s="46"/>
      <c r="DN110" s="12" t="s">
        <v>2227</v>
      </c>
      <c r="DO110" s="46" t="s">
        <v>2513</v>
      </c>
      <c r="DP110" s="46"/>
      <c r="DQ110" s="12" t="s">
        <v>2227</v>
      </c>
      <c r="DR110" s="17" t="s">
        <v>2090</v>
      </c>
      <c r="DS110" s="5">
        <v>0</v>
      </c>
      <c r="DT110" s="5"/>
      <c r="DV110" s="5">
        <f t="shared" si="4"/>
        <v>2</v>
      </c>
      <c r="DW110" s="5">
        <f t="shared" si="5"/>
        <v>12</v>
      </c>
      <c r="DX110" s="362" t="s">
        <v>315</v>
      </c>
      <c r="DZ110" s="377" t="s">
        <v>2529</v>
      </c>
    </row>
    <row r="111" spans="1:130" s="133" customFormat="1" ht="30" hidden="1" customHeight="1" x14ac:dyDescent="0.25">
      <c r="A111" s="12">
        <f>ROW()-23</f>
        <v>88</v>
      </c>
      <c r="B111" s="12">
        <f>COUNTIF($E$24:E111,E111)</f>
        <v>6</v>
      </c>
      <c r="C111" s="320" t="s">
        <v>41</v>
      </c>
      <c r="D111" s="12" t="str">
        <f>VLOOKUP(C111,'[1]XET CUOI NAM'!$D$9:$E$332,2,0)</f>
        <v>01008008</v>
      </c>
      <c r="E111" s="12" t="s">
        <v>391</v>
      </c>
      <c r="F111" s="12" t="s">
        <v>378</v>
      </c>
      <c r="G111" s="49"/>
      <c r="H111" s="46"/>
      <c r="I111" s="46"/>
      <c r="J111" s="3"/>
      <c r="K111" s="46"/>
      <c r="L111" s="46"/>
      <c r="M111" s="49"/>
      <c r="N111" s="46"/>
      <c r="O111" s="46"/>
      <c r="P111" s="3"/>
      <c r="Q111" s="46"/>
      <c r="R111" s="46"/>
      <c r="S111" s="49"/>
      <c r="T111" s="46">
        <v>0</v>
      </c>
      <c r="U111" s="46"/>
      <c r="V111" s="46">
        <v>0</v>
      </c>
      <c r="W111" s="3"/>
      <c r="X111" s="46">
        <v>0</v>
      </c>
      <c r="Y111" s="46"/>
      <c r="Z111" s="49"/>
      <c r="AA111" s="46">
        <v>0</v>
      </c>
      <c r="AB111" s="46"/>
      <c r="AC111" s="46">
        <v>0</v>
      </c>
      <c r="AD111" s="3"/>
      <c r="AE111" s="46">
        <v>0</v>
      </c>
      <c r="AF111" s="46"/>
      <c r="AG111" s="49"/>
      <c r="AH111" s="46">
        <v>0</v>
      </c>
      <c r="AI111" s="46"/>
      <c r="AJ111" s="46">
        <v>0</v>
      </c>
      <c r="AK111" s="3"/>
      <c r="AL111" s="46">
        <v>0</v>
      </c>
      <c r="AM111" s="46"/>
      <c r="AN111" s="49"/>
      <c r="AO111" s="46">
        <v>0</v>
      </c>
      <c r="AP111" s="46"/>
      <c r="AQ111" s="46">
        <v>0</v>
      </c>
      <c r="AR111" s="3"/>
      <c r="AS111" s="46">
        <v>0</v>
      </c>
      <c r="AT111" s="46"/>
      <c r="AU111" s="49"/>
      <c r="AV111" s="46" t="s">
        <v>2513</v>
      </c>
      <c r="AW111" s="46"/>
      <c r="AX111" s="46" t="s">
        <v>2313</v>
      </c>
      <c r="AY111" s="3"/>
      <c r="AZ111" s="46">
        <v>0</v>
      </c>
      <c r="BA111" s="46"/>
      <c r="BB111" s="41"/>
      <c r="BC111" s="46">
        <v>0</v>
      </c>
      <c r="BD111" s="46"/>
      <c r="BE111" s="3" t="s">
        <v>612</v>
      </c>
      <c r="BF111" s="3"/>
      <c r="BG111" s="46"/>
      <c r="BH111" s="3"/>
      <c r="BI111" s="62"/>
      <c r="BJ111" s="46">
        <v>0</v>
      </c>
      <c r="BK111" s="46"/>
      <c r="BL111" s="3" t="s">
        <v>794</v>
      </c>
      <c r="BM111" s="3"/>
      <c r="BN111" s="46"/>
      <c r="BO111" s="3"/>
      <c r="BP111" s="33"/>
      <c r="BQ111" s="46" t="s">
        <v>2513</v>
      </c>
      <c r="BR111" s="46" t="s">
        <v>315</v>
      </c>
      <c r="BS111" s="3" t="s">
        <v>890</v>
      </c>
      <c r="BT111" s="3"/>
      <c r="BU111" s="46"/>
      <c r="BV111" s="46"/>
      <c r="BW111" s="46"/>
      <c r="BX111" s="23"/>
      <c r="BY111" s="46">
        <v>0</v>
      </c>
      <c r="BZ111" s="46">
        <v>0</v>
      </c>
      <c r="CA111" s="3" t="s">
        <v>987</v>
      </c>
      <c r="CB111" s="46"/>
      <c r="CC111" s="46"/>
      <c r="CD111" s="46"/>
      <c r="CE111" s="46"/>
      <c r="CF111" s="23"/>
      <c r="CG111" s="46">
        <v>0</v>
      </c>
      <c r="CH111" s="46">
        <v>0</v>
      </c>
      <c r="CI111" s="3" t="s">
        <v>1126</v>
      </c>
      <c r="CJ111" s="3"/>
      <c r="CK111" s="46"/>
      <c r="CL111" s="46"/>
      <c r="CM111" s="46"/>
      <c r="CN111" s="46"/>
      <c r="CO111" s="46" t="s">
        <v>2304</v>
      </c>
      <c r="CP111" s="46"/>
      <c r="CQ111" s="46"/>
      <c r="CR111" s="3" t="s">
        <v>1283</v>
      </c>
      <c r="CS111" s="46"/>
      <c r="CT111" s="46">
        <v>0</v>
      </c>
      <c r="CU111" s="3"/>
      <c r="CV111" s="12" t="s">
        <v>371</v>
      </c>
      <c r="CW111" s="12">
        <v>0</v>
      </c>
      <c r="CX111" s="12"/>
      <c r="CY111" s="3" t="s">
        <v>1450</v>
      </c>
      <c r="CZ111" s="12">
        <v>0</v>
      </c>
      <c r="DA111" s="12">
        <v>0</v>
      </c>
      <c r="DB111" s="46"/>
      <c r="DC111" s="12">
        <v>0</v>
      </c>
      <c r="DD111" s="12">
        <v>0</v>
      </c>
      <c r="DE111" s="12" t="s">
        <v>371</v>
      </c>
      <c r="DF111" s="12"/>
      <c r="DG111" s="12"/>
      <c r="DH111" s="3" t="s">
        <v>1643</v>
      </c>
      <c r="DI111" s="12"/>
      <c r="DJ111" s="12"/>
      <c r="DK111" s="46"/>
      <c r="DL111" s="46"/>
      <c r="DM111" s="46"/>
      <c r="DN111" s="12" t="s">
        <v>2226</v>
      </c>
      <c r="DO111" s="46" t="s">
        <v>2513</v>
      </c>
      <c r="DP111" s="46"/>
      <c r="DQ111" s="12">
        <v>0</v>
      </c>
      <c r="DR111" s="5"/>
      <c r="DS111" s="5">
        <v>0</v>
      </c>
      <c r="DT111" s="346"/>
      <c r="DV111" s="5">
        <f t="shared" si="4"/>
        <v>0</v>
      </c>
      <c r="DW111" s="5">
        <f t="shared" si="5"/>
        <v>3</v>
      </c>
      <c r="DX111" s="362"/>
    </row>
    <row r="112" spans="1:130" s="133" customFormat="1" ht="30" hidden="1" customHeight="1" x14ac:dyDescent="0.25">
      <c r="A112" s="12">
        <f>ROW()-23</f>
        <v>89</v>
      </c>
      <c r="B112" s="12">
        <f>COUNTIF($E$24:E112,E112)</f>
        <v>7</v>
      </c>
      <c r="C112" s="137" t="s">
        <v>42</v>
      </c>
      <c r="D112" s="12" t="str">
        <f>VLOOKUP(C112,'[1]XET CUOI NAM'!$D$9:$E$332,2,0)</f>
        <v>01008006</v>
      </c>
      <c r="E112" s="12" t="s">
        <v>391</v>
      </c>
      <c r="F112" s="12" t="s">
        <v>378</v>
      </c>
      <c r="G112" s="49"/>
      <c r="H112" s="46"/>
      <c r="I112" s="46"/>
      <c r="J112" s="3"/>
      <c r="K112" s="46"/>
      <c r="L112" s="46"/>
      <c r="M112" s="49"/>
      <c r="N112" s="46"/>
      <c r="O112" s="46"/>
      <c r="P112" s="3"/>
      <c r="Q112" s="46"/>
      <c r="R112" s="46"/>
      <c r="S112" s="49"/>
      <c r="T112" s="46">
        <v>0</v>
      </c>
      <c r="U112" s="46"/>
      <c r="V112" s="46">
        <v>0</v>
      </c>
      <c r="W112" s="3"/>
      <c r="X112" s="46">
        <v>0</v>
      </c>
      <c r="Y112" s="46"/>
      <c r="Z112" s="49"/>
      <c r="AA112" s="46">
        <v>0</v>
      </c>
      <c r="AB112" s="46"/>
      <c r="AC112" s="46">
        <v>0</v>
      </c>
      <c r="AD112" s="3"/>
      <c r="AE112" s="46">
        <v>0</v>
      </c>
      <c r="AF112" s="46"/>
      <c r="AG112" s="49"/>
      <c r="AH112" s="46">
        <v>0</v>
      </c>
      <c r="AI112" s="46"/>
      <c r="AJ112" s="46">
        <v>0</v>
      </c>
      <c r="AK112" s="3"/>
      <c r="AL112" s="46">
        <v>0</v>
      </c>
      <c r="AM112" s="46"/>
      <c r="AN112" s="49"/>
      <c r="AO112" s="46">
        <v>0</v>
      </c>
      <c r="AP112" s="46"/>
      <c r="AQ112" s="46">
        <v>0</v>
      </c>
      <c r="AR112" s="3"/>
      <c r="AS112" s="46">
        <v>0</v>
      </c>
      <c r="AT112" s="46"/>
      <c r="AU112" s="49"/>
      <c r="AV112" s="46">
        <v>0</v>
      </c>
      <c r="AW112" s="46"/>
      <c r="AX112" s="46">
        <v>0</v>
      </c>
      <c r="AY112" s="3"/>
      <c r="AZ112" s="46">
        <v>0</v>
      </c>
      <c r="BA112" s="46"/>
      <c r="BB112" s="41"/>
      <c r="BC112" s="46">
        <v>0</v>
      </c>
      <c r="BD112" s="46"/>
      <c r="BE112" s="3" t="s">
        <v>613</v>
      </c>
      <c r="BF112" s="3"/>
      <c r="BG112" s="46"/>
      <c r="BH112" s="3"/>
      <c r="BI112" s="62"/>
      <c r="BJ112" s="46">
        <v>0</v>
      </c>
      <c r="BK112" s="46"/>
      <c r="BL112" s="3">
        <v>0</v>
      </c>
      <c r="BM112" s="3"/>
      <c r="BN112" s="46"/>
      <c r="BO112" s="3"/>
      <c r="BP112" s="33"/>
      <c r="BQ112" s="46">
        <v>0</v>
      </c>
      <c r="BR112" s="46"/>
      <c r="BS112" s="3">
        <v>0</v>
      </c>
      <c r="BT112" s="3"/>
      <c r="BU112" s="46"/>
      <c r="BV112" s="46"/>
      <c r="BW112" s="46"/>
      <c r="BX112" s="23"/>
      <c r="BY112" s="46">
        <v>0</v>
      </c>
      <c r="BZ112" s="46"/>
      <c r="CA112" s="3">
        <v>0</v>
      </c>
      <c r="CB112" s="46"/>
      <c r="CC112" s="46"/>
      <c r="CD112" s="46"/>
      <c r="CE112" s="46"/>
      <c r="CF112" s="23"/>
      <c r="CG112" s="46">
        <v>0</v>
      </c>
      <c r="CH112" s="46"/>
      <c r="CI112" s="3" t="s">
        <v>1127</v>
      </c>
      <c r="CJ112" s="3"/>
      <c r="CK112" s="46"/>
      <c r="CL112" s="46"/>
      <c r="CM112" s="46"/>
      <c r="CN112" s="46"/>
      <c r="CO112" s="46" t="s">
        <v>2304</v>
      </c>
      <c r="CP112" s="46"/>
      <c r="CQ112" s="46"/>
      <c r="CR112" s="3" t="s">
        <v>1284</v>
      </c>
      <c r="CS112" s="46"/>
      <c r="CT112" s="46">
        <v>0</v>
      </c>
      <c r="CU112" s="3"/>
      <c r="CV112" s="12" t="s">
        <v>371</v>
      </c>
      <c r="CW112" s="12">
        <v>0</v>
      </c>
      <c r="CX112" s="12"/>
      <c r="CY112" s="3" t="s">
        <v>1451</v>
      </c>
      <c r="CZ112" s="12">
        <v>0</v>
      </c>
      <c r="DA112" s="12">
        <v>0</v>
      </c>
      <c r="DB112" s="46"/>
      <c r="DC112" s="12">
        <v>0</v>
      </c>
      <c r="DD112" s="12">
        <v>0</v>
      </c>
      <c r="DE112" s="12" t="s">
        <v>371</v>
      </c>
      <c r="DF112" s="12"/>
      <c r="DG112" s="12"/>
      <c r="DH112" s="3" t="s">
        <v>1644</v>
      </c>
      <c r="DI112" s="12"/>
      <c r="DJ112" s="12"/>
      <c r="DK112" s="46"/>
      <c r="DL112" s="46"/>
      <c r="DM112" s="46"/>
      <c r="DN112" s="12" t="s">
        <v>2227</v>
      </c>
      <c r="DO112" s="12">
        <v>0</v>
      </c>
      <c r="DP112" s="12"/>
      <c r="DQ112" s="12">
        <v>0</v>
      </c>
      <c r="DR112" s="5"/>
      <c r="DS112" s="5">
        <v>0</v>
      </c>
      <c r="DT112" s="346"/>
      <c r="DV112" s="5">
        <f t="shared" si="4"/>
        <v>0</v>
      </c>
      <c r="DW112" s="5">
        <f t="shared" si="5"/>
        <v>0</v>
      </c>
      <c r="DX112" s="362"/>
    </row>
    <row r="113" spans="1:128" s="133" customFormat="1" ht="30" hidden="1" customHeight="1" x14ac:dyDescent="0.25">
      <c r="A113" s="12">
        <f>ROW()-23</f>
        <v>90</v>
      </c>
      <c r="B113" s="12">
        <f>COUNTIF($E$24:E113,E113)</f>
        <v>8</v>
      </c>
      <c r="C113" s="137" t="s">
        <v>44</v>
      </c>
      <c r="D113" s="12" t="str">
        <f>VLOOKUP(C113,'[1]XET CUOI NAM'!$D$9:$E$332,2,0)</f>
        <v>01017009</v>
      </c>
      <c r="E113" s="12" t="s">
        <v>391</v>
      </c>
      <c r="F113" s="12" t="s">
        <v>378</v>
      </c>
      <c r="G113" s="49"/>
      <c r="H113" s="46"/>
      <c r="I113" s="46"/>
      <c r="J113" s="3"/>
      <c r="K113" s="46"/>
      <c r="L113" s="46"/>
      <c r="M113" s="49"/>
      <c r="N113" s="46"/>
      <c r="O113" s="46"/>
      <c r="P113" s="3"/>
      <c r="Q113" s="46"/>
      <c r="R113" s="46"/>
      <c r="S113" s="49"/>
      <c r="T113" s="46">
        <v>0</v>
      </c>
      <c r="U113" s="46"/>
      <c r="V113" s="46">
        <v>0</v>
      </c>
      <c r="W113" s="3"/>
      <c r="X113" s="46">
        <v>0</v>
      </c>
      <c r="Y113" s="46"/>
      <c r="Z113" s="49"/>
      <c r="AA113" s="46">
        <v>0</v>
      </c>
      <c r="AB113" s="46"/>
      <c r="AC113" s="46">
        <v>0</v>
      </c>
      <c r="AD113" s="3"/>
      <c r="AE113" s="46">
        <v>0</v>
      </c>
      <c r="AF113" s="46"/>
      <c r="AG113" s="49"/>
      <c r="AH113" s="46">
        <v>0</v>
      </c>
      <c r="AI113" s="46"/>
      <c r="AJ113" s="46">
        <v>0</v>
      </c>
      <c r="AK113" s="3"/>
      <c r="AL113" s="46">
        <v>0</v>
      </c>
      <c r="AM113" s="46"/>
      <c r="AN113" s="49"/>
      <c r="AO113" s="46" t="s">
        <v>2513</v>
      </c>
      <c r="AP113" s="46"/>
      <c r="AQ113" s="46" t="s">
        <v>2314</v>
      </c>
      <c r="AR113" s="3"/>
      <c r="AS113" s="46">
        <v>0</v>
      </c>
      <c r="AT113" s="46"/>
      <c r="AU113" s="49"/>
      <c r="AV113" s="46">
        <v>0</v>
      </c>
      <c r="AW113" s="46"/>
      <c r="AX113" s="46">
        <v>0</v>
      </c>
      <c r="AY113" s="3"/>
      <c r="AZ113" s="46">
        <v>0</v>
      </c>
      <c r="BA113" s="46"/>
      <c r="BB113" s="41"/>
      <c r="BC113" s="46">
        <v>0</v>
      </c>
      <c r="BD113" s="46"/>
      <c r="BE113" s="3" t="s">
        <v>615</v>
      </c>
      <c r="BF113" s="3"/>
      <c r="BG113" s="46"/>
      <c r="BH113" s="3"/>
      <c r="BI113" s="62"/>
      <c r="BJ113" s="46">
        <v>0</v>
      </c>
      <c r="BK113" s="46"/>
      <c r="BL113" s="3">
        <v>0</v>
      </c>
      <c r="BM113" s="3"/>
      <c r="BN113" s="46"/>
      <c r="BO113" s="3"/>
      <c r="BP113" s="33"/>
      <c r="BQ113" s="46">
        <v>0</v>
      </c>
      <c r="BR113" s="46" t="s">
        <v>315</v>
      </c>
      <c r="BS113" s="3" t="s">
        <v>892</v>
      </c>
      <c r="BT113" s="3"/>
      <c r="BU113" s="46"/>
      <c r="BV113" s="46"/>
      <c r="BW113" s="46"/>
      <c r="BX113" s="55"/>
      <c r="BY113" s="46">
        <v>0</v>
      </c>
      <c r="BZ113" s="46" t="s">
        <v>315</v>
      </c>
      <c r="CA113" s="3" t="s">
        <v>989</v>
      </c>
      <c r="CB113" s="46"/>
      <c r="CC113" s="46" t="s">
        <v>2514</v>
      </c>
      <c r="CD113" s="46"/>
      <c r="CE113" s="46"/>
      <c r="CF113" s="55"/>
      <c r="CG113" s="46">
        <v>0</v>
      </c>
      <c r="CH113" s="46">
        <v>0</v>
      </c>
      <c r="CI113" s="3" t="s">
        <v>1129</v>
      </c>
      <c r="CJ113" s="3"/>
      <c r="CK113" s="46"/>
      <c r="CL113" s="46"/>
      <c r="CM113" s="46"/>
      <c r="CN113" s="46"/>
      <c r="CO113" s="46" t="s">
        <v>2304</v>
      </c>
      <c r="CP113" s="46"/>
      <c r="CQ113" s="46"/>
      <c r="CR113" s="3" t="s">
        <v>1286</v>
      </c>
      <c r="CS113" s="46"/>
      <c r="CT113" s="46">
        <v>0</v>
      </c>
      <c r="CU113" s="3"/>
      <c r="CV113" s="12" t="s">
        <v>371</v>
      </c>
      <c r="CW113" s="12">
        <v>0</v>
      </c>
      <c r="CX113" s="12"/>
      <c r="CY113" s="3" t="s">
        <v>1453</v>
      </c>
      <c r="CZ113" s="12">
        <v>0</v>
      </c>
      <c r="DA113" s="12">
        <v>0</v>
      </c>
      <c r="DB113" s="46"/>
      <c r="DC113" s="12">
        <v>0</v>
      </c>
      <c r="DD113" s="12">
        <v>0</v>
      </c>
      <c r="DE113" s="12" t="s">
        <v>371</v>
      </c>
      <c r="DF113" s="12"/>
      <c r="DG113" s="12"/>
      <c r="DH113" s="3" t="s">
        <v>1646</v>
      </c>
      <c r="DI113" s="12"/>
      <c r="DJ113" s="12"/>
      <c r="DK113" s="46"/>
      <c r="DL113" s="46"/>
      <c r="DM113" s="46"/>
      <c r="DN113" s="12" t="s">
        <v>2227</v>
      </c>
      <c r="DO113" s="12">
        <v>0</v>
      </c>
      <c r="DP113" s="12"/>
      <c r="DQ113" s="12">
        <v>0</v>
      </c>
      <c r="DR113" s="5"/>
      <c r="DS113" s="5">
        <v>0</v>
      </c>
      <c r="DT113" s="346"/>
      <c r="DV113" s="5">
        <f t="shared" si="4"/>
        <v>1</v>
      </c>
      <c r="DW113" s="5">
        <f t="shared" si="5"/>
        <v>1</v>
      </c>
      <c r="DX113" s="362"/>
    </row>
    <row r="114" spans="1:128" s="133" customFormat="1" ht="30" hidden="1" customHeight="1" x14ac:dyDescent="0.25">
      <c r="A114" s="12">
        <f>IF(C114="","",SUBTOTAL(3,$D$24:D114))</f>
        <v>12</v>
      </c>
      <c r="B114" s="12">
        <f>COUNTIF($E$24:E114,E114)</f>
        <v>9</v>
      </c>
      <c r="C114" s="137" t="s">
        <v>47</v>
      </c>
      <c r="D114" s="12" t="str">
        <f>VLOOKUP(C114,'[1]XET CUOI NAM'!$D$9:$E$332,2,0)</f>
        <v>01008005</v>
      </c>
      <c r="E114" s="12" t="s">
        <v>391</v>
      </c>
      <c r="F114" s="12" t="s">
        <v>378</v>
      </c>
      <c r="G114" s="49"/>
      <c r="H114" s="46"/>
      <c r="I114" s="46"/>
      <c r="J114" s="3"/>
      <c r="K114" s="46"/>
      <c r="L114" s="46"/>
      <c r="M114" s="49"/>
      <c r="N114" s="46"/>
      <c r="O114" s="46"/>
      <c r="P114" s="3"/>
      <c r="Q114" s="46"/>
      <c r="R114" s="46"/>
      <c r="S114" s="49"/>
      <c r="T114" s="46">
        <v>0</v>
      </c>
      <c r="U114" s="46"/>
      <c r="V114" s="46">
        <v>0</v>
      </c>
      <c r="W114" s="3"/>
      <c r="X114" s="46">
        <v>0</v>
      </c>
      <c r="Y114" s="46"/>
      <c r="Z114" s="49"/>
      <c r="AA114" s="46">
        <v>0</v>
      </c>
      <c r="AB114" s="46"/>
      <c r="AC114" s="46">
        <v>0</v>
      </c>
      <c r="AD114" s="3"/>
      <c r="AE114" s="46">
        <v>0</v>
      </c>
      <c r="AF114" s="46"/>
      <c r="AG114" s="49"/>
      <c r="AH114" s="46">
        <v>0</v>
      </c>
      <c r="AI114" s="46"/>
      <c r="AJ114" s="46">
        <v>0</v>
      </c>
      <c r="AK114" s="3"/>
      <c r="AL114" s="46">
        <v>0</v>
      </c>
      <c r="AM114" s="46"/>
      <c r="AN114" s="49"/>
      <c r="AO114" s="46">
        <v>0</v>
      </c>
      <c r="AP114" s="46"/>
      <c r="AQ114" s="46">
        <v>0</v>
      </c>
      <c r="AR114" s="3"/>
      <c r="AS114" s="46">
        <v>0</v>
      </c>
      <c r="AT114" s="46"/>
      <c r="AU114" s="49"/>
      <c r="AV114" s="46" t="s">
        <v>2513</v>
      </c>
      <c r="AW114" s="46"/>
      <c r="AX114" s="46" t="s">
        <v>2315</v>
      </c>
      <c r="AY114" s="3"/>
      <c r="AZ114" s="46">
        <v>0</v>
      </c>
      <c r="BA114" s="46"/>
      <c r="BB114" s="41"/>
      <c r="BC114" s="46">
        <v>0</v>
      </c>
      <c r="BD114" s="46"/>
      <c r="BE114" s="3" t="s">
        <v>618</v>
      </c>
      <c r="BF114" s="3"/>
      <c r="BG114" s="46"/>
      <c r="BH114" s="3"/>
      <c r="BI114" s="62"/>
      <c r="BJ114" s="46">
        <v>0</v>
      </c>
      <c r="BK114" s="46"/>
      <c r="BL114" s="3" t="s">
        <v>797</v>
      </c>
      <c r="BM114" s="3"/>
      <c r="BN114" s="46"/>
      <c r="BO114" s="3"/>
      <c r="BP114" s="33"/>
      <c r="BQ114" s="46" t="s">
        <v>2513</v>
      </c>
      <c r="BR114" s="46" t="s">
        <v>315</v>
      </c>
      <c r="BS114" s="3" t="s">
        <v>895</v>
      </c>
      <c r="BT114" s="3"/>
      <c r="BU114" s="46"/>
      <c r="BV114" s="46"/>
      <c r="BW114" s="46"/>
      <c r="BX114" s="55"/>
      <c r="BY114" s="46">
        <v>0</v>
      </c>
      <c r="BZ114" s="46">
        <v>0</v>
      </c>
      <c r="CA114" s="3" t="s">
        <v>990</v>
      </c>
      <c r="CB114" s="46"/>
      <c r="CC114" s="46"/>
      <c r="CD114" s="46"/>
      <c r="CE114" s="46"/>
      <c r="CF114" s="55"/>
      <c r="CG114" s="46">
        <v>0</v>
      </c>
      <c r="CH114" s="46">
        <v>0</v>
      </c>
      <c r="CI114" s="3" t="s">
        <v>1130</v>
      </c>
      <c r="CJ114" s="3"/>
      <c r="CK114" s="46"/>
      <c r="CL114" s="46"/>
      <c r="CM114" s="46"/>
      <c r="CN114" s="46"/>
      <c r="CO114" s="46" t="s">
        <v>2304</v>
      </c>
      <c r="CP114" s="46"/>
      <c r="CQ114" s="46"/>
      <c r="CR114" s="3" t="s">
        <v>1289</v>
      </c>
      <c r="CS114" s="46"/>
      <c r="CT114" s="46">
        <v>0</v>
      </c>
      <c r="CU114" s="3"/>
      <c r="CV114" s="12" t="s">
        <v>371</v>
      </c>
      <c r="CW114" s="12">
        <v>0</v>
      </c>
      <c r="CX114" s="12"/>
      <c r="CY114" s="3" t="s">
        <v>1456</v>
      </c>
      <c r="CZ114" s="12">
        <v>0</v>
      </c>
      <c r="DA114" s="12">
        <v>0</v>
      </c>
      <c r="DB114" s="46"/>
      <c r="DC114" s="12">
        <v>0</v>
      </c>
      <c r="DD114" s="12">
        <v>0</v>
      </c>
      <c r="DE114" s="12" t="s">
        <v>371</v>
      </c>
      <c r="DF114" s="12"/>
      <c r="DG114" s="12"/>
      <c r="DH114" s="3" t="s">
        <v>1649</v>
      </c>
      <c r="DI114" s="12"/>
      <c r="DJ114" s="12"/>
      <c r="DK114" s="46"/>
      <c r="DL114" s="46"/>
      <c r="DM114" s="46"/>
      <c r="DN114" s="12" t="s">
        <v>2227</v>
      </c>
      <c r="DO114" s="12">
        <v>0</v>
      </c>
      <c r="DP114" s="12"/>
      <c r="DQ114" s="12"/>
      <c r="DR114" s="17" t="s">
        <v>2091</v>
      </c>
      <c r="DS114" s="5">
        <v>0</v>
      </c>
      <c r="DT114" s="346"/>
      <c r="DV114" s="5">
        <f t="shared" si="4"/>
        <v>0</v>
      </c>
      <c r="DW114" s="5">
        <f t="shared" si="5"/>
        <v>2</v>
      </c>
      <c r="DX114" s="362"/>
    </row>
    <row r="115" spans="1:128" s="133" customFormat="1" ht="30" hidden="1" customHeight="1" x14ac:dyDescent="0.25">
      <c r="A115" s="12">
        <f t="shared" ref="A115:A121" si="6">ROW()-23</f>
        <v>92</v>
      </c>
      <c r="B115" s="12">
        <f>COUNTIF($E$24:E115,E115)</f>
        <v>10</v>
      </c>
      <c r="C115" s="42" t="s">
        <v>50</v>
      </c>
      <c r="D115" s="12" t="str">
        <f>VLOOKUP(C115,'[1]XET CUOI NAM'!$D$9:$E$332,2,0)</f>
        <v>01009014</v>
      </c>
      <c r="E115" s="12" t="s">
        <v>391</v>
      </c>
      <c r="F115" s="12" t="s">
        <v>378</v>
      </c>
      <c r="G115" s="49"/>
      <c r="H115" s="46"/>
      <c r="I115" s="46"/>
      <c r="J115" s="3"/>
      <c r="K115" s="46"/>
      <c r="L115" s="46"/>
      <c r="M115" s="49"/>
      <c r="N115" s="46"/>
      <c r="O115" s="46"/>
      <c r="P115" s="3"/>
      <c r="Q115" s="46"/>
      <c r="R115" s="46"/>
      <c r="S115" s="49"/>
      <c r="T115" s="46">
        <v>0</v>
      </c>
      <c r="U115" s="46"/>
      <c r="V115" s="46">
        <v>0</v>
      </c>
      <c r="W115" s="3"/>
      <c r="X115" s="46">
        <v>0</v>
      </c>
      <c r="Y115" s="46"/>
      <c r="Z115" s="49"/>
      <c r="AA115" s="46">
        <v>0</v>
      </c>
      <c r="AB115" s="46"/>
      <c r="AC115" s="46">
        <v>0</v>
      </c>
      <c r="AD115" s="3"/>
      <c r="AE115" s="46">
        <v>0</v>
      </c>
      <c r="AF115" s="46"/>
      <c r="AG115" s="49"/>
      <c r="AH115" s="46">
        <v>0</v>
      </c>
      <c r="AI115" s="46"/>
      <c r="AJ115" s="46">
        <v>0</v>
      </c>
      <c r="AK115" s="3"/>
      <c r="AL115" s="46">
        <v>0</v>
      </c>
      <c r="AM115" s="46"/>
      <c r="AN115" s="49"/>
      <c r="AO115" s="46">
        <v>0</v>
      </c>
      <c r="AP115" s="46"/>
      <c r="AQ115" s="46">
        <v>0</v>
      </c>
      <c r="AR115" s="3"/>
      <c r="AS115" s="46">
        <v>0</v>
      </c>
      <c r="AT115" s="46"/>
      <c r="AU115" s="49"/>
      <c r="AV115" s="46">
        <v>0</v>
      </c>
      <c r="AW115" s="46"/>
      <c r="AX115" s="46">
        <v>0</v>
      </c>
      <c r="AY115" s="3"/>
      <c r="AZ115" s="46">
        <v>0</v>
      </c>
      <c r="BA115" s="46"/>
      <c r="BB115" s="41"/>
      <c r="BC115" s="46">
        <v>0</v>
      </c>
      <c r="BD115" s="46"/>
      <c r="BE115" s="3"/>
      <c r="BF115" s="3"/>
      <c r="BG115" s="46"/>
      <c r="BH115" s="3"/>
      <c r="BI115" s="62"/>
      <c r="BJ115" s="46">
        <v>0</v>
      </c>
      <c r="BK115" s="46"/>
      <c r="BL115" s="3">
        <v>0</v>
      </c>
      <c r="BM115" s="3"/>
      <c r="BN115" s="46"/>
      <c r="BO115" s="3"/>
      <c r="BP115" s="33"/>
      <c r="BQ115" s="46">
        <v>0</v>
      </c>
      <c r="BR115" s="46"/>
      <c r="BS115" s="3">
        <v>0</v>
      </c>
      <c r="BT115" s="3"/>
      <c r="BU115" s="46"/>
      <c r="BV115" s="46"/>
      <c r="BW115" s="46"/>
      <c r="BX115" s="23"/>
      <c r="BY115" s="46">
        <v>0</v>
      </c>
      <c r="BZ115" s="46"/>
      <c r="CA115" s="3">
        <v>0</v>
      </c>
      <c r="CB115" s="46"/>
      <c r="CC115" s="46"/>
      <c r="CD115" s="46"/>
      <c r="CE115" s="46"/>
      <c r="CF115" s="23"/>
      <c r="CG115" s="46">
        <v>0</v>
      </c>
      <c r="CH115" s="46"/>
      <c r="CI115" s="3">
        <v>0</v>
      </c>
      <c r="CJ115" s="3"/>
      <c r="CK115" s="46"/>
      <c r="CL115" s="46"/>
      <c r="CM115" s="46"/>
      <c r="CN115" s="46"/>
      <c r="CO115" s="46" t="s">
        <v>431</v>
      </c>
      <c r="CP115" s="46"/>
      <c r="CQ115" s="46"/>
      <c r="CR115" s="3">
        <v>0</v>
      </c>
      <c r="CS115" s="46"/>
      <c r="CT115" s="46">
        <v>0</v>
      </c>
      <c r="CU115" s="3"/>
      <c r="CV115" s="12" t="s">
        <v>431</v>
      </c>
      <c r="CW115" s="12">
        <v>0</v>
      </c>
      <c r="CX115" s="12"/>
      <c r="CY115" s="3"/>
      <c r="CZ115" s="12">
        <v>0</v>
      </c>
      <c r="DA115" s="12">
        <v>0</v>
      </c>
      <c r="DB115" s="46"/>
      <c r="DC115" s="12">
        <v>0</v>
      </c>
      <c r="DD115" s="12">
        <v>0</v>
      </c>
      <c r="DE115" s="12" t="s">
        <v>431</v>
      </c>
      <c r="DF115" s="12"/>
      <c r="DG115" s="12"/>
      <c r="DH115" s="3"/>
      <c r="DI115" s="12"/>
      <c r="DJ115" s="12"/>
      <c r="DK115" s="46"/>
      <c r="DL115" s="46"/>
      <c r="DM115" s="46"/>
      <c r="DN115" s="12" t="s">
        <v>2227</v>
      </c>
      <c r="DO115" s="12">
        <v>0</v>
      </c>
      <c r="DP115" s="12"/>
      <c r="DQ115" s="12">
        <v>0</v>
      </c>
      <c r="DR115" s="5"/>
      <c r="DS115" s="5">
        <v>0</v>
      </c>
      <c r="DT115" s="346"/>
      <c r="DV115" s="5">
        <f t="shared" si="4"/>
        <v>0</v>
      </c>
      <c r="DW115" s="5">
        <f t="shared" si="5"/>
        <v>0</v>
      </c>
      <c r="DX115" s="362"/>
    </row>
    <row r="116" spans="1:128" s="133" customFormat="1" ht="30" hidden="1" customHeight="1" x14ac:dyDescent="0.25">
      <c r="A116" s="12">
        <f t="shared" si="6"/>
        <v>93</v>
      </c>
      <c r="B116" s="12">
        <f>COUNTIF($E$24:E116,E116)</f>
        <v>11</v>
      </c>
      <c r="C116" s="21" t="s">
        <v>89</v>
      </c>
      <c r="D116" s="12" t="str">
        <f>VLOOKUP(C116,'[1]XET CUOI NAM'!$D$9:$E$332,2,0)</f>
        <v>01008021</v>
      </c>
      <c r="E116" s="12" t="s">
        <v>391</v>
      </c>
      <c r="F116" s="12" t="s">
        <v>380</v>
      </c>
      <c r="G116" s="49"/>
      <c r="H116" s="46"/>
      <c r="I116" s="46"/>
      <c r="J116" s="3"/>
      <c r="K116" s="46"/>
      <c r="L116" s="46"/>
      <c r="M116" s="49"/>
      <c r="N116" s="46"/>
      <c r="O116" s="46"/>
      <c r="P116" s="3"/>
      <c r="Q116" s="46"/>
      <c r="R116" s="46"/>
      <c r="S116" s="49"/>
      <c r="T116" s="46">
        <v>0</v>
      </c>
      <c r="U116" s="46"/>
      <c r="V116" s="46">
        <v>0</v>
      </c>
      <c r="W116" s="3"/>
      <c r="X116" s="46">
        <v>0</v>
      </c>
      <c r="Y116" s="46"/>
      <c r="Z116" s="49"/>
      <c r="AA116" s="46">
        <v>0</v>
      </c>
      <c r="AB116" s="46"/>
      <c r="AC116" s="46">
        <v>0</v>
      </c>
      <c r="AD116" s="3"/>
      <c r="AE116" s="46">
        <v>0</v>
      </c>
      <c r="AF116" s="46"/>
      <c r="AG116" s="49"/>
      <c r="AH116" s="46">
        <v>0</v>
      </c>
      <c r="AI116" s="46"/>
      <c r="AJ116" s="46">
        <v>0</v>
      </c>
      <c r="AK116" s="3"/>
      <c r="AL116" s="46">
        <v>0</v>
      </c>
      <c r="AM116" s="46"/>
      <c r="AN116" s="49"/>
      <c r="AO116" s="46">
        <v>0</v>
      </c>
      <c r="AP116" s="46"/>
      <c r="AQ116" s="46">
        <v>0</v>
      </c>
      <c r="AR116" s="3"/>
      <c r="AS116" s="46">
        <v>0</v>
      </c>
      <c r="AT116" s="46"/>
      <c r="AU116" s="49"/>
      <c r="AV116" s="46">
        <v>0</v>
      </c>
      <c r="AW116" s="46"/>
      <c r="AX116" s="46">
        <v>0</v>
      </c>
      <c r="AY116" s="3"/>
      <c r="AZ116" s="46">
        <v>0</v>
      </c>
      <c r="BA116" s="46"/>
      <c r="BB116" s="41"/>
      <c r="BC116" s="46">
        <v>0</v>
      </c>
      <c r="BD116" s="46"/>
      <c r="BE116" s="3"/>
      <c r="BF116" s="3"/>
      <c r="BG116" s="46"/>
      <c r="BH116" s="3"/>
      <c r="BI116" s="62"/>
      <c r="BJ116" s="46">
        <v>0</v>
      </c>
      <c r="BK116" s="46"/>
      <c r="BL116" s="3">
        <v>0</v>
      </c>
      <c r="BM116" s="3"/>
      <c r="BN116" s="46"/>
      <c r="BO116" s="3"/>
      <c r="BP116" s="33"/>
      <c r="BQ116" s="46">
        <v>0</v>
      </c>
      <c r="BR116" s="46"/>
      <c r="BS116" s="3">
        <v>0</v>
      </c>
      <c r="BT116" s="3"/>
      <c r="BU116" s="46"/>
      <c r="BV116" s="46"/>
      <c r="BW116" s="46"/>
      <c r="BX116" s="23"/>
      <c r="BY116" s="46">
        <v>0</v>
      </c>
      <c r="BZ116" s="46"/>
      <c r="CA116" s="3">
        <v>0</v>
      </c>
      <c r="CB116" s="46"/>
      <c r="CC116" s="46"/>
      <c r="CD116" s="46"/>
      <c r="CE116" s="46"/>
      <c r="CF116" s="23"/>
      <c r="CG116" s="46">
        <v>0</v>
      </c>
      <c r="CH116" s="46"/>
      <c r="CI116" s="3">
        <v>0</v>
      </c>
      <c r="CJ116" s="3"/>
      <c r="CK116" s="46"/>
      <c r="CL116" s="46"/>
      <c r="CM116" s="46"/>
      <c r="CN116" s="46"/>
      <c r="CO116" s="46" t="s">
        <v>2304</v>
      </c>
      <c r="CP116" s="46"/>
      <c r="CQ116" s="46"/>
      <c r="CR116" s="3">
        <v>0</v>
      </c>
      <c r="CS116" s="46"/>
      <c r="CT116" s="46">
        <v>0</v>
      </c>
      <c r="CU116" s="3"/>
      <c r="CV116" s="12" t="s">
        <v>431</v>
      </c>
      <c r="CW116" s="12">
        <v>0</v>
      </c>
      <c r="CX116" s="12"/>
      <c r="CY116" s="3"/>
      <c r="CZ116" s="12">
        <v>0</v>
      </c>
      <c r="DA116" s="12">
        <v>0</v>
      </c>
      <c r="DB116" s="46"/>
      <c r="DC116" s="12">
        <v>0</v>
      </c>
      <c r="DD116" s="12">
        <v>0</v>
      </c>
      <c r="DE116" s="12" t="s">
        <v>371</v>
      </c>
      <c r="DF116" s="12"/>
      <c r="DG116" s="12"/>
      <c r="DH116" s="3"/>
      <c r="DI116" s="12"/>
      <c r="DJ116" s="12"/>
      <c r="DK116" s="46"/>
      <c r="DL116" s="46"/>
      <c r="DM116" s="46"/>
      <c r="DN116" s="12" t="s">
        <v>2227</v>
      </c>
      <c r="DO116" s="12">
        <v>0</v>
      </c>
      <c r="DP116" s="12"/>
      <c r="DQ116" s="12">
        <v>0</v>
      </c>
      <c r="DR116" s="5"/>
      <c r="DS116" s="5">
        <v>0</v>
      </c>
      <c r="DT116" s="346"/>
      <c r="DV116" s="5">
        <f t="shared" si="4"/>
        <v>0</v>
      </c>
      <c r="DW116" s="5">
        <f t="shared" si="5"/>
        <v>0</v>
      </c>
      <c r="DX116" s="362"/>
    </row>
    <row r="117" spans="1:128" s="16" customFormat="1" ht="30" hidden="1" customHeight="1" x14ac:dyDescent="0.25">
      <c r="A117" s="12">
        <f t="shared" si="6"/>
        <v>94</v>
      </c>
      <c r="B117" s="12">
        <f>COUNTIF($E$24:E117,E117)</f>
        <v>12</v>
      </c>
      <c r="C117" s="322" t="s">
        <v>52</v>
      </c>
      <c r="D117" s="12" t="str">
        <f>VLOOKUP(C117,'[1]XET CUOI NAM'!$D$9:$E$332,2,0)</f>
        <v>01008009</v>
      </c>
      <c r="E117" s="12" t="s">
        <v>391</v>
      </c>
      <c r="F117" s="12" t="s">
        <v>380</v>
      </c>
      <c r="G117" s="49"/>
      <c r="H117" s="46"/>
      <c r="I117" s="46"/>
      <c r="J117" s="3"/>
      <c r="K117" s="46"/>
      <c r="L117" s="46"/>
      <c r="M117" s="49"/>
      <c r="N117" s="46"/>
      <c r="O117" s="46"/>
      <c r="P117" s="3"/>
      <c r="Q117" s="46"/>
      <c r="R117" s="46"/>
      <c r="S117" s="49"/>
      <c r="T117" s="46">
        <v>0</v>
      </c>
      <c r="U117" s="46"/>
      <c r="V117" s="46">
        <v>0</v>
      </c>
      <c r="W117" s="3"/>
      <c r="X117" s="46">
        <v>0</v>
      </c>
      <c r="Y117" s="46"/>
      <c r="Z117" s="49"/>
      <c r="AA117" s="46">
        <v>0</v>
      </c>
      <c r="AB117" s="46"/>
      <c r="AC117" s="46">
        <v>0</v>
      </c>
      <c r="AD117" s="3"/>
      <c r="AE117" s="46">
        <v>0</v>
      </c>
      <c r="AF117" s="46"/>
      <c r="AG117" s="49"/>
      <c r="AH117" s="46">
        <v>0</v>
      </c>
      <c r="AI117" s="46"/>
      <c r="AJ117" s="46">
        <v>0</v>
      </c>
      <c r="AK117" s="3"/>
      <c r="AL117" s="46">
        <v>0</v>
      </c>
      <c r="AM117" s="46"/>
      <c r="AN117" s="49"/>
      <c r="AO117" s="46">
        <v>0</v>
      </c>
      <c r="AP117" s="46"/>
      <c r="AQ117" s="46">
        <v>0</v>
      </c>
      <c r="AR117" s="3"/>
      <c r="AS117" s="46">
        <v>0</v>
      </c>
      <c r="AT117" s="46"/>
      <c r="AU117" s="49"/>
      <c r="AV117" s="46">
        <v>0</v>
      </c>
      <c r="AW117" s="46"/>
      <c r="AX117" s="46">
        <v>0</v>
      </c>
      <c r="AY117" s="3"/>
      <c r="AZ117" s="46">
        <v>0</v>
      </c>
      <c r="BA117" s="46"/>
      <c r="BB117" s="41"/>
      <c r="BC117" s="46">
        <v>0</v>
      </c>
      <c r="BD117" s="46"/>
      <c r="BE117" s="3">
        <v>0</v>
      </c>
      <c r="BF117" s="3"/>
      <c r="BG117" s="46"/>
      <c r="BH117" s="3"/>
      <c r="BI117" s="62"/>
      <c r="BJ117" s="46">
        <v>0</v>
      </c>
      <c r="BK117" s="46"/>
      <c r="BL117" s="3">
        <v>0</v>
      </c>
      <c r="BM117" s="3"/>
      <c r="BN117" s="46"/>
      <c r="BO117" s="3"/>
      <c r="BP117" s="33"/>
      <c r="BQ117" s="46">
        <v>0</v>
      </c>
      <c r="BR117" s="46"/>
      <c r="BS117" s="3">
        <v>0</v>
      </c>
      <c r="BT117" s="3"/>
      <c r="BU117" s="46"/>
      <c r="BV117" s="46"/>
      <c r="BW117" s="46"/>
      <c r="BX117" s="23"/>
      <c r="BY117" s="46">
        <v>0</v>
      </c>
      <c r="BZ117" s="46"/>
      <c r="CA117" s="3">
        <v>0</v>
      </c>
      <c r="CB117" s="46"/>
      <c r="CC117" s="46"/>
      <c r="CD117" s="46"/>
      <c r="CE117" s="46"/>
      <c r="CF117" s="23"/>
      <c r="CG117" s="46">
        <v>0</v>
      </c>
      <c r="CH117" s="46"/>
      <c r="CI117" s="3">
        <v>0</v>
      </c>
      <c r="CJ117" s="3"/>
      <c r="CK117" s="46"/>
      <c r="CL117" s="46"/>
      <c r="CM117" s="46"/>
      <c r="CN117" s="46"/>
      <c r="CO117" s="46" t="s">
        <v>2304</v>
      </c>
      <c r="CP117" s="46"/>
      <c r="CQ117" s="46" t="s">
        <v>315</v>
      </c>
      <c r="CR117" s="3" t="s">
        <v>1291</v>
      </c>
      <c r="CS117" s="46"/>
      <c r="CT117" s="46">
        <v>0</v>
      </c>
      <c r="CU117" s="3"/>
      <c r="CV117" s="12" t="s">
        <v>431</v>
      </c>
      <c r="CW117" s="12">
        <v>0</v>
      </c>
      <c r="CX117" s="12" t="s">
        <v>315</v>
      </c>
      <c r="CY117" s="3" t="s">
        <v>1458</v>
      </c>
      <c r="CZ117" s="12">
        <v>0</v>
      </c>
      <c r="DA117" s="12">
        <v>0</v>
      </c>
      <c r="DB117" s="46"/>
      <c r="DC117" s="12">
        <v>0</v>
      </c>
      <c r="DD117" s="12">
        <v>0</v>
      </c>
      <c r="DE117" s="12" t="s">
        <v>371</v>
      </c>
      <c r="DF117" s="46" t="s">
        <v>2513</v>
      </c>
      <c r="DG117" s="12" t="s">
        <v>2227</v>
      </c>
      <c r="DH117" s="3" t="s">
        <v>1651</v>
      </c>
      <c r="DI117" s="12"/>
      <c r="DJ117" s="12"/>
      <c r="DK117" s="46"/>
      <c r="DL117" s="46"/>
      <c r="DM117" s="46"/>
      <c r="DN117" s="12" t="s">
        <v>2226</v>
      </c>
      <c r="DO117" s="46" t="s">
        <v>2513</v>
      </c>
      <c r="DP117" s="46"/>
      <c r="DQ117" s="12">
        <v>0</v>
      </c>
      <c r="DR117" s="5"/>
      <c r="DS117" s="5">
        <v>0</v>
      </c>
      <c r="DT117" s="194"/>
      <c r="DV117" s="5">
        <f t="shared" si="4"/>
        <v>0</v>
      </c>
      <c r="DW117" s="5">
        <f t="shared" si="5"/>
        <v>2</v>
      </c>
      <c r="DX117" s="364"/>
    </row>
    <row r="118" spans="1:128" s="16" customFormat="1" ht="30" hidden="1" customHeight="1" x14ac:dyDescent="0.25">
      <c r="A118" s="12">
        <f t="shared" si="6"/>
        <v>95</v>
      </c>
      <c r="B118" s="12">
        <f>COUNTIF($E$24:E118,E118)</f>
        <v>13</v>
      </c>
      <c r="C118" s="21" t="s">
        <v>54</v>
      </c>
      <c r="D118" s="12" t="str">
        <f>VLOOKUP(C118,'[1]XET CUOI NAM'!$D$9:$E$332,2,0)</f>
        <v>01008031</v>
      </c>
      <c r="E118" s="12" t="s">
        <v>391</v>
      </c>
      <c r="F118" s="12" t="s">
        <v>380</v>
      </c>
      <c r="G118" s="49"/>
      <c r="H118" s="46"/>
      <c r="I118" s="46"/>
      <c r="J118" s="3"/>
      <c r="K118" s="46"/>
      <c r="L118" s="46"/>
      <c r="M118" s="49"/>
      <c r="N118" s="46"/>
      <c r="O118" s="46"/>
      <c r="P118" s="3"/>
      <c r="Q118" s="46"/>
      <c r="R118" s="46"/>
      <c r="S118" s="49"/>
      <c r="T118" s="46">
        <v>0</v>
      </c>
      <c r="U118" s="46"/>
      <c r="V118" s="46">
        <v>0</v>
      </c>
      <c r="W118" s="3"/>
      <c r="X118" s="46">
        <v>0</v>
      </c>
      <c r="Y118" s="46"/>
      <c r="Z118" s="49"/>
      <c r="AA118" s="46">
        <v>0</v>
      </c>
      <c r="AB118" s="46"/>
      <c r="AC118" s="46">
        <v>0</v>
      </c>
      <c r="AD118" s="3"/>
      <c r="AE118" s="46">
        <v>0</v>
      </c>
      <c r="AF118" s="46"/>
      <c r="AG118" s="49"/>
      <c r="AH118" s="46">
        <v>0</v>
      </c>
      <c r="AI118" s="46"/>
      <c r="AJ118" s="46">
        <v>0</v>
      </c>
      <c r="AK118" s="3"/>
      <c r="AL118" s="46">
        <v>0</v>
      </c>
      <c r="AM118" s="46"/>
      <c r="AN118" s="49"/>
      <c r="AO118" s="46">
        <v>0</v>
      </c>
      <c r="AP118" s="46"/>
      <c r="AQ118" s="46">
        <v>0</v>
      </c>
      <c r="AR118" s="3"/>
      <c r="AS118" s="46">
        <v>0</v>
      </c>
      <c r="AT118" s="46"/>
      <c r="AU118" s="49"/>
      <c r="AV118" s="46">
        <v>0</v>
      </c>
      <c r="AW118" s="46"/>
      <c r="AX118" s="46">
        <v>0</v>
      </c>
      <c r="AY118" s="3"/>
      <c r="AZ118" s="46">
        <v>0</v>
      </c>
      <c r="BA118" s="46"/>
      <c r="BB118" s="41"/>
      <c r="BC118" s="46">
        <v>0</v>
      </c>
      <c r="BD118" s="46"/>
      <c r="BE118" s="3">
        <v>0</v>
      </c>
      <c r="BF118" s="3"/>
      <c r="BG118" s="46"/>
      <c r="BH118" s="3"/>
      <c r="BI118" s="62"/>
      <c r="BJ118" s="46">
        <v>0</v>
      </c>
      <c r="BK118" s="46"/>
      <c r="BL118" s="3">
        <v>0</v>
      </c>
      <c r="BM118" s="3"/>
      <c r="BN118" s="46"/>
      <c r="BO118" s="3"/>
      <c r="BP118" s="33"/>
      <c r="BQ118" s="46">
        <v>0</v>
      </c>
      <c r="BR118" s="46"/>
      <c r="BS118" s="3">
        <v>0</v>
      </c>
      <c r="BT118" s="3"/>
      <c r="BU118" s="46"/>
      <c r="BV118" s="46"/>
      <c r="BW118" s="46"/>
      <c r="BX118" s="63"/>
      <c r="BY118" s="46">
        <v>0</v>
      </c>
      <c r="BZ118" s="46"/>
      <c r="CA118" s="3">
        <v>0</v>
      </c>
      <c r="CB118" s="46"/>
      <c r="CC118" s="46"/>
      <c r="CD118" s="46"/>
      <c r="CE118" s="46"/>
      <c r="CF118" s="63"/>
      <c r="CG118" s="46">
        <v>0</v>
      </c>
      <c r="CH118" s="46"/>
      <c r="CI118" s="3">
        <v>0</v>
      </c>
      <c r="CJ118" s="3"/>
      <c r="CK118" s="46"/>
      <c r="CL118" s="46"/>
      <c r="CM118" s="46"/>
      <c r="CN118" s="46"/>
      <c r="CO118" s="46" t="s">
        <v>371</v>
      </c>
      <c r="CP118" s="46"/>
      <c r="CQ118" s="46"/>
      <c r="CR118" s="3">
        <v>0</v>
      </c>
      <c r="CS118" s="46"/>
      <c r="CT118" s="46">
        <v>0</v>
      </c>
      <c r="CU118" s="3"/>
      <c r="CV118" s="12" t="s">
        <v>431</v>
      </c>
      <c r="CW118" s="12">
        <v>0</v>
      </c>
      <c r="CX118" s="12"/>
      <c r="CY118" s="3"/>
      <c r="CZ118" s="12">
        <v>0</v>
      </c>
      <c r="DA118" s="12">
        <v>0</v>
      </c>
      <c r="DB118" s="46"/>
      <c r="DC118" s="12">
        <v>0</v>
      </c>
      <c r="DD118" s="12">
        <v>0</v>
      </c>
      <c r="DE118" s="12" t="s">
        <v>431</v>
      </c>
      <c r="DF118" s="12"/>
      <c r="DG118" s="12"/>
      <c r="DH118" s="3"/>
      <c r="DI118" s="12"/>
      <c r="DJ118" s="12"/>
      <c r="DK118" s="46"/>
      <c r="DL118" s="46"/>
      <c r="DM118" s="46"/>
      <c r="DN118" s="12" t="s">
        <v>2227</v>
      </c>
      <c r="DO118" s="12">
        <v>0</v>
      </c>
      <c r="DP118" s="12"/>
      <c r="DQ118" s="12">
        <v>0</v>
      </c>
      <c r="DR118" s="5"/>
      <c r="DS118" s="5">
        <v>0</v>
      </c>
      <c r="DT118" s="194"/>
      <c r="DV118" s="5">
        <f t="shared" si="4"/>
        <v>0</v>
      </c>
      <c r="DW118" s="5">
        <f t="shared" si="5"/>
        <v>0</v>
      </c>
      <c r="DX118" s="364"/>
    </row>
    <row r="119" spans="1:128" s="16" customFormat="1" ht="30" hidden="1" customHeight="1" x14ac:dyDescent="0.25">
      <c r="A119" s="12">
        <f t="shared" si="6"/>
        <v>96</v>
      </c>
      <c r="B119" s="12">
        <f>COUNTIF($E$24:E119,E119)</f>
        <v>14</v>
      </c>
      <c r="C119" s="21" t="s">
        <v>55</v>
      </c>
      <c r="D119" s="12" t="str">
        <f>VLOOKUP(C119,'[1]XET CUOI NAM'!$D$9:$E$332,2,0)</f>
        <v>01008039</v>
      </c>
      <c r="E119" s="12" t="s">
        <v>391</v>
      </c>
      <c r="F119" s="12" t="s">
        <v>380</v>
      </c>
      <c r="G119" s="49"/>
      <c r="H119" s="46"/>
      <c r="I119" s="46"/>
      <c r="J119" s="3"/>
      <c r="K119" s="46"/>
      <c r="L119" s="46"/>
      <c r="M119" s="49"/>
      <c r="N119" s="46"/>
      <c r="O119" s="46"/>
      <c r="P119" s="3"/>
      <c r="Q119" s="46"/>
      <c r="R119" s="46"/>
      <c r="S119" s="49"/>
      <c r="T119" s="46">
        <v>0</v>
      </c>
      <c r="U119" s="46"/>
      <c r="V119" s="46">
        <v>0</v>
      </c>
      <c r="W119" s="3"/>
      <c r="X119" s="46">
        <v>0</v>
      </c>
      <c r="Y119" s="46"/>
      <c r="Z119" s="49"/>
      <c r="AA119" s="46">
        <v>0</v>
      </c>
      <c r="AB119" s="46"/>
      <c r="AC119" s="46">
        <v>0</v>
      </c>
      <c r="AD119" s="3"/>
      <c r="AE119" s="46">
        <v>0</v>
      </c>
      <c r="AF119" s="46"/>
      <c r="AG119" s="49"/>
      <c r="AH119" s="46">
        <v>0</v>
      </c>
      <c r="AI119" s="46"/>
      <c r="AJ119" s="46">
        <v>0</v>
      </c>
      <c r="AK119" s="3"/>
      <c r="AL119" s="46">
        <v>0</v>
      </c>
      <c r="AM119" s="46"/>
      <c r="AN119" s="49"/>
      <c r="AO119" s="46">
        <v>0</v>
      </c>
      <c r="AP119" s="46"/>
      <c r="AQ119" s="46">
        <v>0</v>
      </c>
      <c r="AR119" s="3"/>
      <c r="AS119" s="46">
        <v>0</v>
      </c>
      <c r="AT119" s="46"/>
      <c r="AU119" s="49"/>
      <c r="AV119" s="46">
        <v>0</v>
      </c>
      <c r="AW119" s="46"/>
      <c r="AX119" s="46">
        <v>0</v>
      </c>
      <c r="AY119" s="3"/>
      <c r="AZ119" s="46">
        <v>0</v>
      </c>
      <c r="BA119" s="46"/>
      <c r="BB119" s="41"/>
      <c r="BC119" s="46">
        <v>0</v>
      </c>
      <c r="BD119" s="46"/>
      <c r="BE119" s="3">
        <v>0</v>
      </c>
      <c r="BF119" s="3"/>
      <c r="BG119" s="46"/>
      <c r="BH119" s="3"/>
      <c r="BI119" s="62"/>
      <c r="BJ119" s="46">
        <v>0</v>
      </c>
      <c r="BK119" s="46"/>
      <c r="BL119" s="3">
        <v>0</v>
      </c>
      <c r="BM119" s="3"/>
      <c r="BN119" s="46"/>
      <c r="BO119" s="3"/>
      <c r="BP119" s="33"/>
      <c r="BQ119" s="46">
        <v>0</v>
      </c>
      <c r="BR119" s="46"/>
      <c r="BS119" s="3">
        <v>0</v>
      </c>
      <c r="BT119" s="3"/>
      <c r="BU119" s="46"/>
      <c r="BV119" s="46"/>
      <c r="BW119" s="46"/>
      <c r="BX119" s="2"/>
      <c r="BY119" s="46">
        <v>0</v>
      </c>
      <c r="BZ119" s="46"/>
      <c r="CA119" s="3">
        <v>0</v>
      </c>
      <c r="CB119" s="46"/>
      <c r="CC119" s="46"/>
      <c r="CD119" s="46"/>
      <c r="CE119" s="46"/>
      <c r="CF119" s="2"/>
      <c r="CG119" s="46">
        <v>0</v>
      </c>
      <c r="CH119" s="46"/>
      <c r="CI119" s="3">
        <v>0</v>
      </c>
      <c r="CJ119" s="3"/>
      <c r="CK119" s="46"/>
      <c r="CL119" s="46"/>
      <c r="CM119" s="46"/>
      <c r="CN119" s="46"/>
      <c r="CO119" s="46" t="s">
        <v>371</v>
      </c>
      <c r="CP119" s="46"/>
      <c r="CQ119" s="46"/>
      <c r="CR119" s="3">
        <v>0</v>
      </c>
      <c r="CS119" s="46"/>
      <c r="CT119" s="46">
        <v>0</v>
      </c>
      <c r="CU119" s="3"/>
      <c r="CV119" s="12" t="s">
        <v>431</v>
      </c>
      <c r="CW119" s="12">
        <v>0</v>
      </c>
      <c r="CX119" s="12"/>
      <c r="CY119" s="3"/>
      <c r="CZ119" s="12">
        <v>0</v>
      </c>
      <c r="DA119" s="12">
        <v>0</v>
      </c>
      <c r="DB119" s="46"/>
      <c r="DC119" s="12">
        <v>0</v>
      </c>
      <c r="DD119" s="12">
        <v>0</v>
      </c>
      <c r="DE119" s="12" t="s">
        <v>431</v>
      </c>
      <c r="DF119" s="12"/>
      <c r="DG119" s="12"/>
      <c r="DH119" s="3"/>
      <c r="DI119" s="12"/>
      <c r="DJ119" s="12"/>
      <c r="DK119" s="46"/>
      <c r="DL119" s="46"/>
      <c r="DM119" s="46"/>
      <c r="DN119" s="12" t="s">
        <v>2227</v>
      </c>
      <c r="DO119" s="12">
        <v>0</v>
      </c>
      <c r="DP119" s="12"/>
      <c r="DQ119" s="12">
        <v>0</v>
      </c>
      <c r="DR119" s="5"/>
      <c r="DS119" s="5">
        <v>0</v>
      </c>
      <c r="DT119" s="194"/>
      <c r="DV119" s="5">
        <f t="shared" si="4"/>
        <v>0</v>
      </c>
      <c r="DW119" s="5">
        <f t="shared" si="5"/>
        <v>0</v>
      </c>
      <c r="DX119" s="364"/>
    </row>
    <row r="120" spans="1:128" s="133" customFormat="1" ht="30" hidden="1" customHeight="1" x14ac:dyDescent="0.25">
      <c r="A120" s="12">
        <f t="shared" si="6"/>
        <v>97</v>
      </c>
      <c r="B120" s="12">
        <f>COUNTIF($E$24:E120,E120)</f>
        <v>15</v>
      </c>
      <c r="C120" s="21" t="s">
        <v>56</v>
      </c>
      <c r="D120" s="12" t="str">
        <f>VLOOKUP(C120,'[1]XET CUOI NAM'!$D$9:$E$332,2,0)</f>
        <v>01008040</v>
      </c>
      <c r="E120" s="12" t="s">
        <v>391</v>
      </c>
      <c r="F120" s="12" t="s">
        <v>380</v>
      </c>
      <c r="G120" s="49"/>
      <c r="H120" s="46"/>
      <c r="I120" s="46"/>
      <c r="J120" s="3"/>
      <c r="K120" s="46"/>
      <c r="L120" s="46"/>
      <c r="M120" s="49"/>
      <c r="N120" s="46"/>
      <c r="O120" s="46"/>
      <c r="P120" s="3"/>
      <c r="Q120" s="46"/>
      <c r="R120" s="46"/>
      <c r="S120" s="49"/>
      <c r="T120" s="46"/>
      <c r="U120" s="46"/>
      <c r="V120" s="46"/>
      <c r="W120" s="3"/>
      <c r="X120" s="46"/>
      <c r="Y120" s="46"/>
      <c r="Z120" s="49"/>
      <c r="AA120" s="46"/>
      <c r="AB120" s="46"/>
      <c r="AC120" s="46"/>
      <c r="AD120" s="3"/>
      <c r="AE120" s="46"/>
      <c r="AF120" s="46"/>
      <c r="AG120" s="49"/>
      <c r="AH120" s="46"/>
      <c r="AI120" s="46"/>
      <c r="AJ120" s="46"/>
      <c r="AK120" s="3"/>
      <c r="AL120" s="46"/>
      <c r="AM120" s="46"/>
      <c r="AN120" s="49"/>
      <c r="AO120" s="46"/>
      <c r="AP120" s="46"/>
      <c r="AQ120" s="46"/>
      <c r="AR120" s="3"/>
      <c r="AS120" s="46"/>
      <c r="AT120" s="46"/>
      <c r="AU120" s="49"/>
      <c r="AV120" s="46"/>
      <c r="AW120" s="46"/>
      <c r="AX120" s="46"/>
      <c r="AY120" s="3"/>
      <c r="AZ120" s="46"/>
      <c r="BA120" s="46"/>
      <c r="BB120" s="41"/>
      <c r="BC120" s="46"/>
      <c r="BD120" s="46"/>
      <c r="BE120" s="3"/>
      <c r="BF120" s="3"/>
      <c r="BG120" s="46"/>
      <c r="BH120" s="3"/>
      <c r="BI120" s="62"/>
      <c r="BJ120" s="46"/>
      <c r="BK120" s="46"/>
      <c r="BL120" s="3"/>
      <c r="BM120" s="3"/>
      <c r="BN120" s="46"/>
      <c r="BO120" s="3"/>
      <c r="BP120" s="33"/>
      <c r="BQ120" s="46"/>
      <c r="BR120" s="46"/>
      <c r="BS120" s="3"/>
      <c r="BT120" s="3"/>
      <c r="BU120" s="46"/>
      <c r="BV120" s="46"/>
      <c r="BW120" s="46"/>
      <c r="BX120" s="2"/>
      <c r="BY120" s="46"/>
      <c r="BZ120" s="46"/>
      <c r="CA120" s="3"/>
      <c r="CB120" s="46"/>
      <c r="CC120" s="46"/>
      <c r="CD120" s="46"/>
      <c r="CE120" s="46"/>
      <c r="CF120" s="2"/>
      <c r="CG120" s="46"/>
      <c r="CH120" s="46"/>
      <c r="CI120" s="3"/>
      <c r="CJ120" s="3"/>
      <c r="CK120" s="46"/>
      <c r="CL120" s="46"/>
      <c r="CM120" s="46"/>
      <c r="CN120" s="46"/>
      <c r="CO120" s="46"/>
      <c r="CP120" s="46"/>
      <c r="CQ120" s="46"/>
      <c r="CR120" s="3"/>
      <c r="CS120" s="46"/>
      <c r="CT120" s="46">
        <v>0</v>
      </c>
      <c r="CU120" s="3"/>
      <c r="CV120" s="12" t="s">
        <v>431</v>
      </c>
      <c r="CW120" s="12">
        <v>0</v>
      </c>
      <c r="CX120" s="12"/>
      <c r="CY120" s="3"/>
      <c r="CZ120" s="12">
        <v>0</v>
      </c>
      <c r="DA120" s="12">
        <v>0</v>
      </c>
      <c r="DB120" s="46"/>
      <c r="DC120" s="12">
        <v>0</v>
      </c>
      <c r="DD120" s="12">
        <v>0</v>
      </c>
      <c r="DE120" s="12" t="s">
        <v>431</v>
      </c>
      <c r="DF120" s="12"/>
      <c r="DG120" s="12"/>
      <c r="DH120" s="3"/>
      <c r="DI120" s="12"/>
      <c r="DJ120" s="12"/>
      <c r="DK120" s="46"/>
      <c r="DL120" s="46"/>
      <c r="DM120" s="46"/>
      <c r="DN120" s="12" t="s">
        <v>2227</v>
      </c>
      <c r="DO120" s="12">
        <v>0</v>
      </c>
      <c r="DP120" s="12"/>
      <c r="DQ120" s="12">
        <v>0</v>
      </c>
      <c r="DR120" s="5"/>
      <c r="DS120" s="5">
        <v>0</v>
      </c>
      <c r="DT120" s="346"/>
      <c r="DV120" s="5">
        <f t="shared" si="4"/>
        <v>0</v>
      </c>
      <c r="DW120" s="5">
        <f t="shared" si="5"/>
        <v>0</v>
      </c>
      <c r="DX120" s="362"/>
    </row>
    <row r="121" spans="1:128" s="133" customFormat="1" ht="30" hidden="1" customHeight="1" x14ac:dyDescent="0.25">
      <c r="A121" s="12">
        <f t="shared" si="6"/>
        <v>98</v>
      </c>
      <c r="B121" s="12">
        <f>COUNTIF($E$24:E121,E121)</f>
        <v>16</v>
      </c>
      <c r="C121" s="4" t="s">
        <v>57</v>
      </c>
      <c r="D121" s="12" t="str">
        <f>VLOOKUP(C121,'[1]XET CUOI NAM'!$D$9:$E$332,2,0)</f>
        <v>01008041</v>
      </c>
      <c r="E121" s="12" t="s">
        <v>391</v>
      </c>
      <c r="F121" s="12" t="s">
        <v>380</v>
      </c>
      <c r="G121" s="49"/>
      <c r="H121" s="46"/>
      <c r="I121" s="46"/>
      <c r="J121" s="3"/>
      <c r="K121" s="46"/>
      <c r="L121" s="46"/>
      <c r="M121" s="49"/>
      <c r="N121" s="46"/>
      <c r="O121" s="46"/>
      <c r="P121" s="3"/>
      <c r="Q121" s="46"/>
      <c r="R121" s="46"/>
      <c r="S121" s="49"/>
      <c r="T121" s="46"/>
      <c r="U121" s="46"/>
      <c r="V121" s="46"/>
      <c r="W121" s="3"/>
      <c r="X121" s="46"/>
      <c r="Y121" s="46"/>
      <c r="Z121" s="49"/>
      <c r="AA121" s="46"/>
      <c r="AB121" s="46"/>
      <c r="AC121" s="46"/>
      <c r="AD121" s="3"/>
      <c r="AE121" s="46"/>
      <c r="AF121" s="46"/>
      <c r="AG121" s="49"/>
      <c r="AH121" s="46"/>
      <c r="AI121" s="46"/>
      <c r="AJ121" s="46"/>
      <c r="AK121" s="3"/>
      <c r="AL121" s="46"/>
      <c r="AM121" s="46"/>
      <c r="AN121" s="49"/>
      <c r="AO121" s="46"/>
      <c r="AP121" s="46"/>
      <c r="AQ121" s="46"/>
      <c r="AR121" s="3"/>
      <c r="AS121" s="46"/>
      <c r="AT121" s="46"/>
      <c r="AU121" s="49"/>
      <c r="AV121" s="46"/>
      <c r="AW121" s="46"/>
      <c r="AX121" s="46"/>
      <c r="AY121" s="3"/>
      <c r="AZ121" s="46"/>
      <c r="BA121" s="46"/>
      <c r="BB121" s="41"/>
      <c r="BC121" s="46"/>
      <c r="BD121" s="46"/>
      <c r="BE121" s="3"/>
      <c r="BF121" s="3"/>
      <c r="BG121" s="46"/>
      <c r="BH121" s="3"/>
      <c r="BI121" s="62"/>
      <c r="BJ121" s="46"/>
      <c r="BK121" s="46"/>
      <c r="BL121" s="3"/>
      <c r="BM121" s="3"/>
      <c r="BN121" s="46"/>
      <c r="BO121" s="3"/>
      <c r="BP121" s="33"/>
      <c r="BQ121" s="46"/>
      <c r="BR121" s="46"/>
      <c r="BS121" s="3"/>
      <c r="BT121" s="3"/>
      <c r="BU121" s="46"/>
      <c r="BV121" s="46"/>
      <c r="BW121" s="46"/>
      <c r="BX121" s="2"/>
      <c r="BY121" s="46"/>
      <c r="BZ121" s="46"/>
      <c r="CA121" s="3"/>
      <c r="CB121" s="46"/>
      <c r="CC121" s="46"/>
      <c r="CD121" s="46"/>
      <c r="CE121" s="46"/>
      <c r="CF121" s="2"/>
      <c r="CG121" s="46"/>
      <c r="CH121" s="46"/>
      <c r="CI121" s="3"/>
      <c r="CJ121" s="3"/>
      <c r="CK121" s="46"/>
      <c r="CL121" s="46"/>
      <c r="CM121" s="46"/>
      <c r="CN121" s="46"/>
      <c r="CO121" s="46"/>
      <c r="CP121" s="46"/>
      <c r="CQ121" s="46"/>
      <c r="CR121" s="3"/>
      <c r="CS121" s="46"/>
      <c r="CT121" s="46">
        <v>0</v>
      </c>
      <c r="CU121" s="3"/>
      <c r="CV121" s="12" t="s">
        <v>431</v>
      </c>
      <c r="CW121" s="12">
        <v>0</v>
      </c>
      <c r="CX121" s="12"/>
      <c r="CY121" s="3"/>
      <c r="CZ121" s="12">
        <v>0</v>
      </c>
      <c r="DA121" s="12">
        <v>0</v>
      </c>
      <c r="DB121" s="46"/>
      <c r="DC121" s="12">
        <v>0</v>
      </c>
      <c r="DD121" s="12">
        <v>0</v>
      </c>
      <c r="DE121" s="12" t="s">
        <v>431</v>
      </c>
      <c r="DF121" s="12"/>
      <c r="DG121" s="12"/>
      <c r="DH121" s="3"/>
      <c r="DI121" s="12"/>
      <c r="DJ121" s="12"/>
      <c r="DK121" s="46"/>
      <c r="DL121" s="46"/>
      <c r="DM121" s="46"/>
      <c r="DN121" s="12" t="s">
        <v>2227</v>
      </c>
      <c r="DO121" s="12">
        <v>0</v>
      </c>
      <c r="DP121" s="12"/>
      <c r="DQ121" s="12">
        <v>0</v>
      </c>
      <c r="DR121" s="5"/>
      <c r="DS121" s="5">
        <v>0</v>
      </c>
      <c r="DT121" s="346"/>
      <c r="DV121" s="5">
        <f t="shared" si="4"/>
        <v>0</v>
      </c>
      <c r="DW121" s="5">
        <f t="shared" si="5"/>
        <v>0</v>
      </c>
      <c r="DX121" s="362"/>
    </row>
    <row r="122" spans="1:128" s="133" customFormat="1" ht="30" hidden="1" customHeight="1" x14ac:dyDescent="0.25">
      <c r="A122" s="12">
        <f>IF(C122="","",SUBTOTAL(3,$D$24:D122))</f>
        <v>12</v>
      </c>
      <c r="B122" s="12">
        <f>COUNTIF($E$24:E122,E122)</f>
        <v>17</v>
      </c>
      <c r="C122" s="4" t="s">
        <v>316</v>
      </c>
      <c r="D122" s="12" t="str">
        <f>VLOOKUP(C122,'[1]XET CUOI NAM'!$D$9:$E$332,2,0)</f>
        <v>01012027</v>
      </c>
      <c r="E122" s="12" t="s">
        <v>391</v>
      </c>
      <c r="F122" s="12" t="s">
        <v>380</v>
      </c>
      <c r="G122" s="49"/>
      <c r="H122" s="46"/>
      <c r="I122" s="46"/>
      <c r="J122" s="3"/>
      <c r="K122" s="46"/>
      <c r="L122" s="46"/>
      <c r="M122" s="49"/>
      <c r="N122" s="46"/>
      <c r="O122" s="46"/>
      <c r="P122" s="3"/>
      <c r="Q122" s="46"/>
      <c r="R122" s="46"/>
      <c r="S122" s="49"/>
      <c r="T122" s="46">
        <v>0</v>
      </c>
      <c r="U122" s="46"/>
      <c r="V122" s="46">
        <v>0</v>
      </c>
      <c r="W122" s="3"/>
      <c r="X122" s="46">
        <v>0</v>
      </c>
      <c r="Y122" s="46"/>
      <c r="Z122" s="49"/>
      <c r="AA122" s="46">
        <v>0</v>
      </c>
      <c r="AB122" s="46"/>
      <c r="AC122" s="46">
        <v>0</v>
      </c>
      <c r="AD122" s="3"/>
      <c r="AE122" s="46">
        <v>0</v>
      </c>
      <c r="AF122" s="46"/>
      <c r="AG122" s="49"/>
      <c r="AH122" s="46">
        <v>0</v>
      </c>
      <c r="AI122" s="46"/>
      <c r="AJ122" s="46">
        <v>0</v>
      </c>
      <c r="AK122" s="3"/>
      <c r="AL122" s="46">
        <v>0</v>
      </c>
      <c r="AM122" s="46"/>
      <c r="AN122" s="49"/>
      <c r="AO122" s="46">
        <v>0</v>
      </c>
      <c r="AP122" s="46"/>
      <c r="AQ122" s="46">
        <v>0</v>
      </c>
      <c r="AR122" s="3"/>
      <c r="AS122" s="46">
        <v>0</v>
      </c>
      <c r="AT122" s="46"/>
      <c r="AU122" s="49"/>
      <c r="AV122" s="46">
        <v>0</v>
      </c>
      <c r="AW122" s="46"/>
      <c r="AX122" s="46">
        <v>0</v>
      </c>
      <c r="AY122" s="3"/>
      <c r="AZ122" s="46">
        <v>0</v>
      </c>
      <c r="BA122" s="46"/>
      <c r="BB122" s="41"/>
      <c r="BC122" s="46">
        <v>0</v>
      </c>
      <c r="BD122" s="46"/>
      <c r="BE122" s="3"/>
      <c r="BF122" s="3"/>
      <c r="BG122" s="46"/>
      <c r="BH122" s="3"/>
      <c r="BI122" s="62"/>
      <c r="BJ122" s="46">
        <v>0</v>
      </c>
      <c r="BK122" s="46"/>
      <c r="BL122" s="3">
        <v>0</v>
      </c>
      <c r="BM122" s="3"/>
      <c r="BN122" s="46"/>
      <c r="BO122" s="3"/>
      <c r="BP122" s="33"/>
      <c r="BQ122" s="46">
        <v>0</v>
      </c>
      <c r="BR122" s="46"/>
      <c r="BS122" s="3">
        <v>0</v>
      </c>
      <c r="BT122" s="3"/>
      <c r="BU122" s="46"/>
      <c r="BV122" s="46"/>
      <c r="BW122" s="46"/>
      <c r="BX122" s="2"/>
      <c r="BY122" s="46">
        <v>0</v>
      </c>
      <c r="BZ122" s="46"/>
      <c r="CA122" s="3">
        <v>0</v>
      </c>
      <c r="CB122" s="46"/>
      <c r="CC122" s="46"/>
      <c r="CD122" s="46"/>
      <c r="CE122" s="46"/>
      <c r="CF122" s="2"/>
      <c r="CG122" s="46">
        <v>0</v>
      </c>
      <c r="CH122" s="46">
        <v>0</v>
      </c>
      <c r="CI122" s="3" t="s">
        <v>1132</v>
      </c>
      <c r="CJ122" s="3"/>
      <c r="CK122" s="46"/>
      <c r="CL122" s="46"/>
      <c r="CM122" s="46"/>
      <c r="CN122" s="46"/>
      <c r="CO122" s="46" t="s">
        <v>431</v>
      </c>
      <c r="CP122" s="46"/>
      <c r="CQ122" s="46"/>
      <c r="CR122" s="3" t="s">
        <v>1292</v>
      </c>
      <c r="CS122" s="46"/>
      <c r="CT122" s="46">
        <v>0</v>
      </c>
      <c r="CU122" s="3"/>
      <c r="CV122" s="12" t="s">
        <v>431</v>
      </c>
      <c r="CW122" s="12">
        <v>0</v>
      </c>
      <c r="CX122" s="12"/>
      <c r="CY122" s="3" t="s">
        <v>1459</v>
      </c>
      <c r="CZ122" s="12">
        <v>0</v>
      </c>
      <c r="DA122" s="12">
        <v>0</v>
      </c>
      <c r="DB122" s="46"/>
      <c r="DC122" s="12">
        <v>0</v>
      </c>
      <c r="DD122" s="12">
        <v>0</v>
      </c>
      <c r="DE122" s="12" t="s">
        <v>371</v>
      </c>
      <c r="DF122" s="12"/>
      <c r="DG122" s="12"/>
      <c r="DH122" s="3" t="s">
        <v>1652</v>
      </c>
      <c r="DI122" s="12"/>
      <c r="DJ122" s="12"/>
      <c r="DK122" s="46"/>
      <c r="DL122" s="46"/>
      <c r="DM122" s="46"/>
      <c r="DN122" s="12" t="s">
        <v>2227</v>
      </c>
      <c r="DO122" s="12">
        <v>0</v>
      </c>
      <c r="DP122" s="12"/>
      <c r="DQ122" s="12"/>
      <c r="DR122" s="17" t="s">
        <v>2092</v>
      </c>
      <c r="DS122" s="5">
        <v>0</v>
      </c>
      <c r="DT122" s="346"/>
      <c r="DV122" s="5">
        <f t="shared" si="4"/>
        <v>0</v>
      </c>
      <c r="DW122" s="5">
        <f t="shared" si="5"/>
        <v>0</v>
      </c>
      <c r="DX122" s="362"/>
    </row>
    <row r="123" spans="1:128" s="9" customFormat="1" ht="30" hidden="1" customHeight="1" x14ac:dyDescent="0.25">
      <c r="A123" s="12">
        <f>IF(C123="","",SUBTOTAL(3,$D$24:D123))</f>
        <v>12</v>
      </c>
      <c r="B123" s="12">
        <f>COUNTIF($E$24:E123,E123)</f>
        <v>18</v>
      </c>
      <c r="C123" s="43" t="s">
        <v>58</v>
      </c>
      <c r="D123" s="12" t="str">
        <f>VLOOKUP(C123,'[1]XET CUOI NAM'!$D$9:$E$332,2,0)</f>
        <v>01008012</v>
      </c>
      <c r="E123" s="12" t="s">
        <v>391</v>
      </c>
      <c r="F123" s="12" t="s">
        <v>380</v>
      </c>
      <c r="G123" s="49"/>
      <c r="H123" s="46"/>
      <c r="I123" s="46"/>
      <c r="J123" s="3"/>
      <c r="K123" s="46"/>
      <c r="L123" s="46"/>
      <c r="M123" s="49"/>
      <c r="N123" s="46"/>
      <c r="O123" s="46"/>
      <c r="P123" s="3"/>
      <c r="Q123" s="46"/>
      <c r="R123" s="46"/>
      <c r="S123" s="49"/>
      <c r="T123" s="46">
        <v>0</v>
      </c>
      <c r="U123" s="46"/>
      <c r="V123" s="46">
        <v>0</v>
      </c>
      <c r="W123" s="3"/>
      <c r="X123" s="46">
        <v>0</v>
      </c>
      <c r="Y123" s="46"/>
      <c r="Z123" s="49"/>
      <c r="AA123" s="46">
        <v>0</v>
      </c>
      <c r="AB123" s="46"/>
      <c r="AC123" s="46">
        <v>0</v>
      </c>
      <c r="AD123" s="3"/>
      <c r="AE123" s="46">
        <v>0</v>
      </c>
      <c r="AF123" s="46"/>
      <c r="AG123" s="49"/>
      <c r="AH123" s="46">
        <v>0</v>
      </c>
      <c r="AI123" s="46"/>
      <c r="AJ123" s="46">
        <v>0</v>
      </c>
      <c r="AK123" s="3"/>
      <c r="AL123" s="46">
        <v>0</v>
      </c>
      <c r="AM123" s="46"/>
      <c r="AN123" s="49"/>
      <c r="AO123" s="46">
        <v>0</v>
      </c>
      <c r="AP123" s="46"/>
      <c r="AQ123" s="46">
        <v>0</v>
      </c>
      <c r="AR123" s="3"/>
      <c r="AS123" s="46">
        <v>0</v>
      </c>
      <c r="AT123" s="46"/>
      <c r="AU123" s="49"/>
      <c r="AV123" s="46">
        <v>0</v>
      </c>
      <c r="AW123" s="46"/>
      <c r="AX123" s="46">
        <v>0</v>
      </c>
      <c r="AY123" s="3"/>
      <c r="AZ123" s="46">
        <v>0</v>
      </c>
      <c r="BA123" s="46"/>
      <c r="BB123" s="41"/>
      <c r="BC123" s="46" t="s">
        <v>2513</v>
      </c>
      <c r="BD123" s="46" t="s">
        <v>346</v>
      </c>
      <c r="BE123" s="3" t="s">
        <v>619</v>
      </c>
      <c r="BF123" s="3"/>
      <c r="BG123" s="46"/>
      <c r="BH123" s="3"/>
      <c r="BI123" s="62"/>
      <c r="BJ123" s="46">
        <v>0</v>
      </c>
      <c r="BK123" s="46"/>
      <c r="BL123" s="3" t="s">
        <v>798</v>
      </c>
      <c r="BM123" s="3"/>
      <c r="BN123" s="46"/>
      <c r="BO123" s="3"/>
      <c r="BP123" s="33"/>
      <c r="BQ123" s="46">
        <v>0</v>
      </c>
      <c r="BR123" s="46"/>
      <c r="BS123" s="3">
        <v>0</v>
      </c>
      <c r="BT123" s="3"/>
      <c r="BU123" s="46"/>
      <c r="BV123" s="46"/>
      <c r="BW123" s="46"/>
      <c r="BX123" s="2"/>
      <c r="BY123" s="46" t="s">
        <v>2513</v>
      </c>
      <c r="BZ123" s="46" t="s">
        <v>315</v>
      </c>
      <c r="CA123" s="3" t="s">
        <v>992</v>
      </c>
      <c r="CB123" s="46"/>
      <c r="CC123" s="46"/>
      <c r="CD123" s="46"/>
      <c r="CE123" s="46" t="s">
        <v>315</v>
      </c>
      <c r="CF123" s="2"/>
      <c r="CG123" s="46">
        <v>0</v>
      </c>
      <c r="CH123" s="46"/>
      <c r="CI123" s="3" t="s">
        <v>1133</v>
      </c>
      <c r="CJ123" s="3"/>
      <c r="CK123" s="46"/>
      <c r="CL123" s="46"/>
      <c r="CM123" s="46"/>
      <c r="CN123" s="46"/>
      <c r="CO123" s="46" t="s">
        <v>2304</v>
      </c>
      <c r="CP123" s="46"/>
      <c r="CQ123" s="46"/>
      <c r="CR123" s="3">
        <v>0</v>
      </c>
      <c r="CS123" s="46"/>
      <c r="CT123" s="46">
        <v>0</v>
      </c>
      <c r="CU123" s="3"/>
      <c r="CV123" s="12" t="s">
        <v>431</v>
      </c>
      <c r="CW123" s="12">
        <v>0</v>
      </c>
      <c r="CX123" s="12"/>
      <c r="CY123" s="3" t="s">
        <v>1460</v>
      </c>
      <c r="CZ123" s="12">
        <v>0</v>
      </c>
      <c r="DA123" s="12">
        <v>0</v>
      </c>
      <c r="DB123" s="46"/>
      <c r="DC123" s="12">
        <v>0</v>
      </c>
      <c r="DD123" s="12">
        <v>0</v>
      </c>
      <c r="DE123" s="12" t="s">
        <v>371</v>
      </c>
      <c r="DF123" s="12"/>
      <c r="DG123" s="12"/>
      <c r="DH123" s="3" t="s">
        <v>1653</v>
      </c>
      <c r="DI123" s="12"/>
      <c r="DJ123" s="12"/>
      <c r="DK123" s="46"/>
      <c r="DL123" s="46"/>
      <c r="DM123" s="46"/>
      <c r="DN123" s="12" t="s">
        <v>2227</v>
      </c>
      <c r="DO123" s="12">
        <v>0</v>
      </c>
      <c r="DP123" s="12"/>
      <c r="DQ123" s="12"/>
      <c r="DR123" s="17" t="s">
        <v>2093</v>
      </c>
      <c r="DS123" s="5">
        <v>0</v>
      </c>
      <c r="DT123" s="5"/>
      <c r="DV123" s="5">
        <f t="shared" si="4"/>
        <v>0</v>
      </c>
      <c r="DW123" s="5">
        <f t="shared" si="5"/>
        <v>2</v>
      </c>
      <c r="DX123" s="363"/>
    </row>
    <row r="124" spans="1:128" s="9" customFormat="1" ht="30" hidden="1" customHeight="1" x14ac:dyDescent="0.25">
      <c r="A124" s="12">
        <f t="shared" ref="A124:A130" si="7">ROW()-23</f>
        <v>101</v>
      </c>
      <c r="B124" s="12">
        <f>COUNTIF($E$24:E124,E124)</f>
        <v>19</v>
      </c>
      <c r="C124" s="322" t="s">
        <v>59</v>
      </c>
      <c r="D124" s="12" t="str">
        <f>VLOOKUP(C124,'[1]XET CUOI NAM'!$D$9:$E$332,2,0)</f>
        <v>01008033</v>
      </c>
      <c r="E124" s="12" t="s">
        <v>391</v>
      </c>
      <c r="F124" s="12" t="s">
        <v>380</v>
      </c>
      <c r="G124" s="49"/>
      <c r="H124" s="46"/>
      <c r="I124" s="46"/>
      <c r="J124" s="3"/>
      <c r="K124" s="46"/>
      <c r="L124" s="46"/>
      <c r="M124" s="49"/>
      <c r="N124" s="46"/>
      <c r="O124" s="46"/>
      <c r="P124" s="3"/>
      <c r="Q124" s="46"/>
      <c r="R124" s="46"/>
      <c r="S124" s="49"/>
      <c r="T124" s="46">
        <v>0</v>
      </c>
      <c r="U124" s="46"/>
      <c r="V124" s="46">
        <v>0</v>
      </c>
      <c r="W124" s="3"/>
      <c r="X124" s="46">
        <v>0</v>
      </c>
      <c r="Y124" s="46"/>
      <c r="Z124" s="49"/>
      <c r="AA124" s="46">
        <v>0</v>
      </c>
      <c r="AB124" s="46"/>
      <c r="AC124" s="46">
        <v>0</v>
      </c>
      <c r="AD124" s="3"/>
      <c r="AE124" s="46">
        <v>0</v>
      </c>
      <c r="AF124" s="46"/>
      <c r="AG124" s="49"/>
      <c r="AH124" s="46">
        <v>0</v>
      </c>
      <c r="AI124" s="46"/>
      <c r="AJ124" s="46">
        <v>0</v>
      </c>
      <c r="AK124" s="3"/>
      <c r="AL124" s="46">
        <v>0</v>
      </c>
      <c r="AM124" s="46"/>
      <c r="AN124" s="49"/>
      <c r="AO124" s="46">
        <v>0</v>
      </c>
      <c r="AP124" s="46"/>
      <c r="AQ124" s="46">
        <v>0</v>
      </c>
      <c r="AR124" s="3"/>
      <c r="AS124" s="46">
        <v>0</v>
      </c>
      <c r="AT124" s="46"/>
      <c r="AU124" s="49"/>
      <c r="AV124" s="46">
        <v>0</v>
      </c>
      <c r="AW124" s="46"/>
      <c r="AX124" s="46">
        <v>0</v>
      </c>
      <c r="AY124" s="3"/>
      <c r="AZ124" s="46">
        <v>0</v>
      </c>
      <c r="BA124" s="46"/>
      <c r="BB124" s="41"/>
      <c r="BC124" s="46">
        <v>0</v>
      </c>
      <c r="BD124" s="46"/>
      <c r="BE124" s="3">
        <v>0</v>
      </c>
      <c r="BF124" s="3"/>
      <c r="BG124" s="46"/>
      <c r="BH124" s="3"/>
      <c r="BI124" s="62"/>
      <c r="BJ124" s="46">
        <v>0</v>
      </c>
      <c r="BK124" s="46"/>
      <c r="BL124" s="3">
        <v>0</v>
      </c>
      <c r="BM124" s="3"/>
      <c r="BN124" s="46"/>
      <c r="BO124" s="3"/>
      <c r="BP124" s="33"/>
      <c r="BQ124" s="46">
        <v>0</v>
      </c>
      <c r="BR124" s="46"/>
      <c r="BS124" s="3">
        <v>0</v>
      </c>
      <c r="BT124" s="3"/>
      <c r="BU124" s="46"/>
      <c r="BV124" s="46"/>
      <c r="BW124" s="46"/>
      <c r="BX124" s="2"/>
      <c r="BY124" s="46">
        <v>0</v>
      </c>
      <c r="BZ124" s="46"/>
      <c r="CA124" s="3">
        <v>0</v>
      </c>
      <c r="CB124" s="46"/>
      <c r="CC124" s="46"/>
      <c r="CD124" s="46"/>
      <c r="CE124" s="46"/>
      <c r="CF124" s="2"/>
      <c r="CG124" s="46">
        <v>0</v>
      </c>
      <c r="CH124" s="46"/>
      <c r="CI124" s="3">
        <v>0</v>
      </c>
      <c r="CJ124" s="3"/>
      <c r="CK124" s="46"/>
      <c r="CL124" s="46"/>
      <c r="CM124" s="46"/>
      <c r="CN124" s="46"/>
      <c r="CO124" s="46" t="s">
        <v>2304</v>
      </c>
      <c r="CP124" s="46"/>
      <c r="CQ124" s="46"/>
      <c r="CR124" s="3">
        <v>0</v>
      </c>
      <c r="CS124" s="46"/>
      <c r="CT124" s="46">
        <v>0</v>
      </c>
      <c r="CU124" s="3"/>
      <c r="CV124" s="12" t="s">
        <v>431</v>
      </c>
      <c r="CW124" s="12">
        <v>0</v>
      </c>
      <c r="CX124" s="12"/>
      <c r="CY124" s="3"/>
      <c r="CZ124" s="12">
        <v>0</v>
      </c>
      <c r="DA124" s="12">
        <v>0</v>
      </c>
      <c r="DB124" s="46"/>
      <c r="DC124" s="12">
        <v>0</v>
      </c>
      <c r="DD124" s="12">
        <v>0</v>
      </c>
      <c r="DE124" s="12" t="s">
        <v>371</v>
      </c>
      <c r="DF124" s="12"/>
      <c r="DG124" s="12"/>
      <c r="DH124" s="3" t="s">
        <v>1655</v>
      </c>
      <c r="DI124" s="12"/>
      <c r="DJ124" s="12"/>
      <c r="DK124" s="46"/>
      <c r="DL124" s="46"/>
      <c r="DM124" s="46"/>
      <c r="DN124" s="12" t="s">
        <v>2226</v>
      </c>
      <c r="DO124" s="46" t="s">
        <v>2513</v>
      </c>
      <c r="DP124" s="46"/>
      <c r="DQ124" s="12">
        <v>0</v>
      </c>
      <c r="DR124" s="5"/>
      <c r="DS124" s="5">
        <v>0</v>
      </c>
      <c r="DT124" s="5"/>
      <c r="DV124" s="5">
        <f t="shared" si="4"/>
        <v>0</v>
      </c>
      <c r="DW124" s="5">
        <f t="shared" si="5"/>
        <v>1</v>
      </c>
      <c r="DX124" s="363"/>
    </row>
    <row r="125" spans="1:128" s="133" customFormat="1" ht="30" hidden="1" customHeight="1" x14ac:dyDescent="0.25">
      <c r="A125" s="12">
        <f t="shared" si="7"/>
        <v>102</v>
      </c>
      <c r="B125" s="12">
        <f>COUNTIF($E$24:E125,E125)</f>
        <v>20</v>
      </c>
      <c r="C125" s="21" t="s">
        <v>61</v>
      </c>
      <c r="D125" s="12" t="str">
        <f>VLOOKUP(C125,'[1]XET CUOI NAM'!$D$9:$E$332,2,0)</f>
        <v>01013033</v>
      </c>
      <c r="E125" s="12" t="s">
        <v>391</v>
      </c>
      <c r="F125" s="12" t="s">
        <v>380</v>
      </c>
      <c r="G125" s="49"/>
      <c r="H125" s="46"/>
      <c r="I125" s="46"/>
      <c r="J125" s="3"/>
      <c r="K125" s="46"/>
      <c r="L125" s="46"/>
      <c r="M125" s="49"/>
      <c r="N125" s="46"/>
      <c r="O125" s="46"/>
      <c r="P125" s="3"/>
      <c r="Q125" s="46"/>
      <c r="R125" s="46"/>
      <c r="S125" s="49"/>
      <c r="T125" s="46">
        <v>0</v>
      </c>
      <c r="U125" s="46"/>
      <c r="V125" s="46">
        <v>0</v>
      </c>
      <c r="W125" s="3"/>
      <c r="X125" s="46">
        <v>0</v>
      </c>
      <c r="Y125" s="46"/>
      <c r="Z125" s="49"/>
      <c r="AA125" s="46">
        <v>0</v>
      </c>
      <c r="AB125" s="46"/>
      <c r="AC125" s="46">
        <v>0</v>
      </c>
      <c r="AD125" s="3"/>
      <c r="AE125" s="46">
        <v>0</v>
      </c>
      <c r="AF125" s="46"/>
      <c r="AG125" s="49"/>
      <c r="AH125" s="46">
        <v>0</v>
      </c>
      <c r="AI125" s="46"/>
      <c r="AJ125" s="46">
        <v>0</v>
      </c>
      <c r="AK125" s="3"/>
      <c r="AL125" s="46">
        <v>0</v>
      </c>
      <c r="AM125" s="46"/>
      <c r="AN125" s="49"/>
      <c r="AO125" s="46">
        <v>0</v>
      </c>
      <c r="AP125" s="46"/>
      <c r="AQ125" s="46">
        <v>0</v>
      </c>
      <c r="AR125" s="3"/>
      <c r="AS125" s="46">
        <v>0</v>
      </c>
      <c r="AT125" s="46"/>
      <c r="AU125" s="49"/>
      <c r="AV125" s="46">
        <v>0</v>
      </c>
      <c r="AW125" s="46"/>
      <c r="AX125" s="46">
        <v>0</v>
      </c>
      <c r="AY125" s="3"/>
      <c r="AZ125" s="46">
        <v>0</v>
      </c>
      <c r="BA125" s="46"/>
      <c r="BB125" s="41"/>
      <c r="BC125" s="46">
        <v>0</v>
      </c>
      <c r="BD125" s="46"/>
      <c r="BE125" s="3" t="s">
        <v>594</v>
      </c>
      <c r="BF125" s="3"/>
      <c r="BG125" s="46"/>
      <c r="BH125" s="3"/>
      <c r="BI125" s="62"/>
      <c r="BJ125" s="46">
        <v>0</v>
      </c>
      <c r="BK125" s="46"/>
      <c r="BL125" s="3">
        <v>0</v>
      </c>
      <c r="BM125" s="3"/>
      <c r="BN125" s="46"/>
      <c r="BO125" s="3"/>
      <c r="BP125" s="33"/>
      <c r="BQ125" s="46">
        <v>0</v>
      </c>
      <c r="BR125" s="46"/>
      <c r="BS125" s="3">
        <v>0</v>
      </c>
      <c r="BT125" s="3"/>
      <c r="BU125" s="46"/>
      <c r="BV125" s="46"/>
      <c r="BW125" s="46"/>
      <c r="BX125" s="2"/>
      <c r="BY125" s="46">
        <v>0</v>
      </c>
      <c r="BZ125" s="46"/>
      <c r="CA125" s="3">
        <v>0</v>
      </c>
      <c r="CB125" s="46"/>
      <c r="CC125" s="46"/>
      <c r="CD125" s="46"/>
      <c r="CE125" s="46"/>
      <c r="CF125" s="2"/>
      <c r="CG125" s="46">
        <v>0</v>
      </c>
      <c r="CH125" s="46"/>
      <c r="CI125" s="3">
        <v>0</v>
      </c>
      <c r="CJ125" s="3"/>
      <c r="CK125" s="46"/>
      <c r="CL125" s="46"/>
      <c r="CM125" s="46"/>
      <c r="CN125" s="46"/>
      <c r="CO125" s="46" t="s">
        <v>2304</v>
      </c>
      <c r="CP125" s="46"/>
      <c r="CQ125" s="46"/>
      <c r="CR125" s="3">
        <v>0</v>
      </c>
      <c r="CS125" s="46"/>
      <c r="CT125" s="46">
        <v>0</v>
      </c>
      <c r="CU125" s="3"/>
      <c r="CV125" s="12" t="s">
        <v>431</v>
      </c>
      <c r="CW125" s="12">
        <v>0</v>
      </c>
      <c r="CX125" s="12"/>
      <c r="CY125" s="3"/>
      <c r="CZ125" s="12">
        <v>0</v>
      </c>
      <c r="DA125" s="12">
        <v>0</v>
      </c>
      <c r="DB125" s="46"/>
      <c r="DC125" s="12">
        <v>0</v>
      </c>
      <c r="DD125" s="12">
        <v>0</v>
      </c>
      <c r="DE125" s="12" t="s">
        <v>431</v>
      </c>
      <c r="DF125" s="12"/>
      <c r="DG125" s="12"/>
      <c r="DH125" s="3"/>
      <c r="DI125" s="12"/>
      <c r="DJ125" s="12"/>
      <c r="DK125" s="46"/>
      <c r="DL125" s="46"/>
      <c r="DM125" s="46"/>
      <c r="DN125" s="12" t="s">
        <v>2227</v>
      </c>
      <c r="DO125" s="12">
        <v>0</v>
      </c>
      <c r="DP125" s="12"/>
      <c r="DQ125" s="12">
        <v>0</v>
      </c>
      <c r="DR125" s="5"/>
      <c r="DS125" s="5">
        <v>0</v>
      </c>
      <c r="DT125" s="346"/>
      <c r="DV125" s="5">
        <f t="shared" si="4"/>
        <v>0</v>
      </c>
      <c r="DW125" s="5">
        <f t="shared" si="5"/>
        <v>0</v>
      </c>
      <c r="DX125" s="362"/>
    </row>
    <row r="126" spans="1:128" s="133" customFormat="1" ht="30" hidden="1" customHeight="1" x14ac:dyDescent="0.25">
      <c r="A126" s="12">
        <f t="shared" si="7"/>
        <v>103</v>
      </c>
      <c r="B126" s="12">
        <f>COUNTIF($E$24:E126,E126)</f>
        <v>21</v>
      </c>
      <c r="C126" s="21" t="s">
        <v>318</v>
      </c>
      <c r="D126" s="12" t="str">
        <f>VLOOKUP(C126,'[1]XET CUOI NAM'!$D$9:$E$332,2,0)</f>
        <v>01009015</v>
      </c>
      <c r="E126" s="12" t="s">
        <v>391</v>
      </c>
      <c r="F126" s="12" t="s">
        <v>380</v>
      </c>
      <c r="G126" s="49"/>
      <c r="H126" s="46"/>
      <c r="I126" s="46"/>
      <c r="J126" s="3"/>
      <c r="K126" s="46"/>
      <c r="L126" s="46"/>
      <c r="M126" s="49"/>
      <c r="N126" s="46"/>
      <c r="O126" s="46"/>
      <c r="P126" s="3"/>
      <c r="Q126" s="46"/>
      <c r="R126" s="46"/>
      <c r="S126" s="49"/>
      <c r="T126" s="46">
        <v>0</v>
      </c>
      <c r="U126" s="46"/>
      <c r="V126" s="46">
        <v>0</v>
      </c>
      <c r="W126" s="3"/>
      <c r="X126" s="46">
        <v>0</v>
      </c>
      <c r="Y126" s="46"/>
      <c r="Z126" s="49"/>
      <c r="AA126" s="46">
        <v>0</v>
      </c>
      <c r="AB126" s="46"/>
      <c r="AC126" s="46">
        <v>0</v>
      </c>
      <c r="AD126" s="3"/>
      <c r="AE126" s="46">
        <v>0</v>
      </c>
      <c r="AF126" s="46"/>
      <c r="AG126" s="49"/>
      <c r="AH126" s="46">
        <v>0</v>
      </c>
      <c r="AI126" s="46"/>
      <c r="AJ126" s="46">
        <v>0</v>
      </c>
      <c r="AK126" s="3"/>
      <c r="AL126" s="46">
        <v>0</v>
      </c>
      <c r="AM126" s="46"/>
      <c r="AN126" s="49"/>
      <c r="AO126" s="46">
        <v>0</v>
      </c>
      <c r="AP126" s="46"/>
      <c r="AQ126" s="46">
        <v>0</v>
      </c>
      <c r="AR126" s="3"/>
      <c r="AS126" s="46">
        <v>0</v>
      </c>
      <c r="AT126" s="46"/>
      <c r="AU126" s="49"/>
      <c r="AV126" s="46">
        <v>0</v>
      </c>
      <c r="AW126" s="46"/>
      <c r="AX126" s="46">
        <v>0</v>
      </c>
      <c r="AY126" s="3"/>
      <c r="AZ126" s="46">
        <v>0</v>
      </c>
      <c r="BA126" s="46"/>
      <c r="BB126" s="41"/>
      <c r="BC126" s="46">
        <v>0</v>
      </c>
      <c r="BD126" s="46"/>
      <c r="BE126" s="3"/>
      <c r="BF126" s="3"/>
      <c r="BG126" s="46"/>
      <c r="BH126" s="3"/>
      <c r="BI126" s="62"/>
      <c r="BJ126" s="46">
        <v>0</v>
      </c>
      <c r="BK126" s="46"/>
      <c r="BL126" s="3">
        <v>0</v>
      </c>
      <c r="BM126" s="3"/>
      <c r="BN126" s="46"/>
      <c r="BO126" s="3"/>
      <c r="BP126" s="33"/>
      <c r="BQ126" s="46">
        <v>0</v>
      </c>
      <c r="BR126" s="46"/>
      <c r="BS126" s="3">
        <v>0</v>
      </c>
      <c r="BT126" s="3"/>
      <c r="BU126" s="46"/>
      <c r="BV126" s="46"/>
      <c r="BW126" s="46"/>
      <c r="BX126" s="2"/>
      <c r="BY126" s="46">
        <v>0</v>
      </c>
      <c r="BZ126" s="46"/>
      <c r="CA126" s="3">
        <v>0</v>
      </c>
      <c r="CB126" s="46"/>
      <c r="CC126" s="46"/>
      <c r="CD126" s="46"/>
      <c r="CE126" s="46"/>
      <c r="CF126" s="2"/>
      <c r="CG126" s="46">
        <v>0</v>
      </c>
      <c r="CH126" s="46"/>
      <c r="CI126" s="3">
        <v>0</v>
      </c>
      <c r="CJ126" s="3"/>
      <c r="CK126" s="46"/>
      <c r="CL126" s="46"/>
      <c r="CM126" s="46"/>
      <c r="CN126" s="46"/>
      <c r="CO126" s="46" t="s">
        <v>371</v>
      </c>
      <c r="CP126" s="46"/>
      <c r="CQ126" s="46"/>
      <c r="CR126" s="3">
        <v>0</v>
      </c>
      <c r="CS126" s="46"/>
      <c r="CT126" s="46">
        <v>0</v>
      </c>
      <c r="CU126" s="3"/>
      <c r="CV126" s="12" t="s">
        <v>431</v>
      </c>
      <c r="CW126" s="12">
        <v>0</v>
      </c>
      <c r="CX126" s="12"/>
      <c r="CY126" s="3"/>
      <c r="CZ126" s="12">
        <v>0</v>
      </c>
      <c r="DA126" s="12">
        <v>0</v>
      </c>
      <c r="DB126" s="46"/>
      <c r="DC126" s="12">
        <v>0</v>
      </c>
      <c r="DD126" s="12">
        <v>0</v>
      </c>
      <c r="DE126" s="12" t="s">
        <v>431</v>
      </c>
      <c r="DF126" s="12"/>
      <c r="DG126" s="12"/>
      <c r="DH126" s="3"/>
      <c r="DI126" s="12"/>
      <c r="DJ126" s="12"/>
      <c r="DK126" s="46"/>
      <c r="DL126" s="46"/>
      <c r="DM126" s="46"/>
      <c r="DN126" s="12" t="s">
        <v>2227</v>
      </c>
      <c r="DO126" s="12">
        <v>0</v>
      </c>
      <c r="DP126" s="12"/>
      <c r="DQ126" s="12">
        <v>0</v>
      </c>
      <c r="DR126" s="5"/>
      <c r="DS126" s="5">
        <v>0</v>
      </c>
      <c r="DT126" s="346"/>
      <c r="DV126" s="5">
        <f t="shared" si="4"/>
        <v>0</v>
      </c>
      <c r="DW126" s="5">
        <f t="shared" si="5"/>
        <v>0</v>
      </c>
      <c r="DX126" s="362"/>
    </row>
    <row r="127" spans="1:128" s="16" customFormat="1" ht="30" hidden="1" customHeight="1" x14ac:dyDescent="0.25">
      <c r="A127" s="12">
        <f t="shared" si="7"/>
        <v>104</v>
      </c>
      <c r="B127" s="12">
        <f>COUNTIF($E$24:E127,E127)</f>
        <v>22</v>
      </c>
      <c r="C127" s="21" t="s">
        <v>330</v>
      </c>
      <c r="D127" s="12" t="str">
        <f>VLOOKUP(C127,'[1]XET CUOI NAM'!$D$9:$E$332,2,0)</f>
        <v>01008042</v>
      </c>
      <c r="E127" s="12" t="s">
        <v>391</v>
      </c>
      <c r="F127" s="12" t="s">
        <v>380</v>
      </c>
      <c r="G127" s="49"/>
      <c r="H127" s="46"/>
      <c r="I127" s="46"/>
      <c r="J127" s="3"/>
      <c r="K127" s="46"/>
      <c r="L127" s="46"/>
      <c r="M127" s="49"/>
      <c r="N127" s="46"/>
      <c r="O127" s="46"/>
      <c r="P127" s="3"/>
      <c r="Q127" s="46"/>
      <c r="R127" s="46"/>
      <c r="S127" s="49"/>
      <c r="T127" s="46"/>
      <c r="U127" s="46"/>
      <c r="V127" s="46"/>
      <c r="W127" s="3"/>
      <c r="X127" s="46"/>
      <c r="Y127" s="46"/>
      <c r="Z127" s="49"/>
      <c r="AA127" s="46"/>
      <c r="AB127" s="46"/>
      <c r="AC127" s="46"/>
      <c r="AD127" s="3"/>
      <c r="AE127" s="46"/>
      <c r="AF127" s="46"/>
      <c r="AG127" s="49"/>
      <c r="AH127" s="46"/>
      <c r="AI127" s="46"/>
      <c r="AJ127" s="46"/>
      <c r="AK127" s="3"/>
      <c r="AL127" s="46"/>
      <c r="AM127" s="46"/>
      <c r="AN127" s="49"/>
      <c r="AO127" s="46"/>
      <c r="AP127" s="46"/>
      <c r="AQ127" s="46"/>
      <c r="AR127" s="3"/>
      <c r="AS127" s="46"/>
      <c r="AT127" s="46"/>
      <c r="AU127" s="49"/>
      <c r="AV127" s="46"/>
      <c r="AW127" s="46"/>
      <c r="AX127" s="46"/>
      <c r="AY127" s="3"/>
      <c r="AZ127" s="46"/>
      <c r="BA127" s="46"/>
      <c r="BB127" s="41"/>
      <c r="BC127" s="46"/>
      <c r="BD127" s="46"/>
      <c r="BE127" s="3"/>
      <c r="BF127" s="3"/>
      <c r="BG127" s="46"/>
      <c r="BH127" s="3"/>
      <c r="BI127" s="64"/>
      <c r="BJ127" s="46"/>
      <c r="BK127" s="46"/>
      <c r="BL127" s="3"/>
      <c r="BM127" s="3"/>
      <c r="BN127" s="46"/>
      <c r="BO127" s="3"/>
      <c r="BP127" s="33"/>
      <c r="BQ127" s="46"/>
      <c r="BR127" s="46"/>
      <c r="BS127" s="3"/>
      <c r="BT127" s="3"/>
      <c r="BU127" s="46"/>
      <c r="BV127" s="46"/>
      <c r="BW127" s="46"/>
      <c r="BX127" s="2"/>
      <c r="BY127" s="46"/>
      <c r="BZ127" s="46"/>
      <c r="CA127" s="3"/>
      <c r="CB127" s="46"/>
      <c r="CC127" s="46"/>
      <c r="CD127" s="46"/>
      <c r="CE127" s="46"/>
      <c r="CF127" s="2"/>
      <c r="CG127" s="46"/>
      <c r="CH127" s="46"/>
      <c r="CI127" s="3"/>
      <c r="CJ127" s="3"/>
      <c r="CK127" s="46"/>
      <c r="CL127" s="46"/>
      <c r="CM127" s="46"/>
      <c r="CN127" s="46"/>
      <c r="CO127" s="46"/>
      <c r="CP127" s="46"/>
      <c r="CQ127" s="46"/>
      <c r="CR127" s="3"/>
      <c r="CS127" s="46"/>
      <c r="CT127" s="46">
        <v>0</v>
      </c>
      <c r="CU127" s="3"/>
      <c r="CV127" s="12" t="s">
        <v>431</v>
      </c>
      <c r="CW127" s="12">
        <v>0</v>
      </c>
      <c r="CX127" s="12"/>
      <c r="CY127" s="3"/>
      <c r="CZ127" s="12">
        <v>0</v>
      </c>
      <c r="DA127" s="12">
        <v>0</v>
      </c>
      <c r="DB127" s="46"/>
      <c r="DC127" s="12">
        <v>0</v>
      </c>
      <c r="DD127" s="12">
        <v>0</v>
      </c>
      <c r="DE127" s="12" t="s">
        <v>431</v>
      </c>
      <c r="DF127" s="12"/>
      <c r="DG127" s="12"/>
      <c r="DH127" s="3"/>
      <c r="DI127" s="12"/>
      <c r="DJ127" s="12"/>
      <c r="DK127" s="46"/>
      <c r="DL127" s="46"/>
      <c r="DM127" s="46"/>
      <c r="DN127" s="12" t="s">
        <v>2227</v>
      </c>
      <c r="DO127" s="12">
        <v>0</v>
      </c>
      <c r="DP127" s="12"/>
      <c r="DQ127" s="12">
        <v>0</v>
      </c>
      <c r="DR127" s="5"/>
      <c r="DS127" s="5">
        <v>0</v>
      </c>
      <c r="DT127" s="194"/>
      <c r="DV127" s="5">
        <f t="shared" si="4"/>
        <v>0</v>
      </c>
      <c r="DW127" s="5">
        <f t="shared" si="5"/>
        <v>0</v>
      </c>
      <c r="DX127" s="364"/>
    </row>
    <row r="128" spans="1:128" s="16" customFormat="1" ht="30" hidden="1" customHeight="1" x14ac:dyDescent="0.25">
      <c r="A128" s="12">
        <f t="shared" si="7"/>
        <v>105</v>
      </c>
      <c r="B128" s="12">
        <f>COUNTIF($E$24:E128,E128)</f>
        <v>23</v>
      </c>
      <c r="C128" s="21" t="s">
        <v>332</v>
      </c>
      <c r="D128" s="12" t="str">
        <f>VLOOKUP(C128,'[1]XET CUOI NAM'!$D$9:$E$332,2,0)</f>
        <v>01008044</v>
      </c>
      <c r="E128" s="12" t="s">
        <v>391</v>
      </c>
      <c r="F128" s="12" t="s">
        <v>380</v>
      </c>
      <c r="G128" s="49"/>
      <c r="H128" s="46"/>
      <c r="I128" s="46"/>
      <c r="J128" s="3"/>
      <c r="K128" s="46"/>
      <c r="L128" s="46"/>
      <c r="M128" s="49"/>
      <c r="N128" s="46"/>
      <c r="O128" s="46"/>
      <c r="P128" s="3"/>
      <c r="Q128" s="46"/>
      <c r="R128" s="46"/>
      <c r="S128" s="49"/>
      <c r="T128" s="46"/>
      <c r="U128" s="46"/>
      <c r="V128" s="46"/>
      <c r="W128" s="3"/>
      <c r="X128" s="46"/>
      <c r="Y128" s="46"/>
      <c r="Z128" s="49"/>
      <c r="AA128" s="46"/>
      <c r="AB128" s="46"/>
      <c r="AC128" s="46"/>
      <c r="AD128" s="3"/>
      <c r="AE128" s="46"/>
      <c r="AF128" s="46"/>
      <c r="AG128" s="49"/>
      <c r="AH128" s="46"/>
      <c r="AI128" s="46"/>
      <c r="AJ128" s="46"/>
      <c r="AK128" s="3"/>
      <c r="AL128" s="46"/>
      <c r="AM128" s="46"/>
      <c r="AN128" s="49"/>
      <c r="AO128" s="46"/>
      <c r="AP128" s="46"/>
      <c r="AQ128" s="46"/>
      <c r="AR128" s="3"/>
      <c r="AS128" s="46"/>
      <c r="AT128" s="46"/>
      <c r="AU128" s="49"/>
      <c r="AV128" s="46"/>
      <c r="AW128" s="46"/>
      <c r="AX128" s="46"/>
      <c r="AY128" s="3"/>
      <c r="AZ128" s="46"/>
      <c r="BA128" s="46"/>
      <c r="BB128" s="41"/>
      <c r="BC128" s="46"/>
      <c r="BD128" s="46"/>
      <c r="BE128" s="3"/>
      <c r="BF128" s="3"/>
      <c r="BG128" s="46"/>
      <c r="BH128" s="3"/>
      <c r="BI128" s="62"/>
      <c r="BJ128" s="46"/>
      <c r="BK128" s="46"/>
      <c r="BL128" s="3"/>
      <c r="BM128" s="3"/>
      <c r="BN128" s="46"/>
      <c r="BO128" s="3"/>
      <c r="BP128" s="33"/>
      <c r="BQ128" s="46"/>
      <c r="BR128" s="46"/>
      <c r="BS128" s="3"/>
      <c r="BT128" s="3"/>
      <c r="BU128" s="46"/>
      <c r="BV128" s="46"/>
      <c r="BW128" s="46"/>
      <c r="BX128" s="2"/>
      <c r="BY128" s="46"/>
      <c r="BZ128" s="46"/>
      <c r="CA128" s="3"/>
      <c r="CB128" s="46"/>
      <c r="CC128" s="46"/>
      <c r="CD128" s="46"/>
      <c r="CE128" s="46"/>
      <c r="CF128" s="2"/>
      <c r="CG128" s="46"/>
      <c r="CH128" s="46"/>
      <c r="CI128" s="3"/>
      <c r="CJ128" s="3"/>
      <c r="CK128" s="46"/>
      <c r="CL128" s="46"/>
      <c r="CM128" s="46"/>
      <c r="CN128" s="46"/>
      <c r="CO128" s="46"/>
      <c r="CP128" s="46"/>
      <c r="CQ128" s="46"/>
      <c r="CR128" s="3"/>
      <c r="CS128" s="46"/>
      <c r="CT128" s="46">
        <v>0</v>
      </c>
      <c r="CU128" s="3"/>
      <c r="CV128" s="12" t="s">
        <v>431</v>
      </c>
      <c r="CW128" s="12">
        <v>0</v>
      </c>
      <c r="CX128" s="12"/>
      <c r="CY128" s="3"/>
      <c r="CZ128" s="12">
        <v>0</v>
      </c>
      <c r="DA128" s="12">
        <v>0</v>
      </c>
      <c r="DB128" s="46"/>
      <c r="DC128" s="12">
        <v>0</v>
      </c>
      <c r="DD128" s="12">
        <v>0</v>
      </c>
      <c r="DE128" s="12" t="s">
        <v>431</v>
      </c>
      <c r="DF128" s="12"/>
      <c r="DG128" s="12"/>
      <c r="DH128" s="3"/>
      <c r="DI128" s="12"/>
      <c r="DJ128" s="12"/>
      <c r="DK128" s="46"/>
      <c r="DL128" s="46"/>
      <c r="DM128" s="46"/>
      <c r="DN128" s="12" t="s">
        <v>2227</v>
      </c>
      <c r="DO128" s="12">
        <v>0</v>
      </c>
      <c r="DP128" s="12"/>
      <c r="DQ128" s="12">
        <v>0</v>
      </c>
      <c r="DR128" s="5"/>
      <c r="DS128" s="5">
        <v>0</v>
      </c>
      <c r="DT128" s="194"/>
      <c r="DV128" s="5">
        <f t="shared" si="4"/>
        <v>0</v>
      </c>
      <c r="DW128" s="5">
        <f t="shared" si="5"/>
        <v>0</v>
      </c>
      <c r="DX128" s="364"/>
    </row>
    <row r="129" spans="1:130" s="16" customFormat="1" ht="30" hidden="1" customHeight="1" x14ac:dyDescent="0.25">
      <c r="A129" s="12">
        <f t="shared" si="7"/>
        <v>106</v>
      </c>
      <c r="B129" s="12">
        <f>COUNTIF($E$24:E129,E129)</f>
        <v>24</v>
      </c>
      <c r="C129" s="21" t="s">
        <v>393</v>
      </c>
      <c r="D129" s="22" t="s">
        <v>394</v>
      </c>
      <c r="E129" s="12" t="s">
        <v>391</v>
      </c>
      <c r="F129" s="12" t="s">
        <v>380</v>
      </c>
      <c r="G129" s="49"/>
      <c r="H129" s="46"/>
      <c r="I129" s="46"/>
      <c r="J129" s="3"/>
      <c r="K129" s="46"/>
      <c r="L129" s="46"/>
      <c r="M129" s="49"/>
      <c r="N129" s="46"/>
      <c r="O129" s="46"/>
      <c r="P129" s="3"/>
      <c r="Q129" s="46"/>
      <c r="R129" s="46"/>
      <c r="S129" s="49"/>
      <c r="T129" s="46"/>
      <c r="U129" s="46"/>
      <c r="V129" s="46"/>
      <c r="W129" s="3"/>
      <c r="X129" s="46"/>
      <c r="Y129" s="46"/>
      <c r="Z129" s="49"/>
      <c r="AA129" s="46"/>
      <c r="AB129" s="46"/>
      <c r="AC129" s="46"/>
      <c r="AD129" s="3"/>
      <c r="AE129" s="46"/>
      <c r="AF129" s="46"/>
      <c r="AG129" s="49"/>
      <c r="AH129" s="46"/>
      <c r="AI129" s="46"/>
      <c r="AJ129" s="46"/>
      <c r="AK129" s="3"/>
      <c r="AL129" s="46"/>
      <c r="AM129" s="46"/>
      <c r="AN129" s="49"/>
      <c r="AO129" s="46"/>
      <c r="AP129" s="46"/>
      <c r="AQ129" s="46"/>
      <c r="AR129" s="3"/>
      <c r="AS129" s="46"/>
      <c r="AT129" s="46"/>
      <c r="AU129" s="49"/>
      <c r="AV129" s="46"/>
      <c r="AW129" s="46"/>
      <c r="AX129" s="46"/>
      <c r="AY129" s="3"/>
      <c r="AZ129" s="46"/>
      <c r="BA129" s="46"/>
      <c r="BB129" s="41"/>
      <c r="BC129" s="46"/>
      <c r="BD129" s="46"/>
      <c r="BE129" s="3"/>
      <c r="BF129" s="3"/>
      <c r="BG129" s="46"/>
      <c r="BH129" s="3"/>
      <c r="BI129" s="62"/>
      <c r="BJ129" s="46"/>
      <c r="BK129" s="46"/>
      <c r="BL129" s="3"/>
      <c r="BM129" s="3"/>
      <c r="BN129" s="46"/>
      <c r="BO129" s="3"/>
      <c r="BP129" s="33"/>
      <c r="BQ129" s="46"/>
      <c r="BR129" s="46"/>
      <c r="BS129" s="3"/>
      <c r="BT129" s="3"/>
      <c r="BU129" s="46"/>
      <c r="BV129" s="46"/>
      <c r="BW129" s="46"/>
      <c r="BX129" s="2"/>
      <c r="BY129" s="46"/>
      <c r="BZ129" s="46"/>
      <c r="CA129" s="3"/>
      <c r="CB129" s="46"/>
      <c r="CC129" s="46"/>
      <c r="CD129" s="46"/>
      <c r="CE129" s="46"/>
      <c r="CF129" s="2"/>
      <c r="CG129" s="46"/>
      <c r="CH129" s="46"/>
      <c r="CI129" s="3"/>
      <c r="CJ129" s="3"/>
      <c r="CK129" s="46"/>
      <c r="CL129" s="46"/>
      <c r="CM129" s="46"/>
      <c r="CN129" s="46"/>
      <c r="CO129" s="46"/>
      <c r="CP129" s="46"/>
      <c r="CQ129" s="46"/>
      <c r="CR129" s="3"/>
      <c r="CS129" s="46"/>
      <c r="CT129" s="46"/>
      <c r="CU129" s="3"/>
      <c r="CV129" s="12">
        <v>0</v>
      </c>
      <c r="CW129" s="12">
        <v>0</v>
      </c>
      <c r="CX129" s="12"/>
      <c r="CY129" s="3"/>
      <c r="CZ129" s="12"/>
      <c r="DA129" s="12">
        <v>0</v>
      </c>
      <c r="DB129" s="46"/>
      <c r="DC129" s="12">
        <v>0</v>
      </c>
      <c r="DD129" s="12">
        <v>0</v>
      </c>
      <c r="DE129" s="12" t="s">
        <v>431</v>
      </c>
      <c r="DF129" s="12"/>
      <c r="DG129" s="12"/>
      <c r="DH129" s="3"/>
      <c r="DI129" s="12"/>
      <c r="DJ129" s="12"/>
      <c r="DK129" s="46"/>
      <c r="DL129" s="46"/>
      <c r="DM129" s="46"/>
      <c r="DN129" s="12" t="s">
        <v>2227</v>
      </c>
      <c r="DO129" s="12">
        <v>0</v>
      </c>
      <c r="DP129" s="12"/>
      <c r="DQ129" s="12">
        <v>0</v>
      </c>
      <c r="DR129" s="5"/>
      <c r="DS129" s="5">
        <v>0</v>
      </c>
      <c r="DT129" s="194"/>
      <c r="DV129" s="5">
        <f t="shared" si="4"/>
        <v>0</v>
      </c>
      <c r="DW129" s="5">
        <f t="shared" si="5"/>
        <v>0</v>
      </c>
      <c r="DX129" s="364"/>
    </row>
    <row r="130" spans="1:130" s="16" customFormat="1" ht="30" hidden="1" customHeight="1" x14ac:dyDescent="0.25">
      <c r="A130" s="12">
        <f t="shared" si="7"/>
        <v>107</v>
      </c>
      <c r="B130" s="12">
        <f>COUNTIF($E$24:E130,E130)</f>
        <v>25</v>
      </c>
      <c r="C130" s="190" t="s">
        <v>1785</v>
      </c>
      <c r="D130" s="5" t="s">
        <v>1786</v>
      </c>
      <c r="E130" s="12" t="s">
        <v>391</v>
      </c>
      <c r="F130" s="12" t="s">
        <v>380</v>
      </c>
      <c r="G130" s="49"/>
      <c r="H130" s="46"/>
      <c r="I130" s="46"/>
      <c r="J130" s="3"/>
      <c r="K130" s="46"/>
      <c r="L130" s="46"/>
      <c r="M130" s="49"/>
      <c r="N130" s="46"/>
      <c r="O130" s="46"/>
      <c r="P130" s="3"/>
      <c r="Q130" s="46"/>
      <c r="R130" s="46"/>
      <c r="S130" s="49"/>
      <c r="T130" s="46"/>
      <c r="U130" s="46"/>
      <c r="V130" s="46"/>
      <c r="W130" s="3"/>
      <c r="X130" s="46"/>
      <c r="Y130" s="46"/>
      <c r="Z130" s="49"/>
      <c r="AA130" s="46"/>
      <c r="AB130" s="46"/>
      <c r="AC130" s="46"/>
      <c r="AD130" s="3"/>
      <c r="AE130" s="46"/>
      <c r="AF130" s="46"/>
      <c r="AG130" s="49"/>
      <c r="AH130" s="46"/>
      <c r="AI130" s="46"/>
      <c r="AJ130" s="46"/>
      <c r="AK130" s="3"/>
      <c r="AL130" s="46"/>
      <c r="AM130" s="46"/>
      <c r="AN130" s="49"/>
      <c r="AO130" s="46"/>
      <c r="AP130" s="46"/>
      <c r="AQ130" s="46"/>
      <c r="AR130" s="3"/>
      <c r="AS130" s="46"/>
      <c r="AT130" s="46"/>
      <c r="AU130" s="49"/>
      <c r="AV130" s="46"/>
      <c r="AW130" s="46"/>
      <c r="AX130" s="46"/>
      <c r="AY130" s="3"/>
      <c r="AZ130" s="46"/>
      <c r="BA130" s="46"/>
      <c r="BB130" s="41"/>
      <c r="BC130" s="46"/>
      <c r="BD130" s="46"/>
      <c r="BE130" s="3"/>
      <c r="BF130" s="3"/>
      <c r="BG130" s="46"/>
      <c r="BH130" s="3"/>
      <c r="BI130" s="62"/>
      <c r="BJ130" s="46"/>
      <c r="BK130" s="46"/>
      <c r="BL130" s="3"/>
      <c r="BM130" s="3"/>
      <c r="BN130" s="46"/>
      <c r="BO130" s="3"/>
      <c r="BP130" s="33"/>
      <c r="BQ130" s="46"/>
      <c r="BR130" s="46"/>
      <c r="BS130" s="3"/>
      <c r="BT130" s="3"/>
      <c r="BU130" s="46"/>
      <c r="BV130" s="46"/>
      <c r="BW130" s="46"/>
      <c r="BX130" s="2"/>
      <c r="BY130" s="46"/>
      <c r="BZ130" s="46"/>
      <c r="CA130" s="3"/>
      <c r="CB130" s="46"/>
      <c r="CC130" s="46"/>
      <c r="CD130" s="46"/>
      <c r="CE130" s="46"/>
      <c r="CF130" s="2"/>
      <c r="CG130" s="46"/>
      <c r="CH130" s="46"/>
      <c r="CI130" s="3"/>
      <c r="CJ130" s="3"/>
      <c r="CK130" s="46"/>
      <c r="CL130" s="46"/>
      <c r="CM130" s="46"/>
      <c r="CN130" s="46"/>
      <c r="CO130" s="46"/>
      <c r="CP130" s="46"/>
      <c r="CQ130" s="46"/>
      <c r="CR130" s="3"/>
      <c r="CS130" s="46"/>
      <c r="CT130" s="46"/>
      <c r="CU130" s="3"/>
      <c r="CV130" s="12"/>
      <c r="CW130" s="12"/>
      <c r="CX130" s="12"/>
      <c r="CY130" s="3"/>
      <c r="CZ130" s="12"/>
      <c r="DA130" s="12"/>
      <c r="DB130" s="46"/>
      <c r="DC130" s="12"/>
      <c r="DD130" s="12"/>
      <c r="DE130" s="12" t="s">
        <v>1790</v>
      </c>
      <c r="DF130" s="12"/>
      <c r="DG130" s="12"/>
      <c r="DH130" s="3"/>
      <c r="DI130" s="12"/>
      <c r="DJ130" s="12"/>
      <c r="DK130" s="46"/>
      <c r="DL130" s="46"/>
      <c r="DM130" s="46"/>
      <c r="DN130" s="12" t="s">
        <v>2227</v>
      </c>
      <c r="DO130" s="12">
        <v>0</v>
      </c>
      <c r="DP130" s="12"/>
      <c r="DQ130" s="12">
        <v>0</v>
      </c>
      <c r="DR130" s="5"/>
      <c r="DS130" s="5">
        <v>0</v>
      </c>
      <c r="DT130" s="194"/>
      <c r="DV130" s="5">
        <f t="shared" si="4"/>
        <v>0</v>
      </c>
      <c r="DW130" s="5">
        <f t="shared" si="5"/>
        <v>0</v>
      </c>
      <c r="DX130" s="364"/>
    </row>
    <row r="131" spans="1:130" s="133" customFormat="1" ht="30" hidden="1" customHeight="1" x14ac:dyDescent="0.25">
      <c r="A131" s="12">
        <f>IF(C131="","",SUBTOTAL(3,$D$24:D131))</f>
        <v>12</v>
      </c>
      <c r="B131" s="12">
        <f>COUNTIF($E$24:E131,E131)</f>
        <v>26</v>
      </c>
      <c r="C131" s="4" t="s">
        <v>185</v>
      </c>
      <c r="D131" s="12" t="str">
        <f>VLOOKUP(C131,'[1]XET CUOI NAM'!$D$9:$E$332,2,0)</f>
        <v>01002034</v>
      </c>
      <c r="E131" s="12" t="s">
        <v>391</v>
      </c>
      <c r="F131" s="12" t="s">
        <v>380</v>
      </c>
      <c r="G131" s="49"/>
      <c r="H131" s="46"/>
      <c r="I131" s="46"/>
      <c r="J131" s="3"/>
      <c r="K131" s="46"/>
      <c r="L131" s="46"/>
      <c r="M131" s="49"/>
      <c r="N131" s="46"/>
      <c r="O131" s="46"/>
      <c r="P131" s="3"/>
      <c r="Q131" s="46"/>
      <c r="R131" s="46"/>
      <c r="S131" s="49"/>
      <c r="T131" s="46">
        <v>0</v>
      </c>
      <c r="U131" s="46"/>
      <c r="V131" s="46">
        <v>0</v>
      </c>
      <c r="W131" s="3"/>
      <c r="X131" s="46">
        <v>0</v>
      </c>
      <c r="Y131" s="46"/>
      <c r="Z131" s="49"/>
      <c r="AA131" s="46">
        <v>0</v>
      </c>
      <c r="AB131" s="46"/>
      <c r="AC131" s="46">
        <v>0</v>
      </c>
      <c r="AD131" s="3"/>
      <c r="AE131" s="46">
        <v>0</v>
      </c>
      <c r="AF131" s="46"/>
      <c r="AG131" s="49"/>
      <c r="AH131" s="46">
        <v>0</v>
      </c>
      <c r="AI131" s="46"/>
      <c r="AJ131" s="46">
        <v>0</v>
      </c>
      <c r="AK131" s="3"/>
      <c r="AL131" s="46">
        <v>0</v>
      </c>
      <c r="AM131" s="46"/>
      <c r="AN131" s="49"/>
      <c r="AO131" s="46">
        <v>0</v>
      </c>
      <c r="AP131" s="46"/>
      <c r="AQ131" s="46">
        <v>0</v>
      </c>
      <c r="AR131" s="3"/>
      <c r="AS131" s="46">
        <v>0</v>
      </c>
      <c r="AT131" s="46"/>
      <c r="AU131" s="49"/>
      <c r="AV131" s="46">
        <v>0</v>
      </c>
      <c r="AW131" s="46"/>
      <c r="AX131" s="46">
        <v>0</v>
      </c>
      <c r="AY131" s="3"/>
      <c r="AZ131" s="46">
        <v>0</v>
      </c>
      <c r="BA131" s="46"/>
      <c r="BB131" s="38"/>
      <c r="BC131" s="46">
        <v>0</v>
      </c>
      <c r="BD131" s="46"/>
      <c r="BE131" s="3">
        <v>0</v>
      </c>
      <c r="BF131" s="3"/>
      <c r="BG131" s="46"/>
      <c r="BH131" s="3"/>
      <c r="BI131" s="53"/>
      <c r="BJ131" s="46">
        <v>0</v>
      </c>
      <c r="BK131" s="46"/>
      <c r="BL131" s="3">
        <v>0</v>
      </c>
      <c r="BM131" s="3"/>
      <c r="BN131" s="46"/>
      <c r="BO131" s="3"/>
      <c r="BP131" s="33"/>
      <c r="BQ131" s="46">
        <v>0</v>
      </c>
      <c r="BR131" s="46"/>
      <c r="BS131" s="3">
        <v>0</v>
      </c>
      <c r="BT131" s="3"/>
      <c r="BU131" s="46"/>
      <c r="BV131" s="46"/>
      <c r="BW131" s="46"/>
      <c r="BX131" s="55"/>
      <c r="BY131" s="46">
        <v>0</v>
      </c>
      <c r="BZ131" s="46"/>
      <c r="CA131" s="3">
        <v>0</v>
      </c>
      <c r="CB131" s="46"/>
      <c r="CC131" s="46"/>
      <c r="CD131" s="46"/>
      <c r="CE131" s="46"/>
      <c r="CF131" s="55"/>
      <c r="CG131" s="46">
        <v>0</v>
      </c>
      <c r="CH131" s="46"/>
      <c r="CI131" s="3">
        <v>0</v>
      </c>
      <c r="CJ131" s="3"/>
      <c r="CK131" s="46"/>
      <c r="CL131" s="46"/>
      <c r="CM131" s="46"/>
      <c r="CN131" s="46"/>
      <c r="CO131" s="46" t="s">
        <v>371</v>
      </c>
      <c r="CP131" s="46"/>
      <c r="CQ131" s="46"/>
      <c r="CR131" s="3">
        <v>0</v>
      </c>
      <c r="CS131" s="46"/>
      <c r="CT131" s="46">
        <v>0</v>
      </c>
      <c r="CU131" s="3"/>
      <c r="CV131" s="12" t="s">
        <v>431</v>
      </c>
      <c r="CW131" s="12">
        <v>0</v>
      </c>
      <c r="CX131" s="12"/>
      <c r="CY131" s="3"/>
      <c r="CZ131" s="12">
        <v>0</v>
      </c>
      <c r="DA131" s="12">
        <v>0</v>
      </c>
      <c r="DB131" s="46"/>
      <c r="DC131" s="12">
        <v>0</v>
      </c>
      <c r="DD131" s="12">
        <v>0</v>
      </c>
      <c r="DE131" s="12" t="s">
        <v>431</v>
      </c>
      <c r="DF131" s="12"/>
      <c r="DG131" s="12"/>
      <c r="DH131" s="3"/>
      <c r="DI131" s="12"/>
      <c r="DJ131" s="12"/>
      <c r="DK131" s="46"/>
      <c r="DL131" s="46"/>
      <c r="DM131" s="46"/>
      <c r="DN131" s="12" t="s">
        <v>2227</v>
      </c>
      <c r="DO131" s="12">
        <v>0</v>
      </c>
      <c r="DP131" s="12"/>
      <c r="DQ131" s="12"/>
      <c r="DR131" s="17" t="s">
        <v>2094</v>
      </c>
      <c r="DS131" s="5">
        <v>0</v>
      </c>
      <c r="DT131" s="346"/>
      <c r="DV131" s="5">
        <f t="shared" si="4"/>
        <v>0</v>
      </c>
      <c r="DW131" s="5">
        <f t="shared" si="5"/>
        <v>0</v>
      </c>
      <c r="DX131" s="362"/>
    </row>
    <row r="132" spans="1:130" s="133" customFormat="1" ht="30" hidden="1" customHeight="1" x14ac:dyDescent="0.25">
      <c r="A132" s="12">
        <f>IF(C132="","",SUBTOTAL(3,$D$24:D132))</f>
        <v>12</v>
      </c>
      <c r="B132" s="12"/>
      <c r="C132" s="4" t="s">
        <v>2218</v>
      </c>
      <c r="D132" s="12" t="s">
        <v>2219</v>
      </c>
      <c r="E132" s="12" t="s">
        <v>391</v>
      </c>
      <c r="F132" s="12" t="s">
        <v>380</v>
      </c>
      <c r="G132" s="49"/>
      <c r="H132" s="46"/>
      <c r="I132" s="46"/>
      <c r="J132" s="3"/>
      <c r="K132" s="46"/>
      <c r="L132" s="46"/>
      <c r="M132" s="49"/>
      <c r="N132" s="46"/>
      <c r="O132" s="46"/>
      <c r="P132" s="3"/>
      <c r="Q132" s="46"/>
      <c r="R132" s="46"/>
      <c r="S132" s="49"/>
      <c r="T132" s="46"/>
      <c r="U132" s="46"/>
      <c r="V132" s="46"/>
      <c r="W132" s="3"/>
      <c r="X132" s="46"/>
      <c r="Y132" s="46"/>
      <c r="Z132" s="49"/>
      <c r="AA132" s="46"/>
      <c r="AB132" s="46"/>
      <c r="AC132" s="46"/>
      <c r="AD132" s="3"/>
      <c r="AE132" s="46"/>
      <c r="AF132" s="46"/>
      <c r="AG132" s="49"/>
      <c r="AH132" s="46"/>
      <c r="AI132" s="46"/>
      <c r="AJ132" s="46"/>
      <c r="AK132" s="3"/>
      <c r="AL132" s="46"/>
      <c r="AM132" s="46"/>
      <c r="AN132" s="49"/>
      <c r="AO132" s="46"/>
      <c r="AP132" s="46"/>
      <c r="AQ132" s="46"/>
      <c r="AR132" s="3"/>
      <c r="AS132" s="46"/>
      <c r="AT132" s="46"/>
      <c r="AU132" s="49"/>
      <c r="AV132" s="46"/>
      <c r="AW132" s="46"/>
      <c r="AX132" s="46"/>
      <c r="AY132" s="3"/>
      <c r="AZ132" s="46"/>
      <c r="BA132" s="46"/>
      <c r="BB132" s="38"/>
      <c r="BC132" s="46"/>
      <c r="BD132" s="46"/>
      <c r="BE132" s="3"/>
      <c r="BF132" s="3"/>
      <c r="BG132" s="46"/>
      <c r="BH132" s="3"/>
      <c r="BI132" s="53"/>
      <c r="BJ132" s="46"/>
      <c r="BK132" s="46"/>
      <c r="BL132" s="3"/>
      <c r="BM132" s="3"/>
      <c r="BN132" s="46"/>
      <c r="BO132" s="3"/>
      <c r="BP132" s="33"/>
      <c r="BQ132" s="46"/>
      <c r="BR132" s="46"/>
      <c r="BS132" s="3"/>
      <c r="BT132" s="3"/>
      <c r="BU132" s="46"/>
      <c r="BV132" s="46"/>
      <c r="BW132" s="46"/>
      <c r="BX132" s="55"/>
      <c r="BY132" s="46"/>
      <c r="BZ132" s="46"/>
      <c r="CA132" s="3"/>
      <c r="CB132" s="46"/>
      <c r="CC132" s="46"/>
      <c r="CD132" s="46"/>
      <c r="CE132" s="46"/>
      <c r="CF132" s="55"/>
      <c r="CG132" s="46"/>
      <c r="CH132" s="46"/>
      <c r="CI132" s="3"/>
      <c r="CJ132" s="3"/>
      <c r="CK132" s="46"/>
      <c r="CL132" s="46"/>
      <c r="CM132" s="46"/>
      <c r="CN132" s="46"/>
      <c r="CO132" s="46"/>
      <c r="CP132" s="46"/>
      <c r="CQ132" s="46"/>
      <c r="CR132" s="3"/>
      <c r="CS132" s="46"/>
      <c r="CT132" s="46"/>
      <c r="CU132" s="3"/>
      <c r="CV132" s="12"/>
      <c r="CW132" s="12"/>
      <c r="CX132" s="12"/>
      <c r="CY132" s="3"/>
      <c r="CZ132" s="12"/>
      <c r="DA132" s="12"/>
      <c r="DB132" s="46"/>
      <c r="DC132" s="12"/>
      <c r="DD132" s="12"/>
      <c r="DE132" s="12"/>
      <c r="DF132" s="12"/>
      <c r="DG132" s="12"/>
      <c r="DH132" s="3"/>
      <c r="DI132" s="12"/>
      <c r="DJ132" s="12"/>
      <c r="DK132" s="46"/>
      <c r="DL132" s="46"/>
      <c r="DM132" s="46"/>
      <c r="DN132" s="12" t="s">
        <v>1790</v>
      </c>
      <c r="DO132" s="12">
        <v>0</v>
      </c>
      <c r="DP132" s="12"/>
      <c r="DQ132" s="12">
        <v>0</v>
      </c>
      <c r="DR132" s="17"/>
      <c r="DS132" s="5"/>
      <c r="DT132" s="346"/>
      <c r="DV132" s="5">
        <f t="shared" si="4"/>
        <v>0</v>
      </c>
      <c r="DW132" s="5">
        <f t="shared" si="5"/>
        <v>0</v>
      </c>
      <c r="DX132" s="362"/>
    </row>
    <row r="133" spans="1:130" s="133" customFormat="1" ht="30" hidden="1" customHeight="1" x14ac:dyDescent="0.25">
      <c r="A133" s="12">
        <f>IF(C133="","",SUBTOTAL(3,$D$24:D133))</f>
        <v>12</v>
      </c>
      <c r="B133" s="12"/>
      <c r="C133" s="4" t="s">
        <v>2220</v>
      </c>
      <c r="D133" s="12" t="s">
        <v>2221</v>
      </c>
      <c r="E133" s="12" t="s">
        <v>391</v>
      </c>
      <c r="F133" s="12" t="s">
        <v>380</v>
      </c>
      <c r="G133" s="49"/>
      <c r="H133" s="46"/>
      <c r="I133" s="46"/>
      <c r="J133" s="3"/>
      <c r="K133" s="46"/>
      <c r="L133" s="46"/>
      <c r="M133" s="49"/>
      <c r="N133" s="46"/>
      <c r="O133" s="46"/>
      <c r="P133" s="3"/>
      <c r="Q133" s="46"/>
      <c r="R133" s="46"/>
      <c r="S133" s="49"/>
      <c r="T133" s="46"/>
      <c r="U133" s="46"/>
      <c r="V133" s="46"/>
      <c r="W133" s="3"/>
      <c r="X133" s="46"/>
      <c r="Y133" s="46"/>
      <c r="Z133" s="49"/>
      <c r="AA133" s="46"/>
      <c r="AB133" s="46"/>
      <c r="AC133" s="46"/>
      <c r="AD133" s="3"/>
      <c r="AE133" s="46"/>
      <c r="AF133" s="46"/>
      <c r="AG133" s="49"/>
      <c r="AH133" s="46"/>
      <c r="AI133" s="46"/>
      <c r="AJ133" s="46"/>
      <c r="AK133" s="3"/>
      <c r="AL133" s="46"/>
      <c r="AM133" s="46"/>
      <c r="AN133" s="49"/>
      <c r="AO133" s="46"/>
      <c r="AP133" s="46"/>
      <c r="AQ133" s="46"/>
      <c r="AR133" s="3"/>
      <c r="AS133" s="46"/>
      <c r="AT133" s="46"/>
      <c r="AU133" s="49"/>
      <c r="AV133" s="46"/>
      <c r="AW133" s="46"/>
      <c r="AX133" s="46"/>
      <c r="AY133" s="3"/>
      <c r="AZ133" s="46"/>
      <c r="BA133" s="46"/>
      <c r="BB133" s="38"/>
      <c r="BC133" s="46"/>
      <c r="BD133" s="46"/>
      <c r="BE133" s="3"/>
      <c r="BF133" s="3"/>
      <c r="BG133" s="46"/>
      <c r="BH133" s="3"/>
      <c r="BI133" s="53"/>
      <c r="BJ133" s="46"/>
      <c r="BK133" s="46"/>
      <c r="BL133" s="3"/>
      <c r="BM133" s="3"/>
      <c r="BN133" s="46"/>
      <c r="BO133" s="3"/>
      <c r="BP133" s="33"/>
      <c r="BQ133" s="46"/>
      <c r="BR133" s="46"/>
      <c r="BS133" s="3"/>
      <c r="BT133" s="3"/>
      <c r="BU133" s="46"/>
      <c r="BV133" s="46"/>
      <c r="BW133" s="46"/>
      <c r="BX133" s="55"/>
      <c r="BY133" s="46"/>
      <c r="BZ133" s="46"/>
      <c r="CA133" s="3"/>
      <c r="CB133" s="46"/>
      <c r="CC133" s="46"/>
      <c r="CD133" s="46"/>
      <c r="CE133" s="46"/>
      <c r="CF133" s="55"/>
      <c r="CG133" s="46"/>
      <c r="CH133" s="46"/>
      <c r="CI133" s="3"/>
      <c r="CJ133" s="3"/>
      <c r="CK133" s="46"/>
      <c r="CL133" s="46"/>
      <c r="CM133" s="46"/>
      <c r="CN133" s="46"/>
      <c r="CO133" s="46"/>
      <c r="CP133" s="46"/>
      <c r="CQ133" s="46"/>
      <c r="CR133" s="3"/>
      <c r="CS133" s="46"/>
      <c r="CT133" s="46"/>
      <c r="CU133" s="3"/>
      <c r="CV133" s="12"/>
      <c r="CW133" s="12"/>
      <c r="CX133" s="12"/>
      <c r="CY133" s="3"/>
      <c r="CZ133" s="12"/>
      <c r="DA133" s="12"/>
      <c r="DB133" s="46"/>
      <c r="DC133" s="12"/>
      <c r="DD133" s="12"/>
      <c r="DE133" s="12"/>
      <c r="DF133" s="12"/>
      <c r="DG133" s="12"/>
      <c r="DH133" s="3"/>
      <c r="DI133" s="12"/>
      <c r="DJ133" s="12"/>
      <c r="DK133" s="46"/>
      <c r="DL133" s="46"/>
      <c r="DM133" s="46"/>
      <c r="DN133" s="12">
        <v>0</v>
      </c>
      <c r="DO133" s="12">
        <v>0</v>
      </c>
      <c r="DP133" s="12"/>
      <c r="DQ133" s="12">
        <v>0</v>
      </c>
      <c r="DR133" s="17"/>
      <c r="DS133" s="5"/>
      <c r="DT133" s="346"/>
      <c r="DV133" s="5">
        <f t="shared" si="4"/>
        <v>0</v>
      </c>
      <c r="DW133" s="5">
        <f t="shared" si="5"/>
        <v>0</v>
      </c>
      <c r="DX133" s="362"/>
    </row>
    <row r="134" spans="1:130" s="133" customFormat="1" ht="33" customHeight="1" x14ac:dyDescent="0.25">
      <c r="A134" s="337">
        <f>IF(C134="","",SUBTOTAL(3,$D$24:D134))</f>
        <v>13</v>
      </c>
      <c r="B134" s="337">
        <f>COUNTIF($E$24:E134,E134)</f>
        <v>1</v>
      </c>
      <c r="C134" s="339" t="s">
        <v>216</v>
      </c>
      <c r="D134" s="12" t="str">
        <f>VLOOKUP(C134,'[1]XET CUOI NAM'!$D$9:$E$332,2,0)</f>
        <v>01022003</v>
      </c>
      <c r="E134" s="12" t="s">
        <v>392</v>
      </c>
      <c r="F134" s="12" t="s">
        <v>378</v>
      </c>
      <c r="G134" s="49"/>
      <c r="H134" s="46" t="s">
        <v>2513</v>
      </c>
      <c r="I134" s="46"/>
      <c r="J134" s="3"/>
      <c r="K134" s="46"/>
      <c r="L134" s="46"/>
      <c r="M134" s="49"/>
      <c r="N134" s="46" t="s">
        <v>2513</v>
      </c>
      <c r="O134" s="46"/>
      <c r="P134" s="3"/>
      <c r="Q134" s="46" t="s">
        <v>2514</v>
      </c>
      <c r="R134" s="46"/>
      <c r="S134" s="49"/>
      <c r="T134" s="46" t="s">
        <v>2513</v>
      </c>
      <c r="U134" s="46"/>
      <c r="V134" s="46" t="s">
        <v>2316</v>
      </c>
      <c r="W134" s="3"/>
      <c r="X134" s="307" t="s">
        <v>2514</v>
      </c>
      <c r="Y134" s="46"/>
      <c r="Z134" s="49"/>
      <c r="AA134" s="46">
        <v>0</v>
      </c>
      <c r="AB134" s="46"/>
      <c r="AC134" s="46">
        <v>0</v>
      </c>
      <c r="AD134" s="3"/>
      <c r="AE134" s="46">
        <v>0</v>
      </c>
      <c r="AF134" s="46"/>
      <c r="AG134" s="49"/>
      <c r="AH134" s="46" t="s">
        <v>2513</v>
      </c>
      <c r="AI134" s="46"/>
      <c r="AJ134" s="46" t="s">
        <v>2317</v>
      </c>
      <c r="AK134" s="3"/>
      <c r="AL134" s="46">
        <v>0</v>
      </c>
      <c r="AM134" s="46"/>
      <c r="AN134" s="49"/>
      <c r="AO134" s="46" t="s">
        <v>2513</v>
      </c>
      <c r="AP134" s="46"/>
      <c r="AQ134" s="46" t="s">
        <v>2318</v>
      </c>
      <c r="AR134" s="3"/>
      <c r="AS134" s="46" t="s">
        <v>2514</v>
      </c>
      <c r="AT134" s="46"/>
      <c r="AU134" s="49"/>
      <c r="AV134" s="46" t="s">
        <v>2513</v>
      </c>
      <c r="AW134" s="46"/>
      <c r="AX134" s="46" t="s">
        <v>2319</v>
      </c>
      <c r="AY134" s="3"/>
      <c r="AZ134" s="46">
        <v>0</v>
      </c>
      <c r="BA134" s="46"/>
      <c r="BB134" s="41"/>
      <c r="BC134" s="46" t="s">
        <v>2513</v>
      </c>
      <c r="BD134" s="46" t="s">
        <v>346</v>
      </c>
      <c r="BE134" s="3" t="s">
        <v>621</v>
      </c>
      <c r="BF134" s="3"/>
      <c r="BG134" s="46" t="s">
        <v>2514</v>
      </c>
      <c r="BH134" s="3"/>
      <c r="BI134" s="28"/>
      <c r="BJ134" s="46" t="s">
        <v>2513</v>
      </c>
      <c r="BK134" s="46" t="s">
        <v>346</v>
      </c>
      <c r="BL134" s="3" t="s">
        <v>800</v>
      </c>
      <c r="BM134" s="3"/>
      <c r="BN134" s="46"/>
      <c r="BO134" s="3"/>
      <c r="BP134" s="33"/>
      <c r="BQ134" s="46" t="s">
        <v>2513</v>
      </c>
      <c r="BR134" s="46" t="s">
        <v>315</v>
      </c>
      <c r="BS134" s="3" t="s">
        <v>897</v>
      </c>
      <c r="BT134" s="3"/>
      <c r="BU134" s="46" t="s">
        <v>2514</v>
      </c>
      <c r="BV134" s="46"/>
      <c r="BW134" s="46"/>
      <c r="BX134" s="65"/>
      <c r="BY134" s="46">
        <v>0</v>
      </c>
      <c r="BZ134" s="46" t="s">
        <v>315</v>
      </c>
      <c r="CA134" s="3" t="s">
        <v>993</v>
      </c>
      <c r="CB134" s="46"/>
      <c r="CC134" s="46"/>
      <c r="CD134" s="46"/>
      <c r="CE134" s="46"/>
      <c r="CF134" s="65"/>
      <c r="CG134" s="46">
        <v>0</v>
      </c>
      <c r="CH134" s="46" t="s">
        <v>315</v>
      </c>
      <c r="CI134" s="3" t="s">
        <v>1135</v>
      </c>
      <c r="CJ134" s="3"/>
      <c r="CK134" s="46" t="s">
        <v>315</v>
      </c>
      <c r="CL134" s="46"/>
      <c r="CM134" s="46"/>
      <c r="CN134" s="46"/>
      <c r="CO134" s="46" t="s">
        <v>371</v>
      </c>
      <c r="CP134" s="46" t="s">
        <v>2513</v>
      </c>
      <c r="CQ134" s="46" t="s">
        <v>315</v>
      </c>
      <c r="CR134" s="3" t="s">
        <v>1293</v>
      </c>
      <c r="CS134" s="46"/>
      <c r="CT134" s="46">
        <v>0</v>
      </c>
      <c r="CU134" s="3"/>
      <c r="CV134" s="12" t="s">
        <v>371</v>
      </c>
      <c r="CW134" s="46" t="s">
        <v>2513</v>
      </c>
      <c r="CX134" s="12" t="s">
        <v>315</v>
      </c>
      <c r="CY134" s="3" t="s">
        <v>1462</v>
      </c>
      <c r="CZ134" s="12"/>
      <c r="DA134" s="12" t="s">
        <v>346</v>
      </c>
      <c r="DB134" s="46"/>
      <c r="DC134" s="12"/>
      <c r="DD134" s="12" t="s">
        <v>315</v>
      </c>
      <c r="DE134" s="12" t="s">
        <v>371</v>
      </c>
      <c r="DF134" s="46" t="s">
        <v>2513</v>
      </c>
      <c r="DG134" s="12" t="s">
        <v>2227</v>
      </c>
      <c r="DH134" s="3" t="s">
        <v>1656</v>
      </c>
      <c r="DI134" s="12"/>
      <c r="DJ134" s="203"/>
      <c r="DK134" s="46"/>
      <c r="DL134" s="46"/>
      <c r="DM134" s="46"/>
      <c r="DN134" s="12" t="s">
        <v>2227</v>
      </c>
      <c r="DO134" s="46" t="s">
        <v>2513</v>
      </c>
      <c r="DP134" s="46"/>
      <c r="DQ134" s="12" t="s">
        <v>2227</v>
      </c>
      <c r="DR134" s="17" t="s">
        <v>2095</v>
      </c>
      <c r="DS134" s="5"/>
      <c r="DT134" s="5"/>
      <c r="DV134" s="5">
        <f t="shared" si="4"/>
        <v>5</v>
      </c>
      <c r="DW134" s="5">
        <f t="shared" si="5"/>
        <v>13</v>
      </c>
      <c r="DX134" s="362" t="s">
        <v>315</v>
      </c>
      <c r="DZ134" s="377" t="s">
        <v>2549</v>
      </c>
    </row>
    <row r="135" spans="1:130" s="133" customFormat="1" ht="35.25" customHeight="1" x14ac:dyDescent="0.25">
      <c r="A135" s="337">
        <f>IF(C135="","",SUBTOTAL(3,$D$24:D135))</f>
        <v>14</v>
      </c>
      <c r="B135" s="337">
        <f>COUNTIF($E$24:E135,E135)</f>
        <v>2</v>
      </c>
      <c r="C135" s="344" t="s">
        <v>80</v>
      </c>
      <c r="D135" s="12" t="str">
        <f>VLOOKUP(C135,'[1]XET CUOI NAM'!$D$9:$E$332,2,0)</f>
        <v>01010007</v>
      </c>
      <c r="E135" s="12" t="s">
        <v>392</v>
      </c>
      <c r="F135" s="12" t="s">
        <v>378</v>
      </c>
      <c r="G135" s="49"/>
      <c r="H135" s="46" t="s">
        <v>2513</v>
      </c>
      <c r="I135" s="46"/>
      <c r="J135" s="3"/>
      <c r="K135" s="46" t="s">
        <v>2514</v>
      </c>
      <c r="L135" s="46"/>
      <c r="M135" s="49"/>
      <c r="N135" s="46" t="s">
        <v>2513</v>
      </c>
      <c r="O135" s="46"/>
      <c r="P135" s="3"/>
      <c r="Q135" s="46"/>
      <c r="R135" s="46"/>
      <c r="S135" s="49"/>
      <c r="T135" s="46">
        <v>0</v>
      </c>
      <c r="U135" s="46"/>
      <c r="V135" s="46">
        <v>0</v>
      </c>
      <c r="W135" s="3"/>
      <c r="X135" s="46">
        <v>0</v>
      </c>
      <c r="Y135" s="46"/>
      <c r="Z135" s="49"/>
      <c r="AA135" s="46" t="s">
        <v>2513</v>
      </c>
      <c r="AB135" s="46"/>
      <c r="AC135" s="46" t="s">
        <v>2320</v>
      </c>
      <c r="AD135" s="3"/>
      <c r="AE135" s="46">
        <v>0</v>
      </c>
      <c r="AF135" s="46"/>
      <c r="AG135" s="49"/>
      <c r="AH135" s="46" t="s">
        <v>2513</v>
      </c>
      <c r="AI135" s="46"/>
      <c r="AJ135" s="46" t="s">
        <v>2321</v>
      </c>
      <c r="AK135" s="3"/>
      <c r="AL135" s="46" t="s">
        <v>2514</v>
      </c>
      <c r="AM135" s="46"/>
      <c r="AN135" s="49"/>
      <c r="AO135" s="46" t="s">
        <v>2513</v>
      </c>
      <c r="AP135" s="46"/>
      <c r="AQ135" s="46" t="s">
        <v>2322</v>
      </c>
      <c r="AR135" s="3"/>
      <c r="AS135" s="46">
        <v>0</v>
      </c>
      <c r="AT135" s="46"/>
      <c r="AU135" s="49"/>
      <c r="AV135" s="46" t="s">
        <v>2513</v>
      </c>
      <c r="AW135" s="46"/>
      <c r="AX135" s="46" t="s">
        <v>2323</v>
      </c>
      <c r="AY135" s="3"/>
      <c r="AZ135" s="46" t="s">
        <v>2514</v>
      </c>
      <c r="BA135" s="46"/>
      <c r="BB135" s="41"/>
      <c r="BC135" s="46">
        <v>0</v>
      </c>
      <c r="BD135" s="46"/>
      <c r="BE135" s="3" t="s">
        <v>622</v>
      </c>
      <c r="BF135" s="3"/>
      <c r="BG135" s="46"/>
      <c r="BH135" s="3"/>
      <c r="BI135" s="24"/>
      <c r="BJ135" s="46">
        <v>0</v>
      </c>
      <c r="BK135" s="46"/>
      <c r="BL135" s="3" t="s">
        <v>801</v>
      </c>
      <c r="BM135" s="3"/>
      <c r="BN135" s="46"/>
      <c r="BO135" s="3"/>
      <c r="BP135" s="33"/>
      <c r="BQ135" s="46">
        <v>0</v>
      </c>
      <c r="BR135" s="46"/>
      <c r="BS135" s="3">
        <v>0</v>
      </c>
      <c r="BT135" s="3"/>
      <c r="BU135" s="46"/>
      <c r="BV135" s="46"/>
      <c r="BW135" s="46"/>
      <c r="BX135" s="67"/>
      <c r="BY135" s="46">
        <v>0</v>
      </c>
      <c r="BZ135" s="46"/>
      <c r="CA135" s="3">
        <v>0</v>
      </c>
      <c r="CB135" s="46"/>
      <c r="CC135" s="46"/>
      <c r="CD135" s="46"/>
      <c r="CE135" s="46"/>
      <c r="CF135" s="67"/>
      <c r="CG135" s="46">
        <v>0</v>
      </c>
      <c r="CH135" s="46"/>
      <c r="CI135" s="3">
        <v>0</v>
      </c>
      <c r="CJ135" s="3"/>
      <c r="CK135" s="46"/>
      <c r="CL135" s="46"/>
      <c r="CM135" s="46"/>
      <c r="CN135" s="46"/>
      <c r="CO135" s="46" t="s">
        <v>371</v>
      </c>
      <c r="CP135" s="46"/>
      <c r="CQ135" s="46"/>
      <c r="CR135" s="3">
        <v>0</v>
      </c>
      <c r="CS135" s="46"/>
      <c r="CT135" s="46">
        <v>0</v>
      </c>
      <c r="CU135" s="3"/>
      <c r="CV135" s="12" t="s">
        <v>371</v>
      </c>
      <c r="CW135" s="46" t="s">
        <v>2513</v>
      </c>
      <c r="CX135" s="12" t="s">
        <v>315</v>
      </c>
      <c r="CY135" s="3" t="s">
        <v>1463</v>
      </c>
      <c r="CZ135" s="12"/>
      <c r="DA135" s="12">
        <v>0</v>
      </c>
      <c r="DB135" s="46"/>
      <c r="DC135" s="12">
        <v>0</v>
      </c>
      <c r="DD135" s="12">
        <v>0</v>
      </c>
      <c r="DE135" s="12" t="s">
        <v>431</v>
      </c>
      <c r="DF135" s="12"/>
      <c r="DG135" s="12" t="s">
        <v>2227</v>
      </c>
      <c r="DH135" s="3" t="s">
        <v>1657</v>
      </c>
      <c r="DI135" s="12"/>
      <c r="DJ135" s="12"/>
      <c r="DK135" s="46"/>
      <c r="DL135" s="46"/>
      <c r="DM135" s="46"/>
      <c r="DN135" s="12" t="s">
        <v>2227</v>
      </c>
      <c r="DO135" s="46" t="s">
        <v>2513</v>
      </c>
      <c r="DP135" s="46"/>
      <c r="DQ135" s="12" t="s">
        <v>2227</v>
      </c>
      <c r="DR135" s="17" t="s">
        <v>2096</v>
      </c>
      <c r="DS135" s="5">
        <v>0</v>
      </c>
      <c r="DT135" s="346"/>
      <c r="DV135" s="5">
        <f t="shared" si="4"/>
        <v>3</v>
      </c>
      <c r="DW135" s="5">
        <f t="shared" si="5"/>
        <v>8</v>
      </c>
      <c r="DX135" s="362" t="s">
        <v>315</v>
      </c>
      <c r="DZ135" s="377" t="s">
        <v>2544</v>
      </c>
    </row>
    <row r="136" spans="1:130" s="133" customFormat="1" ht="30" hidden="1" customHeight="1" x14ac:dyDescent="0.25">
      <c r="A136" s="12">
        <f>ROW()-23</f>
        <v>113</v>
      </c>
      <c r="B136" s="12">
        <f>COUNTIF($E$24:E136,E136)</f>
        <v>3</v>
      </c>
      <c r="C136" s="18" t="s">
        <v>62</v>
      </c>
      <c r="D136" s="12" t="str">
        <f>VLOOKUP(C136,'[1]XET CUOI NAM'!$D$9:$E$332,2,0)</f>
        <v>01010006</v>
      </c>
      <c r="E136" s="12" t="s">
        <v>392</v>
      </c>
      <c r="F136" s="12" t="s">
        <v>378</v>
      </c>
      <c r="G136" s="49"/>
      <c r="H136" s="46"/>
      <c r="I136" s="46"/>
      <c r="J136" s="3"/>
      <c r="K136" s="46"/>
      <c r="L136" s="46"/>
      <c r="M136" s="49"/>
      <c r="N136" s="46"/>
      <c r="O136" s="46"/>
      <c r="P136" s="3"/>
      <c r="Q136" s="46"/>
      <c r="R136" s="46"/>
      <c r="S136" s="49"/>
      <c r="T136" s="46">
        <v>0</v>
      </c>
      <c r="U136" s="46"/>
      <c r="V136" s="46">
        <v>0</v>
      </c>
      <c r="W136" s="3"/>
      <c r="X136" s="46">
        <v>0</v>
      </c>
      <c r="Y136" s="46"/>
      <c r="Z136" s="49"/>
      <c r="AA136" s="46">
        <v>0</v>
      </c>
      <c r="AB136" s="46"/>
      <c r="AC136" s="46">
        <v>0</v>
      </c>
      <c r="AD136" s="3"/>
      <c r="AE136" s="46">
        <v>0</v>
      </c>
      <c r="AF136" s="46"/>
      <c r="AG136" s="49"/>
      <c r="AH136" s="46">
        <v>0</v>
      </c>
      <c r="AI136" s="46"/>
      <c r="AJ136" s="46">
        <v>0</v>
      </c>
      <c r="AK136" s="3"/>
      <c r="AL136" s="46">
        <v>0</v>
      </c>
      <c r="AM136" s="46"/>
      <c r="AN136" s="49"/>
      <c r="AO136" s="46">
        <v>0</v>
      </c>
      <c r="AP136" s="46"/>
      <c r="AQ136" s="46">
        <v>0</v>
      </c>
      <c r="AR136" s="3"/>
      <c r="AS136" s="46">
        <v>0</v>
      </c>
      <c r="AT136" s="46"/>
      <c r="AU136" s="49"/>
      <c r="AV136" s="46">
        <v>0</v>
      </c>
      <c r="AW136" s="46"/>
      <c r="AX136" s="46">
        <v>0</v>
      </c>
      <c r="AY136" s="3"/>
      <c r="AZ136" s="46">
        <v>0</v>
      </c>
      <c r="BA136" s="46"/>
      <c r="BB136" s="49"/>
      <c r="BC136" s="46" t="s">
        <v>2513</v>
      </c>
      <c r="BD136" s="46" t="s">
        <v>346</v>
      </c>
      <c r="BE136" s="3" t="s">
        <v>623</v>
      </c>
      <c r="BF136" s="3"/>
      <c r="BG136" s="46"/>
      <c r="BH136" s="3"/>
      <c r="BI136" s="12"/>
      <c r="BJ136" s="46">
        <v>0</v>
      </c>
      <c r="BK136" s="46"/>
      <c r="BL136" s="3">
        <v>0</v>
      </c>
      <c r="BM136" s="3"/>
      <c r="BN136" s="46"/>
      <c r="BO136" s="3"/>
      <c r="BP136" s="33"/>
      <c r="BQ136" s="46">
        <v>0</v>
      </c>
      <c r="BR136" s="46"/>
      <c r="BS136" s="3">
        <v>0</v>
      </c>
      <c r="BT136" s="3"/>
      <c r="BU136" s="46"/>
      <c r="BV136" s="46"/>
      <c r="BW136" s="46" t="s">
        <v>315</v>
      </c>
      <c r="BX136" s="60"/>
      <c r="BY136" s="46">
        <v>0</v>
      </c>
      <c r="BZ136" s="46"/>
      <c r="CA136" s="3">
        <v>0</v>
      </c>
      <c r="CB136" s="46"/>
      <c r="CC136" s="46"/>
      <c r="CD136" s="46"/>
      <c r="CE136" s="46"/>
      <c r="CF136" s="60"/>
      <c r="CG136" s="46">
        <v>0</v>
      </c>
      <c r="CH136" s="46"/>
      <c r="CI136" s="3">
        <v>0</v>
      </c>
      <c r="CJ136" s="3"/>
      <c r="CK136" s="46"/>
      <c r="CL136" s="46"/>
      <c r="CM136" s="46"/>
      <c r="CN136" s="46"/>
      <c r="CO136" s="46" t="s">
        <v>431</v>
      </c>
      <c r="CP136" s="46"/>
      <c r="CQ136" s="46"/>
      <c r="CR136" s="3">
        <v>0</v>
      </c>
      <c r="CS136" s="46"/>
      <c r="CT136" s="46">
        <v>0</v>
      </c>
      <c r="CU136" s="3"/>
      <c r="CV136" s="12" t="s">
        <v>431</v>
      </c>
      <c r="CW136" s="12">
        <v>0</v>
      </c>
      <c r="CX136" s="12"/>
      <c r="CY136" s="3"/>
      <c r="CZ136" s="12">
        <v>0</v>
      </c>
      <c r="DA136" s="12">
        <v>0</v>
      </c>
      <c r="DB136" s="46"/>
      <c r="DC136" s="12">
        <v>0</v>
      </c>
      <c r="DD136" s="12">
        <v>0</v>
      </c>
      <c r="DE136" s="12" t="s">
        <v>431</v>
      </c>
      <c r="DF136" s="12"/>
      <c r="DG136" s="12"/>
      <c r="DH136" s="3"/>
      <c r="DI136" s="12"/>
      <c r="DJ136" s="12"/>
      <c r="DK136" s="46"/>
      <c r="DL136" s="46"/>
      <c r="DM136" s="46"/>
      <c r="DN136" s="12" t="s">
        <v>2227</v>
      </c>
      <c r="DO136" s="12">
        <v>0</v>
      </c>
      <c r="DP136" s="12"/>
      <c r="DQ136" s="12">
        <v>0</v>
      </c>
      <c r="DR136" s="5"/>
      <c r="DS136" s="5">
        <v>0</v>
      </c>
      <c r="DT136" s="346"/>
      <c r="DV136" s="5">
        <f t="shared" si="4"/>
        <v>0</v>
      </c>
      <c r="DW136" s="5">
        <f t="shared" si="5"/>
        <v>1</v>
      </c>
      <c r="DX136" s="362"/>
    </row>
    <row r="137" spans="1:130" s="133" customFormat="1" ht="37.5" customHeight="1" x14ac:dyDescent="0.25">
      <c r="A137" s="337">
        <f>IF(C137="","",SUBTOTAL(3,$D$24:D137))</f>
        <v>15</v>
      </c>
      <c r="B137" s="337">
        <f>COUNTIF($E$24:E137,E137)</f>
        <v>4</v>
      </c>
      <c r="C137" s="344" t="s">
        <v>319</v>
      </c>
      <c r="D137" s="12" t="str">
        <f>VLOOKUP(C137,'[1]XET CUOI NAM'!$D$9:$E$332,2,0)</f>
        <v>01010012</v>
      </c>
      <c r="E137" s="12" t="s">
        <v>392</v>
      </c>
      <c r="F137" s="12" t="s">
        <v>378</v>
      </c>
      <c r="G137" s="49"/>
      <c r="H137" s="46"/>
      <c r="I137" s="46"/>
      <c r="J137" s="3"/>
      <c r="K137" s="46"/>
      <c r="L137" s="46"/>
      <c r="M137" s="49"/>
      <c r="N137" s="46" t="s">
        <v>2513</v>
      </c>
      <c r="O137" s="46"/>
      <c r="P137" s="3"/>
      <c r="Q137" s="46"/>
      <c r="R137" s="46"/>
      <c r="S137" s="49"/>
      <c r="T137" s="46" t="s">
        <v>2513</v>
      </c>
      <c r="U137" s="46"/>
      <c r="V137" s="46" t="s">
        <v>2324</v>
      </c>
      <c r="W137" s="3"/>
      <c r="X137" s="307" t="s">
        <v>2514</v>
      </c>
      <c r="Y137" s="46"/>
      <c r="Z137" s="49"/>
      <c r="AA137" s="46" t="s">
        <v>2513</v>
      </c>
      <c r="AB137" s="46"/>
      <c r="AC137" s="46" t="s">
        <v>2325</v>
      </c>
      <c r="AD137" s="3"/>
      <c r="AE137" s="46">
        <v>0</v>
      </c>
      <c r="AF137" s="46"/>
      <c r="AG137" s="49"/>
      <c r="AH137" s="46" t="s">
        <v>2513</v>
      </c>
      <c r="AI137" s="46"/>
      <c r="AJ137" s="46" t="s">
        <v>2326</v>
      </c>
      <c r="AK137" s="3"/>
      <c r="AL137" s="46" t="s">
        <v>2514</v>
      </c>
      <c r="AM137" s="46"/>
      <c r="AN137" s="49"/>
      <c r="AO137" s="46" t="s">
        <v>2513</v>
      </c>
      <c r="AP137" s="46"/>
      <c r="AQ137" s="46" t="s">
        <v>2327</v>
      </c>
      <c r="AR137" s="3"/>
      <c r="AS137" s="46">
        <v>0</v>
      </c>
      <c r="AT137" s="46"/>
      <c r="AU137" s="49"/>
      <c r="AV137" s="46">
        <v>0</v>
      </c>
      <c r="AW137" s="46"/>
      <c r="AX137" s="46">
        <v>0</v>
      </c>
      <c r="AY137" s="3"/>
      <c r="AZ137" s="46">
        <v>0</v>
      </c>
      <c r="BA137" s="46"/>
      <c r="BB137" s="30"/>
      <c r="BC137" s="46">
        <v>0</v>
      </c>
      <c r="BD137" s="46"/>
      <c r="BE137" s="3" t="s">
        <v>624</v>
      </c>
      <c r="BF137" s="3"/>
      <c r="BG137" s="46"/>
      <c r="BH137" s="3"/>
      <c r="BI137" s="24"/>
      <c r="BJ137" s="46">
        <v>0</v>
      </c>
      <c r="BK137" s="46"/>
      <c r="BL137" s="3" t="s">
        <v>802</v>
      </c>
      <c r="BM137" s="3"/>
      <c r="BN137" s="46"/>
      <c r="BO137" s="3"/>
      <c r="BP137" s="33"/>
      <c r="BQ137" s="46">
        <v>0</v>
      </c>
      <c r="BR137" s="46"/>
      <c r="BS137" s="3" t="s">
        <v>898</v>
      </c>
      <c r="BT137" s="3"/>
      <c r="BU137" s="46"/>
      <c r="BV137" s="46"/>
      <c r="BW137" s="46"/>
      <c r="BX137" s="60"/>
      <c r="BY137" s="46">
        <v>0</v>
      </c>
      <c r="BZ137" s="46"/>
      <c r="CA137" s="3" t="s">
        <v>994</v>
      </c>
      <c r="CB137" s="46"/>
      <c r="CC137" s="46"/>
      <c r="CD137" s="46"/>
      <c r="CE137" s="46"/>
      <c r="CF137" s="60"/>
      <c r="CG137" s="46">
        <v>0</v>
      </c>
      <c r="CH137" s="46"/>
      <c r="CI137" s="3">
        <v>0</v>
      </c>
      <c r="CJ137" s="3"/>
      <c r="CK137" s="46"/>
      <c r="CL137" s="46"/>
      <c r="CM137" s="46"/>
      <c r="CN137" s="46"/>
      <c r="CO137" s="46" t="s">
        <v>431</v>
      </c>
      <c r="CP137" s="46"/>
      <c r="CQ137" s="46"/>
      <c r="CR137" s="3">
        <v>0</v>
      </c>
      <c r="CS137" s="46"/>
      <c r="CT137" s="46">
        <v>0</v>
      </c>
      <c r="CU137" s="3"/>
      <c r="CV137" s="12" t="s">
        <v>431</v>
      </c>
      <c r="CW137" s="12">
        <v>0</v>
      </c>
      <c r="CX137" s="12" t="s">
        <v>315</v>
      </c>
      <c r="CY137" s="3" t="s">
        <v>1464</v>
      </c>
      <c r="CZ137" s="12">
        <v>0</v>
      </c>
      <c r="DA137" s="12">
        <v>0</v>
      </c>
      <c r="DB137" s="46"/>
      <c r="DC137" s="12">
        <v>0</v>
      </c>
      <c r="DD137" s="12">
        <v>0</v>
      </c>
      <c r="DE137" s="12" t="s">
        <v>431</v>
      </c>
      <c r="DF137" s="12"/>
      <c r="DG137" s="12" t="s">
        <v>2227</v>
      </c>
      <c r="DH137" s="3" t="s">
        <v>1658</v>
      </c>
      <c r="DI137" s="12"/>
      <c r="DJ137" s="12"/>
      <c r="DK137" s="46"/>
      <c r="DL137" s="46"/>
      <c r="DM137" s="46"/>
      <c r="DN137" s="12" t="s">
        <v>2226</v>
      </c>
      <c r="DO137" s="46" t="s">
        <v>2513</v>
      </c>
      <c r="DP137" s="46"/>
      <c r="DQ137" s="12"/>
      <c r="DR137" s="17" t="s">
        <v>2097</v>
      </c>
      <c r="DS137" s="5">
        <v>0</v>
      </c>
      <c r="DT137" s="346"/>
      <c r="DV137" s="5">
        <f t="shared" si="4"/>
        <v>2</v>
      </c>
      <c r="DW137" s="5">
        <f t="shared" si="5"/>
        <v>6</v>
      </c>
      <c r="DX137" s="362" t="s">
        <v>315</v>
      </c>
      <c r="DZ137" s="377" t="s">
        <v>2525</v>
      </c>
    </row>
    <row r="138" spans="1:130" s="133" customFormat="1" ht="30" hidden="1" customHeight="1" x14ac:dyDescent="0.25">
      <c r="A138" s="12">
        <f>ROW()-23</f>
        <v>115</v>
      </c>
      <c r="B138" s="12">
        <f>COUNTIF($E$24:E138,E138)</f>
        <v>5</v>
      </c>
      <c r="C138" s="18" t="s">
        <v>321</v>
      </c>
      <c r="D138" s="12" t="str">
        <f>VLOOKUP(C138,'[1]XET CUOI NAM'!$D$9:$E$332,2,0)</f>
        <v>01004012</v>
      </c>
      <c r="E138" s="12" t="s">
        <v>392</v>
      </c>
      <c r="F138" s="12" t="s">
        <v>378</v>
      </c>
      <c r="G138" s="49"/>
      <c r="H138" s="46"/>
      <c r="I138" s="46"/>
      <c r="J138" s="3"/>
      <c r="K138" s="46"/>
      <c r="L138" s="46"/>
      <c r="M138" s="49"/>
      <c r="N138" s="46"/>
      <c r="O138" s="46"/>
      <c r="P138" s="3"/>
      <c r="Q138" s="46"/>
      <c r="R138" s="46"/>
      <c r="S138" s="49"/>
      <c r="T138" s="46">
        <v>0</v>
      </c>
      <c r="U138" s="46"/>
      <c r="V138" s="46">
        <v>0</v>
      </c>
      <c r="W138" s="3"/>
      <c r="X138" s="46">
        <v>0</v>
      </c>
      <c r="Y138" s="46"/>
      <c r="Z138" s="49"/>
      <c r="AA138" s="46">
        <v>0</v>
      </c>
      <c r="AB138" s="46"/>
      <c r="AC138" s="46">
        <v>0</v>
      </c>
      <c r="AD138" s="3"/>
      <c r="AE138" s="46">
        <v>0</v>
      </c>
      <c r="AF138" s="46"/>
      <c r="AG138" s="49"/>
      <c r="AH138" s="46">
        <v>0</v>
      </c>
      <c r="AI138" s="46"/>
      <c r="AJ138" s="46">
        <v>0</v>
      </c>
      <c r="AK138" s="3"/>
      <c r="AL138" s="46">
        <v>0</v>
      </c>
      <c r="AM138" s="46"/>
      <c r="AN138" s="49"/>
      <c r="AO138" s="46">
        <v>0</v>
      </c>
      <c r="AP138" s="46"/>
      <c r="AQ138" s="46">
        <v>0</v>
      </c>
      <c r="AR138" s="3"/>
      <c r="AS138" s="46">
        <v>0</v>
      </c>
      <c r="AT138" s="46"/>
      <c r="AU138" s="49"/>
      <c r="AV138" s="46">
        <v>0</v>
      </c>
      <c r="AW138" s="46"/>
      <c r="AX138" s="46">
        <v>0</v>
      </c>
      <c r="AY138" s="3"/>
      <c r="AZ138" s="46">
        <v>0</v>
      </c>
      <c r="BA138" s="46"/>
      <c r="BB138" s="30"/>
      <c r="BC138" s="46">
        <v>0</v>
      </c>
      <c r="BD138" s="46"/>
      <c r="BE138" s="3" t="s">
        <v>625</v>
      </c>
      <c r="BF138" s="3"/>
      <c r="BG138" s="46"/>
      <c r="BH138" s="3"/>
      <c r="BI138" s="24"/>
      <c r="BJ138" s="46">
        <v>0</v>
      </c>
      <c r="BK138" s="46"/>
      <c r="BL138" s="3">
        <v>0</v>
      </c>
      <c r="BM138" s="3"/>
      <c r="BN138" s="46"/>
      <c r="BO138" s="3"/>
      <c r="BP138" s="33"/>
      <c r="BQ138" s="46">
        <v>0</v>
      </c>
      <c r="BR138" s="46"/>
      <c r="BS138" s="3">
        <v>0</v>
      </c>
      <c r="BT138" s="3"/>
      <c r="BU138" s="46"/>
      <c r="BV138" s="46"/>
      <c r="BW138" s="46"/>
      <c r="BX138" s="25"/>
      <c r="BY138" s="46">
        <v>0</v>
      </c>
      <c r="BZ138" s="46"/>
      <c r="CA138" s="3">
        <v>0</v>
      </c>
      <c r="CB138" s="46"/>
      <c r="CC138" s="46"/>
      <c r="CD138" s="46"/>
      <c r="CE138" s="46"/>
      <c r="CF138" s="25"/>
      <c r="CG138" s="46">
        <v>0</v>
      </c>
      <c r="CH138" s="46"/>
      <c r="CI138" s="3">
        <v>0</v>
      </c>
      <c r="CJ138" s="3"/>
      <c r="CK138" s="46"/>
      <c r="CL138" s="46"/>
      <c r="CM138" s="46"/>
      <c r="CN138" s="46"/>
      <c r="CO138" s="46" t="s">
        <v>371</v>
      </c>
      <c r="CP138" s="46"/>
      <c r="CQ138" s="46"/>
      <c r="CR138" s="3">
        <v>0</v>
      </c>
      <c r="CS138" s="46"/>
      <c r="CT138" s="46">
        <v>0</v>
      </c>
      <c r="CU138" s="3"/>
      <c r="CV138" s="12" t="s">
        <v>431</v>
      </c>
      <c r="CW138" s="12">
        <v>0</v>
      </c>
      <c r="CX138" s="12"/>
      <c r="CY138" s="3"/>
      <c r="CZ138" s="12">
        <v>0</v>
      </c>
      <c r="DA138" s="12">
        <v>0</v>
      </c>
      <c r="DB138" s="46"/>
      <c r="DC138" s="12">
        <v>0</v>
      </c>
      <c r="DD138" s="12">
        <v>0</v>
      </c>
      <c r="DE138" s="12" t="s">
        <v>431</v>
      </c>
      <c r="DF138" s="12"/>
      <c r="DG138" s="12"/>
      <c r="DH138" s="3"/>
      <c r="DI138" s="12"/>
      <c r="DJ138" s="12"/>
      <c r="DK138" s="46"/>
      <c r="DL138" s="46"/>
      <c r="DM138" s="46"/>
      <c r="DN138" s="12" t="s">
        <v>2227</v>
      </c>
      <c r="DO138" s="12">
        <v>0</v>
      </c>
      <c r="DP138" s="12"/>
      <c r="DQ138" s="12">
        <v>0</v>
      </c>
      <c r="DR138" s="5"/>
      <c r="DS138" s="5">
        <v>0</v>
      </c>
      <c r="DT138" s="346"/>
      <c r="DV138" s="5">
        <f t="shared" si="4"/>
        <v>0</v>
      </c>
      <c r="DW138" s="5">
        <f t="shared" si="5"/>
        <v>0</v>
      </c>
      <c r="DX138" s="362"/>
    </row>
    <row r="139" spans="1:130" s="133" customFormat="1" ht="30" hidden="1" customHeight="1" x14ac:dyDescent="0.25">
      <c r="A139" s="12">
        <f>ROW()-23</f>
        <v>116</v>
      </c>
      <c r="B139" s="12">
        <f>COUNTIF($E$24:E139,E139)</f>
        <v>6</v>
      </c>
      <c r="C139" s="18" t="s">
        <v>320</v>
      </c>
      <c r="D139" s="12" t="str">
        <f>VLOOKUP(C139,'[1]XET CUOI NAM'!$D$9:$E$332,2,0)</f>
        <v>01010026</v>
      </c>
      <c r="E139" s="12" t="s">
        <v>392</v>
      </c>
      <c r="F139" s="12" t="s">
        <v>378</v>
      </c>
      <c r="G139" s="49"/>
      <c r="H139" s="46"/>
      <c r="I139" s="46"/>
      <c r="J139" s="3"/>
      <c r="K139" s="46"/>
      <c r="L139" s="46"/>
      <c r="M139" s="49"/>
      <c r="N139" s="46"/>
      <c r="O139" s="46"/>
      <c r="P139" s="3"/>
      <c r="Q139" s="46"/>
      <c r="R139" s="46"/>
      <c r="S139" s="49"/>
      <c r="T139" s="46" t="s">
        <v>2513</v>
      </c>
      <c r="U139" s="46"/>
      <c r="V139" s="46" t="s">
        <v>2328</v>
      </c>
      <c r="W139" s="3"/>
      <c r="X139" s="46">
        <v>0</v>
      </c>
      <c r="Y139" s="46"/>
      <c r="Z139" s="49"/>
      <c r="AA139" s="46">
        <v>0</v>
      </c>
      <c r="AB139" s="46"/>
      <c r="AC139" s="46">
        <v>0</v>
      </c>
      <c r="AD139" s="3"/>
      <c r="AE139" s="46">
        <v>0</v>
      </c>
      <c r="AF139" s="46"/>
      <c r="AG139" s="49"/>
      <c r="AH139" s="46">
        <v>0</v>
      </c>
      <c r="AI139" s="46"/>
      <c r="AJ139" s="46">
        <v>0</v>
      </c>
      <c r="AK139" s="3"/>
      <c r="AL139" s="46">
        <v>0</v>
      </c>
      <c r="AM139" s="46"/>
      <c r="AN139" s="49"/>
      <c r="AO139" s="46">
        <v>0</v>
      </c>
      <c r="AP139" s="46"/>
      <c r="AQ139" s="46">
        <v>0</v>
      </c>
      <c r="AR139" s="3"/>
      <c r="AS139" s="46">
        <v>0</v>
      </c>
      <c r="AT139" s="46"/>
      <c r="AU139" s="49"/>
      <c r="AV139" s="46">
        <v>0</v>
      </c>
      <c r="AW139" s="46"/>
      <c r="AX139" s="46">
        <v>0</v>
      </c>
      <c r="AY139" s="3"/>
      <c r="AZ139" s="46">
        <v>0</v>
      </c>
      <c r="BA139" s="46"/>
      <c r="BB139" s="30"/>
      <c r="BC139" s="46">
        <v>0</v>
      </c>
      <c r="BD139" s="46"/>
      <c r="BE139" s="3" t="s">
        <v>626</v>
      </c>
      <c r="BF139" s="3"/>
      <c r="BG139" s="46"/>
      <c r="BH139" s="3"/>
      <c r="BI139" s="24"/>
      <c r="BJ139" s="46">
        <v>0</v>
      </c>
      <c r="BK139" s="46"/>
      <c r="BL139" s="3" t="s">
        <v>803</v>
      </c>
      <c r="BM139" s="3"/>
      <c r="BN139" s="46"/>
      <c r="BO139" s="3"/>
      <c r="BP139" s="33"/>
      <c r="BQ139" s="46">
        <v>0</v>
      </c>
      <c r="BR139" s="46"/>
      <c r="BS139" s="3">
        <v>0</v>
      </c>
      <c r="BT139" s="3"/>
      <c r="BU139" s="46"/>
      <c r="BV139" s="46"/>
      <c r="BW139" s="46"/>
      <c r="BX139" s="25"/>
      <c r="BY139" s="46">
        <v>0</v>
      </c>
      <c r="BZ139" s="46"/>
      <c r="CA139" s="3">
        <v>0</v>
      </c>
      <c r="CB139" s="46"/>
      <c r="CC139" s="46"/>
      <c r="CD139" s="46"/>
      <c r="CE139" s="46"/>
      <c r="CF139" s="25"/>
      <c r="CG139" s="46">
        <v>0</v>
      </c>
      <c r="CH139" s="46"/>
      <c r="CI139" s="3">
        <v>0</v>
      </c>
      <c r="CJ139" s="3"/>
      <c r="CK139" s="46"/>
      <c r="CL139" s="46"/>
      <c r="CM139" s="46"/>
      <c r="CN139" s="46"/>
      <c r="CO139" s="46" t="s">
        <v>371</v>
      </c>
      <c r="CP139" s="46"/>
      <c r="CQ139" s="46"/>
      <c r="CR139" s="3">
        <v>0</v>
      </c>
      <c r="CS139" s="46"/>
      <c r="CT139" s="46">
        <v>0</v>
      </c>
      <c r="CU139" s="3"/>
      <c r="CV139" s="12" t="s">
        <v>431</v>
      </c>
      <c r="CW139" s="12">
        <v>0</v>
      </c>
      <c r="CX139" s="12"/>
      <c r="CY139" s="3"/>
      <c r="CZ139" s="12">
        <v>0</v>
      </c>
      <c r="DA139" s="12">
        <v>0</v>
      </c>
      <c r="DB139" s="46"/>
      <c r="DC139" s="12">
        <v>0</v>
      </c>
      <c r="DD139" s="12">
        <v>0</v>
      </c>
      <c r="DE139" s="12" t="s">
        <v>431</v>
      </c>
      <c r="DF139" s="12"/>
      <c r="DG139" s="12"/>
      <c r="DH139" s="3"/>
      <c r="DI139" s="12"/>
      <c r="DJ139" s="12"/>
      <c r="DK139" s="46"/>
      <c r="DL139" s="46"/>
      <c r="DM139" s="46"/>
      <c r="DN139" s="12" t="s">
        <v>2227</v>
      </c>
      <c r="DO139" s="12">
        <v>0</v>
      </c>
      <c r="DP139" s="12"/>
      <c r="DQ139" s="12">
        <v>0</v>
      </c>
      <c r="DR139" s="5"/>
      <c r="DS139" s="5">
        <v>0</v>
      </c>
      <c r="DT139" s="346"/>
      <c r="DV139" s="5">
        <f t="shared" si="4"/>
        <v>0</v>
      </c>
      <c r="DW139" s="5">
        <f t="shared" si="5"/>
        <v>1</v>
      </c>
      <c r="DX139" s="362"/>
    </row>
    <row r="140" spans="1:130" s="133" customFormat="1" ht="37.5" hidden="1" customHeight="1" x14ac:dyDescent="0.25">
      <c r="A140" s="12">
        <f>ROW()-23</f>
        <v>117</v>
      </c>
      <c r="B140" s="12">
        <f>COUNTIF($E$24:E140,E140)</f>
        <v>7</v>
      </c>
      <c r="C140" s="18" t="s">
        <v>322</v>
      </c>
      <c r="D140" s="12" t="str">
        <f>VLOOKUP(C140,'[1]XET CUOI NAM'!$D$9:$E$332,2,0)</f>
        <v>01010023</v>
      </c>
      <c r="E140" s="12" t="s">
        <v>392</v>
      </c>
      <c r="F140" s="12" t="s">
        <v>378</v>
      </c>
      <c r="G140" s="49"/>
      <c r="H140" s="46"/>
      <c r="I140" s="46"/>
      <c r="J140" s="3"/>
      <c r="K140" s="46"/>
      <c r="L140" s="46"/>
      <c r="M140" s="49"/>
      <c r="N140" s="46"/>
      <c r="O140" s="46"/>
      <c r="P140" s="3"/>
      <c r="Q140" s="46"/>
      <c r="R140" s="46"/>
      <c r="S140" s="49"/>
      <c r="T140" s="46">
        <v>0</v>
      </c>
      <c r="U140" s="46"/>
      <c r="V140" s="46">
        <v>0</v>
      </c>
      <c r="W140" s="3"/>
      <c r="X140" s="46">
        <v>0</v>
      </c>
      <c r="Y140" s="46"/>
      <c r="Z140" s="49"/>
      <c r="AA140" s="46" t="s">
        <v>2513</v>
      </c>
      <c r="AB140" s="46"/>
      <c r="AC140" s="46" t="s">
        <v>2329</v>
      </c>
      <c r="AD140" s="3"/>
      <c r="AE140" s="46">
        <v>0</v>
      </c>
      <c r="AF140" s="46"/>
      <c r="AG140" s="49"/>
      <c r="AH140" s="46" t="s">
        <v>2513</v>
      </c>
      <c r="AI140" s="46"/>
      <c r="AJ140" s="46" t="s">
        <v>2330</v>
      </c>
      <c r="AK140" s="3"/>
      <c r="AL140" s="46" t="s">
        <v>2514</v>
      </c>
      <c r="AM140" s="46"/>
      <c r="AN140" s="49"/>
      <c r="AO140" s="46" t="s">
        <v>2513</v>
      </c>
      <c r="AP140" s="46"/>
      <c r="AQ140" s="46" t="s">
        <v>2331</v>
      </c>
      <c r="AR140" s="3"/>
      <c r="AS140" s="46">
        <v>0</v>
      </c>
      <c r="AT140" s="46"/>
      <c r="AU140" s="49"/>
      <c r="AV140" s="46" t="s">
        <v>2513</v>
      </c>
      <c r="AW140" s="46"/>
      <c r="AX140" s="46" t="s">
        <v>2332</v>
      </c>
      <c r="AY140" s="3"/>
      <c r="AZ140" s="46" t="s">
        <v>2514</v>
      </c>
      <c r="BA140" s="46"/>
      <c r="BB140" s="38"/>
      <c r="BC140" s="46">
        <v>0</v>
      </c>
      <c r="BD140" s="46"/>
      <c r="BE140" s="3" t="s">
        <v>627</v>
      </c>
      <c r="BF140" s="3"/>
      <c r="BG140" s="46"/>
      <c r="BH140" s="3"/>
      <c r="BI140" s="24"/>
      <c r="BJ140" s="46">
        <v>0</v>
      </c>
      <c r="BK140" s="46"/>
      <c r="BL140" s="3">
        <v>0</v>
      </c>
      <c r="BM140" s="3"/>
      <c r="BN140" s="46"/>
      <c r="BO140" s="3"/>
      <c r="BP140" s="33"/>
      <c r="BQ140" s="46">
        <v>0</v>
      </c>
      <c r="BR140" s="46"/>
      <c r="BS140" s="3" t="s">
        <v>899</v>
      </c>
      <c r="BT140" s="3"/>
      <c r="BU140" s="46"/>
      <c r="BV140" s="46"/>
      <c r="BW140" s="46"/>
      <c r="BX140" s="25"/>
      <c r="BY140" s="46">
        <v>0</v>
      </c>
      <c r="BZ140" s="46"/>
      <c r="CA140" s="3">
        <v>0</v>
      </c>
      <c r="CB140" s="46"/>
      <c r="CC140" s="46"/>
      <c r="CD140" s="46"/>
      <c r="CE140" s="46"/>
      <c r="CF140" s="25"/>
      <c r="CG140" s="46">
        <v>0</v>
      </c>
      <c r="CH140" s="46"/>
      <c r="CI140" s="3">
        <v>0</v>
      </c>
      <c r="CJ140" s="3"/>
      <c r="CK140" s="46"/>
      <c r="CL140" s="46"/>
      <c r="CM140" s="46"/>
      <c r="CN140" s="46"/>
      <c r="CO140" s="46" t="s">
        <v>371</v>
      </c>
      <c r="CP140" s="46"/>
      <c r="CQ140" s="46"/>
      <c r="CR140" s="3">
        <v>0</v>
      </c>
      <c r="CS140" s="46"/>
      <c r="CT140" s="46">
        <v>0</v>
      </c>
      <c r="CU140" s="3"/>
      <c r="CV140" s="12" t="s">
        <v>431</v>
      </c>
      <c r="CW140" s="12">
        <v>0</v>
      </c>
      <c r="CX140" s="12"/>
      <c r="CY140" s="3"/>
      <c r="CZ140" s="12">
        <v>0</v>
      </c>
      <c r="DA140" s="12">
        <v>0</v>
      </c>
      <c r="DB140" s="46"/>
      <c r="DC140" s="12">
        <v>0</v>
      </c>
      <c r="DD140" s="12">
        <v>0</v>
      </c>
      <c r="DE140" s="12" t="s">
        <v>431</v>
      </c>
      <c r="DF140" s="12"/>
      <c r="DG140" s="12"/>
      <c r="DH140" s="3"/>
      <c r="DI140" s="12"/>
      <c r="DJ140" s="12"/>
      <c r="DK140" s="46"/>
      <c r="DL140" s="46"/>
      <c r="DM140" s="46"/>
      <c r="DN140" s="12" t="s">
        <v>2227</v>
      </c>
      <c r="DO140" s="12">
        <v>0</v>
      </c>
      <c r="DP140" s="12"/>
      <c r="DQ140" s="12">
        <v>0</v>
      </c>
      <c r="DR140" s="5"/>
      <c r="DS140" s="5">
        <v>0</v>
      </c>
      <c r="DT140" s="346"/>
      <c r="DV140" s="5">
        <f t="shared" si="4"/>
        <v>2</v>
      </c>
      <c r="DW140" s="5">
        <f t="shared" si="5"/>
        <v>4</v>
      </c>
      <c r="DX140" s="362"/>
      <c r="DZ140" s="377" t="s">
        <v>2527</v>
      </c>
    </row>
    <row r="141" spans="1:130" s="133" customFormat="1" ht="36.75" customHeight="1" x14ac:dyDescent="0.25">
      <c r="A141" s="337">
        <f>IF(C141="","",SUBTOTAL(3,$D$24:D141))</f>
        <v>16</v>
      </c>
      <c r="B141" s="337">
        <f>COUNTIF($E$24:E141,E141)</f>
        <v>8</v>
      </c>
      <c r="C141" s="347" t="s">
        <v>323</v>
      </c>
      <c r="D141" s="12" t="str">
        <f>VLOOKUP(C141,'[1]XET CUOI NAM'!$D$9:$E$332,2,0)</f>
        <v>01010029</v>
      </c>
      <c r="E141" s="12" t="s">
        <v>392</v>
      </c>
      <c r="F141" s="12" t="s">
        <v>378</v>
      </c>
      <c r="G141" s="49"/>
      <c r="H141" s="46"/>
      <c r="I141" s="46"/>
      <c r="J141" s="3"/>
      <c r="K141" s="46"/>
      <c r="L141" s="46"/>
      <c r="M141" s="49"/>
      <c r="N141" s="46"/>
      <c r="O141" s="46"/>
      <c r="P141" s="3"/>
      <c r="Q141" s="46"/>
      <c r="R141" s="46"/>
      <c r="S141" s="49"/>
      <c r="T141" s="46" t="s">
        <v>2513</v>
      </c>
      <c r="U141" s="46"/>
      <c r="V141" s="46" t="s">
        <v>2333</v>
      </c>
      <c r="W141" s="3"/>
      <c r="X141" s="46">
        <v>0</v>
      </c>
      <c r="Y141" s="46"/>
      <c r="Z141" s="49"/>
      <c r="AA141" s="46" t="s">
        <v>2513</v>
      </c>
      <c r="AB141" s="46"/>
      <c r="AC141" s="46" t="s">
        <v>2334</v>
      </c>
      <c r="AD141" s="3"/>
      <c r="AE141" s="46" t="s">
        <v>2514</v>
      </c>
      <c r="AF141" s="46"/>
      <c r="AG141" s="49"/>
      <c r="AH141" s="46" t="s">
        <v>2513</v>
      </c>
      <c r="AI141" s="46"/>
      <c r="AJ141" s="46" t="s">
        <v>2335</v>
      </c>
      <c r="AK141" s="3"/>
      <c r="AL141" s="46">
        <v>0</v>
      </c>
      <c r="AM141" s="46"/>
      <c r="AN141" s="49"/>
      <c r="AO141" s="46" t="s">
        <v>2513</v>
      </c>
      <c r="AP141" s="46"/>
      <c r="AQ141" s="46" t="s">
        <v>2336</v>
      </c>
      <c r="AR141" s="3"/>
      <c r="AS141" s="46" t="s">
        <v>2514</v>
      </c>
      <c r="AT141" s="46"/>
      <c r="AU141" s="49"/>
      <c r="AV141" s="46" t="s">
        <v>2513</v>
      </c>
      <c r="AW141" s="46"/>
      <c r="AX141" s="46" t="s">
        <v>2337</v>
      </c>
      <c r="AY141" s="3"/>
      <c r="AZ141" s="46">
        <v>0</v>
      </c>
      <c r="BA141" s="46"/>
      <c r="BB141" s="30"/>
      <c r="BC141" s="46">
        <v>0</v>
      </c>
      <c r="BD141" s="46"/>
      <c r="BE141" s="3" t="s">
        <v>628</v>
      </c>
      <c r="BF141" s="3"/>
      <c r="BG141" s="46"/>
      <c r="BH141" s="3"/>
      <c r="BI141" s="24"/>
      <c r="BJ141" s="46">
        <v>0</v>
      </c>
      <c r="BK141" s="46"/>
      <c r="BL141" s="3">
        <v>0</v>
      </c>
      <c r="BM141" s="3"/>
      <c r="BN141" s="46"/>
      <c r="BO141" s="3"/>
      <c r="BP141" s="33"/>
      <c r="BQ141" s="46">
        <v>0</v>
      </c>
      <c r="BR141" s="46"/>
      <c r="BS141" s="3" t="s">
        <v>900</v>
      </c>
      <c r="BT141" s="3"/>
      <c r="BU141" s="46"/>
      <c r="BV141" s="46"/>
      <c r="BW141" s="46"/>
      <c r="BX141" s="60"/>
      <c r="BY141" s="46">
        <v>0</v>
      </c>
      <c r="BZ141" s="46">
        <v>0</v>
      </c>
      <c r="CA141" s="3" t="s">
        <v>995</v>
      </c>
      <c r="CB141" s="46"/>
      <c r="CC141" s="46"/>
      <c r="CD141" s="46" t="s">
        <v>346</v>
      </c>
      <c r="CE141" s="46"/>
      <c r="CF141" s="60"/>
      <c r="CG141" s="46">
        <v>0</v>
      </c>
      <c r="CH141" s="46">
        <v>0</v>
      </c>
      <c r="CI141" s="3" t="s">
        <v>1136</v>
      </c>
      <c r="CJ141" s="3"/>
      <c r="CK141" s="46"/>
      <c r="CL141" s="46"/>
      <c r="CM141" s="46"/>
      <c r="CN141" s="46"/>
      <c r="CO141" s="46" t="s">
        <v>371</v>
      </c>
      <c r="CP141" s="46"/>
      <c r="CQ141" s="46"/>
      <c r="CR141" s="3" t="s">
        <v>1294</v>
      </c>
      <c r="CS141" s="46"/>
      <c r="CT141" s="46">
        <v>0</v>
      </c>
      <c r="CU141" s="3"/>
      <c r="CV141" s="12" t="s">
        <v>431</v>
      </c>
      <c r="CW141" s="12">
        <v>0</v>
      </c>
      <c r="CX141" s="12"/>
      <c r="CY141" s="3" t="s">
        <v>1465</v>
      </c>
      <c r="CZ141" s="12">
        <v>0</v>
      </c>
      <c r="DA141" s="12">
        <v>0</v>
      </c>
      <c r="DB141" s="46"/>
      <c r="DC141" s="12">
        <v>0</v>
      </c>
      <c r="DD141" s="12">
        <v>0</v>
      </c>
      <c r="DE141" s="12" t="s">
        <v>431</v>
      </c>
      <c r="DF141" s="12"/>
      <c r="DG141" s="12"/>
      <c r="DH141" s="3" t="s">
        <v>1659</v>
      </c>
      <c r="DI141" s="12"/>
      <c r="DJ141" s="12"/>
      <c r="DK141" s="46"/>
      <c r="DL141" s="46"/>
      <c r="DM141" s="46"/>
      <c r="DN141" s="12" t="s">
        <v>2227</v>
      </c>
      <c r="DO141" s="12">
        <v>0</v>
      </c>
      <c r="DP141" s="12"/>
      <c r="DQ141" s="12"/>
      <c r="DR141" s="17" t="s">
        <v>2098</v>
      </c>
      <c r="DS141" s="5">
        <v>0</v>
      </c>
      <c r="DT141" s="346"/>
      <c r="DV141" s="5">
        <f t="shared" si="4"/>
        <v>2</v>
      </c>
      <c r="DW141" s="5">
        <f t="shared" si="5"/>
        <v>5</v>
      </c>
      <c r="DX141" s="362" t="s">
        <v>315</v>
      </c>
      <c r="DZ141" s="377" t="s">
        <v>2530</v>
      </c>
    </row>
    <row r="142" spans="1:130" s="133" customFormat="1" ht="30" hidden="1" customHeight="1" x14ac:dyDescent="0.25">
      <c r="A142" s="12">
        <f>IF(C142="","",SUBTOTAL(3,$D$24:D142))</f>
        <v>16</v>
      </c>
      <c r="B142" s="12">
        <f>COUNTIF($E$24:E142,E142)</f>
        <v>9</v>
      </c>
      <c r="C142" s="18" t="s">
        <v>63</v>
      </c>
      <c r="D142" s="12" t="str">
        <f>VLOOKUP(C142,'[1]XET CUOI NAM'!$D$9:$E$332,2,0)</f>
        <v>01010024</v>
      </c>
      <c r="E142" s="12" t="s">
        <v>392</v>
      </c>
      <c r="F142" s="12" t="s">
        <v>378</v>
      </c>
      <c r="G142" s="49"/>
      <c r="H142" s="46"/>
      <c r="I142" s="46"/>
      <c r="J142" s="3"/>
      <c r="K142" s="46"/>
      <c r="L142" s="46"/>
      <c r="M142" s="49"/>
      <c r="N142" s="46"/>
      <c r="O142" s="46"/>
      <c r="P142" s="3"/>
      <c r="Q142" s="46"/>
      <c r="R142" s="46"/>
      <c r="S142" s="49"/>
      <c r="T142" s="46" t="s">
        <v>2513</v>
      </c>
      <c r="U142" s="46"/>
      <c r="V142" s="46" t="s">
        <v>2338</v>
      </c>
      <c r="W142" s="3"/>
      <c r="X142" s="46">
        <v>0</v>
      </c>
      <c r="Y142" s="46"/>
      <c r="Z142" s="49"/>
      <c r="AA142" s="46">
        <v>0</v>
      </c>
      <c r="AB142" s="46"/>
      <c r="AC142" s="46" t="s">
        <v>2339</v>
      </c>
      <c r="AD142" s="3"/>
      <c r="AE142" s="46">
        <v>0</v>
      </c>
      <c r="AF142" s="46"/>
      <c r="AG142" s="49"/>
      <c r="AH142" s="46" t="s">
        <v>2513</v>
      </c>
      <c r="AI142" s="46"/>
      <c r="AJ142" s="46" t="s">
        <v>2339</v>
      </c>
      <c r="AK142" s="3"/>
      <c r="AL142" s="46">
        <v>0</v>
      </c>
      <c r="AM142" s="46"/>
      <c r="AN142" s="49"/>
      <c r="AO142" s="46">
        <v>0</v>
      </c>
      <c r="AP142" s="46"/>
      <c r="AQ142" s="46">
        <v>0</v>
      </c>
      <c r="AR142" s="3"/>
      <c r="AS142" s="46">
        <v>0</v>
      </c>
      <c r="AT142" s="46"/>
      <c r="AU142" s="49"/>
      <c r="AV142" s="46">
        <v>0</v>
      </c>
      <c r="AW142" s="46"/>
      <c r="AX142" s="46" t="s">
        <v>2340</v>
      </c>
      <c r="AY142" s="3"/>
      <c r="AZ142" s="46">
        <v>0</v>
      </c>
      <c r="BA142" s="46"/>
      <c r="BB142" s="30"/>
      <c r="BC142" s="46">
        <v>0</v>
      </c>
      <c r="BD142" s="46"/>
      <c r="BE142" s="3" t="s">
        <v>629</v>
      </c>
      <c r="BF142" s="3"/>
      <c r="BG142" s="46"/>
      <c r="BH142" s="3"/>
      <c r="BI142" s="24"/>
      <c r="BJ142" s="46">
        <v>0</v>
      </c>
      <c r="BK142" s="46"/>
      <c r="BL142" s="3" t="s">
        <v>804</v>
      </c>
      <c r="BM142" s="3"/>
      <c r="BN142" s="46"/>
      <c r="BO142" s="3"/>
      <c r="BP142" s="33"/>
      <c r="BQ142" s="46">
        <v>0</v>
      </c>
      <c r="BR142" s="46"/>
      <c r="BS142" s="3">
        <v>0</v>
      </c>
      <c r="BT142" s="3"/>
      <c r="BU142" s="46"/>
      <c r="BV142" s="46"/>
      <c r="BW142" s="46"/>
      <c r="BX142" s="60"/>
      <c r="BY142" s="46">
        <v>0</v>
      </c>
      <c r="BZ142" s="46"/>
      <c r="CA142" s="3">
        <v>0</v>
      </c>
      <c r="CB142" s="46"/>
      <c r="CC142" s="46"/>
      <c r="CD142" s="46"/>
      <c r="CE142" s="46"/>
      <c r="CF142" s="60"/>
      <c r="CG142" s="46">
        <v>0</v>
      </c>
      <c r="CH142" s="46"/>
      <c r="CI142" s="3" t="s">
        <v>1137</v>
      </c>
      <c r="CJ142" s="3"/>
      <c r="CK142" s="46"/>
      <c r="CL142" s="46"/>
      <c r="CM142" s="46"/>
      <c r="CN142" s="46"/>
      <c r="CO142" s="46" t="s">
        <v>371</v>
      </c>
      <c r="CP142" s="46"/>
      <c r="CQ142" s="46"/>
      <c r="CR142" s="3" t="s">
        <v>1295</v>
      </c>
      <c r="CS142" s="46"/>
      <c r="CT142" s="46">
        <v>0</v>
      </c>
      <c r="CU142" s="3"/>
      <c r="CV142" s="12" t="s">
        <v>431</v>
      </c>
      <c r="CW142" s="12">
        <v>0</v>
      </c>
      <c r="CX142" s="12" t="s">
        <v>315</v>
      </c>
      <c r="CY142" s="3" t="s">
        <v>1466</v>
      </c>
      <c r="CZ142" s="12">
        <v>0</v>
      </c>
      <c r="DA142" s="12">
        <v>0</v>
      </c>
      <c r="DB142" s="46"/>
      <c r="DC142" s="12">
        <v>0</v>
      </c>
      <c r="DD142" s="12">
        <v>0</v>
      </c>
      <c r="DE142" s="12" t="s">
        <v>431</v>
      </c>
      <c r="DF142" s="12"/>
      <c r="DG142" s="12"/>
      <c r="DH142" s="3" t="s">
        <v>1660</v>
      </c>
      <c r="DI142" s="12"/>
      <c r="DJ142" s="12"/>
      <c r="DK142" s="46"/>
      <c r="DL142" s="46"/>
      <c r="DM142" s="46"/>
      <c r="DN142" s="12" t="s">
        <v>2227</v>
      </c>
      <c r="DO142" s="12">
        <v>0</v>
      </c>
      <c r="DP142" s="12"/>
      <c r="DQ142" s="12"/>
      <c r="DR142" s="17" t="s">
        <v>2099</v>
      </c>
      <c r="DS142" s="5">
        <v>0</v>
      </c>
      <c r="DT142" s="346"/>
      <c r="DV142" s="5">
        <f t="shared" si="4"/>
        <v>0</v>
      </c>
      <c r="DW142" s="5">
        <f t="shared" si="5"/>
        <v>2</v>
      </c>
      <c r="DX142" s="362"/>
    </row>
    <row r="143" spans="1:130" s="133" customFormat="1" ht="30" hidden="1" customHeight="1" x14ac:dyDescent="0.25">
      <c r="A143" s="12">
        <f t="shared" ref="A143:A148" si="8">ROW()-23</f>
        <v>120</v>
      </c>
      <c r="B143" s="12">
        <f>COUNTIF($E$24:E143,E143)</f>
        <v>10</v>
      </c>
      <c r="C143" s="18" t="s">
        <v>64</v>
      </c>
      <c r="D143" s="12" t="str">
        <f>VLOOKUP(C143,'[1]XET CUOI NAM'!$D$9:$E$332,2,0)</f>
        <v>01010017</v>
      </c>
      <c r="E143" s="12" t="s">
        <v>392</v>
      </c>
      <c r="F143" s="12" t="s">
        <v>378</v>
      </c>
      <c r="G143" s="49"/>
      <c r="H143" s="46"/>
      <c r="I143" s="46"/>
      <c r="J143" s="3"/>
      <c r="K143" s="46"/>
      <c r="L143" s="46"/>
      <c r="M143" s="49"/>
      <c r="N143" s="46" t="s">
        <v>2513</v>
      </c>
      <c r="O143" s="46"/>
      <c r="P143" s="3"/>
      <c r="Q143" s="46"/>
      <c r="R143" s="46"/>
      <c r="S143" s="49"/>
      <c r="T143" s="46" t="s">
        <v>2513</v>
      </c>
      <c r="U143" s="46"/>
      <c r="V143" s="46" t="s">
        <v>2341</v>
      </c>
      <c r="W143" s="3"/>
      <c r="X143" s="307" t="s">
        <v>2514</v>
      </c>
      <c r="Y143" s="46"/>
      <c r="Z143" s="49"/>
      <c r="AA143" s="46">
        <v>0</v>
      </c>
      <c r="AB143" s="46"/>
      <c r="AC143" s="46" t="s">
        <v>2342</v>
      </c>
      <c r="AD143" s="3"/>
      <c r="AE143" s="46">
        <v>0</v>
      </c>
      <c r="AF143" s="46"/>
      <c r="AG143" s="49"/>
      <c r="AH143" s="46">
        <v>0</v>
      </c>
      <c r="AI143" s="46"/>
      <c r="AJ143" s="46" t="s">
        <v>2343</v>
      </c>
      <c r="AK143" s="3"/>
      <c r="AL143" s="46">
        <v>0</v>
      </c>
      <c r="AM143" s="46"/>
      <c r="AN143" s="49"/>
      <c r="AO143" s="46">
        <v>0</v>
      </c>
      <c r="AP143" s="46"/>
      <c r="AQ143" s="46">
        <v>0</v>
      </c>
      <c r="AR143" s="3"/>
      <c r="AS143" s="46">
        <v>0</v>
      </c>
      <c r="AT143" s="46"/>
      <c r="AU143" s="49"/>
      <c r="AV143" s="46">
        <v>0</v>
      </c>
      <c r="AW143" s="46"/>
      <c r="AX143" s="46">
        <v>0</v>
      </c>
      <c r="AY143" s="3"/>
      <c r="AZ143" s="46">
        <v>0</v>
      </c>
      <c r="BA143" s="46"/>
      <c r="BB143" s="30"/>
      <c r="BC143" s="46">
        <v>0</v>
      </c>
      <c r="BD143" s="46"/>
      <c r="BE143" s="3" t="s">
        <v>630</v>
      </c>
      <c r="BF143" s="3"/>
      <c r="BG143" s="46"/>
      <c r="BH143" s="3"/>
      <c r="BI143" s="24"/>
      <c r="BJ143" s="46">
        <v>0</v>
      </c>
      <c r="BK143" s="46"/>
      <c r="BL143" s="3">
        <v>0</v>
      </c>
      <c r="BM143" s="3"/>
      <c r="BN143" s="46"/>
      <c r="BO143" s="3"/>
      <c r="BP143" s="33"/>
      <c r="BQ143" s="46">
        <v>0</v>
      </c>
      <c r="BR143" s="46"/>
      <c r="BS143" s="3">
        <v>0</v>
      </c>
      <c r="BT143" s="3"/>
      <c r="BU143" s="46"/>
      <c r="BV143" s="46"/>
      <c r="BW143" s="46"/>
      <c r="BX143" s="60"/>
      <c r="BY143" s="46">
        <v>0</v>
      </c>
      <c r="BZ143" s="46"/>
      <c r="CA143" s="3">
        <v>0</v>
      </c>
      <c r="CB143" s="46"/>
      <c r="CC143" s="46"/>
      <c r="CD143" s="46"/>
      <c r="CE143" s="46"/>
      <c r="CF143" s="60"/>
      <c r="CG143" s="46">
        <v>0</v>
      </c>
      <c r="CH143" s="46"/>
      <c r="CI143" s="3">
        <v>0</v>
      </c>
      <c r="CJ143" s="3"/>
      <c r="CK143" s="46"/>
      <c r="CL143" s="46"/>
      <c r="CM143" s="46"/>
      <c r="CN143" s="46"/>
      <c r="CO143" s="46" t="s">
        <v>371</v>
      </c>
      <c r="CP143" s="46"/>
      <c r="CQ143" s="46"/>
      <c r="CR143" s="3">
        <v>0</v>
      </c>
      <c r="CS143" s="46"/>
      <c r="CT143" s="46">
        <v>0</v>
      </c>
      <c r="CU143" s="3"/>
      <c r="CV143" s="12" t="s">
        <v>431</v>
      </c>
      <c r="CW143" s="12">
        <v>0</v>
      </c>
      <c r="CX143" s="12"/>
      <c r="CY143" s="3"/>
      <c r="CZ143" s="12">
        <v>0</v>
      </c>
      <c r="DA143" s="12">
        <v>0</v>
      </c>
      <c r="DB143" s="46"/>
      <c r="DC143" s="12">
        <v>0</v>
      </c>
      <c r="DD143" s="12" t="s">
        <v>315</v>
      </c>
      <c r="DE143" s="12" t="s">
        <v>431</v>
      </c>
      <c r="DF143" s="12"/>
      <c r="DG143" s="12"/>
      <c r="DH143" s="3"/>
      <c r="DI143" s="12"/>
      <c r="DJ143" s="12"/>
      <c r="DK143" s="46"/>
      <c r="DL143" s="46"/>
      <c r="DM143" s="46"/>
      <c r="DN143" s="12" t="s">
        <v>2227</v>
      </c>
      <c r="DO143" s="12">
        <v>0</v>
      </c>
      <c r="DP143" s="12"/>
      <c r="DQ143" s="12">
        <v>0</v>
      </c>
      <c r="DR143" s="5"/>
      <c r="DS143" s="5">
        <v>0</v>
      </c>
      <c r="DT143" s="346"/>
      <c r="DV143" s="5">
        <f t="shared" si="4"/>
        <v>1</v>
      </c>
      <c r="DW143" s="5">
        <f t="shared" si="5"/>
        <v>2</v>
      </c>
      <c r="DX143" s="362"/>
    </row>
    <row r="144" spans="1:130" s="133" customFormat="1" ht="30" hidden="1" customHeight="1" x14ac:dyDescent="0.25">
      <c r="A144" s="12">
        <f t="shared" si="8"/>
        <v>121</v>
      </c>
      <c r="B144" s="12">
        <f>COUNTIF($E$24:E144,E144)</f>
        <v>11</v>
      </c>
      <c r="C144" s="18" t="s">
        <v>65</v>
      </c>
      <c r="D144" s="12" t="str">
        <f>VLOOKUP(C144,'[1]XET CUOI NAM'!$D$9:$E$332,2,0)</f>
        <v>01022048</v>
      </c>
      <c r="E144" s="12" t="s">
        <v>392</v>
      </c>
      <c r="F144" s="12" t="s">
        <v>378</v>
      </c>
      <c r="G144" s="49"/>
      <c r="H144" s="46"/>
      <c r="I144" s="46"/>
      <c r="J144" s="3"/>
      <c r="K144" s="46"/>
      <c r="L144" s="46"/>
      <c r="M144" s="49"/>
      <c r="N144" s="46"/>
      <c r="O144" s="46"/>
      <c r="P144" s="3"/>
      <c r="Q144" s="46"/>
      <c r="R144" s="46"/>
      <c r="S144" s="49"/>
      <c r="T144" s="46">
        <v>0</v>
      </c>
      <c r="U144" s="46"/>
      <c r="V144" s="46">
        <v>0</v>
      </c>
      <c r="W144" s="3"/>
      <c r="X144" s="46">
        <v>0</v>
      </c>
      <c r="Y144" s="46"/>
      <c r="Z144" s="49"/>
      <c r="AA144" s="46">
        <v>0</v>
      </c>
      <c r="AB144" s="46"/>
      <c r="AC144" s="46">
        <v>0</v>
      </c>
      <c r="AD144" s="3"/>
      <c r="AE144" s="46">
        <v>0</v>
      </c>
      <c r="AF144" s="46"/>
      <c r="AG144" s="49"/>
      <c r="AH144" s="46">
        <v>0</v>
      </c>
      <c r="AI144" s="46"/>
      <c r="AJ144" s="46">
        <v>0</v>
      </c>
      <c r="AK144" s="3"/>
      <c r="AL144" s="46">
        <v>0</v>
      </c>
      <c r="AM144" s="46"/>
      <c r="AN144" s="49"/>
      <c r="AO144" s="46">
        <v>0</v>
      </c>
      <c r="AP144" s="46"/>
      <c r="AQ144" s="46">
        <v>0</v>
      </c>
      <c r="AR144" s="3"/>
      <c r="AS144" s="46">
        <v>0</v>
      </c>
      <c r="AT144" s="46"/>
      <c r="AU144" s="49"/>
      <c r="AV144" s="46">
        <v>0</v>
      </c>
      <c r="AW144" s="46"/>
      <c r="AX144" s="46">
        <v>0</v>
      </c>
      <c r="AY144" s="3"/>
      <c r="AZ144" s="46">
        <v>0</v>
      </c>
      <c r="BA144" s="46"/>
      <c r="BB144" s="38"/>
      <c r="BC144" s="46">
        <v>0</v>
      </c>
      <c r="BD144" s="46"/>
      <c r="BE144" s="3" t="s">
        <v>631</v>
      </c>
      <c r="BF144" s="3"/>
      <c r="BG144" s="46"/>
      <c r="BH144" s="3"/>
      <c r="BI144" s="24"/>
      <c r="BJ144" s="46">
        <v>0</v>
      </c>
      <c r="BK144" s="46"/>
      <c r="BL144" s="3">
        <v>0</v>
      </c>
      <c r="BM144" s="3"/>
      <c r="BN144" s="46"/>
      <c r="BO144" s="3"/>
      <c r="BP144" s="33"/>
      <c r="BQ144" s="46">
        <v>0</v>
      </c>
      <c r="BR144" s="46"/>
      <c r="BS144" s="3">
        <v>0</v>
      </c>
      <c r="BT144" s="3"/>
      <c r="BU144" s="46"/>
      <c r="BV144" s="46"/>
      <c r="BW144" s="46"/>
      <c r="BX144" s="60"/>
      <c r="BY144" s="46">
        <v>0</v>
      </c>
      <c r="BZ144" s="46"/>
      <c r="CA144" s="3" t="s">
        <v>996</v>
      </c>
      <c r="CB144" s="46"/>
      <c r="CC144" s="46"/>
      <c r="CD144" s="46"/>
      <c r="CE144" s="46"/>
      <c r="CF144" s="60"/>
      <c r="CG144" s="46">
        <v>0</v>
      </c>
      <c r="CH144" s="46"/>
      <c r="CI144" s="3">
        <v>0</v>
      </c>
      <c r="CJ144" s="3"/>
      <c r="CK144" s="46"/>
      <c r="CL144" s="46"/>
      <c r="CM144" s="46"/>
      <c r="CN144" s="46"/>
      <c r="CO144" s="46" t="s">
        <v>371</v>
      </c>
      <c r="CP144" s="46"/>
      <c r="CQ144" s="46"/>
      <c r="CR144" s="3">
        <v>0</v>
      </c>
      <c r="CS144" s="46"/>
      <c r="CT144" s="46">
        <v>0</v>
      </c>
      <c r="CU144" s="3"/>
      <c r="CV144" s="12" t="s">
        <v>431</v>
      </c>
      <c r="CW144" s="12">
        <v>0</v>
      </c>
      <c r="CX144" s="12"/>
      <c r="CY144" s="3"/>
      <c r="CZ144" s="12">
        <v>0</v>
      </c>
      <c r="DA144" s="12">
        <v>0</v>
      </c>
      <c r="DB144" s="46"/>
      <c r="DC144" s="12">
        <v>0</v>
      </c>
      <c r="DD144" s="12">
        <v>0</v>
      </c>
      <c r="DE144" s="12" t="s">
        <v>431</v>
      </c>
      <c r="DF144" s="12"/>
      <c r="DG144" s="12"/>
      <c r="DH144" s="3"/>
      <c r="DI144" s="12"/>
      <c r="DJ144" s="12"/>
      <c r="DK144" s="46"/>
      <c r="DL144" s="46"/>
      <c r="DM144" s="46"/>
      <c r="DN144" s="12" t="s">
        <v>2227</v>
      </c>
      <c r="DO144" s="12">
        <v>0</v>
      </c>
      <c r="DP144" s="12"/>
      <c r="DQ144" s="12">
        <v>0</v>
      </c>
      <c r="DR144" s="5"/>
      <c r="DS144" s="5">
        <v>0</v>
      </c>
      <c r="DT144" s="346"/>
      <c r="DV144" s="5">
        <f t="shared" si="4"/>
        <v>0</v>
      </c>
      <c r="DW144" s="5">
        <f t="shared" si="5"/>
        <v>0</v>
      </c>
      <c r="DX144" s="362"/>
    </row>
    <row r="145" spans="1:130" s="133" customFormat="1" ht="30" hidden="1" customHeight="1" x14ac:dyDescent="0.25">
      <c r="A145" s="12">
        <f t="shared" si="8"/>
        <v>122</v>
      </c>
      <c r="B145" s="12">
        <f>COUNTIF($E$24:E145,E145)</f>
        <v>12</v>
      </c>
      <c r="C145" s="18" t="s">
        <v>76</v>
      </c>
      <c r="D145" s="12" t="str">
        <f>VLOOKUP(C145,'[1]XET CUOI NAM'!$D$9:$E$332,2,0)</f>
        <v>01010033</v>
      </c>
      <c r="E145" s="12" t="s">
        <v>392</v>
      </c>
      <c r="F145" s="12" t="s">
        <v>378</v>
      </c>
      <c r="G145" s="49"/>
      <c r="H145" s="46"/>
      <c r="I145" s="46"/>
      <c r="J145" s="3"/>
      <c r="K145" s="46"/>
      <c r="L145" s="46"/>
      <c r="M145" s="49"/>
      <c r="N145" s="46"/>
      <c r="O145" s="46"/>
      <c r="P145" s="3"/>
      <c r="Q145" s="46"/>
      <c r="R145" s="46"/>
      <c r="S145" s="49"/>
      <c r="T145" s="46">
        <v>0</v>
      </c>
      <c r="U145" s="46"/>
      <c r="V145" s="46">
        <v>0</v>
      </c>
      <c r="W145" s="3"/>
      <c r="X145" s="46">
        <v>0</v>
      </c>
      <c r="Y145" s="46"/>
      <c r="Z145" s="49"/>
      <c r="AA145" s="46">
        <v>0</v>
      </c>
      <c r="AB145" s="46"/>
      <c r="AC145" s="46">
        <v>0</v>
      </c>
      <c r="AD145" s="3"/>
      <c r="AE145" s="46">
        <v>0</v>
      </c>
      <c r="AF145" s="46"/>
      <c r="AG145" s="49"/>
      <c r="AH145" s="46">
        <v>0</v>
      </c>
      <c r="AI145" s="46"/>
      <c r="AJ145" s="46">
        <v>0</v>
      </c>
      <c r="AK145" s="3"/>
      <c r="AL145" s="46">
        <v>0</v>
      </c>
      <c r="AM145" s="46"/>
      <c r="AN145" s="49"/>
      <c r="AO145" s="46">
        <v>0</v>
      </c>
      <c r="AP145" s="46"/>
      <c r="AQ145" s="46">
        <v>0</v>
      </c>
      <c r="AR145" s="3"/>
      <c r="AS145" s="46">
        <v>0</v>
      </c>
      <c r="AT145" s="46"/>
      <c r="AU145" s="49"/>
      <c r="AV145" s="46">
        <v>0</v>
      </c>
      <c r="AW145" s="46"/>
      <c r="AX145" s="46">
        <v>0</v>
      </c>
      <c r="AY145" s="3"/>
      <c r="AZ145" s="46">
        <v>0</v>
      </c>
      <c r="BA145" s="46"/>
      <c r="BB145" s="38"/>
      <c r="BC145" s="46">
        <v>0</v>
      </c>
      <c r="BD145" s="46"/>
      <c r="BE145" s="3" t="s">
        <v>641</v>
      </c>
      <c r="BF145" s="3"/>
      <c r="BG145" s="46"/>
      <c r="BH145" s="3"/>
      <c r="BI145" s="24"/>
      <c r="BJ145" s="46">
        <v>0</v>
      </c>
      <c r="BK145" s="46"/>
      <c r="BL145" s="3">
        <v>0</v>
      </c>
      <c r="BM145" s="3"/>
      <c r="BN145" s="46"/>
      <c r="BO145" s="3"/>
      <c r="BP145" s="33"/>
      <c r="BQ145" s="46">
        <v>0</v>
      </c>
      <c r="BR145" s="46"/>
      <c r="BS145" s="3">
        <v>0</v>
      </c>
      <c r="BT145" s="3"/>
      <c r="BU145" s="46"/>
      <c r="BV145" s="46"/>
      <c r="BW145" s="46"/>
      <c r="BX145" s="60"/>
      <c r="BY145" s="46">
        <v>0</v>
      </c>
      <c r="BZ145" s="46"/>
      <c r="CA145" s="3">
        <v>0</v>
      </c>
      <c r="CB145" s="46"/>
      <c r="CC145" s="46"/>
      <c r="CD145" s="46"/>
      <c r="CE145" s="46"/>
      <c r="CF145" s="60"/>
      <c r="CG145" s="46">
        <v>0</v>
      </c>
      <c r="CH145" s="46"/>
      <c r="CI145" s="3">
        <v>0</v>
      </c>
      <c r="CJ145" s="3"/>
      <c r="CK145" s="46"/>
      <c r="CL145" s="46"/>
      <c r="CM145" s="46"/>
      <c r="CN145" s="46"/>
      <c r="CO145" s="46" t="s">
        <v>431</v>
      </c>
      <c r="CP145" s="46"/>
      <c r="CQ145" s="46"/>
      <c r="CR145" s="3">
        <v>0</v>
      </c>
      <c r="CS145" s="46"/>
      <c r="CT145" s="46">
        <v>0</v>
      </c>
      <c r="CU145" s="3"/>
      <c r="CV145" s="12" t="s">
        <v>431</v>
      </c>
      <c r="CW145" s="12">
        <v>0</v>
      </c>
      <c r="CX145" s="12"/>
      <c r="CY145" s="3"/>
      <c r="CZ145" s="12">
        <v>0</v>
      </c>
      <c r="DA145" s="12">
        <v>0</v>
      </c>
      <c r="DB145" s="46"/>
      <c r="DC145" s="12">
        <v>0</v>
      </c>
      <c r="DD145" s="12">
        <v>0</v>
      </c>
      <c r="DE145" s="12" t="s">
        <v>431</v>
      </c>
      <c r="DF145" s="12"/>
      <c r="DG145" s="12"/>
      <c r="DH145" s="3"/>
      <c r="DI145" s="12"/>
      <c r="DJ145" s="12"/>
      <c r="DK145" s="46"/>
      <c r="DL145" s="46"/>
      <c r="DM145" s="46"/>
      <c r="DN145" s="12" t="s">
        <v>2227</v>
      </c>
      <c r="DO145" s="12">
        <v>0</v>
      </c>
      <c r="DP145" s="12"/>
      <c r="DQ145" s="12">
        <v>0</v>
      </c>
      <c r="DR145" s="5"/>
      <c r="DS145" s="5">
        <v>0</v>
      </c>
      <c r="DT145" s="346"/>
      <c r="DV145" s="5">
        <f t="shared" si="4"/>
        <v>0</v>
      </c>
      <c r="DW145" s="5">
        <f t="shared" si="5"/>
        <v>0</v>
      </c>
      <c r="DX145" s="362"/>
    </row>
    <row r="146" spans="1:130" s="133" customFormat="1" ht="30" hidden="1" customHeight="1" x14ac:dyDescent="0.25">
      <c r="A146" s="12">
        <f t="shared" si="8"/>
        <v>123</v>
      </c>
      <c r="B146" s="12">
        <f>COUNTIF($E$24:E146,E146)</f>
        <v>13</v>
      </c>
      <c r="C146" s="18" t="s">
        <v>77</v>
      </c>
      <c r="D146" s="12" t="str">
        <f>VLOOKUP(C146,'[1]XET CUOI NAM'!$D$9:$E$332,2,0)</f>
        <v>01010037</v>
      </c>
      <c r="E146" s="12" t="s">
        <v>392</v>
      </c>
      <c r="F146" s="12" t="s">
        <v>378</v>
      </c>
      <c r="G146" s="49"/>
      <c r="H146" s="46"/>
      <c r="I146" s="46"/>
      <c r="J146" s="3"/>
      <c r="K146" s="46"/>
      <c r="L146" s="46"/>
      <c r="M146" s="49"/>
      <c r="N146" s="46"/>
      <c r="O146" s="46"/>
      <c r="P146" s="3"/>
      <c r="Q146" s="46"/>
      <c r="R146" s="46"/>
      <c r="S146" s="49"/>
      <c r="T146" s="46">
        <v>0</v>
      </c>
      <c r="U146" s="46"/>
      <c r="V146" s="46">
        <v>0</v>
      </c>
      <c r="W146" s="3"/>
      <c r="X146" s="46">
        <v>0</v>
      </c>
      <c r="Y146" s="46"/>
      <c r="Z146" s="49"/>
      <c r="AA146" s="46">
        <v>0</v>
      </c>
      <c r="AB146" s="46"/>
      <c r="AC146" s="46">
        <v>0</v>
      </c>
      <c r="AD146" s="3"/>
      <c r="AE146" s="46">
        <v>0</v>
      </c>
      <c r="AF146" s="46"/>
      <c r="AG146" s="49"/>
      <c r="AH146" s="46">
        <v>0</v>
      </c>
      <c r="AI146" s="46"/>
      <c r="AJ146" s="46">
        <v>0</v>
      </c>
      <c r="AK146" s="3"/>
      <c r="AL146" s="46">
        <v>0</v>
      </c>
      <c r="AM146" s="46"/>
      <c r="AN146" s="49"/>
      <c r="AO146" s="46">
        <v>0</v>
      </c>
      <c r="AP146" s="46"/>
      <c r="AQ146" s="46">
        <v>0</v>
      </c>
      <c r="AR146" s="3"/>
      <c r="AS146" s="46">
        <v>0</v>
      </c>
      <c r="AT146" s="46"/>
      <c r="AU146" s="49"/>
      <c r="AV146" s="46">
        <v>0</v>
      </c>
      <c r="AW146" s="46"/>
      <c r="AX146" s="46" t="s">
        <v>2323</v>
      </c>
      <c r="AY146" s="3"/>
      <c r="AZ146" s="46">
        <v>0</v>
      </c>
      <c r="BA146" s="46"/>
      <c r="BB146" s="30"/>
      <c r="BC146" s="46">
        <v>0</v>
      </c>
      <c r="BD146" s="46"/>
      <c r="BE146" s="3" t="s">
        <v>642</v>
      </c>
      <c r="BF146" s="3"/>
      <c r="BG146" s="46"/>
      <c r="BH146" s="3"/>
      <c r="BI146" s="24"/>
      <c r="BJ146" s="46">
        <v>0</v>
      </c>
      <c r="BK146" s="46"/>
      <c r="BL146" s="3" t="s">
        <v>807</v>
      </c>
      <c r="BM146" s="3"/>
      <c r="BN146" s="46"/>
      <c r="BO146" s="3"/>
      <c r="BP146" s="33"/>
      <c r="BQ146" s="46">
        <v>0</v>
      </c>
      <c r="BR146" s="46"/>
      <c r="BS146" s="3" t="s">
        <v>903</v>
      </c>
      <c r="BT146" s="3"/>
      <c r="BU146" s="46"/>
      <c r="BV146" s="46"/>
      <c r="BW146" s="46"/>
      <c r="BX146" s="60"/>
      <c r="BY146" s="46">
        <v>0</v>
      </c>
      <c r="BZ146" s="46"/>
      <c r="CA146" s="3">
        <v>0</v>
      </c>
      <c r="CB146" s="46"/>
      <c r="CC146" s="46"/>
      <c r="CD146" s="46"/>
      <c r="CE146" s="46"/>
      <c r="CF146" s="60"/>
      <c r="CG146" s="46">
        <v>0</v>
      </c>
      <c r="CH146" s="46"/>
      <c r="CI146" s="3" t="s">
        <v>1140</v>
      </c>
      <c r="CJ146" s="3"/>
      <c r="CK146" s="46"/>
      <c r="CL146" s="46"/>
      <c r="CM146" s="46"/>
      <c r="CN146" s="46"/>
      <c r="CO146" s="46" t="s">
        <v>431</v>
      </c>
      <c r="CP146" s="46"/>
      <c r="CQ146" s="46"/>
      <c r="CR146" s="3">
        <v>0</v>
      </c>
      <c r="CS146" s="46"/>
      <c r="CT146" s="46">
        <v>0</v>
      </c>
      <c r="CU146" s="3"/>
      <c r="CV146" s="12" t="s">
        <v>431</v>
      </c>
      <c r="CW146" s="12">
        <v>0</v>
      </c>
      <c r="CX146" s="12"/>
      <c r="CY146" s="3"/>
      <c r="CZ146" s="12">
        <v>0</v>
      </c>
      <c r="DA146" s="12">
        <v>0</v>
      </c>
      <c r="DB146" s="46"/>
      <c r="DC146" s="12">
        <v>0</v>
      </c>
      <c r="DD146" s="12">
        <v>0</v>
      </c>
      <c r="DE146" s="12" t="s">
        <v>431</v>
      </c>
      <c r="DF146" s="12"/>
      <c r="DG146" s="12"/>
      <c r="DH146" s="3"/>
      <c r="DI146" s="12"/>
      <c r="DJ146" s="12"/>
      <c r="DK146" s="46"/>
      <c r="DL146" s="46"/>
      <c r="DM146" s="46"/>
      <c r="DN146" s="12" t="s">
        <v>2227</v>
      </c>
      <c r="DO146" s="12">
        <v>0</v>
      </c>
      <c r="DP146" s="12"/>
      <c r="DQ146" s="12">
        <v>0</v>
      </c>
      <c r="DR146" s="5"/>
      <c r="DS146" s="5">
        <v>0</v>
      </c>
      <c r="DT146" s="346"/>
      <c r="DV146" s="5">
        <f t="shared" si="4"/>
        <v>0</v>
      </c>
      <c r="DW146" s="5">
        <f t="shared" si="5"/>
        <v>0</v>
      </c>
      <c r="DX146" s="362"/>
    </row>
    <row r="147" spans="1:130" s="133" customFormat="1" ht="30" hidden="1" customHeight="1" x14ac:dyDescent="0.25">
      <c r="A147" s="12">
        <f t="shared" si="8"/>
        <v>124</v>
      </c>
      <c r="B147" s="12">
        <f>COUNTIF($E$24:E147,E147)</f>
        <v>14</v>
      </c>
      <c r="C147" s="18" t="s">
        <v>78</v>
      </c>
      <c r="D147" s="12" t="str">
        <f>VLOOKUP(C147,'[1]XET CUOI NAM'!$D$9:$E$332,2,0)</f>
        <v>01010031</v>
      </c>
      <c r="E147" s="12" t="s">
        <v>392</v>
      </c>
      <c r="F147" s="12" t="s">
        <v>378</v>
      </c>
      <c r="G147" s="49"/>
      <c r="H147" s="46"/>
      <c r="I147" s="46"/>
      <c r="J147" s="3"/>
      <c r="K147" s="46"/>
      <c r="L147" s="46"/>
      <c r="M147" s="49"/>
      <c r="N147" s="46"/>
      <c r="O147" s="46"/>
      <c r="P147" s="3"/>
      <c r="Q147" s="46"/>
      <c r="R147" s="46"/>
      <c r="S147" s="49"/>
      <c r="T147" s="46">
        <v>0</v>
      </c>
      <c r="U147" s="46"/>
      <c r="V147" s="46">
        <v>0</v>
      </c>
      <c r="W147" s="3"/>
      <c r="X147" s="46">
        <v>0</v>
      </c>
      <c r="Y147" s="46"/>
      <c r="Z147" s="49"/>
      <c r="AA147" s="46">
        <v>0</v>
      </c>
      <c r="AB147" s="46"/>
      <c r="AC147" s="46">
        <v>0</v>
      </c>
      <c r="AD147" s="3"/>
      <c r="AE147" s="46">
        <v>0</v>
      </c>
      <c r="AF147" s="46"/>
      <c r="AG147" s="49"/>
      <c r="AH147" s="46">
        <v>0</v>
      </c>
      <c r="AI147" s="46"/>
      <c r="AJ147" s="46">
        <v>0</v>
      </c>
      <c r="AK147" s="3"/>
      <c r="AL147" s="46">
        <v>0</v>
      </c>
      <c r="AM147" s="46"/>
      <c r="AN147" s="49"/>
      <c r="AO147" s="46" t="s">
        <v>2513</v>
      </c>
      <c r="AP147" s="46"/>
      <c r="AQ147" s="46" t="s">
        <v>2344</v>
      </c>
      <c r="AR147" s="3"/>
      <c r="AS147" s="46">
        <v>0</v>
      </c>
      <c r="AT147" s="46"/>
      <c r="AU147" s="49"/>
      <c r="AV147" s="46" t="s">
        <v>2513</v>
      </c>
      <c r="AW147" s="46"/>
      <c r="AX147" s="46" t="s">
        <v>2345</v>
      </c>
      <c r="AY147" s="3"/>
      <c r="AZ147" s="46" t="s">
        <v>2514</v>
      </c>
      <c r="BA147" s="46"/>
      <c r="BB147" s="30"/>
      <c r="BC147" s="46">
        <v>0</v>
      </c>
      <c r="BD147" s="46"/>
      <c r="BE147" s="3" t="s">
        <v>643</v>
      </c>
      <c r="BF147" s="3"/>
      <c r="BG147" s="46"/>
      <c r="BH147" s="3"/>
      <c r="BI147" s="24"/>
      <c r="BJ147" s="46">
        <v>0</v>
      </c>
      <c r="BK147" s="46"/>
      <c r="BL147" s="3" t="s">
        <v>808</v>
      </c>
      <c r="BM147" s="3"/>
      <c r="BN147" s="46"/>
      <c r="BO147" s="3"/>
      <c r="BP147" s="33"/>
      <c r="BQ147" s="46">
        <v>0</v>
      </c>
      <c r="BR147" s="46"/>
      <c r="BS147" s="3">
        <v>0</v>
      </c>
      <c r="BT147" s="3"/>
      <c r="BU147" s="46"/>
      <c r="BV147" s="46"/>
      <c r="BW147" s="46"/>
      <c r="BX147" s="60"/>
      <c r="BY147" s="46">
        <v>0</v>
      </c>
      <c r="BZ147" s="46"/>
      <c r="CA147" s="3">
        <v>0</v>
      </c>
      <c r="CB147" s="46"/>
      <c r="CC147" s="46"/>
      <c r="CD147" s="46"/>
      <c r="CE147" s="46"/>
      <c r="CF147" s="60"/>
      <c r="CG147" s="46">
        <v>0</v>
      </c>
      <c r="CH147" s="46"/>
      <c r="CI147" s="3">
        <v>0</v>
      </c>
      <c r="CJ147" s="3"/>
      <c r="CK147" s="46"/>
      <c r="CL147" s="46"/>
      <c r="CM147" s="46"/>
      <c r="CN147" s="46"/>
      <c r="CO147" s="46" t="s">
        <v>371</v>
      </c>
      <c r="CP147" s="46"/>
      <c r="CQ147" s="46"/>
      <c r="CR147" s="3">
        <v>0</v>
      </c>
      <c r="CS147" s="46"/>
      <c r="CT147" s="46">
        <v>0</v>
      </c>
      <c r="CU147" s="3"/>
      <c r="CV147" s="12" t="s">
        <v>431</v>
      </c>
      <c r="CW147" s="12">
        <v>0</v>
      </c>
      <c r="CX147" s="12"/>
      <c r="CY147" s="3"/>
      <c r="CZ147" s="12">
        <v>0</v>
      </c>
      <c r="DA147" s="12">
        <v>0</v>
      </c>
      <c r="DB147" s="46"/>
      <c r="DC147" s="12">
        <v>0</v>
      </c>
      <c r="DD147" s="12">
        <v>0</v>
      </c>
      <c r="DE147" s="12" t="s">
        <v>431</v>
      </c>
      <c r="DF147" s="12"/>
      <c r="DG147" s="12"/>
      <c r="DH147" s="3"/>
      <c r="DI147" s="12"/>
      <c r="DJ147" s="12"/>
      <c r="DK147" s="46"/>
      <c r="DL147" s="46"/>
      <c r="DM147" s="46"/>
      <c r="DN147" s="12" t="s">
        <v>2227</v>
      </c>
      <c r="DO147" s="12">
        <v>0</v>
      </c>
      <c r="DP147" s="12"/>
      <c r="DQ147" s="12">
        <v>0</v>
      </c>
      <c r="DR147" s="5"/>
      <c r="DS147" s="5">
        <v>0</v>
      </c>
      <c r="DT147" s="346"/>
      <c r="DV147" s="5">
        <f t="shared" si="4"/>
        <v>1</v>
      </c>
      <c r="DW147" s="5">
        <f t="shared" si="5"/>
        <v>2</v>
      </c>
      <c r="DX147" s="362"/>
    </row>
    <row r="148" spans="1:130" s="133" customFormat="1" ht="36.75" hidden="1" customHeight="1" x14ac:dyDescent="0.25">
      <c r="A148" s="12">
        <f t="shared" si="8"/>
        <v>125</v>
      </c>
      <c r="B148" s="12">
        <f>COUNTIF($E$24:E148,E148)</f>
        <v>15</v>
      </c>
      <c r="C148" s="17" t="s">
        <v>81</v>
      </c>
      <c r="D148" s="12" t="str">
        <f>VLOOKUP(C148,'[1]XET CUOI NAM'!$D$9:$E$332,2,0)</f>
        <v>01010016</v>
      </c>
      <c r="E148" s="12" t="s">
        <v>392</v>
      </c>
      <c r="F148" s="12" t="s">
        <v>378</v>
      </c>
      <c r="G148" s="49"/>
      <c r="H148" s="46"/>
      <c r="I148" s="46"/>
      <c r="J148" s="3"/>
      <c r="K148" s="46"/>
      <c r="L148" s="46"/>
      <c r="M148" s="49"/>
      <c r="N148" s="46"/>
      <c r="O148" s="46"/>
      <c r="P148" s="3"/>
      <c r="Q148" s="46"/>
      <c r="R148" s="46"/>
      <c r="S148" s="49"/>
      <c r="T148" s="46" t="s">
        <v>2513</v>
      </c>
      <c r="U148" s="46"/>
      <c r="V148" s="46" t="s">
        <v>2346</v>
      </c>
      <c r="W148" s="3"/>
      <c r="X148" s="46">
        <v>0</v>
      </c>
      <c r="Y148" s="46"/>
      <c r="Z148" s="49"/>
      <c r="AA148" s="46" t="s">
        <v>2513</v>
      </c>
      <c r="AB148" s="46"/>
      <c r="AC148" s="46" t="s">
        <v>2347</v>
      </c>
      <c r="AD148" s="3"/>
      <c r="AE148" s="46" t="s">
        <v>2514</v>
      </c>
      <c r="AF148" s="46"/>
      <c r="AG148" s="49"/>
      <c r="AH148" s="46" t="s">
        <v>2513</v>
      </c>
      <c r="AI148" s="46"/>
      <c r="AJ148" s="46" t="s">
        <v>2348</v>
      </c>
      <c r="AK148" s="3"/>
      <c r="AL148" s="46">
        <v>0</v>
      </c>
      <c r="AM148" s="46"/>
      <c r="AN148" s="49"/>
      <c r="AO148" s="46">
        <v>0</v>
      </c>
      <c r="AP148" s="46"/>
      <c r="AQ148" s="46">
        <v>0</v>
      </c>
      <c r="AR148" s="3"/>
      <c r="AS148" s="46">
        <v>0</v>
      </c>
      <c r="AT148" s="46"/>
      <c r="AU148" s="49"/>
      <c r="AV148" s="46">
        <v>0</v>
      </c>
      <c r="AW148" s="46"/>
      <c r="AX148" s="46">
        <v>0</v>
      </c>
      <c r="AY148" s="3"/>
      <c r="AZ148" s="46">
        <v>0</v>
      </c>
      <c r="BA148" s="46"/>
      <c r="BB148" s="30"/>
      <c r="BC148" s="46">
        <v>0</v>
      </c>
      <c r="BD148" s="46"/>
      <c r="BE148" s="3" t="s">
        <v>644</v>
      </c>
      <c r="BF148" s="3"/>
      <c r="BG148" s="46"/>
      <c r="BH148" s="3"/>
      <c r="BI148" s="24"/>
      <c r="BJ148" s="46">
        <v>0</v>
      </c>
      <c r="BK148" s="46"/>
      <c r="BL148" s="3">
        <v>0</v>
      </c>
      <c r="BM148" s="3"/>
      <c r="BN148" s="46"/>
      <c r="BO148" s="3"/>
      <c r="BP148" s="33"/>
      <c r="BQ148" s="46">
        <v>0</v>
      </c>
      <c r="BR148" s="46"/>
      <c r="BS148" s="3">
        <v>0</v>
      </c>
      <c r="BT148" s="3"/>
      <c r="BU148" s="46"/>
      <c r="BV148" s="46"/>
      <c r="BW148" s="46"/>
      <c r="BX148" s="60"/>
      <c r="BY148" s="46">
        <v>0</v>
      </c>
      <c r="BZ148" s="46"/>
      <c r="CA148" s="3">
        <v>0</v>
      </c>
      <c r="CB148" s="46"/>
      <c r="CC148" s="46"/>
      <c r="CD148" s="46"/>
      <c r="CE148" s="46"/>
      <c r="CF148" s="60"/>
      <c r="CG148" s="46">
        <v>0</v>
      </c>
      <c r="CH148" s="46"/>
      <c r="CI148" s="3">
        <v>0</v>
      </c>
      <c r="CJ148" s="3"/>
      <c r="CK148" s="46"/>
      <c r="CL148" s="46"/>
      <c r="CM148" s="46"/>
      <c r="CN148" s="46"/>
      <c r="CO148" s="46" t="s">
        <v>371</v>
      </c>
      <c r="CP148" s="46"/>
      <c r="CQ148" s="46"/>
      <c r="CR148" s="3">
        <v>0</v>
      </c>
      <c r="CS148" s="46"/>
      <c r="CT148" s="46">
        <v>0</v>
      </c>
      <c r="CU148" s="3"/>
      <c r="CV148" s="12" t="s">
        <v>431</v>
      </c>
      <c r="CW148" s="12">
        <v>0</v>
      </c>
      <c r="CX148" s="12"/>
      <c r="CY148" s="3"/>
      <c r="CZ148" s="12">
        <v>0</v>
      </c>
      <c r="DA148" s="12">
        <v>0</v>
      </c>
      <c r="DB148" s="46"/>
      <c r="DC148" s="12">
        <v>0</v>
      </c>
      <c r="DD148" s="12" t="s">
        <v>315</v>
      </c>
      <c r="DE148" s="12" t="s">
        <v>431</v>
      </c>
      <c r="DF148" s="12"/>
      <c r="DG148" s="12"/>
      <c r="DH148" s="3"/>
      <c r="DI148" s="12"/>
      <c r="DJ148" s="12"/>
      <c r="DK148" s="46"/>
      <c r="DL148" s="46"/>
      <c r="DM148" s="46"/>
      <c r="DN148" s="12" t="s">
        <v>2227</v>
      </c>
      <c r="DO148" s="12">
        <v>0</v>
      </c>
      <c r="DP148" s="12"/>
      <c r="DQ148" s="12">
        <v>0</v>
      </c>
      <c r="DR148" s="5"/>
      <c r="DS148" s="5">
        <v>0</v>
      </c>
      <c r="DT148" s="346"/>
      <c r="DV148" s="5">
        <f t="shared" si="4"/>
        <v>1</v>
      </c>
      <c r="DW148" s="5">
        <f t="shared" si="5"/>
        <v>3</v>
      </c>
      <c r="DX148" s="362"/>
      <c r="DZ148" s="377" t="s">
        <v>2531</v>
      </c>
    </row>
    <row r="149" spans="1:130" s="133" customFormat="1" ht="30" hidden="1" customHeight="1" x14ac:dyDescent="0.25">
      <c r="A149" s="12">
        <f>IF(C149="","",SUBTOTAL(3,$D$24:D149))</f>
        <v>16</v>
      </c>
      <c r="B149" s="12">
        <f>COUNTIF($E$24:E149,E149)</f>
        <v>16</v>
      </c>
      <c r="C149" s="17" t="s">
        <v>82</v>
      </c>
      <c r="D149" s="12" t="str">
        <f>VLOOKUP(C149,'[1]XET CUOI NAM'!$D$9:$E$332,2,0)</f>
        <v>01010028</v>
      </c>
      <c r="E149" s="12" t="s">
        <v>392</v>
      </c>
      <c r="F149" s="12" t="s">
        <v>378</v>
      </c>
      <c r="G149" s="49"/>
      <c r="H149" s="46"/>
      <c r="I149" s="46"/>
      <c r="J149" s="3"/>
      <c r="K149" s="46"/>
      <c r="L149" s="46"/>
      <c r="M149" s="49"/>
      <c r="N149" s="46"/>
      <c r="O149" s="46"/>
      <c r="P149" s="3"/>
      <c r="Q149" s="46"/>
      <c r="R149" s="46"/>
      <c r="S149" s="49"/>
      <c r="T149" s="46">
        <v>0</v>
      </c>
      <c r="U149" s="46"/>
      <c r="V149" s="46">
        <v>0</v>
      </c>
      <c r="W149" s="3"/>
      <c r="X149" s="46">
        <v>0</v>
      </c>
      <c r="Y149" s="46"/>
      <c r="Z149" s="49"/>
      <c r="AA149" s="46">
        <v>0</v>
      </c>
      <c r="AB149" s="46"/>
      <c r="AC149" s="46">
        <v>0</v>
      </c>
      <c r="AD149" s="3"/>
      <c r="AE149" s="46">
        <v>0</v>
      </c>
      <c r="AF149" s="46"/>
      <c r="AG149" s="49"/>
      <c r="AH149" s="46">
        <v>0</v>
      </c>
      <c r="AI149" s="46"/>
      <c r="AJ149" s="46">
        <v>0</v>
      </c>
      <c r="AK149" s="3"/>
      <c r="AL149" s="46">
        <v>0</v>
      </c>
      <c r="AM149" s="46"/>
      <c r="AN149" s="49"/>
      <c r="AO149" s="46">
        <v>0</v>
      </c>
      <c r="AP149" s="46"/>
      <c r="AQ149" s="46">
        <v>0</v>
      </c>
      <c r="AR149" s="3"/>
      <c r="AS149" s="46">
        <v>0</v>
      </c>
      <c r="AT149" s="46"/>
      <c r="AU149" s="49"/>
      <c r="AV149" s="46">
        <v>0</v>
      </c>
      <c r="AW149" s="46"/>
      <c r="AX149" s="46">
        <v>0</v>
      </c>
      <c r="AY149" s="3"/>
      <c r="AZ149" s="46">
        <v>0</v>
      </c>
      <c r="BA149" s="46"/>
      <c r="BB149" s="30"/>
      <c r="BC149" s="46">
        <v>0</v>
      </c>
      <c r="BD149" s="46"/>
      <c r="BE149" s="3" t="s">
        <v>645</v>
      </c>
      <c r="BF149" s="3"/>
      <c r="BG149" s="46"/>
      <c r="BH149" s="3"/>
      <c r="BI149" s="24"/>
      <c r="BJ149" s="46">
        <v>0</v>
      </c>
      <c r="BK149" s="46"/>
      <c r="BL149" s="3">
        <v>0</v>
      </c>
      <c r="BM149" s="3"/>
      <c r="BN149" s="46"/>
      <c r="BO149" s="3"/>
      <c r="BP149" s="33"/>
      <c r="BQ149" s="46" t="s">
        <v>2513</v>
      </c>
      <c r="BR149" s="46" t="s">
        <v>315</v>
      </c>
      <c r="BS149" s="3" t="s">
        <v>904</v>
      </c>
      <c r="BT149" s="3"/>
      <c r="BU149" s="46"/>
      <c r="BV149" s="46"/>
      <c r="BW149" s="46"/>
      <c r="BX149" s="60"/>
      <c r="BY149" s="46">
        <v>0</v>
      </c>
      <c r="BZ149" s="46">
        <v>0</v>
      </c>
      <c r="CA149" s="3" t="s">
        <v>999</v>
      </c>
      <c r="CB149" s="46"/>
      <c r="CC149" s="46"/>
      <c r="CD149" s="46"/>
      <c r="CE149" s="46"/>
      <c r="CF149" s="60"/>
      <c r="CG149" s="46">
        <v>0</v>
      </c>
      <c r="CH149" s="46">
        <v>0</v>
      </c>
      <c r="CI149" s="3" t="s">
        <v>1141</v>
      </c>
      <c r="CJ149" s="3"/>
      <c r="CK149" s="46"/>
      <c r="CL149" s="46"/>
      <c r="CM149" s="46"/>
      <c r="CN149" s="46"/>
      <c r="CO149" s="46" t="s">
        <v>371</v>
      </c>
      <c r="CP149" s="46"/>
      <c r="CQ149" s="46"/>
      <c r="CR149" s="3" t="s">
        <v>1296</v>
      </c>
      <c r="CS149" s="46"/>
      <c r="CT149" s="46">
        <v>0</v>
      </c>
      <c r="CU149" s="3"/>
      <c r="CV149" s="12" t="s">
        <v>431</v>
      </c>
      <c r="CW149" s="12">
        <v>0</v>
      </c>
      <c r="CX149" s="12"/>
      <c r="CY149" s="3"/>
      <c r="CZ149" s="12">
        <v>0</v>
      </c>
      <c r="DA149" s="12">
        <v>0</v>
      </c>
      <c r="DB149" s="46"/>
      <c r="DC149" s="12">
        <v>0</v>
      </c>
      <c r="DD149" s="12">
        <v>0</v>
      </c>
      <c r="DE149" s="12" t="s">
        <v>431</v>
      </c>
      <c r="DF149" s="12"/>
      <c r="DG149" s="12" t="s">
        <v>2227</v>
      </c>
      <c r="DH149" s="3" t="s">
        <v>1663</v>
      </c>
      <c r="DI149" s="12"/>
      <c r="DJ149" s="12"/>
      <c r="DK149" s="46"/>
      <c r="DL149" s="46"/>
      <c r="DM149" s="46"/>
      <c r="DN149" s="12" t="s">
        <v>2227</v>
      </c>
      <c r="DO149" s="12">
        <v>0</v>
      </c>
      <c r="DP149" s="12"/>
      <c r="DQ149" s="12"/>
      <c r="DR149" s="17" t="s">
        <v>2100</v>
      </c>
      <c r="DS149" s="5">
        <v>0</v>
      </c>
      <c r="DT149" s="346"/>
      <c r="DV149" s="5">
        <f t="shared" si="4"/>
        <v>0</v>
      </c>
      <c r="DW149" s="5">
        <f t="shared" si="5"/>
        <v>1</v>
      </c>
      <c r="DX149" s="362"/>
    </row>
    <row r="150" spans="1:130" s="133" customFormat="1" ht="30" hidden="1" customHeight="1" x14ac:dyDescent="0.25">
      <c r="A150" s="12">
        <f>IF(C150="","",SUBTOTAL(3,$D$24:D150))</f>
        <v>16</v>
      </c>
      <c r="B150" s="12">
        <f>COUNTIF($E$24:E150,E150)</f>
        <v>17</v>
      </c>
      <c r="C150" s="316" t="s">
        <v>325</v>
      </c>
      <c r="D150" s="12" t="str">
        <f>VLOOKUP(C150,'[1]XET CUOI NAM'!$D$9:$E$332,2,0)</f>
        <v>01010032</v>
      </c>
      <c r="E150" s="12" t="s">
        <v>392</v>
      </c>
      <c r="F150" s="12" t="s">
        <v>378</v>
      </c>
      <c r="G150" s="49"/>
      <c r="H150" s="46"/>
      <c r="I150" s="46"/>
      <c r="J150" s="3"/>
      <c r="K150" s="46"/>
      <c r="L150" s="46"/>
      <c r="M150" s="49"/>
      <c r="N150" s="46"/>
      <c r="O150" s="46"/>
      <c r="P150" s="3"/>
      <c r="Q150" s="46"/>
      <c r="R150" s="46"/>
      <c r="S150" s="49"/>
      <c r="T150" s="46">
        <v>0</v>
      </c>
      <c r="U150" s="46"/>
      <c r="V150" s="46">
        <v>0</v>
      </c>
      <c r="W150" s="3"/>
      <c r="X150" s="46">
        <v>0</v>
      </c>
      <c r="Y150" s="46"/>
      <c r="Z150" s="49"/>
      <c r="AA150" s="46">
        <v>0</v>
      </c>
      <c r="AB150" s="46"/>
      <c r="AC150" s="46">
        <v>0</v>
      </c>
      <c r="AD150" s="3"/>
      <c r="AE150" s="46">
        <v>0</v>
      </c>
      <c r="AF150" s="46"/>
      <c r="AG150" s="49"/>
      <c r="AH150" s="46">
        <v>0</v>
      </c>
      <c r="AI150" s="46"/>
      <c r="AJ150" s="46">
        <v>0</v>
      </c>
      <c r="AK150" s="3"/>
      <c r="AL150" s="46">
        <v>0</v>
      </c>
      <c r="AM150" s="46"/>
      <c r="AN150" s="49"/>
      <c r="AO150" s="46">
        <v>0</v>
      </c>
      <c r="AP150" s="46"/>
      <c r="AQ150" s="46">
        <v>0</v>
      </c>
      <c r="AR150" s="3"/>
      <c r="AS150" s="46">
        <v>0</v>
      </c>
      <c r="AT150" s="46"/>
      <c r="AU150" s="49"/>
      <c r="AV150" s="46">
        <v>0</v>
      </c>
      <c r="AW150" s="46"/>
      <c r="AX150" s="46">
        <v>0</v>
      </c>
      <c r="AY150" s="3"/>
      <c r="AZ150" s="46">
        <v>0</v>
      </c>
      <c r="BA150" s="46"/>
      <c r="BB150" s="30"/>
      <c r="BC150" s="46">
        <v>0</v>
      </c>
      <c r="BD150" s="46"/>
      <c r="BE150" s="3" t="s">
        <v>646</v>
      </c>
      <c r="BF150" s="3"/>
      <c r="BG150" s="46"/>
      <c r="BH150" s="3"/>
      <c r="BI150" s="24"/>
      <c r="BJ150" s="46">
        <v>0</v>
      </c>
      <c r="BK150" s="46"/>
      <c r="BL150" s="3">
        <v>0</v>
      </c>
      <c r="BM150" s="3"/>
      <c r="BN150" s="46"/>
      <c r="BO150" s="3"/>
      <c r="BP150" s="33"/>
      <c r="BQ150" s="46">
        <v>0</v>
      </c>
      <c r="BR150" s="46"/>
      <c r="BS150" s="3">
        <v>0</v>
      </c>
      <c r="BT150" s="3"/>
      <c r="BU150" s="46"/>
      <c r="BV150" s="46"/>
      <c r="BW150" s="46"/>
      <c r="BX150" s="60"/>
      <c r="BY150" s="46">
        <v>0</v>
      </c>
      <c r="BZ150" s="46"/>
      <c r="CA150" s="3">
        <v>0</v>
      </c>
      <c r="CB150" s="46"/>
      <c r="CC150" s="46"/>
      <c r="CD150" s="46"/>
      <c r="CE150" s="46"/>
      <c r="CF150" s="60"/>
      <c r="CG150" s="46">
        <v>0</v>
      </c>
      <c r="CH150" s="46"/>
      <c r="CI150" s="3">
        <v>0</v>
      </c>
      <c r="CJ150" s="3"/>
      <c r="CK150" s="46"/>
      <c r="CL150" s="46"/>
      <c r="CM150" s="46" t="s">
        <v>315</v>
      </c>
      <c r="CN150" s="46"/>
      <c r="CO150" s="46" t="s">
        <v>431</v>
      </c>
      <c r="CP150" s="46"/>
      <c r="CQ150" s="46"/>
      <c r="CR150" s="3">
        <v>0</v>
      </c>
      <c r="CS150" s="46"/>
      <c r="CT150" s="46">
        <v>0</v>
      </c>
      <c r="CU150" s="3"/>
      <c r="CV150" s="12" t="s">
        <v>431</v>
      </c>
      <c r="CW150" s="12">
        <v>0</v>
      </c>
      <c r="CX150" s="12"/>
      <c r="CY150" s="3"/>
      <c r="CZ150" s="12">
        <v>0</v>
      </c>
      <c r="DA150" s="12">
        <v>0</v>
      </c>
      <c r="DB150" s="46"/>
      <c r="DC150" s="12">
        <v>0</v>
      </c>
      <c r="DD150" s="12">
        <v>0</v>
      </c>
      <c r="DE150" s="12" t="s">
        <v>371</v>
      </c>
      <c r="DF150" s="12"/>
      <c r="DG150" s="12"/>
      <c r="DH150" s="3"/>
      <c r="DI150" s="12"/>
      <c r="DJ150" s="12"/>
      <c r="DK150" s="46"/>
      <c r="DL150" s="46"/>
      <c r="DM150" s="46"/>
      <c r="DN150" s="12" t="s">
        <v>2226</v>
      </c>
      <c r="DO150" s="46" t="s">
        <v>2513</v>
      </c>
      <c r="DP150" s="46"/>
      <c r="DQ150" s="12" t="s">
        <v>2227</v>
      </c>
      <c r="DR150" s="17" t="s">
        <v>2101</v>
      </c>
      <c r="DS150" s="5">
        <v>0</v>
      </c>
      <c r="DT150" s="346"/>
      <c r="DV150" s="5">
        <f t="shared" si="4"/>
        <v>0</v>
      </c>
      <c r="DW150" s="5">
        <f t="shared" si="5"/>
        <v>1</v>
      </c>
      <c r="DX150" s="362"/>
    </row>
    <row r="151" spans="1:130" s="133" customFormat="1" ht="30" hidden="1" customHeight="1" x14ac:dyDescent="0.25">
      <c r="A151" s="12">
        <f>IF(C151="","",SUBTOTAL(3,$D$24:D151))</f>
        <v>16</v>
      </c>
      <c r="B151" s="12">
        <f>COUNTIF($E$24:E151,E151)</f>
        <v>18</v>
      </c>
      <c r="C151" s="316" t="s">
        <v>85</v>
      </c>
      <c r="D151" s="12" t="str">
        <f>VLOOKUP(C151,'[1]XET CUOI NAM'!$D$9:$E$332,2,0)</f>
        <v>01010030</v>
      </c>
      <c r="E151" s="12" t="s">
        <v>392</v>
      </c>
      <c r="F151" s="12" t="s">
        <v>378</v>
      </c>
      <c r="G151" s="49"/>
      <c r="H151" s="46"/>
      <c r="I151" s="46"/>
      <c r="J151" s="3"/>
      <c r="K151" s="46"/>
      <c r="L151" s="46"/>
      <c r="M151" s="49"/>
      <c r="N151" s="46"/>
      <c r="O151" s="46"/>
      <c r="P151" s="3"/>
      <c r="Q151" s="46"/>
      <c r="R151" s="46"/>
      <c r="S151" s="49"/>
      <c r="T151" s="46">
        <v>0</v>
      </c>
      <c r="U151" s="46"/>
      <c r="V151" s="46">
        <v>0</v>
      </c>
      <c r="W151" s="3"/>
      <c r="X151" s="46">
        <v>0</v>
      </c>
      <c r="Y151" s="46"/>
      <c r="Z151" s="49"/>
      <c r="AA151" s="46">
        <v>0</v>
      </c>
      <c r="AB151" s="46"/>
      <c r="AC151" s="46">
        <v>0</v>
      </c>
      <c r="AD151" s="3"/>
      <c r="AE151" s="46">
        <v>0</v>
      </c>
      <c r="AF151" s="46"/>
      <c r="AG151" s="49"/>
      <c r="AH151" s="46">
        <v>0</v>
      </c>
      <c r="AI151" s="46"/>
      <c r="AJ151" s="46">
        <v>0</v>
      </c>
      <c r="AK151" s="3"/>
      <c r="AL151" s="46">
        <v>0</v>
      </c>
      <c r="AM151" s="46"/>
      <c r="AN151" s="49"/>
      <c r="AO151" s="46">
        <v>0</v>
      </c>
      <c r="AP151" s="46"/>
      <c r="AQ151" s="46">
        <v>0</v>
      </c>
      <c r="AR151" s="3"/>
      <c r="AS151" s="46">
        <v>0</v>
      </c>
      <c r="AT151" s="46"/>
      <c r="AU151" s="49"/>
      <c r="AV151" s="46">
        <v>0</v>
      </c>
      <c r="AW151" s="46"/>
      <c r="AX151" s="46">
        <v>0</v>
      </c>
      <c r="AY151" s="3"/>
      <c r="AZ151" s="46">
        <v>0</v>
      </c>
      <c r="BA151" s="46"/>
      <c r="BB151" s="30"/>
      <c r="BC151" s="46">
        <v>0</v>
      </c>
      <c r="BD151" s="46"/>
      <c r="BE151" s="3" t="s">
        <v>647</v>
      </c>
      <c r="BF151" s="3"/>
      <c r="BG151" s="46"/>
      <c r="BH151" s="3"/>
      <c r="BI151" s="24"/>
      <c r="BJ151" s="46" t="s">
        <v>2513</v>
      </c>
      <c r="BK151" s="46" t="s">
        <v>346</v>
      </c>
      <c r="BL151" s="3" t="s">
        <v>809</v>
      </c>
      <c r="BM151" s="3"/>
      <c r="BN151" s="46"/>
      <c r="BO151" s="3"/>
      <c r="BP151" s="33"/>
      <c r="BQ151" s="46">
        <v>0</v>
      </c>
      <c r="BR151" s="46"/>
      <c r="BS151" s="3">
        <v>0</v>
      </c>
      <c r="BT151" s="3"/>
      <c r="BU151" s="46"/>
      <c r="BV151" s="46"/>
      <c r="BW151" s="46"/>
      <c r="BX151" s="60"/>
      <c r="BY151" s="46">
        <v>0</v>
      </c>
      <c r="BZ151" s="46"/>
      <c r="CA151" s="3">
        <v>0</v>
      </c>
      <c r="CB151" s="46"/>
      <c r="CC151" s="46"/>
      <c r="CD151" s="46"/>
      <c r="CE151" s="46"/>
      <c r="CF151" s="60"/>
      <c r="CG151" s="46">
        <v>0</v>
      </c>
      <c r="CH151" s="46"/>
      <c r="CI151" s="3">
        <v>0</v>
      </c>
      <c r="CJ151" s="3"/>
      <c r="CK151" s="46"/>
      <c r="CL151" s="46"/>
      <c r="CM151" s="46"/>
      <c r="CN151" s="46"/>
      <c r="CO151" s="46" t="s">
        <v>371</v>
      </c>
      <c r="CP151" s="46"/>
      <c r="CQ151" s="46"/>
      <c r="CR151" s="3">
        <v>0</v>
      </c>
      <c r="CS151" s="46"/>
      <c r="CT151" s="46">
        <v>0</v>
      </c>
      <c r="CU151" s="3"/>
      <c r="CV151" s="12" t="s">
        <v>371</v>
      </c>
      <c r="CW151" s="12">
        <v>0</v>
      </c>
      <c r="CX151" s="12"/>
      <c r="CY151" s="3"/>
      <c r="CZ151" s="12">
        <v>0</v>
      </c>
      <c r="DA151" s="12">
        <v>0</v>
      </c>
      <c r="DB151" s="46"/>
      <c r="DC151" s="12">
        <v>0</v>
      </c>
      <c r="DD151" s="12">
        <v>0</v>
      </c>
      <c r="DE151" s="12" t="s">
        <v>371</v>
      </c>
      <c r="DF151" s="12"/>
      <c r="DG151" s="12"/>
      <c r="DH151" s="3" t="s">
        <v>1664</v>
      </c>
      <c r="DI151" s="12"/>
      <c r="DJ151" s="12"/>
      <c r="DK151" s="46"/>
      <c r="DL151" s="46"/>
      <c r="DM151" s="46"/>
      <c r="DN151" s="12" t="s">
        <v>2226</v>
      </c>
      <c r="DO151" s="46" t="s">
        <v>2513</v>
      </c>
      <c r="DP151" s="46"/>
      <c r="DQ151" s="12"/>
      <c r="DR151" s="17" t="s">
        <v>2102</v>
      </c>
      <c r="DS151" s="5">
        <v>0</v>
      </c>
      <c r="DT151" s="346"/>
      <c r="DV151" s="5">
        <f t="shared" si="4"/>
        <v>0</v>
      </c>
      <c r="DW151" s="5">
        <f t="shared" si="5"/>
        <v>2</v>
      </c>
      <c r="DX151" s="362"/>
    </row>
    <row r="152" spans="1:130" s="133" customFormat="1" ht="30" hidden="1" customHeight="1" x14ac:dyDescent="0.25">
      <c r="A152" s="12">
        <f>ROW()-23</f>
        <v>129</v>
      </c>
      <c r="B152" s="12">
        <f>COUNTIF($E$24:E152,E152)</f>
        <v>19</v>
      </c>
      <c r="C152" s="17" t="s">
        <v>86</v>
      </c>
      <c r="D152" s="12" t="str">
        <f>VLOOKUP(C152,'[1]XET CUOI NAM'!$D$9:$E$332,2,0)</f>
        <v>01010022</v>
      </c>
      <c r="E152" s="12" t="s">
        <v>392</v>
      </c>
      <c r="F152" s="12" t="s">
        <v>378</v>
      </c>
      <c r="G152" s="49"/>
      <c r="H152" s="46"/>
      <c r="I152" s="46"/>
      <c r="J152" s="3"/>
      <c r="K152" s="46"/>
      <c r="L152" s="46"/>
      <c r="M152" s="49"/>
      <c r="N152" s="46"/>
      <c r="O152" s="46"/>
      <c r="P152" s="3"/>
      <c r="Q152" s="46"/>
      <c r="R152" s="46"/>
      <c r="S152" s="49"/>
      <c r="T152" s="46">
        <v>0</v>
      </c>
      <c r="U152" s="46"/>
      <c r="V152" s="46">
        <v>0</v>
      </c>
      <c r="W152" s="3"/>
      <c r="X152" s="46">
        <v>0</v>
      </c>
      <c r="Y152" s="46"/>
      <c r="Z152" s="49"/>
      <c r="AA152" s="46">
        <v>0</v>
      </c>
      <c r="AB152" s="46"/>
      <c r="AC152" s="46">
        <v>0</v>
      </c>
      <c r="AD152" s="3"/>
      <c r="AE152" s="46">
        <v>0</v>
      </c>
      <c r="AF152" s="46"/>
      <c r="AG152" s="49"/>
      <c r="AH152" s="46">
        <v>0</v>
      </c>
      <c r="AI152" s="46"/>
      <c r="AJ152" s="46">
        <v>0</v>
      </c>
      <c r="AK152" s="3"/>
      <c r="AL152" s="46">
        <v>0</v>
      </c>
      <c r="AM152" s="46"/>
      <c r="AN152" s="49"/>
      <c r="AO152" s="46">
        <v>0</v>
      </c>
      <c r="AP152" s="46"/>
      <c r="AQ152" s="46">
        <v>0</v>
      </c>
      <c r="AR152" s="3"/>
      <c r="AS152" s="46">
        <v>0</v>
      </c>
      <c r="AT152" s="46"/>
      <c r="AU152" s="49"/>
      <c r="AV152" s="46">
        <v>0</v>
      </c>
      <c r="AW152" s="46"/>
      <c r="AX152" s="46">
        <v>0</v>
      </c>
      <c r="AY152" s="3"/>
      <c r="AZ152" s="46">
        <v>0</v>
      </c>
      <c r="BA152" s="46"/>
      <c r="BB152" s="41"/>
      <c r="BC152" s="46">
        <v>0</v>
      </c>
      <c r="BD152" s="46"/>
      <c r="BE152" s="3" t="s">
        <v>648</v>
      </c>
      <c r="BF152" s="3"/>
      <c r="BG152" s="46"/>
      <c r="BH152" s="3"/>
      <c r="BI152" s="28"/>
      <c r="BJ152" s="46">
        <v>0</v>
      </c>
      <c r="BK152" s="46"/>
      <c r="BL152" s="3">
        <v>0</v>
      </c>
      <c r="BM152" s="3"/>
      <c r="BN152" s="46"/>
      <c r="BO152" s="3"/>
      <c r="BP152" s="33"/>
      <c r="BQ152" s="46">
        <v>0</v>
      </c>
      <c r="BR152" s="46"/>
      <c r="BS152" s="3">
        <v>0</v>
      </c>
      <c r="BT152" s="3"/>
      <c r="BU152" s="46"/>
      <c r="BV152" s="46"/>
      <c r="BW152" s="46"/>
      <c r="BX152" s="60"/>
      <c r="BY152" s="46">
        <v>0</v>
      </c>
      <c r="BZ152" s="46"/>
      <c r="CA152" s="3">
        <v>0</v>
      </c>
      <c r="CB152" s="46"/>
      <c r="CC152" s="46"/>
      <c r="CD152" s="46"/>
      <c r="CE152" s="46"/>
      <c r="CF152" s="60"/>
      <c r="CG152" s="46">
        <v>0</v>
      </c>
      <c r="CH152" s="46"/>
      <c r="CI152" s="3">
        <v>0</v>
      </c>
      <c r="CJ152" s="3"/>
      <c r="CK152" s="46"/>
      <c r="CL152" s="46"/>
      <c r="CM152" s="46"/>
      <c r="CN152" s="46"/>
      <c r="CO152" s="46" t="s">
        <v>371</v>
      </c>
      <c r="CP152" s="46"/>
      <c r="CQ152" s="46"/>
      <c r="CR152" s="3">
        <v>0</v>
      </c>
      <c r="CS152" s="46"/>
      <c r="CT152" s="46">
        <v>0</v>
      </c>
      <c r="CU152" s="3"/>
      <c r="CV152" s="12" t="s">
        <v>431</v>
      </c>
      <c r="CW152" s="12">
        <v>0</v>
      </c>
      <c r="CX152" s="12"/>
      <c r="CY152" s="3"/>
      <c r="CZ152" s="12">
        <v>0</v>
      </c>
      <c r="DA152" s="12">
        <v>0</v>
      </c>
      <c r="DB152" s="46"/>
      <c r="DC152" s="12">
        <v>0</v>
      </c>
      <c r="DD152" s="12" t="s">
        <v>315</v>
      </c>
      <c r="DE152" s="12" t="s">
        <v>431</v>
      </c>
      <c r="DF152" s="12"/>
      <c r="DG152" s="12"/>
      <c r="DH152" s="3"/>
      <c r="DI152" s="12"/>
      <c r="DJ152" s="12"/>
      <c r="DK152" s="46"/>
      <c r="DL152" s="46"/>
      <c r="DM152" s="46"/>
      <c r="DN152" s="12" t="s">
        <v>2227</v>
      </c>
      <c r="DO152" s="12">
        <v>0</v>
      </c>
      <c r="DP152" s="12"/>
      <c r="DQ152" s="12">
        <v>0</v>
      </c>
      <c r="DR152" s="5"/>
      <c r="DS152" s="5">
        <v>0</v>
      </c>
      <c r="DT152" s="346"/>
      <c r="DV152" s="5">
        <f t="shared" ref="DV152:DV215" si="9">COUNTIF(G152:DT152,"BK")</f>
        <v>0</v>
      </c>
      <c r="DW152" s="5">
        <f t="shared" ref="DW152:DW215" si="10">COUNTIF(G152:DT152,"CS")</f>
        <v>0</v>
      </c>
      <c r="DX152" s="362"/>
    </row>
    <row r="153" spans="1:130" s="133" customFormat="1" ht="30" hidden="1" customHeight="1" x14ac:dyDescent="0.25">
      <c r="A153" s="12">
        <f>ROW()-23</f>
        <v>130</v>
      </c>
      <c r="B153" s="12">
        <f>COUNTIF($E$24:E153,E153)</f>
        <v>20</v>
      </c>
      <c r="C153" s="316" t="s">
        <v>87</v>
      </c>
      <c r="D153" s="12" t="str">
        <f>VLOOKUP(C153,'[1]XET CUOI NAM'!$D$9:$E$332,2,0)</f>
        <v>01010021</v>
      </c>
      <c r="E153" s="12" t="s">
        <v>392</v>
      </c>
      <c r="F153" s="12" t="s">
        <v>378</v>
      </c>
      <c r="G153" s="49"/>
      <c r="H153" s="46"/>
      <c r="I153" s="46"/>
      <c r="J153" s="3"/>
      <c r="K153" s="46"/>
      <c r="L153" s="46"/>
      <c r="M153" s="49"/>
      <c r="N153" s="46"/>
      <c r="O153" s="46"/>
      <c r="P153" s="3"/>
      <c r="Q153" s="46"/>
      <c r="R153" s="46"/>
      <c r="S153" s="49"/>
      <c r="T153" s="46">
        <v>0</v>
      </c>
      <c r="U153" s="46"/>
      <c r="V153" s="46">
        <v>0</v>
      </c>
      <c r="W153" s="3"/>
      <c r="X153" s="46">
        <v>0</v>
      </c>
      <c r="Y153" s="46"/>
      <c r="Z153" s="49"/>
      <c r="AA153" s="46">
        <v>0</v>
      </c>
      <c r="AB153" s="46"/>
      <c r="AC153" s="46">
        <v>0</v>
      </c>
      <c r="AD153" s="3"/>
      <c r="AE153" s="46">
        <v>0</v>
      </c>
      <c r="AF153" s="46"/>
      <c r="AG153" s="49"/>
      <c r="AH153" s="46">
        <v>0</v>
      </c>
      <c r="AI153" s="46"/>
      <c r="AJ153" s="46">
        <v>0</v>
      </c>
      <c r="AK153" s="3"/>
      <c r="AL153" s="46">
        <v>0</v>
      </c>
      <c r="AM153" s="46"/>
      <c r="AN153" s="49"/>
      <c r="AO153" s="46">
        <v>0</v>
      </c>
      <c r="AP153" s="46"/>
      <c r="AQ153" s="46">
        <v>0</v>
      </c>
      <c r="AR153" s="3"/>
      <c r="AS153" s="46">
        <v>0</v>
      </c>
      <c r="AT153" s="46"/>
      <c r="AU153" s="49"/>
      <c r="AV153" s="46">
        <v>0</v>
      </c>
      <c r="AW153" s="46"/>
      <c r="AX153" s="46">
        <v>0</v>
      </c>
      <c r="AY153" s="3"/>
      <c r="AZ153" s="46">
        <v>0</v>
      </c>
      <c r="BA153" s="46"/>
      <c r="BB153" s="51"/>
      <c r="BC153" s="46">
        <v>0</v>
      </c>
      <c r="BD153" s="46"/>
      <c r="BE153" s="3" t="s">
        <v>649</v>
      </c>
      <c r="BF153" s="3"/>
      <c r="BG153" s="46"/>
      <c r="BH153" s="3"/>
      <c r="BI153" s="33"/>
      <c r="BJ153" s="46">
        <v>0</v>
      </c>
      <c r="BK153" s="46"/>
      <c r="BL153" s="3">
        <v>0</v>
      </c>
      <c r="BM153" s="3"/>
      <c r="BN153" s="46"/>
      <c r="BO153" s="3"/>
      <c r="BP153" s="33"/>
      <c r="BQ153" s="46">
        <v>0</v>
      </c>
      <c r="BR153" s="46"/>
      <c r="BS153" s="3">
        <v>0</v>
      </c>
      <c r="BT153" s="3"/>
      <c r="BU153" s="46"/>
      <c r="BV153" s="46"/>
      <c r="BW153" s="46"/>
      <c r="BX153" s="60"/>
      <c r="BY153" s="46">
        <v>0</v>
      </c>
      <c r="BZ153" s="46"/>
      <c r="CA153" s="3">
        <v>0</v>
      </c>
      <c r="CB153" s="46"/>
      <c r="CC153" s="46"/>
      <c r="CD153" s="46"/>
      <c r="CE153" s="46"/>
      <c r="CF153" s="60"/>
      <c r="CG153" s="46">
        <v>0</v>
      </c>
      <c r="CH153" s="46"/>
      <c r="CI153" s="3">
        <v>0</v>
      </c>
      <c r="CJ153" s="3"/>
      <c r="CK153" s="46"/>
      <c r="CL153" s="46"/>
      <c r="CM153" s="46"/>
      <c r="CN153" s="46" t="s">
        <v>315</v>
      </c>
      <c r="CO153" s="46" t="s">
        <v>371</v>
      </c>
      <c r="CP153" s="46"/>
      <c r="CQ153" s="46"/>
      <c r="CR153" s="3">
        <v>0</v>
      </c>
      <c r="CS153" s="46"/>
      <c r="CT153" s="46">
        <v>0</v>
      </c>
      <c r="CU153" s="3"/>
      <c r="CV153" s="12" t="s">
        <v>431</v>
      </c>
      <c r="CW153" s="12">
        <v>0</v>
      </c>
      <c r="CX153" s="12"/>
      <c r="CY153" s="3"/>
      <c r="CZ153" s="12">
        <v>0</v>
      </c>
      <c r="DA153" s="12">
        <v>0</v>
      </c>
      <c r="DB153" s="46"/>
      <c r="DC153" s="12">
        <v>0</v>
      </c>
      <c r="DD153" s="12">
        <v>0</v>
      </c>
      <c r="DE153" s="12" t="s">
        <v>431</v>
      </c>
      <c r="DF153" s="12"/>
      <c r="DG153" s="12"/>
      <c r="DH153" s="3" t="s">
        <v>1665</v>
      </c>
      <c r="DI153" s="12"/>
      <c r="DJ153" s="12"/>
      <c r="DK153" s="46"/>
      <c r="DL153" s="46"/>
      <c r="DM153" s="46"/>
      <c r="DN153" s="12" t="s">
        <v>2226</v>
      </c>
      <c r="DO153" s="46" t="s">
        <v>2513</v>
      </c>
      <c r="DP153" s="46"/>
      <c r="DQ153" s="12">
        <v>0</v>
      </c>
      <c r="DR153" s="5"/>
      <c r="DS153" s="5">
        <v>0</v>
      </c>
      <c r="DT153" s="346"/>
      <c r="DV153" s="5">
        <f t="shared" si="9"/>
        <v>0</v>
      </c>
      <c r="DW153" s="5">
        <f t="shared" si="10"/>
        <v>1</v>
      </c>
      <c r="DX153" s="362"/>
    </row>
    <row r="154" spans="1:130" s="133" customFormat="1" ht="30" hidden="1" customHeight="1" x14ac:dyDescent="0.25">
      <c r="A154" s="12">
        <f>ROW()-23</f>
        <v>131</v>
      </c>
      <c r="B154" s="12">
        <f>COUNTIF($E$24:E154,E154)</f>
        <v>21</v>
      </c>
      <c r="C154" s="17" t="s">
        <v>88</v>
      </c>
      <c r="D154" s="12" t="str">
        <f>VLOOKUP(C154,'[1]XET CUOI NAM'!$D$9:$E$332,2,0)</f>
        <v>01022005</v>
      </c>
      <c r="E154" s="12" t="s">
        <v>392</v>
      </c>
      <c r="F154" s="12" t="s">
        <v>378</v>
      </c>
      <c r="G154" s="49"/>
      <c r="H154" s="46"/>
      <c r="I154" s="46"/>
      <c r="J154" s="3"/>
      <c r="K154" s="46"/>
      <c r="L154" s="46"/>
      <c r="M154" s="49"/>
      <c r="N154" s="46"/>
      <c r="O154" s="46"/>
      <c r="P154" s="3"/>
      <c r="Q154" s="46"/>
      <c r="R154" s="46"/>
      <c r="S154" s="49"/>
      <c r="T154" s="46">
        <v>0</v>
      </c>
      <c r="U154" s="46"/>
      <c r="V154" s="46">
        <v>0</v>
      </c>
      <c r="W154" s="3"/>
      <c r="X154" s="46">
        <v>0</v>
      </c>
      <c r="Y154" s="46"/>
      <c r="Z154" s="49"/>
      <c r="AA154" s="46">
        <v>0</v>
      </c>
      <c r="AB154" s="46"/>
      <c r="AC154" s="46">
        <v>0</v>
      </c>
      <c r="AD154" s="3"/>
      <c r="AE154" s="46">
        <v>0</v>
      </c>
      <c r="AF154" s="46"/>
      <c r="AG154" s="49"/>
      <c r="AH154" s="46">
        <v>0</v>
      </c>
      <c r="AI154" s="46"/>
      <c r="AJ154" s="46">
        <v>0</v>
      </c>
      <c r="AK154" s="3"/>
      <c r="AL154" s="46">
        <v>0</v>
      </c>
      <c r="AM154" s="46"/>
      <c r="AN154" s="49"/>
      <c r="AO154" s="46">
        <v>0</v>
      </c>
      <c r="AP154" s="46"/>
      <c r="AQ154" s="46">
        <v>0</v>
      </c>
      <c r="AR154" s="3"/>
      <c r="AS154" s="46">
        <v>0</v>
      </c>
      <c r="AT154" s="46"/>
      <c r="AU154" s="49"/>
      <c r="AV154" s="46">
        <v>0</v>
      </c>
      <c r="AW154" s="46"/>
      <c r="AX154" s="46">
        <v>0</v>
      </c>
      <c r="AY154" s="3"/>
      <c r="AZ154" s="46">
        <v>0</v>
      </c>
      <c r="BA154" s="46"/>
      <c r="BB154" s="38"/>
      <c r="BC154" s="46">
        <v>0</v>
      </c>
      <c r="BD154" s="46"/>
      <c r="BE154" s="3" t="s">
        <v>650</v>
      </c>
      <c r="BF154" s="3"/>
      <c r="BG154" s="46"/>
      <c r="BH154" s="3"/>
      <c r="BI154" s="24"/>
      <c r="BJ154" s="46">
        <v>0</v>
      </c>
      <c r="BK154" s="46"/>
      <c r="BL154" s="3">
        <v>0</v>
      </c>
      <c r="BM154" s="3"/>
      <c r="BN154" s="46"/>
      <c r="BO154" s="3"/>
      <c r="BP154" s="33"/>
      <c r="BQ154" s="46">
        <v>0</v>
      </c>
      <c r="BR154" s="46"/>
      <c r="BS154" s="3">
        <v>0</v>
      </c>
      <c r="BT154" s="3"/>
      <c r="BU154" s="46"/>
      <c r="BV154" s="46"/>
      <c r="BW154" s="46"/>
      <c r="BX154" s="60"/>
      <c r="BY154" s="46">
        <v>0</v>
      </c>
      <c r="BZ154" s="46"/>
      <c r="CA154" s="3">
        <v>0</v>
      </c>
      <c r="CB154" s="46"/>
      <c r="CC154" s="46"/>
      <c r="CD154" s="46"/>
      <c r="CE154" s="46"/>
      <c r="CF154" s="60"/>
      <c r="CG154" s="46">
        <v>0</v>
      </c>
      <c r="CH154" s="46"/>
      <c r="CI154" s="3">
        <v>0</v>
      </c>
      <c r="CJ154" s="3"/>
      <c r="CK154" s="46"/>
      <c r="CL154" s="46"/>
      <c r="CM154" s="46"/>
      <c r="CN154" s="46"/>
      <c r="CO154" s="46" t="s">
        <v>371</v>
      </c>
      <c r="CP154" s="46"/>
      <c r="CQ154" s="46"/>
      <c r="CR154" s="3">
        <v>0</v>
      </c>
      <c r="CS154" s="46"/>
      <c r="CT154" s="46">
        <v>0</v>
      </c>
      <c r="CU154" s="3"/>
      <c r="CV154" s="12" t="s">
        <v>431</v>
      </c>
      <c r="CW154" s="12">
        <v>0</v>
      </c>
      <c r="CX154" s="12"/>
      <c r="CY154" s="3"/>
      <c r="CZ154" s="12">
        <v>0</v>
      </c>
      <c r="DA154" s="12">
        <v>0</v>
      </c>
      <c r="DB154" s="46"/>
      <c r="DC154" s="12">
        <v>0</v>
      </c>
      <c r="DD154" s="12" t="s">
        <v>315</v>
      </c>
      <c r="DE154" s="12" t="s">
        <v>431</v>
      </c>
      <c r="DF154" s="12"/>
      <c r="DG154" s="12"/>
      <c r="DH154" s="3"/>
      <c r="DI154" s="12"/>
      <c r="DJ154" s="12"/>
      <c r="DK154" s="46"/>
      <c r="DL154" s="46"/>
      <c r="DM154" s="46"/>
      <c r="DN154" s="12" t="s">
        <v>2227</v>
      </c>
      <c r="DO154" s="12">
        <v>0</v>
      </c>
      <c r="DP154" s="12"/>
      <c r="DQ154" s="12">
        <v>0</v>
      </c>
      <c r="DR154" s="5"/>
      <c r="DS154" s="5">
        <v>0</v>
      </c>
      <c r="DT154" s="346"/>
      <c r="DV154" s="5">
        <f t="shared" si="9"/>
        <v>0</v>
      </c>
      <c r="DW154" s="5">
        <f t="shared" si="10"/>
        <v>0</v>
      </c>
      <c r="DX154" s="362"/>
    </row>
    <row r="155" spans="1:130" s="133" customFormat="1" ht="30" hidden="1" customHeight="1" x14ac:dyDescent="0.25">
      <c r="A155" s="12">
        <f>IF(C155="","",SUBTOTAL(3,$D$24:D155))</f>
        <v>16</v>
      </c>
      <c r="B155" s="12">
        <f>COUNTIF($E$24:E155,E155)</f>
        <v>1</v>
      </c>
      <c r="C155" s="18" t="s">
        <v>66</v>
      </c>
      <c r="D155" s="12" t="str">
        <f>VLOOKUP(C155,'[1]XET CUOI NAM'!$D$9:$E$332,2,0)</f>
        <v>01010039</v>
      </c>
      <c r="E155" s="12" t="s">
        <v>1779</v>
      </c>
      <c r="F155" s="12" t="s">
        <v>378</v>
      </c>
      <c r="G155" s="49"/>
      <c r="H155" s="46"/>
      <c r="I155" s="46"/>
      <c r="J155" s="3"/>
      <c r="K155" s="46"/>
      <c r="L155" s="46"/>
      <c r="M155" s="49"/>
      <c r="N155" s="46"/>
      <c r="O155" s="46"/>
      <c r="P155" s="3"/>
      <c r="Q155" s="46"/>
      <c r="R155" s="46"/>
      <c r="S155" s="49"/>
      <c r="T155" s="46">
        <v>0</v>
      </c>
      <c r="U155" s="46"/>
      <c r="V155" s="46">
        <v>0</v>
      </c>
      <c r="W155" s="3"/>
      <c r="X155" s="46">
        <v>0</v>
      </c>
      <c r="Y155" s="46"/>
      <c r="Z155" s="49"/>
      <c r="AA155" s="46">
        <v>0</v>
      </c>
      <c r="AB155" s="46"/>
      <c r="AC155" s="46">
        <v>0</v>
      </c>
      <c r="AD155" s="3"/>
      <c r="AE155" s="46">
        <v>0</v>
      </c>
      <c r="AF155" s="46"/>
      <c r="AG155" s="49"/>
      <c r="AH155" s="46">
        <v>0</v>
      </c>
      <c r="AI155" s="46"/>
      <c r="AJ155" s="46">
        <v>0</v>
      </c>
      <c r="AK155" s="3"/>
      <c r="AL155" s="46">
        <v>0</v>
      </c>
      <c r="AM155" s="46"/>
      <c r="AN155" s="49"/>
      <c r="AO155" s="46">
        <v>0</v>
      </c>
      <c r="AP155" s="46"/>
      <c r="AQ155" s="46">
        <v>0</v>
      </c>
      <c r="AR155" s="3"/>
      <c r="AS155" s="46">
        <v>0</v>
      </c>
      <c r="AT155" s="46"/>
      <c r="AU155" s="49"/>
      <c r="AV155" s="46">
        <v>0</v>
      </c>
      <c r="AW155" s="46"/>
      <c r="AX155" s="46">
        <v>0</v>
      </c>
      <c r="AY155" s="3"/>
      <c r="AZ155" s="46">
        <v>0</v>
      </c>
      <c r="BA155" s="46"/>
      <c r="BB155" s="30"/>
      <c r="BC155" s="46">
        <v>0</v>
      </c>
      <c r="BD155" s="46"/>
      <c r="BE155" s="3" t="s">
        <v>632</v>
      </c>
      <c r="BF155" s="3"/>
      <c r="BG155" s="46"/>
      <c r="BH155" s="3"/>
      <c r="BI155" s="24"/>
      <c r="BJ155" s="46">
        <v>0</v>
      </c>
      <c r="BK155" s="46"/>
      <c r="BL155" s="3">
        <v>0</v>
      </c>
      <c r="BM155" s="3"/>
      <c r="BN155" s="46"/>
      <c r="BO155" s="3"/>
      <c r="BP155" s="33"/>
      <c r="BQ155" s="46">
        <v>0</v>
      </c>
      <c r="BR155" s="46"/>
      <c r="BS155" s="3" t="s">
        <v>901</v>
      </c>
      <c r="BT155" s="3"/>
      <c r="BU155" s="46"/>
      <c r="BV155" s="46"/>
      <c r="BW155" s="46"/>
      <c r="BX155" s="55"/>
      <c r="BY155" s="46">
        <v>0</v>
      </c>
      <c r="BZ155" s="46"/>
      <c r="CA155" s="3">
        <v>0</v>
      </c>
      <c r="CB155" s="46"/>
      <c r="CC155" s="46"/>
      <c r="CD155" s="46"/>
      <c r="CE155" s="46"/>
      <c r="CF155" s="55"/>
      <c r="CG155" s="46">
        <v>0</v>
      </c>
      <c r="CH155" s="46"/>
      <c r="CI155" s="3">
        <v>0</v>
      </c>
      <c r="CJ155" s="3"/>
      <c r="CK155" s="46"/>
      <c r="CL155" s="46"/>
      <c r="CM155" s="46"/>
      <c r="CN155" s="46"/>
      <c r="CO155" s="46" t="s">
        <v>371</v>
      </c>
      <c r="CP155" s="46"/>
      <c r="CQ155" s="46"/>
      <c r="CR155" s="3">
        <v>0</v>
      </c>
      <c r="CS155" s="46"/>
      <c r="CT155" s="46">
        <v>0</v>
      </c>
      <c r="CU155" s="3"/>
      <c r="CV155" s="12" t="s">
        <v>371</v>
      </c>
      <c r="CW155" s="12">
        <v>0</v>
      </c>
      <c r="CX155" s="12"/>
      <c r="CY155" s="3"/>
      <c r="CZ155" s="12">
        <v>0</v>
      </c>
      <c r="DA155" s="12">
        <v>0</v>
      </c>
      <c r="DB155" s="46"/>
      <c r="DC155" s="12">
        <v>0</v>
      </c>
      <c r="DD155" s="12">
        <v>0</v>
      </c>
      <c r="DE155" s="12" t="s">
        <v>371</v>
      </c>
      <c r="DF155" s="12"/>
      <c r="DG155" s="12"/>
      <c r="DH155" s="3" t="s">
        <v>1661</v>
      </c>
      <c r="DI155" s="12"/>
      <c r="DJ155" s="12"/>
      <c r="DK155" s="46"/>
      <c r="DL155" s="46"/>
      <c r="DM155" s="46"/>
      <c r="DN155" s="12" t="s">
        <v>2227</v>
      </c>
      <c r="DO155" s="12" t="s">
        <v>2513</v>
      </c>
      <c r="DP155" s="12"/>
      <c r="DQ155" s="12"/>
      <c r="DR155" s="311" t="s">
        <v>2038</v>
      </c>
      <c r="DS155" s="5">
        <v>0</v>
      </c>
      <c r="DT155" s="346"/>
      <c r="DV155" s="5">
        <f t="shared" si="9"/>
        <v>0</v>
      </c>
      <c r="DW155" s="5">
        <f t="shared" si="10"/>
        <v>1</v>
      </c>
      <c r="DX155" s="362"/>
    </row>
    <row r="156" spans="1:130" s="133" customFormat="1" ht="30" hidden="1" customHeight="1" x14ac:dyDescent="0.25">
      <c r="A156" s="12">
        <f>IF(C156="","",SUBTOTAL(3,$D$24:D156))</f>
        <v>16</v>
      </c>
      <c r="B156" s="12">
        <f>COUNTIF($E$24:E156,E156)</f>
        <v>2</v>
      </c>
      <c r="C156" s="18" t="s">
        <v>67</v>
      </c>
      <c r="D156" s="12" t="str">
        <f>VLOOKUP(C156,'[1]XET CUOI NAM'!$D$9:$E$332,2,0)</f>
        <v>01010040</v>
      </c>
      <c r="E156" s="12" t="s">
        <v>1779</v>
      </c>
      <c r="F156" s="12" t="s">
        <v>378</v>
      </c>
      <c r="G156" s="49"/>
      <c r="H156" s="46"/>
      <c r="I156" s="46"/>
      <c r="J156" s="3"/>
      <c r="K156" s="46"/>
      <c r="L156" s="46"/>
      <c r="M156" s="49"/>
      <c r="N156" s="46"/>
      <c r="O156" s="46"/>
      <c r="P156" s="3"/>
      <c r="Q156" s="46"/>
      <c r="R156" s="46"/>
      <c r="S156" s="49"/>
      <c r="T156" s="46">
        <v>0</v>
      </c>
      <c r="U156" s="46"/>
      <c r="V156" s="46">
        <v>0</v>
      </c>
      <c r="W156" s="3"/>
      <c r="X156" s="46">
        <v>0</v>
      </c>
      <c r="Y156" s="46"/>
      <c r="Z156" s="49"/>
      <c r="AA156" s="46">
        <v>0</v>
      </c>
      <c r="AB156" s="46"/>
      <c r="AC156" s="46">
        <v>0</v>
      </c>
      <c r="AD156" s="3"/>
      <c r="AE156" s="46">
        <v>0</v>
      </c>
      <c r="AF156" s="46"/>
      <c r="AG156" s="49"/>
      <c r="AH156" s="46">
        <v>0</v>
      </c>
      <c r="AI156" s="46"/>
      <c r="AJ156" s="46">
        <v>0</v>
      </c>
      <c r="AK156" s="3"/>
      <c r="AL156" s="46">
        <v>0</v>
      </c>
      <c r="AM156" s="46"/>
      <c r="AN156" s="49"/>
      <c r="AO156" s="46">
        <v>0</v>
      </c>
      <c r="AP156" s="46"/>
      <c r="AQ156" s="46">
        <v>0</v>
      </c>
      <c r="AR156" s="3"/>
      <c r="AS156" s="46">
        <v>0</v>
      </c>
      <c r="AT156" s="46"/>
      <c r="AU156" s="49"/>
      <c r="AV156" s="46">
        <v>0</v>
      </c>
      <c r="AW156" s="46"/>
      <c r="AX156" s="46">
        <v>0</v>
      </c>
      <c r="AY156" s="3"/>
      <c r="AZ156" s="46">
        <v>0</v>
      </c>
      <c r="BA156" s="46"/>
      <c r="BB156" s="51"/>
      <c r="BC156" s="46">
        <v>0</v>
      </c>
      <c r="BD156" s="46"/>
      <c r="BE156" s="3" t="s">
        <v>633</v>
      </c>
      <c r="BF156" s="3"/>
      <c r="BG156" s="46"/>
      <c r="BH156" s="3"/>
      <c r="BI156" s="33"/>
      <c r="BJ156" s="46">
        <v>0</v>
      </c>
      <c r="BK156" s="46"/>
      <c r="BL156" s="3">
        <v>0</v>
      </c>
      <c r="BM156" s="3"/>
      <c r="BN156" s="46"/>
      <c r="BO156" s="3"/>
      <c r="BP156" s="33"/>
      <c r="BQ156" s="46">
        <v>0</v>
      </c>
      <c r="BR156" s="46"/>
      <c r="BS156" s="3">
        <v>0</v>
      </c>
      <c r="BT156" s="3"/>
      <c r="BU156" s="46"/>
      <c r="BV156" s="46"/>
      <c r="BW156" s="46"/>
      <c r="BX156" s="60"/>
      <c r="BY156" s="46">
        <v>0</v>
      </c>
      <c r="BZ156" s="46"/>
      <c r="CA156" s="3">
        <v>0</v>
      </c>
      <c r="CB156" s="46"/>
      <c r="CC156" s="46"/>
      <c r="CD156" s="46"/>
      <c r="CE156" s="46"/>
      <c r="CF156" s="60"/>
      <c r="CG156" s="46">
        <v>0</v>
      </c>
      <c r="CH156" s="46"/>
      <c r="CI156" s="3">
        <v>0</v>
      </c>
      <c r="CJ156" s="3"/>
      <c r="CK156" s="46"/>
      <c r="CL156" s="46"/>
      <c r="CM156" s="46"/>
      <c r="CN156" s="46"/>
      <c r="CO156" s="46" t="s">
        <v>371</v>
      </c>
      <c r="CP156" s="46"/>
      <c r="CQ156" s="46"/>
      <c r="CR156" s="3">
        <v>0</v>
      </c>
      <c r="CS156" s="46"/>
      <c r="CT156" s="46">
        <v>0</v>
      </c>
      <c r="CU156" s="3"/>
      <c r="CV156" s="12" t="s">
        <v>431</v>
      </c>
      <c r="CW156" s="12">
        <v>0</v>
      </c>
      <c r="CX156" s="12"/>
      <c r="CY156" s="3" t="s">
        <v>1467</v>
      </c>
      <c r="CZ156" s="12">
        <v>0</v>
      </c>
      <c r="DA156" s="12">
        <v>0</v>
      </c>
      <c r="DB156" s="46"/>
      <c r="DC156" s="12">
        <v>0</v>
      </c>
      <c r="DD156" s="12">
        <v>0</v>
      </c>
      <c r="DE156" s="12" t="s">
        <v>431</v>
      </c>
      <c r="DF156" s="12"/>
      <c r="DG156" s="12"/>
      <c r="DH156" s="3"/>
      <c r="DI156" s="12"/>
      <c r="DJ156" s="12"/>
      <c r="DK156" s="46"/>
      <c r="DL156" s="46"/>
      <c r="DM156" s="46"/>
      <c r="DN156" s="12" t="s">
        <v>2226</v>
      </c>
      <c r="DO156" s="46" t="s">
        <v>2513</v>
      </c>
      <c r="DP156" s="46"/>
      <c r="DQ156" s="12"/>
      <c r="DR156" s="311" t="s">
        <v>2040</v>
      </c>
      <c r="DS156" s="5">
        <v>0</v>
      </c>
      <c r="DT156" s="346"/>
      <c r="DV156" s="5">
        <f t="shared" si="9"/>
        <v>0</v>
      </c>
      <c r="DW156" s="5">
        <f t="shared" si="10"/>
        <v>1</v>
      </c>
      <c r="DX156" s="362"/>
    </row>
    <row r="157" spans="1:130" s="133" customFormat="1" ht="30" hidden="1" customHeight="1" x14ac:dyDescent="0.25">
      <c r="A157" s="12">
        <f>ROW()-23</f>
        <v>134</v>
      </c>
      <c r="B157" s="12">
        <f>COUNTIF($E$24:E157,E157)</f>
        <v>3</v>
      </c>
      <c r="C157" s="18" t="s">
        <v>68</v>
      </c>
      <c r="D157" s="12" t="str">
        <f>VLOOKUP(C157,'[1]XET CUOI NAM'!$D$9:$E$332,2,0)</f>
        <v>01010009</v>
      </c>
      <c r="E157" s="12" t="s">
        <v>1779</v>
      </c>
      <c r="F157" s="12" t="s">
        <v>378</v>
      </c>
      <c r="G157" s="49"/>
      <c r="H157" s="46"/>
      <c r="I157" s="46"/>
      <c r="J157" s="3"/>
      <c r="K157" s="46"/>
      <c r="L157" s="46"/>
      <c r="M157" s="49"/>
      <c r="N157" s="46"/>
      <c r="O157" s="46"/>
      <c r="P157" s="3"/>
      <c r="Q157" s="46"/>
      <c r="R157" s="46"/>
      <c r="S157" s="49"/>
      <c r="T157" s="46">
        <v>0</v>
      </c>
      <c r="U157" s="46"/>
      <c r="V157" s="46">
        <v>0</v>
      </c>
      <c r="W157" s="3"/>
      <c r="X157" s="46">
        <v>0</v>
      </c>
      <c r="Y157" s="46"/>
      <c r="Z157" s="49"/>
      <c r="AA157" s="46">
        <v>0</v>
      </c>
      <c r="AB157" s="46"/>
      <c r="AC157" s="46">
        <v>0</v>
      </c>
      <c r="AD157" s="3"/>
      <c r="AE157" s="46">
        <v>0</v>
      </c>
      <c r="AF157" s="46"/>
      <c r="AG157" s="49"/>
      <c r="AH157" s="46">
        <v>0</v>
      </c>
      <c r="AI157" s="46"/>
      <c r="AJ157" s="46">
        <v>0</v>
      </c>
      <c r="AK157" s="3"/>
      <c r="AL157" s="46">
        <v>0</v>
      </c>
      <c r="AM157" s="46"/>
      <c r="AN157" s="49"/>
      <c r="AO157" s="46">
        <v>0</v>
      </c>
      <c r="AP157" s="46"/>
      <c r="AQ157" s="46">
        <v>0</v>
      </c>
      <c r="AR157" s="3"/>
      <c r="AS157" s="46">
        <v>0</v>
      </c>
      <c r="AT157" s="46"/>
      <c r="AU157" s="49"/>
      <c r="AV157" s="46">
        <v>0</v>
      </c>
      <c r="AW157" s="46"/>
      <c r="AX157" s="46">
        <v>0</v>
      </c>
      <c r="AY157" s="3"/>
      <c r="AZ157" s="46">
        <v>0</v>
      </c>
      <c r="BA157" s="46"/>
      <c r="BB157" s="38"/>
      <c r="BC157" s="46">
        <v>0</v>
      </c>
      <c r="BD157" s="46"/>
      <c r="BE157" s="3" t="s">
        <v>634</v>
      </c>
      <c r="BF157" s="3"/>
      <c r="BG157" s="46"/>
      <c r="BH157" s="3"/>
      <c r="BI157" s="24"/>
      <c r="BJ157" s="46">
        <v>0</v>
      </c>
      <c r="BK157" s="46"/>
      <c r="BL157" s="3">
        <v>0</v>
      </c>
      <c r="BM157" s="3"/>
      <c r="BN157" s="46"/>
      <c r="BO157" s="3"/>
      <c r="BP157" s="33"/>
      <c r="BQ157" s="46">
        <v>0</v>
      </c>
      <c r="BR157" s="46"/>
      <c r="BS157" s="3">
        <v>0</v>
      </c>
      <c r="BT157" s="3"/>
      <c r="BU157" s="46"/>
      <c r="BV157" s="46"/>
      <c r="BW157" s="46"/>
      <c r="BX157" s="60"/>
      <c r="BY157" s="46">
        <v>0</v>
      </c>
      <c r="BZ157" s="46"/>
      <c r="CA157" s="3">
        <v>0</v>
      </c>
      <c r="CB157" s="46"/>
      <c r="CC157" s="46"/>
      <c r="CD157" s="46"/>
      <c r="CE157" s="46"/>
      <c r="CF157" s="60"/>
      <c r="CG157" s="46">
        <v>0</v>
      </c>
      <c r="CH157" s="46"/>
      <c r="CI157" s="3">
        <v>0</v>
      </c>
      <c r="CJ157" s="3"/>
      <c r="CK157" s="46"/>
      <c r="CL157" s="46"/>
      <c r="CM157" s="46"/>
      <c r="CN157" s="46"/>
      <c r="CO157" s="46" t="s">
        <v>371</v>
      </c>
      <c r="CP157" s="46"/>
      <c r="CQ157" s="46"/>
      <c r="CR157" s="3">
        <v>0</v>
      </c>
      <c r="CS157" s="46"/>
      <c r="CT157" s="46">
        <v>0</v>
      </c>
      <c r="CU157" s="3"/>
      <c r="CV157" s="12" t="s">
        <v>431</v>
      </c>
      <c r="CW157" s="12">
        <v>0</v>
      </c>
      <c r="CX157" s="12"/>
      <c r="CY157" s="3"/>
      <c r="CZ157" s="12">
        <v>0</v>
      </c>
      <c r="DA157" s="12">
        <v>0</v>
      </c>
      <c r="DB157" s="46"/>
      <c r="DC157" s="12">
        <v>0</v>
      </c>
      <c r="DD157" s="12">
        <v>0</v>
      </c>
      <c r="DE157" s="12" t="s">
        <v>431</v>
      </c>
      <c r="DF157" s="12"/>
      <c r="DG157" s="12"/>
      <c r="DH157" s="3"/>
      <c r="DI157" s="12"/>
      <c r="DJ157" s="12"/>
      <c r="DK157" s="46"/>
      <c r="DL157" s="46"/>
      <c r="DM157" s="46"/>
      <c r="DN157" s="12" t="s">
        <v>2227</v>
      </c>
      <c r="DO157" s="12">
        <v>0</v>
      </c>
      <c r="DP157" s="12"/>
      <c r="DQ157" s="12">
        <v>0</v>
      </c>
      <c r="DR157" s="5"/>
      <c r="DS157" s="5">
        <v>0</v>
      </c>
      <c r="DT157" s="346"/>
      <c r="DV157" s="5">
        <f t="shared" si="9"/>
        <v>0</v>
      </c>
      <c r="DW157" s="5">
        <f t="shared" si="10"/>
        <v>0</v>
      </c>
      <c r="DX157" s="362"/>
    </row>
    <row r="158" spans="1:130" s="133" customFormat="1" ht="30" hidden="1" customHeight="1" x14ac:dyDescent="0.25">
      <c r="A158" s="12">
        <f>ROW()-23</f>
        <v>135</v>
      </c>
      <c r="B158" s="12">
        <f>COUNTIF($E$24:E158,E158)</f>
        <v>4</v>
      </c>
      <c r="C158" s="18" t="s">
        <v>69</v>
      </c>
      <c r="D158" s="12" t="str">
        <f>VLOOKUP(C158,'[1]XET CUOI NAM'!$D$9:$E$332,2,0)</f>
        <v>01010020</v>
      </c>
      <c r="E158" s="12" t="s">
        <v>1779</v>
      </c>
      <c r="F158" s="12" t="s">
        <v>378</v>
      </c>
      <c r="G158" s="49"/>
      <c r="H158" s="46"/>
      <c r="I158" s="46"/>
      <c r="J158" s="3"/>
      <c r="K158" s="46"/>
      <c r="L158" s="46"/>
      <c r="M158" s="49"/>
      <c r="N158" s="46"/>
      <c r="O158" s="46"/>
      <c r="P158" s="3"/>
      <c r="Q158" s="46"/>
      <c r="R158" s="46"/>
      <c r="S158" s="49"/>
      <c r="T158" s="46">
        <v>0</v>
      </c>
      <c r="U158" s="46"/>
      <c r="V158" s="46">
        <v>0</v>
      </c>
      <c r="W158" s="3"/>
      <c r="X158" s="46">
        <v>0</v>
      </c>
      <c r="Y158" s="46"/>
      <c r="Z158" s="49"/>
      <c r="AA158" s="46">
        <v>0</v>
      </c>
      <c r="AB158" s="46"/>
      <c r="AC158" s="46">
        <v>0</v>
      </c>
      <c r="AD158" s="3"/>
      <c r="AE158" s="46">
        <v>0</v>
      </c>
      <c r="AF158" s="46"/>
      <c r="AG158" s="49"/>
      <c r="AH158" s="46">
        <v>0</v>
      </c>
      <c r="AI158" s="46"/>
      <c r="AJ158" s="46">
        <v>0</v>
      </c>
      <c r="AK158" s="3"/>
      <c r="AL158" s="46">
        <v>0</v>
      </c>
      <c r="AM158" s="46"/>
      <c r="AN158" s="49"/>
      <c r="AO158" s="46">
        <v>0</v>
      </c>
      <c r="AP158" s="46"/>
      <c r="AQ158" s="46">
        <v>0</v>
      </c>
      <c r="AR158" s="3"/>
      <c r="AS158" s="46">
        <v>0</v>
      </c>
      <c r="AT158" s="46"/>
      <c r="AU158" s="49"/>
      <c r="AV158" s="46">
        <v>0</v>
      </c>
      <c r="AW158" s="46"/>
      <c r="AX158" s="46">
        <v>0</v>
      </c>
      <c r="AY158" s="3"/>
      <c r="AZ158" s="46">
        <v>0</v>
      </c>
      <c r="BA158" s="46"/>
      <c r="BB158" s="30"/>
      <c r="BC158" s="46">
        <v>0</v>
      </c>
      <c r="BD158" s="46"/>
      <c r="BE158" s="3" t="s">
        <v>635</v>
      </c>
      <c r="BF158" s="3"/>
      <c r="BG158" s="46"/>
      <c r="BH158" s="3"/>
      <c r="BI158" s="24"/>
      <c r="BJ158" s="46">
        <v>0</v>
      </c>
      <c r="BK158" s="46"/>
      <c r="BL158" s="3">
        <v>0</v>
      </c>
      <c r="BM158" s="3"/>
      <c r="BN158" s="46"/>
      <c r="BO158" s="3"/>
      <c r="BP158" s="33"/>
      <c r="BQ158" s="46" t="s">
        <v>2513</v>
      </c>
      <c r="BR158" s="46" t="s">
        <v>315</v>
      </c>
      <c r="BS158" s="3" t="s">
        <v>902</v>
      </c>
      <c r="BT158" s="3"/>
      <c r="BU158" s="46"/>
      <c r="BV158" s="46"/>
      <c r="BW158" s="46"/>
      <c r="BX158" s="60"/>
      <c r="BY158" s="46">
        <v>0</v>
      </c>
      <c r="BZ158" s="46"/>
      <c r="CA158" s="3" t="s">
        <v>997</v>
      </c>
      <c r="CB158" s="46"/>
      <c r="CC158" s="46"/>
      <c r="CD158" s="46"/>
      <c r="CE158" s="46"/>
      <c r="CF158" s="60"/>
      <c r="CG158" s="46">
        <v>0</v>
      </c>
      <c r="CH158" s="46"/>
      <c r="CI158" s="3" t="s">
        <v>1138</v>
      </c>
      <c r="CJ158" s="3"/>
      <c r="CK158" s="46"/>
      <c r="CL158" s="46"/>
      <c r="CM158" s="46"/>
      <c r="CN158" s="46"/>
      <c r="CO158" s="46" t="s">
        <v>431</v>
      </c>
      <c r="CP158" s="46"/>
      <c r="CQ158" s="46"/>
      <c r="CR158" s="3">
        <v>0</v>
      </c>
      <c r="CS158" s="46"/>
      <c r="CT158" s="46">
        <v>0</v>
      </c>
      <c r="CU158" s="3"/>
      <c r="CV158" s="12" t="s">
        <v>431</v>
      </c>
      <c r="CW158" s="12">
        <v>0</v>
      </c>
      <c r="CX158" s="12"/>
      <c r="CY158" s="3"/>
      <c r="CZ158" s="12">
        <v>0</v>
      </c>
      <c r="DA158" s="12">
        <v>0</v>
      </c>
      <c r="DB158" s="46"/>
      <c r="DC158" s="12">
        <v>0</v>
      </c>
      <c r="DD158" s="12" t="s">
        <v>315</v>
      </c>
      <c r="DE158" s="12" t="s">
        <v>431</v>
      </c>
      <c r="DF158" s="12"/>
      <c r="DG158" s="12"/>
      <c r="DH158" s="3"/>
      <c r="DI158" s="12"/>
      <c r="DJ158" s="12"/>
      <c r="DK158" s="46"/>
      <c r="DL158" s="46"/>
      <c r="DM158" s="46"/>
      <c r="DN158" s="12" t="s">
        <v>2227</v>
      </c>
      <c r="DO158" s="12">
        <v>0</v>
      </c>
      <c r="DP158" s="12"/>
      <c r="DQ158" s="12">
        <v>0</v>
      </c>
      <c r="DR158" s="5"/>
      <c r="DS158" s="5">
        <v>0</v>
      </c>
      <c r="DT158" s="346"/>
      <c r="DV158" s="5">
        <f t="shared" si="9"/>
        <v>0</v>
      </c>
      <c r="DW158" s="5">
        <f t="shared" si="10"/>
        <v>1</v>
      </c>
      <c r="DX158" s="362"/>
    </row>
    <row r="159" spans="1:130" s="133" customFormat="1" ht="30" hidden="1" customHeight="1" x14ac:dyDescent="0.25">
      <c r="A159" s="12">
        <f>IF(C159="","",SUBTOTAL(3,$D$24:D159))</f>
        <v>16</v>
      </c>
      <c r="B159" s="12">
        <f>COUNTIF($E$24:E159,E159)</f>
        <v>5</v>
      </c>
      <c r="C159" s="18" t="s">
        <v>70</v>
      </c>
      <c r="D159" s="12" t="str">
        <f>VLOOKUP(C159,'[1]XET CUOI NAM'!$D$9:$E$332,2,0)</f>
        <v>01010018</v>
      </c>
      <c r="E159" s="12" t="s">
        <v>1779</v>
      </c>
      <c r="F159" s="12" t="s">
        <v>378</v>
      </c>
      <c r="G159" s="49"/>
      <c r="H159" s="46" t="s">
        <v>2513</v>
      </c>
      <c r="I159" s="46"/>
      <c r="J159" s="3"/>
      <c r="K159" s="46"/>
      <c r="L159" s="46"/>
      <c r="M159" s="49"/>
      <c r="N159" s="46"/>
      <c r="O159" s="46"/>
      <c r="P159" s="3"/>
      <c r="Q159" s="46"/>
      <c r="R159" s="46"/>
      <c r="S159" s="49"/>
      <c r="T159" s="46">
        <v>0</v>
      </c>
      <c r="U159" s="46"/>
      <c r="V159" s="46">
        <v>0</v>
      </c>
      <c r="W159" s="3"/>
      <c r="X159" s="46">
        <v>0</v>
      </c>
      <c r="Y159" s="46"/>
      <c r="Z159" s="49"/>
      <c r="AA159" s="46">
        <v>0</v>
      </c>
      <c r="AB159" s="46"/>
      <c r="AC159" s="46">
        <v>0</v>
      </c>
      <c r="AD159" s="3"/>
      <c r="AE159" s="46">
        <v>0</v>
      </c>
      <c r="AF159" s="46"/>
      <c r="AG159" s="49"/>
      <c r="AH159" s="46">
        <v>0</v>
      </c>
      <c r="AI159" s="46"/>
      <c r="AJ159" s="46">
        <v>0</v>
      </c>
      <c r="AK159" s="3"/>
      <c r="AL159" s="46">
        <v>0</v>
      </c>
      <c r="AM159" s="46"/>
      <c r="AN159" s="49"/>
      <c r="AO159" s="46">
        <v>0</v>
      </c>
      <c r="AP159" s="46"/>
      <c r="AQ159" s="46">
        <v>0</v>
      </c>
      <c r="AR159" s="3"/>
      <c r="AS159" s="46">
        <v>0</v>
      </c>
      <c r="AT159" s="46"/>
      <c r="AU159" s="49"/>
      <c r="AV159" s="46">
        <v>0</v>
      </c>
      <c r="AW159" s="46"/>
      <c r="AX159" s="46">
        <v>0</v>
      </c>
      <c r="AY159" s="3"/>
      <c r="AZ159" s="46">
        <v>0</v>
      </c>
      <c r="BA159" s="46"/>
      <c r="BB159" s="30"/>
      <c r="BC159" s="46">
        <v>0</v>
      </c>
      <c r="BD159" s="46"/>
      <c r="BE159" s="3" t="s">
        <v>636</v>
      </c>
      <c r="BF159" s="3"/>
      <c r="BG159" s="46"/>
      <c r="BH159" s="3"/>
      <c r="BI159" s="24"/>
      <c r="BJ159" s="46">
        <v>0</v>
      </c>
      <c r="BK159" s="46"/>
      <c r="BL159" s="3" t="s">
        <v>805</v>
      </c>
      <c r="BM159" s="3"/>
      <c r="BN159" s="46"/>
      <c r="BO159" s="3"/>
      <c r="BP159" s="33"/>
      <c r="BQ159" s="46">
        <v>0</v>
      </c>
      <c r="BR159" s="46"/>
      <c r="BS159" s="3">
        <v>0</v>
      </c>
      <c r="BT159" s="3"/>
      <c r="BU159" s="46"/>
      <c r="BV159" s="46"/>
      <c r="BW159" s="46"/>
      <c r="BX159" s="60"/>
      <c r="BY159" s="46">
        <v>0</v>
      </c>
      <c r="BZ159" s="46"/>
      <c r="CA159" s="3" t="s">
        <v>998</v>
      </c>
      <c r="CB159" s="46"/>
      <c r="CC159" s="46"/>
      <c r="CD159" s="46"/>
      <c r="CE159" s="46"/>
      <c r="CF159" s="60"/>
      <c r="CG159" s="46">
        <v>0</v>
      </c>
      <c r="CH159" s="46"/>
      <c r="CI159" s="3" t="s">
        <v>1139</v>
      </c>
      <c r="CJ159" s="3"/>
      <c r="CK159" s="46"/>
      <c r="CL159" s="46"/>
      <c r="CM159" s="46"/>
      <c r="CN159" s="46"/>
      <c r="CO159" s="46" t="s">
        <v>371</v>
      </c>
      <c r="CP159" s="46"/>
      <c r="CQ159" s="46"/>
      <c r="CR159" s="3">
        <v>0</v>
      </c>
      <c r="CS159" s="46"/>
      <c r="CT159" s="46">
        <v>0</v>
      </c>
      <c r="CU159" s="3"/>
      <c r="CV159" s="12" t="s">
        <v>431</v>
      </c>
      <c r="CW159" s="12">
        <v>0</v>
      </c>
      <c r="CX159" s="12"/>
      <c r="CY159" s="3" t="s">
        <v>1468</v>
      </c>
      <c r="CZ159" s="12">
        <v>0</v>
      </c>
      <c r="DA159" s="12">
        <v>0</v>
      </c>
      <c r="DB159" s="46"/>
      <c r="DC159" s="12">
        <v>0</v>
      </c>
      <c r="DD159" s="12" t="s">
        <v>315</v>
      </c>
      <c r="DE159" s="12" t="s">
        <v>431</v>
      </c>
      <c r="DF159" s="12"/>
      <c r="DG159" s="12"/>
      <c r="DH159" s="3"/>
      <c r="DI159" s="12"/>
      <c r="DJ159" s="12"/>
      <c r="DK159" s="46"/>
      <c r="DL159" s="46"/>
      <c r="DM159" s="46"/>
      <c r="DN159" s="12" t="s">
        <v>2227</v>
      </c>
      <c r="DO159" s="12">
        <v>0</v>
      </c>
      <c r="DP159" s="12"/>
      <c r="DQ159" s="12"/>
      <c r="DR159" s="311" t="s">
        <v>2041</v>
      </c>
      <c r="DS159" s="5">
        <v>0</v>
      </c>
      <c r="DT159" s="346"/>
      <c r="DV159" s="5">
        <f t="shared" si="9"/>
        <v>0</v>
      </c>
      <c r="DW159" s="5">
        <f t="shared" si="10"/>
        <v>1</v>
      </c>
      <c r="DX159" s="362"/>
    </row>
    <row r="160" spans="1:130" s="133" customFormat="1" ht="30" hidden="1" customHeight="1" x14ac:dyDescent="0.25">
      <c r="A160" s="12">
        <f>ROW()-23</f>
        <v>137</v>
      </c>
      <c r="B160" s="12">
        <f>COUNTIF($E$24:E160,E160)</f>
        <v>6</v>
      </c>
      <c r="C160" s="18" t="s">
        <v>71</v>
      </c>
      <c r="D160" s="12" t="str">
        <f>VLOOKUP(C160,'[1]XET CUOI NAM'!$D$9:$E$332,2,0)</f>
        <v>01010019</v>
      </c>
      <c r="E160" s="12" t="s">
        <v>1779</v>
      </c>
      <c r="F160" s="12" t="s">
        <v>378</v>
      </c>
      <c r="G160" s="49"/>
      <c r="H160" s="46"/>
      <c r="I160" s="46"/>
      <c r="J160" s="3"/>
      <c r="K160" s="46"/>
      <c r="L160" s="46"/>
      <c r="M160" s="49"/>
      <c r="N160" s="46"/>
      <c r="O160" s="46"/>
      <c r="P160" s="3"/>
      <c r="Q160" s="46"/>
      <c r="R160" s="46"/>
      <c r="S160" s="49"/>
      <c r="T160" s="46">
        <v>0</v>
      </c>
      <c r="U160" s="46"/>
      <c r="V160" s="46">
        <v>0</v>
      </c>
      <c r="W160" s="3"/>
      <c r="X160" s="46">
        <v>0</v>
      </c>
      <c r="Y160" s="46"/>
      <c r="Z160" s="49"/>
      <c r="AA160" s="46">
        <v>0</v>
      </c>
      <c r="AB160" s="46"/>
      <c r="AC160" s="46">
        <v>0</v>
      </c>
      <c r="AD160" s="3"/>
      <c r="AE160" s="46">
        <v>0</v>
      </c>
      <c r="AF160" s="46"/>
      <c r="AG160" s="49"/>
      <c r="AH160" s="46">
        <v>0</v>
      </c>
      <c r="AI160" s="46"/>
      <c r="AJ160" s="46">
        <v>0</v>
      </c>
      <c r="AK160" s="3"/>
      <c r="AL160" s="46">
        <v>0</v>
      </c>
      <c r="AM160" s="46"/>
      <c r="AN160" s="49"/>
      <c r="AO160" s="46">
        <v>0</v>
      </c>
      <c r="AP160" s="46"/>
      <c r="AQ160" s="46">
        <v>0</v>
      </c>
      <c r="AR160" s="3"/>
      <c r="AS160" s="46">
        <v>0</v>
      </c>
      <c r="AT160" s="46"/>
      <c r="AU160" s="49"/>
      <c r="AV160" s="46">
        <v>0</v>
      </c>
      <c r="AW160" s="46"/>
      <c r="AX160" s="46">
        <v>0</v>
      </c>
      <c r="AY160" s="3"/>
      <c r="AZ160" s="46">
        <v>0</v>
      </c>
      <c r="BA160" s="46"/>
      <c r="BB160" s="30"/>
      <c r="BC160" s="46">
        <v>0</v>
      </c>
      <c r="BD160" s="46"/>
      <c r="BE160" s="3" t="s">
        <v>637</v>
      </c>
      <c r="BF160" s="3"/>
      <c r="BG160" s="46"/>
      <c r="BH160" s="3"/>
      <c r="BI160" s="24"/>
      <c r="BJ160" s="46">
        <v>0</v>
      </c>
      <c r="BK160" s="46"/>
      <c r="BL160" s="3" t="s">
        <v>806</v>
      </c>
      <c r="BM160" s="3"/>
      <c r="BN160" s="46"/>
      <c r="BO160" s="3"/>
      <c r="BP160" s="33"/>
      <c r="BQ160" s="46">
        <v>0</v>
      </c>
      <c r="BR160" s="46"/>
      <c r="BS160" s="3">
        <v>0</v>
      </c>
      <c r="BT160" s="3"/>
      <c r="BU160" s="46"/>
      <c r="BV160" s="46"/>
      <c r="BW160" s="46"/>
      <c r="BX160" s="60"/>
      <c r="BY160" s="46">
        <v>0</v>
      </c>
      <c r="BZ160" s="46"/>
      <c r="CA160" s="3">
        <v>0</v>
      </c>
      <c r="CB160" s="46"/>
      <c r="CC160" s="46"/>
      <c r="CD160" s="46"/>
      <c r="CE160" s="46"/>
      <c r="CF160" s="60"/>
      <c r="CG160" s="46">
        <v>0</v>
      </c>
      <c r="CH160" s="46"/>
      <c r="CI160" s="3">
        <v>0</v>
      </c>
      <c r="CJ160" s="3"/>
      <c r="CK160" s="46"/>
      <c r="CL160" s="46"/>
      <c r="CM160" s="46"/>
      <c r="CN160" s="46"/>
      <c r="CO160" s="46" t="s">
        <v>431</v>
      </c>
      <c r="CP160" s="46"/>
      <c r="CQ160" s="46"/>
      <c r="CR160" s="3">
        <v>0</v>
      </c>
      <c r="CS160" s="46"/>
      <c r="CT160" s="46">
        <v>0</v>
      </c>
      <c r="CU160" s="3"/>
      <c r="CV160" s="12" t="s">
        <v>431</v>
      </c>
      <c r="CW160" s="12">
        <v>0</v>
      </c>
      <c r="CX160" s="12"/>
      <c r="CY160" s="3"/>
      <c r="CZ160" s="12">
        <v>0</v>
      </c>
      <c r="DA160" s="12">
        <v>0</v>
      </c>
      <c r="DB160" s="46"/>
      <c r="DC160" s="12">
        <v>0</v>
      </c>
      <c r="DD160" s="12" t="s">
        <v>315</v>
      </c>
      <c r="DE160" s="12" t="s">
        <v>431</v>
      </c>
      <c r="DF160" s="12"/>
      <c r="DG160" s="12"/>
      <c r="DH160" s="3"/>
      <c r="DI160" s="12"/>
      <c r="DJ160" s="12"/>
      <c r="DK160" s="46"/>
      <c r="DL160" s="46"/>
      <c r="DM160" s="46"/>
      <c r="DN160" s="12" t="s">
        <v>2227</v>
      </c>
      <c r="DO160" s="12">
        <v>0</v>
      </c>
      <c r="DP160" s="12"/>
      <c r="DQ160" s="12">
        <v>0</v>
      </c>
      <c r="DR160" s="5"/>
      <c r="DS160" s="5">
        <v>0</v>
      </c>
      <c r="DT160" s="346"/>
      <c r="DV160" s="5">
        <f t="shared" si="9"/>
        <v>0</v>
      </c>
      <c r="DW160" s="5">
        <f t="shared" si="10"/>
        <v>0</v>
      </c>
      <c r="DX160" s="362"/>
    </row>
    <row r="161" spans="1:130" s="133" customFormat="1" ht="30" hidden="1" customHeight="1" x14ac:dyDescent="0.25">
      <c r="A161" s="12">
        <f>ROW()-23</f>
        <v>138</v>
      </c>
      <c r="B161" s="12">
        <f>COUNTIF($E$24:E161,E161)</f>
        <v>7</v>
      </c>
      <c r="C161" s="18" t="s">
        <v>72</v>
      </c>
      <c r="D161" s="12" t="str">
        <f>VLOOKUP(C161,'[1]XET CUOI NAM'!$D$9:$E$332,2,0)</f>
        <v>01010015</v>
      </c>
      <c r="E161" s="12" t="s">
        <v>1779</v>
      </c>
      <c r="F161" s="12" t="s">
        <v>378</v>
      </c>
      <c r="G161" s="49"/>
      <c r="H161" s="46"/>
      <c r="I161" s="46"/>
      <c r="J161" s="3"/>
      <c r="K161" s="46"/>
      <c r="L161" s="46"/>
      <c r="M161" s="49"/>
      <c r="N161" s="46"/>
      <c r="O161" s="46"/>
      <c r="P161" s="3"/>
      <c r="Q161" s="46"/>
      <c r="R161" s="46"/>
      <c r="S161" s="49"/>
      <c r="T161" s="46">
        <v>0</v>
      </c>
      <c r="U161" s="46"/>
      <c r="V161" s="46">
        <v>0</v>
      </c>
      <c r="W161" s="3"/>
      <c r="X161" s="46">
        <v>0</v>
      </c>
      <c r="Y161" s="46"/>
      <c r="Z161" s="49"/>
      <c r="AA161" s="46">
        <v>0</v>
      </c>
      <c r="AB161" s="46"/>
      <c r="AC161" s="46">
        <v>0</v>
      </c>
      <c r="AD161" s="3"/>
      <c r="AE161" s="46">
        <v>0</v>
      </c>
      <c r="AF161" s="46"/>
      <c r="AG161" s="49"/>
      <c r="AH161" s="46">
        <v>0</v>
      </c>
      <c r="AI161" s="46"/>
      <c r="AJ161" s="46">
        <v>0</v>
      </c>
      <c r="AK161" s="3"/>
      <c r="AL161" s="46">
        <v>0</v>
      </c>
      <c r="AM161" s="46"/>
      <c r="AN161" s="49"/>
      <c r="AO161" s="46">
        <v>0</v>
      </c>
      <c r="AP161" s="46"/>
      <c r="AQ161" s="46">
        <v>0</v>
      </c>
      <c r="AR161" s="3"/>
      <c r="AS161" s="46">
        <v>0</v>
      </c>
      <c r="AT161" s="46"/>
      <c r="AU161" s="49"/>
      <c r="AV161" s="46">
        <v>0</v>
      </c>
      <c r="AW161" s="46"/>
      <c r="AX161" s="46">
        <v>0</v>
      </c>
      <c r="AY161" s="3"/>
      <c r="AZ161" s="46">
        <v>0</v>
      </c>
      <c r="BA161" s="46"/>
      <c r="BB161" s="30"/>
      <c r="BC161" s="46">
        <v>0</v>
      </c>
      <c r="BD161" s="46"/>
      <c r="BE161" s="3" t="s">
        <v>638</v>
      </c>
      <c r="BF161" s="3"/>
      <c r="BG161" s="46"/>
      <c r="BH161" s="3"/>
      <c r="BI161" s="24"/>
      <c r="BJ161" s="46">
        <v>0</v>
      </c>
      <c r="BK161" s="46"/>
      <c r="BL161" s="3">
        <v>0</v>
      </c>
      <c r="BM161" s="3"/>
      <c r="BN161" s="46"/>
      <c r="BO161" s="3"/>
      <c r="BP161" s="33"/>
      <c r="BQ161" s="46">
        <v>0</v>
      </c>
      <c r="BR161" s="46"/>
      <c r="BS161" s="3">
        <v>0</v>
      </c>
      <c r="BT161" s="3"/>
      <c r="BU161" s="46"/>
      <c r="BV161" s="46"/>
      <c r="BW161" s="46"/>
      <c r="BX161" s="60"/>
      <c r="BY161" s="46">
        <v>0</v>
      </c>
      <c r="BZ161" s="46"/>
      <c r="CA161" s="3">
        <v>0</v>
      </c>
      <c r="CB161" s="46"/>
      <c r="CC161" s="46"/>
      <c r="CD161" s="46"/>
      <c r="CE161" s="46" t="s">
        <v>315</v>
      </c>
      <c r="CF161" s="60"/>
      <c r="CG161" s="46">
        <v>0</v>
      </c>
      <c r="CH161" s="46"/>
      <c r="CI161" s="3">
        <v>0</v>
      </c>
      <c r="CJ161" s="3"/>
      <c r="CK161" s="46"/>
      <c r="CL161" s="46"/>
      <c r="CM161" s="46"/>
      <c r="CN161" s="46"/>
      <c r="CO161" s="46" t="s">
        <v>431</v>
      </c>
      <c r="CP161" s="46"/>
      <c r="CQ161" s="46"/>
      <c r="CR161" s="3">
        <v>0</v>
      </c>
      <c r="CS161" s="46"/>
      <c r="CT161" s="46">
        <v>0</v>
      </c>
      <c r="CU161" s="3"/>
      <c r="CV161" s="12" t="s">
        <v>431</v>
      </c>
      <c r="CW161" s="12">
        <v>0</v>
      </c>
      <c r="CX161" s="12"/>
      <c r="CY161" s="3"/>
      <c r="CZ161" s="12">
        <v>0</v>
      </c>
      <c r="DA161" s="12">
        <v>0</v>
      </c>
      <c r="DB161" s="46"/>
      <c r="DC161" s="12">
        <v>0</v>
      </c>
      <c r="DD161" s="12">
        <v>0</v>
      </c>
      <c r="DE161" s="12" t="s">
        <v>431</v>
      </c>
      <c r="DF161" s="12"/>
      <c r="DG161" s="12"/>
      <c r="DH161" s="3"/>
      <c r="DI161" s="12"/>
      <c r="DJ161" s="12"/>
      <c r="DK161" s="46"/>
      <c r="DL161" s="46"/>
      <c r="DM161" s="46"/>
      <c r="DN161" s="12" t="s">
        <v>2227</v>
      </c>
      <c r="DO161" s="12">
        <v>0</v>
      </c>
      <c r="DP161" s="12"/>
      <c r="DQ161" s="12">
        <v>0</v>
      </c>
      <c r="DR161" s="5"/>
      <c r="DS161" s="5">
        <v>0</v>
      </c>
      <c r="DT161" s="346"/>
      <c r="DV161" s="5">
        <f t="shared" si="9"/>
        <v>0</v>
      </c>
      <c r="DW161" s="5">
        <f t="shared" si="10"/>
        <v>0</v>
      </c>
      <c r="DX161" s="362"/>
    </row>
    <row r="162" spans="1:130" s="133" customFormat="1" ht="30" hidden="1" customHeight="1" x14ac:dyDescent="0.25">
      <c r="A162" s="12">
        <f>ROW()-23</f>
        <v>139</v>
      </c>
      <c r="B162" s="12">
        <f>COUNTIF($E$24:E162,E162)</f>
        <v>8</v>
      </c>
      <c r="C162" s="18" t="s">
        <v>73</v>
      </c>
      <c r="D162" s="12" t="str">
        <f>VLOOKUP(C162,'[1]XET CUOI NAM'!$D$9:$E$332,2,0)</f>
        <v>01010027</v>
      </c>
      <c r="E162" s="12" t="s">
        <v>1779</v>
      </c>
      <c r="F162" s="12" t="s">
        <v>378</v>
      </c>
      <c r="G162" s="49"/>
      <c r="H162" s="46"/>
      <c r="I162" s="46"/>
      <c r="J162" s="3"/>
      <c r="K162" s="46"/>
      <c r="L162" s="46"/>
      <c r="M162" s="49"/>
      <c r="N162" s="46"/>
      <c r="O162" s="46"/>
      <c r="P162" s="3"/>
      <c r="Q162" s="46"/>
      <c r="R162" s="46"/>
      <c r="S162" s="49"/>
      <c r="T162" s="46">
        <v>0</v>
      </c>
      <c r="U162" s="46"/>
      <c r="V162" s="46">
        <v>0</v>
      </c>
      <c r="W162" s="3"/>
      <c r="X162" s="46">
        <v>0</v>
      </c>
      <c r="Y162" s="46"/>
      <c r="Z162" s="49"/>
      <c r="AA162" s="46">
        <v>0</v>
      </c>
      <c r="AB162" s="46"/>
      <c r="AC162" s="46">
        <v>0</v>
      </c>
      <c r="AD162" s="3"/>
      <c r="AE162" s="46">
        <v>0</v>
      </c>
      <c r="AF162" s="46"/>
      <c r="AG162" s="49"/>
      <c r="AH162" s="46">
        <v>0</v>
      </c>
      <c r="AI162" s="46"/>
      <c r="AJ162" s="46">
        <v>0</v>
      </c>
      <c r="AK162" s="3"/>
      <c r="AL162" s="46">
        <v>0</v>
      </c>
      <c r="AM162" s="46"/>
      <c r="AN162" s="49"/>
      <c r="AO162" s="46">
        <v>0</v>
      </c>
      <c r="AP162" s="46"/>
      <c r="AQ162" s="46">
        <v>0</v>
      </c>
      <c r="AR162" s="3"/>
      <c r="AS162" s="46">
        <v>0</v>
      </c>
      <c r="AT162" s="46"/>
      <c r="AU162" s="49"/>
      <c r="AV162" s="46">
        <v>0</v>
      </c>
      <c r="AW162" s="46"/>
      <c r="AX162" s="46">
        <v>0</v>
      </c>
      <c r="AY162" s="3"/>
      <c r="AZ162" s="46">
        <v>0</v>
      </c>
      <c r="BA162" s="46"/>
      <c r="BB162" s="30"/>
      <c r="BC162" s="46">
        <v>0</v>
      </c>
      <c r="BD162" s="46"/>
      <c r="BE162" s="3" t="s">
        <v>639</v>
      </c>
      <c r="BF162" s="3"/>
      <c r="BG162" s="46"/>
      <c r="BH162" s="3"/>
      <c r="BI162" s="24"/>
      <c r="BJ162" s="46">
        <v>0</v>
      </c>
      <c r="BK162" s="46"/>
      <c r="BL162" s="3">
        <v>0</v>
      </c>
      <c r="BM162" s="3"/>
      <c r="BN162" s="46"/>
      <c r="BO162" s="3"/>
      <c r="BP162" s="33"/>
      <c r="BQ162" s="46">
        <v>0</v>
      </c>
      <c r="BR162" s="46"/>
      <c r="BS162" s="3">
        <v>0</v>
      </c>
      <c r="BT162" s="3"/>
      <c r="BU162" s="46"/>
      <c r="BV162" s="46"/>
      <c r="BW162" s="46"/>
      <c r="BX162" s="60"/>
      <c r="BY162" s="46">
        <v>0</v>
      </c>
      <c r="BZ162" s="46"/>
      <c r="CA162" s="3">
        <v>0</v>
      </c>
      <c r="CB162" s="46"/>
      <c r="CC162" s="46"/>
      <c r="CD162" s="46"/>
      <c r="CE162" s="46"/>
      <c r="CF162" s="60"/>
      <c r="CG162" s="46">
        <v>0</v>
      </c>
      <c r="CH162" s="46"/>
      <c r="CI162" s="3">
        <v>0</v>
      </c>
      <c r="CJ162" s="3"/>
      <c r="CK162" s="46"/>
      <c r="CL162" s="46"/>
      <c r="CM162" s="46"/>
      <c r="CN162" s="46"/>
      <c r="CO162" s="46" t="e">
        <v>#N/A</v>
      </c>
      <c r="CP162" s="46"/>
      <c r="CQ162" s="46"/>
      <c r="CR162" s="3">
        <v>0</v>
      </c>
      <c r="CS162" s="46"/>
      <c r="CT162" s="46">
        <v>0</v>
      </c>
      <c r="CU162" s="3"/>
      <c r="CV162" s="12" t="s">
        <v>431</v>
      </c>
      <c r="CW162" s="12">
        <v>0</v>
      </c>
      <c r="CX162" s="12"/>
      <c r="CY162" s="3"/>
      <c r="CZ162" s="12">
        <v>0</v>
      </c>
      <c r="DA162" s="12">
        <v>0</v>
      </c>
      <c r="DB162" s="46"/>
      <c r="DC162" s="12">
        <v>0</v>
      </c>
      <c r="DD162" s="12">
        <v>0</v>
      </c>
      <c r="DE162" s="12" t="s">
        <v>431</v>
      </c>
      <c r="DF162" s="12"/>
      <c r="DG162" s="12"/>
      <c r="DH162" s="3"/>
      <c r="DI162" s="12"/>
      <c r="DJ162" s="12"/>
      <c r="DK162" s="46"/>
      <c r="DL162" s="46"/>
      <c r="DM162" s="46"/>
      <c r="DN162" s="12" t="s">
        <v>2227</v>
      </c>
      <c r="DO162" s="12">
        <v>0</v>
      </c>
      <c r="DP162" s="12"/>
      <c r="DQ162" s="12">
        <v>0</v>
      </c>
      <c r="DR162" s="5"/>
      <c r="DS162" s="5">
        <v>0</v>
      </c>
      <c r="DT162" s="346"/>
      <c r="DV162" s="5">
        <f t="shared" si="9"/>
        <v>0</v>
      </c>
      <c r="DW162" s="5">
        <f t="shared" si="10"/>
        <v>0</v>
      </c>
      <c r="DX162" s="362"/>
    </row>
    <row r="163" spans="1:130" s="133" customFormat="1" ht="30" hidden="1" customHeight="1" x14ac:dyDescent="0.25">
      <c r="A163" s="12">
        <f>IF(C163="","",SUBTOTAL(3,$D$24:D163))</f>
        <v>16</v>
      </c>
      <c r="B163" s="12">
        <f>COUNTIF($E$24:E163,E163)</f>
        <v>9</v>
      </c>
      <c r="C163" s="18" t="s">
        <v>74</v>
      </c>
      <c r="D163" s="12" t="str">
        <f>VLOOKUP(C163,'[1]XET CUOI NAM'!$D$9:$E$332,2,0)</f>
        <v>01002025</v>
      </c>
      <c r="E163" s="12" t="s">
        <v>1779</v>
      </c>
      <c r="F163" s="12" t="s">
        <v>378</v>
      </c>
      <c r="G163" s="49"/>
      <c r="H163" s="46"/>
      <c r="I163" s="46"/>
      <c r="J163" s="3"/>
      <c r="K163" s="46"/>
      <c r="L163" s="46"/>
      <c r="M163" s="49"/>
      <c r="N163" s="46"/>
      <c r="O163" s="46"/>
      <c r="P163" s="3"/>
      <c r="Q163" s="46"/>
      <c r="R163" s="46"/>
      <c r="S163" s="49"/>
      <c r="T163" s="46">
        <v>0</v>
      </c>
      <c r="U163" s="46"/>
      <c r="V163" s="46">
        <v>0</v>
      </c>
      <c r="W163" s="3"/>
      <c r="X163" s="46">
        <v>0</v>
      </c>
      <c r="Y163" s="46"/>
      <c r="Z163" s="49"/>
      <c r="AA163" s="46">
        <v>0</v>
      </c>
      <c r="AB163" s="46"/>
      <c r="AC163" s="46">
        <v>0</v>
      </c>
      <c r="AD163" s="3"/>
      <c r="AE163" s="46">
        <v>0</v>
      </c>
      <c r="AF163" s="46"/>
      <c r="AG163" s="49"/>
      <c r="AH163" s="46">
        <v>0</v>
      </c>
      <c r="AI163" s="46"/>
      <c r="AJ163" s="46">
        <v>0</v>
      </c>
      <c r="AK163" s="3"/>
      <c r="AL163" s="46">
        <v>0</v>
      </c>
      <c r="AM163" s="46"/>
      <c r="AN163" s="49"/>
      <c r="AO163" s="46">
        <v>0</v>
      </c>
      <c r="AP163" s="46"/>
      <c r="AQ163" s="46">
        <v>0</v>
      </c>
      <c r="AR163" s="3"/>
      <c r="AS163" s="46">
        <v>0</v>
      </c>
      <c r="AT163" s="46"/>
      <c r="AU163" s="49"/>
      <c r="AV163" s="46">
        <v>0</v>
      </c>
      <c r="AW163" s="46"/>
      <c r="AX163" s="46">
        <v>0</v>
      </c>
      <c r="AY163" s="3"/>
      <c r="AZ163" s="46">
        <v>0</v>
      </c>
      <c r="BA163" s="46"/>
      <c r="BB163" s="30"/>
      <c r="BC163" s="46">
        <v>0</v>
      </c>
      <c r="BD163" s="46"/>
      <c r="BE163" s="3" t="s">
        <v>640</v>
      </c>
      <c r="BF163" s="3"/>
      <c r="BG163" s="46"/>
      <c r="BH163" s="3"/>
      <c r="BI163" s="24"/>
      <c r="BJ163" s="46">
        <v>0</v>
      </c>
      <c r="BK163" s="46"/>
      <c r="BL163" s="3">
        <v>0</v>
      </c>
      <c r="BM163" s="3"/>
      <c r="BN163" s="46"/>
      <c r="BO163" s="3"/>
      <c r="BP163" s="33"/>
      <c r="BQ163" s="46">
        <v>0</v>
      </c>
      <c r="BR163" s="46"/>
      <c r="BS163" s="3">
        <v>0</v>
      </c>
      <c r="BT163" s="3"/>
      <c r="BU163" s="46"/>
      <c r="BV163" s="46"/>
      <c r="BW163" s="46"/>
      <c r="BX163" s="60"/>
      <c r="BY163" s="46">
        <v>0</v>
      </c>
      <c r="BZ163" s="46"/>
      <c r="CA163" s="3">
        <v>0</v>
      </c>
      <c r="CB163" s="46"/>
      <c r="CC163" s="46"/>
      <c r="CD163" s="46"/>
      <c r="CE163" s="46"/>
      <c r="CF163" s="60"/>
      <c r="CG163" s="46">
        <v>0</v>
      </c>
      <c r="CH163" s="46"/>
      <c r="CI163" s="3">
        <v>0</v>
      </c>
      <c r="CJ163" s="3"/>
      <c r="CK163" s="46"/>
      <c r="CL163" s="46"/>
      <c r="CM163" s="46"/>
      <c r="CN163" s="46"/>
      <c r="CO163" s="46" t="s">
        <v>371</v>
      </c>
      <c r="CP163" s="46"/>
      <c r="CQ163" s="46"/>
      <c r="CR163" s="3">
        <v>0</v>
      </c>
      <c r="CS163" s="46"/>
      <c r="CT163" s="46">
        <v>0</v>
      </c>
      <c r="CU163" s="3"/>
      <c r="CV163" s="12" t="s">
        <v>431</v>
      </c>
      <c r="CW163" s="12">
        <v>0</v>
      </c>
      <c r="CX163" s="12" t="s">
        <v>315</v>
      </c>
      <c r="CY163" s="3" t="s">
        <v>1469</v>
      </c>
      <c r="CZ163" s="12">
        <v>0</v>
      </c>
      <c r="DA163" s="12">
        <v>0</v>
      </c>
      <c r="DB163" s="46"/>
      <c r="DC163" s="12">
        <v>0</v>
      </c>
      <c r="DD163" s="12">
        <v>0</v>
      </c>
      <c r="DE163" s="12" t="s">
        <v>431</v>
      </c>
      <c r="DF163" s="12"/>
      <c r="DG163" s="12"/>
      <c r="DH163" s="3"/>
      <c r="DI163" s="12"/>
      <c r="DJ163" s="12"/>
      <c r="DK163" s="46"/>
      <c r="DL163" s="46"/>
      <c r="DM163" s="46"/>
      <c r="DN163" s="12" t="s">
        <v>2226</v>
      </c>
      <c r="DO163" s="46" t="s">
        <v>2513</v>
      </c>
      <c r="DP163" s="46"/>
      <c r="DQ163" s="12" t="s">
        <v>2227</v>
      </c>
      <c r="DR163" s="311" t="s">
        <v>2039</v>
      </c>
      <c r="DS163" s="5">
        <v>0</v>
      </c>
      <c r="DT163" s="346"/>
      <c r="DV163" s="5">
        <f t="shared" si="9"/>
        <v>0</v>
      </c>
      <c r="DW163" s="5">
        <f t="shared" si="10"/>
        <v>1</v>
      </c>
      <c r="DX163" s="362"/>
    </row>
    <row r="164" spans="1:130" s="133" customFormat="1" ht="30" hidden="1" customHeight="1" x14ac:dyDescent="0.25">
      <c r="A164" s="12">
        <f>IF(C164="","",SUBTOTAL(3,$D$24:D164))</f>
        <v>16</v>
      </c>
      <c r="B164" s="12">
        <f>COUNTIF($E$24:E164,E164)</f>
        <v>10</v>
      </c>
      <c r="C164" s="18" t="s">
        <v>324</v>
      </c>
      <c r="D164" s="12" t="str">
        <f>VLOOKUP(C164,'[1]XET CUOI NAM'!$D$9:$E$332,2,0)</f>
        <v>01010162</v>
      </c>
      <c r="E164" s="12" t="s">
        <v>1779</v>
      </c>
      <c r="F164" s="12" t="s">
        <v>378</v>
      </c>
      <c r="G164" s="49"/>
      <c r="H164" s="46"/>
      <c r="I164" s="46"/>
      <c r="J164" s="3"/>
      <c r="K164" s="46"/>
      <c r="L164" s="46"/>
      <c r="M164" s="49"/>
      <c r="N164" s="46"/>
      <c r="O164" s="46"/>
      <c r="P164" s="3"/>
      <c r="Q164" s="46"/>
      <c r="R164" s="46"/>
      <c r="S164" s="49"/>
      <c r="T164" s="46">
        <v>0</v>
      </c>
      <c r="U164" s="46"/>
      <c r="V164" s="46">
        <v>0</v>
      </c>
      <c r="W164" s="3"/>
      <c r="X164" s="46">
        <v>0</v>
      </c>
      <c r="Y164" s="46"/>
      <c r="Z164" s="49"/>
      <c r="AA164" s="46">
        <v>0</v>
      </c>
      <c r="AB164" s="46"/>
      <c r="AC164" s="46">
        <v>0</v>
      </c>
      <c r="AD164" s="3"/>
      <c r="AE164" s="46">
        <v>0</v>
      </c>
      <c r="AF164" s="46"/>
      <c r="AG164" s="49"/>
      <c r="AH164" s="46">
        <v>0</v>
      </c>
      <c r="AI164" s="46"/>
      <c r="AJ164" s="46">
        <v>0</v>
      </c>
      <c r="AK164" s="3"/>
      <c r="AL164" s="46">
        <v>0</v>
      </c>
      <c r="AM164" s="46"/>
      <c r="AN164" s="49"/>
      <c r="AO164" s="46">
        <v>0</v>
      </c>
      <c r="AP164" s="46"/>
      <c r="AQ164" s="46">
        <v>0</v>
      </c>
      <c r="AR164" s="3"/>
      <c r="AS164" s="46">
        <v>0</v>
      </c>
      <c r="AT164" s="46"/>
      <c r="AU164" s="49"/>
      <c r="AV164" s="46">
        <v>0</v>
      </c>
      <c r="AW164" s="46"/>
      <c r="AX164" s="46">
        <v>0</v>
      </c>
      <c r="AY164" s="3"/>
      <c r="AZ164" s="46">
        <v>0</v>
      </c>
      <c r="BA164" s="46"/>
      <c r="BB164" s="30"/>
      <c r="BC164" s="46">
        <v>0</v>
      </c>
      <c r="BD164" s="46"/>
      <c r="BE164" s="3">
        <v>0</v>
      </c>
      <c r="BF164" s="3"/>
      <c r="BG164" s="46"/>
      <c r="BH164" s="3"/>
      <c r="BI164" s="24"/>
      <c r="BJ164" s="46">
        <v>0</v>
      </c>
      <c r="BK164" s="46"/>
      <c r="BL164" s="3">
        <v>0</v>
      </c>
      <c r="BM164" s="3"/>
      <c r="BN164" s="46"/>
      <c r="BO164" s="3"/>
      <c r="BP164" s="33"/>
      <c r="BQ164" s="46">
        <v>0</v>
      </c>
      <c r="BR164" s="46"/>
      <c r="BS164" s="3">
        <v>0</v>
      </c>
      <c r="BT164" s="3"/>
      <c r="BU164" s="46"/>
      <c r="BV164" s="46"/>
      <c r="BW164" s="46"/>
      <c r="BX164" s="60"/>
      <c r="BY164" s="46">
        <v>0</v>
      </c>
      <c r="BZ164" s="46"/>
      <c r="CA164" s="3">
        <v>0</v>
      </c>
      <c r="CB164" s="46"/>
      <c r="CC164" s="46"/>
      <c r="CD164" s="46"/>
      <c r="CE164" s="46"/>
      <c r="CF164" s="60"/>
      <c r="CG164" s="46">
        <v>0</v>
      </c>
      <c r="CH164" s="46"/>
      <c r="CI164" s="3">
        <v>0</v>
      </c>
      <c r="CJ164" s="3"/>
      <c r="CK164" s="46"/>
      <c r="CL164" s="46"/>
      <c r="CM164" s="46"/>
      <c r="CN164" s="46"/>
      <c r="CO164" s="46" t="s">
        <v>431</v>
      </c>
      <c r="CP164" s="46"/>
      <c r="CQ164" s="46"/>
      <c r="CR164" s="3">
        <v>0</v>
      </c>
      <c r="CS164" s="46"/>
      <c r="CT164" s="46">
        <v>0</v>
      </c>
      <c r="CU164" s="3"/>
      <c r="CV164" s="12" t="s">
        <v>431</v>
      </c>
      <c r="CW164" s="12">
        <v>0</v>
      </c>
      <c r="CX164" s="12"/>
      <c r="CY164" s="3"/>
      <c r="CZ164" s="12">
        <v>0</v>
      </c>
      <c r="DA164" s="12">
        <v>0</v>
      </c>
      <c r="DB164" s="46"/>
      <c r="DC164" s="12">
        <v>0</v>
      </c>
      <c r="DD164" s="12">
        <v>0</v>
      </c>
      <c r="DE164" s="12" t="s">
        <v>431</v>
      </c>
      <c r="DF164" s="12"/>
      <c r="DG164" s="12"/>
      <c r="DH164" s="3"/>
      <c r="DI164" s="12"/>
      <c r="DJ164" s="12"/>
      <c r="DK164" s="46"/>
      <c r="DL164" s="46"/>
      <c r="DM164" s="46"/>
      <c r="DN164" s="12" t="s">
        <v>2227</v>
      </c>
      <c r="DO164" s="12">
        <v>0</v>
      </c>
      <c r="DP164" s="12"/>
      <c r="DQ164" s="12"/>
      <c r="DR164" s="311" t="s">
        <v>2042</v>
      </c>
      <c r="DS164" s="5">
        <v>0</v>
      </c>
      <c r="DT164" s="346"/>
      <c r="DV164" s="5">
        <f t="shared" si="9"/>
        <v>0</v>
      </c>
      <c r="DW164" s="5">
        <f t="shared" si="10"/>
        <v>0</v>
      </c>
      <c r="DX164" s="362"/>
    </row>
    <row r="165" spans="1:130" s="133" customFormat="1" ht="30" hidden="1" customHeight="1" x14ac:dyDescent="0.25">
      <c r="A165" s="12">
        <f>IF(C165="","",SUBTOTAL(3,$D$24:D165))</f>
        <v>16</v>
      </c>
      <c r="B165" s="12">
        <f>COUNTIF($E$24:E165,E165)</f>
        <v>11</v>
      </c>
      <c r="C165" s="18" t="s">
        <v>75</v>
      </c>
      <c r="D165" s="12" t="str">
        <f>VLOOKUP(C165,'[1]XET CUOI NAM'!$D$9:$E$332,2,0)</f>
        <v>01010141</v>
      </c>
      <c r="E165" s="12" t="s">
        <v>1779</v>
      </c>
      <c r="F165" s="12" t="s">
        <v>378</v>
      </c>
      <c r="G165" s="49"/>
      <c r="H165" s="46"/>
      <c r="I165" s="46"/>
      <c r="J165" s="3"/>
      <c r="K165" s="46"/>
      <c r="L165" s="46"/>
      <c r="M165" s="49"/>
      <c r="N165" s="46"/>
      <c r="O165" s="46"/>
      <c r="P165" s="3"/>
      <c r="Q165" s="46"/>
      <c r="R165" s="46"/>
      <c r="S165" s="49"/>
      <c r="T165" s="46">
        <v>0</v>
      </c>
      <c r="U165" s="46"/>
      <c r="V165" s="46">
        <v>0</v>
      </c>
      <c r="W165" s="3"/>
      <c r="X165" s="46">
        <v>0</v>
      </c>
      <c r="Y165" s="46"/>
      <c r="Z165" s="49"/>
      <c r="AA165" s="46">
        <v>0</v>
      </c>
      <c r="AB165" s="46"/>
      <c r="AC165" s="46">
        <v>0</v>
      </c>
      <c r="AD165" s="3"/>
      <c r="AE165" s="46">
        <v>0</v>
      </c>
      <c r="AF165" s="46"/>
      <c r="AG165" s="49"/>
      <c r="AH165" s="46">
        <v>0</v>
      </c>
      <c r="AI165" s="46"/>
      <c r="AJ165" s="46">
        <v>0</v>
      </c>
      <c r="AK165" s="3"/>
      <c r="AL165" s="46">
        <v>0</v>
      </c>
      <c r="AM165" s="46"/>
      <c r="AN165" s="49"/>
      <c r="AO165" s="46">
        <v>0</v>
      </c>
      <c r="AP165" s="46"/>
      <c r="AQ165" s="46">
        <v>0</v>
      </c>
      <c r="AR165" s="3"/>
      <c r="AS165" s="46">
        <v>0</v>
      </c>
      <c r="AT165" s="46"/>
      <c r="AU165" s="49"/>
      <c r="AV165" s="46">
        <v>0</v>
      </c>
      <c r="AW165" s="46"/>
      <c r="AX165" s="46">
        <v>0</v>
      </c>
      <c r="AY165" s="3"/>
      <c r="AZ165" s="46">
        <v>0</v>
      </c>
      <c r="BA165" s="46"/>
      <c r="BB165" s="30"/>
      <c r="BC165" s="46">
        <v>0</v>
      </c>
      <c r="BD165" s="46"/>
      <c r="BE165" s="3">
        <v>0</v>
      </c>
      <c r="BF165" s="3"/>
      <c r="BG165" s="46"/>
      <c r="BH165" s="3"/>
      <c r="BI165" s="24"/>
      <c r="BJ165" s="46">
        <v>0</v>
      </c>
      <c r="BK165" s="46"/>
      <c r="BL165" s="3">
        <v>0</v>
      </c>
      <c r="BM165" s="3"/>
      <c r="BN165" s="46"/>
      <c r="BO165" s="3"/>
      <c r="BP165" s="33"/>
      <c r="BQ165" s="46">
        <v>0</v>
      </c>
      <c r="BR165" s="46"/>
      <c r="BS165" s="3">
        <v>0</v>
      </c>
      <c r="BT165" s="3"/>
      <c r="BU165" s="46"/>
      <c r="BV165" s="46"/>
      <c r="BW165" s="46"/>
      <c r="BX165" s="60"/>
      <c r="BY165" s="46">
        <v>0</v>
      </c>
      <c r="BZ165" s="46"/>
      <c r="CA165" s="3">
        <v>0</v>
      </c>
      <c r="CB165" s="46"/>
      <c r="CC165" s="46"/>
      <c r="CD165" s="46"/>
      <c r="CE165" s="46"/>
      <c r="CF165" s="60"/>
      <c r="CG165" s="46">
        <v>0</v>
      </c>
      <c r="CH165" s="46"/>
      <c r="CI165" s="3">
        <v>0</v>
      </c>
      <c r="CJ165" s="3"/>
      <c r="CK165" s="46"/>
      <c r="CL165" s="46"/>
      <c r="CM165" s="46"/>
      <c r="CN165" s="46"/>
      <c r="CO165" s="46" t="s">
        <v>371</v>
      </c>
      <c r="CP165" s="46"/>
      <c r="CQ165" s="46"/>
      <c r="CR165" s="3">
        <v>0</v>
      </c>
      <c r="CS165" s="46"/>
      <c r="CT165" s="46">
        <v>0</v>
      </c>
      <c r="CU165" s="3"/>
      <c r="CV165" s="12" t="s">
        <v>371</v>
      </c>
      <c r="CW165" s="12">
        <v>0</v>
      </c>
      <c r="CX165" s="12"/>
      <c r="CY165" s="3"/>
      <c r="CZ165" s="12">
        <v>0</v>
      </c>
      <c r="DA165" s="12">
        <v>0</v>
      </c>
      <c r="DB165" s="46"/>
      <c r="DC165" s="12">
        <v>0</v>
      </c>
      <c r="DD165" s="12">
        <v>0</v>
      </c>
      <c r="DE165" s="12" t="s">
        <v>431</v>
      </c>
      <c r="DF165" s="12"/>
      <c r="DG165" s="12"/>
      <c r="DH165" s="3" t="s">
        <v>1662</v>
      </c>
      <c r="DI165" s="12"/>
      <c r="DJ165" s="12"/>
      <c r="DK165" s="46"/>
      <c r="DL165" s="46"/>
      <c r="DM165" s="46"/>
      <c r="DN165" s="12" t="s">
        <v>2226</v>
      </c>
      <c r="DO165" s="46" t="s">
        <v>2513</v>
      </c>
      <c r="DP165" s="46"/>
      <c r="DQ165" s="12" t="s">
        <v>2227</v>
      </c>
      <c r="DR165" s="311" t="s">
        <v>2043</v>
      </c>
      <c r="DS165" s="5">
        <v>0</v>
      </c>
      <c r="DT165" s="346"/>
      <c r="DV165" s="5">
        <f t="shared" si="9"/>
        <v>0</v>
      </c>
      <c r="DW165" s="5">
        <f t="shared" si="10"/>
        <v>1</v>
      </c>
      <c r="DX165" s="362"/>
    </row>
    <row r="166" spans="1:130" s="133" customFormat="1" ht="30" hidden="1" customHeight="1" x14ac:dyDescent="0.25">
      <c r="A166" s="12">
        <f>ROW()-23</f>
        <v>143</v>
      </c>
      <c r="B166" s="12">
        <f>COUNTIF($E$24:E166,E166)</f>
        <v>12</v>
      </c>
      <c r="C166" s="18" t="s">
        <v>395</v>
      </c>
      <c r="D166" s="24" t="s">
        <v>1780</v>
      </c>
      <c r="E166" s="12" t="s">
        <v>1779</v>
      </c>
      <c r="F166" s="12" t="s">
        <v>378</v>
      </c>
      <c r="G166" s="49"/>
      <c r="H166" s="46"/>
      <c r="I166" s="46"/>
      <c r="J166" s="3"/>
      <c r="K166" s="46"/>
      <c r="L166" s="46"/>
      <c r="M166" s="49"/>
      <c r="N166" s="46"/>
      <c r="O166" s="46"/>
      <c r="P166" s="3"/>
      <c r="Q166" s="46"/>
      <c r="R166" s="46"/>
      <c r="S166" s="49"/>
      <c r="T166" s="46"/>
      <c r="U166" s="46"/>
      <c r="V166" s="46"/>
      <c r="W166" s="3"/>
      <c r="X166" s="46"/>
      <c r="Y166" s="46"/>
      <c r="Z166" s="49"/>
      <c r="AA166" s="46"/>
      <c r="AB166" s="46"/>
      <c r="AC166" s="46"/>
      <c r="AD166" s="3"/>
      <c r="AE166" s="46"/>
      <c r="AF166" s="46"/>
      <c r="AG166" s="49"/>
      <c r="AH166" s="46"/>
      <c r="AI166" s="46"/>
      <c r="AJ166" s="46"/>
      <c r="AK166" s="3"/>
      <c r="AL166" s="46"/>
      <c r="AM166" s="46"/>
      <c r="AN166" s="49"/>
      <c r="AO166" s="46"/>
      <c r="AP166" s="46"/>
      <c r="AQ166" s="46"/>
      <c r="AR166" s="3"/>
      <c r="AS166" s="46"/>
      <c r="AT166" s="46"/>
      <c r="AU166" s="49"/>
      <c r="AV166" s="46"/>
      <c r="AW166" s="46"/>
      <c r="AX166" s="46"/>
      <c r="AY166" s="3"/>
      <c r="AZ166" s="46"/>
      <c r="BA166" s="46"/>
      <c r="BB166" s="38"/>
      <c r="BC166" s="46"/>
      <c r="BD166" s="46"/>
      <c r="BE166" s="3"/>
      <c r="BF166" s="3"/>
      <c r="BG166" s="46"/>
      <c r="BH166" s="3"/>
      <c r="BI166" s="24"/>
      <c r="BJ166" s="46"/>
      <c r="BK166" s="46"/>
      <c r="BL166" s="3"/>
      <c r="BM166" s="3"/>
      <c r="BN166" s="46"/>
      <c r="BO166" s="3"/>
      <c r="BP166" s="33"/>
      <c r="BQ166" s="46"/>
      <c r="BR166" s="46"/>
      <c r="BS166" s="3"/>
      <c r="BT166" s="3"/>
      <c r="BU166" s="46"/>
      <c r="BV166" s="46"/>
      <c r="BW166" s="46"/>
      <c r="BX166" s="60"/>
      <c r="BY166" s="46"/>
      <c r="BZ166" s="46"/>
      <c r="CA166" s="3"/>
      <c r="CB166" s="46"/>
      <c r="CC166" s="46"/>
      <c r="CD166" s="46"/>
      <c r="CE166" s="46"/>
      <c r="CF166" s="60"/>
      <c r="CG166" s="46"/>
      <c r="CH166" s="46"/>
      <c r="CI166" s="3"/>
      <c r="CJ166" s="3"/>
      <c r="CK166" s="46"/>
      <c r="CL166" s="46"/>
      <c r="CM166" s="46"/>
      <c r="CN166" s="46"/>
      <c r="CO166" s="46"/>
      <c r="CP166" s="46"/>
      <c r="CQ166" s="46"/>
      <c r="CR166" s="3"/>
      <c r="CS166" s="46"/>
      <c r="CT166" s="46"/>
      <c r="CU166" s="3"/>
      <c r="CV166" s="12"/>
      <c r="CW166" s="12"/>
      <c r="CX166" s="12"/>
      <c r="CY166" s="3"/>
      <c r="CZ166" s="12"/>
      <c r="DA166" s="12"/>
      <c r="DB166" s="46"/>
      <c r="DC166" s="12"/>
      <c r="DD166" s="12"/>
      <c r="DE166" s="12" t="s">
        <v>431</v>
      </c>
      <c r="DF166" s="12"/>
      <c r="DG166" s="12"/>
      <c r="DH166" s="3"/>
      <c r="DI166" s="12"/>
      <c r="DJ166" s="12"/>
      <c r="DK166" s="46"/>
      <c r="DL166" s="46"/>
      <c r="DM166" s="46"/>
      <c r="DN166" s="12" t="s">
        <v>2227</v>
      </c>
      <c r="DO166" s="12">
        <v>0</v>
      </c>
      <c r="DP166" s="12"/>
      <c r="DQ166" s="12">
        <v>0</v>
      </c>
      <c r="DR166" s="5"/>
      <c r="DS166" s="5">
        <v>0</v>
      </c>
      <c r="DT166" s="346"/>
      <c r="DV166" s="5">
        <f t="shared" si="9"/>
        <v>0</v>
      </c>
      <c r="DW166" s="5">
        <f t="shared" si="10"/>
        <v>0</v>
      </c>
      <c r="DX166" s="362"/>
    </row>
    <row r="167" spans="1:130" s="133" customFormat="1" ht="30" hidden="1" customHeight="1" x14ac:dyDescent="0.25">
      <c r="A167" s="12">
        <f>ROW()-23</f>
        <v>144</v>
      </c>
      <c r="B167" s="12">
        <f>COUNTIF($E$24:E167,E167)</f>
        <v>13</v>
      </c>
      <c r="C167" s="18" t="s">
        <v>1802</v>
      </c>
      <c r="D167" s="24" t="s">
        <v>1803</v>
      </c>
      <c r="E167" s="12" t="s">
        <v>1779</v>
      </c>
      <c r="F167" s="12" t="s">
        <v>378</v>
      </c>
      <c r="G167" s="49"/>
      <c r="H167" s="46"/>
      <c r="I167" s="46"/>
      <c r="J167" s="3"/>
      <c r="K167" s="46"/>
      <c r="L167" s="46"/>
      <c r="M167" s="49"/>
      <c r="N167" s="46"/>
      <c r="O167" s="46"/>
      <c r="P167" s="3"/>
      <c r="Q167" s="46"/>
      <c r="R167" s="46"/>
      <c r="S167" s="49"/>
      <c r="T167" s="46"/>
      <c r="U167" s="46"/>
      <c r="V167" s="46"/>
      <c r="W167" s="3"/>
      <c r="X167" s="46"/>
      <c r="Y167" s="46"/>
      <c r="Z167" s="49"/>
      <c r="AA167" s="46"/>
      <c r="AB167" s="46"/>
      <c r="AC167" s="46"/>
      <c r="AD167" s="3"/>
      <c r="AE167" s="46"/>
      <c r="AF167" s="46"/>
      <c r="AG167" s="49"/>
      <c r="AH167" s="46"/>
      <c r="AI167" s="46"/>
      <c r="AJ167" s="46"/>
      <c r="AK167" s="3"/>
      <c r="AL167" s="46"/>
      <c r="AM167" s="46"/>
      <c r="AN167" s="49"/>
      <c r="AO167" s="46"/>
      <c r="AP167" s="46"/>
      <c r="AQ167" s="46"/>
      <c r="AR167" s="3"/>
      <c r="AS167" s="46"/>
      <c r="AT167" s="46"/>
      <c r="AU167" s="49"/>
      <c r="AV167" s="46"/>
      <c r="AW167" s="46"/>
      <c r="AX167" s="46"/>
      <c r="AY167" s="3"/>
      <c r="AZ167" s="46"/>
      <c r="BA167" s="46"/>
      <c r="BB167" s="38"/>
      <c r="BC167" s="46"/>
      <c r="BD167" s="46"/>
      <c r="BE167" s="3"/>
      <c r="BF167" s="3"/>
      <c r="BG167" s="46"/>
      <c r="BH167" s="3"/>
      <c r="BI167" s="24"/>
      <c r="BJ167" s="46"/>
      <c r="BK167" s="46"/>
      <c r="BL167" s="3"/>
      <c r="BM167" s="3"/>
      <c r="BN167" s="46"/>
      <c r="BO167" s="3"/>
      <c r="BP167" s="33"/>
      <c r="BQ167" s="46"/>
      <c r="BR167" s="46"/>
      <c r="BS167" s="3"/>
      <c r="BT167" s="3"/>
      <c r="BU167" s="46"/>
      <c r="BV167" s="46"/>
      <c r="BW167" s="46"/>
      <c r="BX167" s="60"/>
      <c r="BY167" s="46"/>
      <c r="BZ167" s="46"/>
      <c r="CA167" s="3"/>
      <c r="CB167" s="46"/>
      <c r="CC167" s="46"/>
      <c r="CD167" s="46"/>
      <c r="CE167" s="46"/>
      <c r="CF167" s="60"/>
      <c r="CG167" s="46"/>
      <c r="CH167" s="46"/>
      <c r="CI167" s="3"/>
      <c r="CJ167" s="3"/>
      <c r="CK167" s="46"/>
      <c r="CL167" s="46"/>
      <c r="CM167" s="46"/>
      <c r="CN167" s="46"/>
      <c r="CO167" s="46"/>
      <c r="CP167" s="46"/>
      <c r="CQ167" s="46"/>
      <c r="CR167" s="3"/>
      <c r="CS167" s="46"/>
      <c r="CT167" s="46"/>
      <c r="CU167" s="3"/>
      <c r="CV167" s="12"/>
      <c r="CW167" s="12"/>
      <c r="CX167" s="12"/>
      <c r="CY167" s="3"/>
      <c r="CZ167" s="12"/>
      <c r="DA167" s="12"/>
      <c r="DB167" s="46"/>
      <c r="DC167" s="12"/>
      <c r="DD167" s="12"/>
      <c r="DE167" s="12" t="s">
        <v>431</v>
      </c>
      <c r="DF167" s="12"/>
      <c r="DG167" s="12"/>
      <c r="DH167" s="3"/>
      <c r="DI167" s="12"/>
      <c r="DJ167" s="12"/>
      <c r="DK167" s="46"/>
      <c r="DL167" s="46"/>
      <c r="DM167" s="46"/>
      <c r="DN167" s="12" t="s">
        <v>2227</v>
      </c>
      <c r="DO167" s="12">
        <v>0</v>
      </c>
      <c r="DP167" s="12"/>
      <c r="DQ167" s="12">
        <v>0</v>
      </c>
      <c r="DR167" s="5"/>
      <c r="DS167" s="5">
        <v>0</v>
      </c>
      <c r="DT167" s="346"/>
      <c r="DV167" s="5">
        <f t="shared" si="9"/>
        <v>0</v>
      </c>
      <c r="DW167" s="5">
        <f t="shared" si="10"/>
        <v>0</v>
      </c>
      <c r="DX167" s="362"/>
    </row>
    <row r="168" spans="1:130" s="133" customFormat="1" ht="30" hidden="1" customHeight="1" x14ac:dyDescent="0.25">
      <c r="A168" s="12">
        <f>ROW()-23</f>
        <v>145</v>
      </c>
      <c r="B168" s="12">
        <f>COUNTIF($E$24:E168,E168)</f>
        <v>14</v>
      </c>
      <c r="C168" s="18" t="s">
        <v>2011</v>
      </c>
      <c r="D168" s="24" t="s">
        <v>2012</v>
      </c>
      <c r="E168" s="12" t="s">
        <v>1779</v>
      </c>
      <c r="F168" s="12" t="s">
        <v>378</v>
      </c>
      <c r="G168" s="49"/>
      <c r="H168" s="46"/>
      <c r="I168" s="46"/>
      <c r="J168" s="3"/>
      <c r="K168" s="46"/>
      <c r="L168" s="46"/>
      <c r="M168" s="49"/>
      <c r="N168" s="46"/>
      <c r="O168" s="46"/>
      <c r="P168" s="3"/>
      <c r="Q168" s="46"/>
      <c r="R168" s="46"/>
      <c r="S168" s="49"/>
      <c r="T168" s="46"/>
      <c r="U168" s="46"/>
      <c r="V168" s="46"/>
      <c r="W168" s="3"/>
      <c r="X168" s="46"/>
      <c r="Y168" s="46"/>
      <c r="Z168" s="49"/>
      <c r="AA168" s="46"/>
      <c r="AB168" s="46"/>
      <c r="AC168" s="46"/>
      <c r="AD168" s="3"/>
      <c r="AE168" s="46"/>
      <c r="AF168" s="46"/>
      <c r="AG168" s="49"/>
      <c r="AH168" s="46"/>
      <c r="AI168" s="46"/>
      <c r="AJ168" s="46"/>
      <c r="AK168" s="3"/>
      <c r="AL168" s="46"/>
      <c r="AM168" s="46"/>
      <c r="AN168" s="49"/>
      <c r="AO168" s="46"/>
      <c r="AP168" s="46"/>
      <c r="AQ168" s="46"/>
      <c r="AR168" s="3"/>
      <c r="AS168" s="46"/>
      <c r="AT168" s="46"/>
      <c r="AU168" s="49"/>
      <c r="AV168" s="46"/>
      <c r="AW168" s="46"/>
      <c r="AX168" s="46"/>
      <c r="AY168" s="3"/>
      <c r="AZ168" s="46"/>
      <c r="BA168" s="46"/>
      <c r="BB168" s="38"/>
      <c r="BC168" s="46"/>
      <c r="BD168" s="46"/>
      <c r="BE168" s="3"/>
      <c r="BF168" s="3"/>
      <c r="BG168" s="46"/>
      <c r="BH168" s="3"/>
      <c r="BI168" s="24"/>
      <c r="BJ168" s="46"/>
      <c r="BK168" s="46"/>
      <c r="BL168" s="3"/>
      <c r="BM168" s="3"/>
      <c r="BN168" s="46"/>
      <c r="BO168" s="3"/>
      <c r="BP168" s="33"/>
      <c r="BQ168" s="46"/>
      <c r="BR168" s="46"/>
      <c r="BS168" s="3"/>
      <c r="BT168" s="3"/>
      <c r="BU168" s="46"/>
      <c r="BV168" s="46"/>
      <c r="BW168" s="46"/>
      <c r="BX168" s="60"/>
      <c r="BY168" s="46"/>
      <c r="BZ168" s="46"/>
      <c r="CA168" s="3"/>
      <c r="CB168" s="46"/>
      <c r="CC168" s="46"/>
      <c r="CD168" s="46"/>
      <c r="CE168" s="46"/>
      <c r="CF168" s="60"/>
      <c r="CG168" s="46"/>
      <c r="CH168" s="46"/>
      <c r="CI168" s="3"/>
      <c r="CJ168" s="3"/>
      <c r="CK168" s="46"/>
      <c r="CL168" s="46"/>
      <c r="CM168" s="46"/>
      <c r="CN168" s="46"/>
      <c r="CO168" s="46"/>
      <c r="CP168" s="46"/>
      <c r="CQ168" s="46"/>
      <c r="CR168" s="3"/>
      <c r="CS168" s="46"/>
      <c r="CT168" s="46"/>
      <c r="CU168" s="3"/>
      <c r="CV168" s="12"/>
      <c r="CW168" s="12"/>
      <c r="CX168" s="12"/>
      <c r="CY168" s="3"/>
      <c r="CZ168" s="12"/>
      <c r="DA168" s="12"/>
      <c r="DB168" s="46"/>
      <c r="DC168" s="12"/>
      <c r="DD168" s="12"/>
      <c r="DE168" s="12" t="s">
        <v>431</v>
      </c>
      <c r="DF168" s="12"/>
      <c r="DG168" s="12"/>
      <c r="DH168" s="3"/>
      <c r="DI168" s="12"/>
      <c r="DJ168" s="12"/>
      <c r="DK168" s="46"/>
      <c r="DL168" s="46"/>
      <c r="DM168" s="46"/>
      <c r="DN168" s="12" t="s">
        <v>2227</v>
      </c>
      <c r="DO168" s="12">
        <v>0</v>
      </c>
      <c r="DP168" s="12"/>
      <c r="DQ168" s="12">
        <v>0</v>
      </c>
      <c r="DR168" s="5"/>
      <c r="DS168" s="5"/>
      <c r="DT168" s="346"/>
      <c r="DV168" s="5">
        <f t="shared" si="9"/>
        <v>0</v>
      </c>
      <c r="DW168" s="5">
        <f t="shared" si="10"/>
        <v>0</v>
      </c>
      <c r="DX168" s="362"/>
    </row>
    <row r="169" spans="1:130" s="133" customFormat="1" ht="35.25" customHeight="1" x14ac:dyDescent="0.25">
      <c r="A169" s="337">
        <f>ROW()-23</f>
        <v>146</v>
      </c>
      <c r="B169" s="337">
        <f>COUNTIF($E$24:E169,E169)</f>
        <v>1</v>
      </c>
      <c r="C169" s="348" t="s">
        <v>104</v>
      </c>
      <c r="D169" s="12" t="str">
        <f>VLOOKUP(C169,'[1]XET CUOI NAM'!$D$9:$E$332,2,0)</f>
        <v>01011002</v>
      </c>
      <c r="E169" s="12" t="s">
        <v>396</v>
      </c>
      <c r="F169" s="12" t="s">
        <v>378</v>
      </c>
      <c r="G169" s="49"/>
      <c r="H169" s="46"/>
      <c r="I169" s="46"/>
      <c r="J169" s="3"/>
      <c r="K169" s="46"/>
      <c r="L169" s="46"/>
      <c r="M169" s="49"/>
      <c r="N169" s="46"/>
      <c r="O169" s="46"/>
      <c r="P169" s="3"/>
      <c r="Q169" s="46"/>
      <c r="R169" s="46"/>
      <c r="S169" s="49"/>
      <c r="T169" s="46" t="s">
        <v>2513</v>
      </c>
      <c r="U169" s="46"/>
      <c r="V169" s="46" t="s">
        <v>2349</v>
      </c>
      <c r="W169" s="3"/>
      <c r="X169" s="46">
        <v>0</v>
      </c>
      <c r="Y169" s="46"/>
      <c r="Z169" s="49"/>
      <c r="AA169" s="46" t="s">
        <v>2513</v>
      </c>
      <c r="AB169" s="46"/>
      <c r="AC169" s="46" t="s">
        <v>2350</v>
      </c>
      <c r="AD169" s="3"/>
      <c r="AE169" s="46" t="s">
        <v>2514</v>
      </c>
      <c r="AF169" s="46"/>
      <c r="AG169" s="49"/>
      <c r="AH169" s="46" t="s">
        <v>2513</v>
      </c>
      <c r="AI169" s="46"/>
      <c r="AJ169" s="46" t="s">
        <v>2351</v>
      </c>
      <c r="AK169" s="3"/>
      <c r="AL169" s="46">
        <v>0</v>
      </c>
      <c r="AM169" s="46"/>
      <c r="AN169" s="49"/>
      <c r="AO169" s="46">
        <v>0</v>
      </c>
      <c r="AP169" s="46"/>
      <c r="AQ169" s="46">
        <v>0</v>
      </c>
      <c r="AR169" s="3"/>
      <c r="AS169" s="46">
        <v>0</v>
      </c>
      <c r="AT169" s="46"/>
      <c r="AU169" s="49"/>
      <c r="AV169" s="46">
        <v>0</v>
      </c>
      <c r="AW169" s="46"/>
      <c r="AX169" s="46">
        <v>0</v>
      </c>
      <c r="AY169" s="3"/>
      <c r="AZ169" s="46">
        <v>0</v>
      </c>
      <c r="BA169" s="46"/>
      <c r="BB169" s="29"/>
      <c r="BC169" s="46">
        <v>0</v>
      </c>
      <c r="BD169" s="46"/>
      <c r="BE169" s="3" t="s">
        <v>651</v>
      </c>
      <c r="BF169" s="3"/>
      <c r="BG169" s="46"/>
      <c r="BH169" s="3"/>
      <c r="BI169" s="53"/>
      <c r="BJ169" s="46">
        <v>0</v>
      </c>
      <c r="BK169" s="46"/>
      <c r="BL169" s="3" t="s">
        <v>810</v>
      </c>
      <c r="BM169" s="3"/>
      <c r="BN169" s="46"/>
      <c r="BO169" s="3"/>
      <c r="BP169" s="33"/>
      <c r="BQ169" s="46">
        <v>0</v>
      </c>
      <c r="BR169" s="46"/>
      <c r="BS169" s="3" t="s">
        <v>905</v>
      </c>
      <c r="BT169" s="3"/>
      <c r="BU169" s="46"/>
      <c r="BV169" s="46"/>
      <c r="BW169" s="46"/>
      <c r="BX169" s="68"/>
      <c r="BY169" s="46" t="s">
        <v>2513</v>
      </c>
      <c r="BZ169" s="46" t="s">
        <v>315</v>
      </c>
      <c r="CA169" s="3" t="s">
        <v>1000</v>
      </c>
      <c r="CB169" s="46"/>
      <c r="CC169" s="46"/>
      <c r="CD169" s="46" t="s">
        <v>346</v>
      </c>
      <c r="CE169" s="46"/>
      <c r="CF169" s="68"/>
      <c r="CG169" s="46" t="s">
        <v>2513</v>
      </c>
      <c r="CH169" s="46" t="s">
        <v>315</v>
      </c>
      <c r="CI169" s="3" t="s">
        <v>1142</v>
      </c>
      <c r="CJ169" s="3"/>
      <c r="CK169" s="46" t="s">
        <v>315</v>
      </c>
      <c r="CL169" s="46"/>
      <c r="CM169" s="46"/>
      <c r="CN169" s="46"/>
      <c r="CO169" s="46" t="s">
        <v>371</v>
      </c>
      <c r="CP169" s="46" t="s">
        <v>2513</v>
      </c>
      <c r="CQ169" s="46" t="s">
        <v>315</v>
      </c>
      <c r="CR169" s="3" t="s">
        <v>1297</v>
      </c>
      <c r="CS169" s="46"/>
      <c r="CT169" s="46">
        <v>0</v>
      </c>
      <c r="CU169" s="3"/>
      <c r="CV169" s="12" t="s">
        <v>371</v>
      </c>
      <c r="CW169" s="12">
        <v>0</v>
      </c>
      <c r="CX169" s="12"/>
      <c r="CY169" s="3" t="s">
        <v>1470</v>
      </c>
      <c r="CZ169" s="12"/>
      <c r="DA169" s="12">
        <v>0</v>
      </c>
      <c r="DB169" s="46"/>
      <c r="DC169" s="12">
        <v>0</v>
      </c>
      <c r="DD169" s="12">
        <v>0</v>
      </c>
      <c r="DE169" s="12" t="s">
        <v>371</v>
      </c>
      <c r="DF169" s="12"/>
      <c r="DG169" s="12"/>
      <c r="DH169" s="3" t="s">
        <v>1666</v>
      </c>
      <c r="DI169" s="12"/>
      <c r="DJ169" s="12"/>
      <c r="DK169" s="46"/>
      <c r="DL169" s="46"/>
      <c r="DM169" s="46"/>
      <c r="DN169" s="12" t="s">
        <v>2227</v>
      </c>
      <c r="DO169" s="46" t="s">
        <v>2513</v>
      </c>
      <c r="DP169" s="46"/>
      <c r="DQ169" s="12" t="s">
        <v>2227</v>
      </c>
      <c r="DR169" s="5"/>
      <c r="DS169" s="5">
        <v>0</v>
      </c>
      <c r="DT169" s="346"/>
      <c r="DV169" s="5">
        <f t="shared" si="9"/>
        <v>1</v>
      </c>
      <c r="DW169" s="5">
        <f t="shared" si="10"/>
        <v>7</v>
      </c>
      <c r="DX169" s="362" t="s">
        <v>315</v>
      </c>
      <c r="DZ169" s="377" t="s">
        <v>2518</v>
      </c>
    </row>
    <row r="170" spans="1:130" s="133" customFormat="1" ht="36.75" hidden="1" customHeight="1" x14ac:dyDescent="0.25">
      <c r="A170" s="12">
        <f>IF(C170="","",SUBTOTAL(3,$D$24:D170))</f>
        <v>17</v>
      </c>
      <c r="B170" s="12">
        <f>COUNTIF($E$24:E170,E170)</f>
        <v>2</v>
      </c>
      <c r="C170" s="44" t="s">
        <v>98</v>
      </c>
      <c r="D170" s="12" t="str">
        <f>VLOOKUP(C170,'[1]XET CUOI NAM'!$D$9:$E$332,2,0)</f>
        <v>01011012</v>
      </c>
      <c r="E170" s="12" t="s">
        <v>396</v>
      </c>
      <c r="F170" s="12" t="s">
        <v>378</v>
      </c>
      <c r="G170" s="49"/>
      <c r="H170" s="46"/>
      <c r="I170" s="46"/>
      <c r="J170" s="3"/>
      <c r="K170" s="46"/>
      <c r="L170" s="46"/>
      <c r="M170" s="49"/>
      <c r="N170" s="46"/>
      <c r="O170" s="46"/>
      <c r="P170" s="3"/>
      <c r="Q170" s="46"/>
      <c r="R170" s="46"/>
      <c r="S170" s="49"/>
      <c r="T170" s="46">
        <v>0</v>
      </c>
      <c r="U170" s="46"/>
      <c r="V170" s="46">
        <v>0</v>
      </c>
      <c r="W170" s="3"/>
      <c r="X170" s="46">
        <v>0</v>
      </c>
      <c r="Y170" s="46"/>
      <c r="Z170" s="49"/>
      <c r="AA170" s="46" t="s">
        <v>2513</v>
      </c>
      <c r="AB170" s="46"/>
      <c r="AC170" s="46" t="s">
        <v>2352</v>
      </c>
      <c r="AD170" s="3"/>
      <c r="AE170" s="46">
        <v>0</v>
      </c>
      <c r="AF170" s="46"/>
      <c r="AG170" s="49"/>
      <c r="AH170" s="46" t="s">
        <v>2513</v>
      </c>
      <c r="AI170" s="46"/>
      <c r="AJ170" s="46" t="s">
        <v>2353</v>
      </c>
      <c r="AK170" s="3"/>
      <c r="AL170" s="46" t="s">
        <v>2514</v>
      </c>
      <c r="AM170" s="46"/>
      <c r="AN170" s="49"/>
      <c r="AO170" s="46" t="s">
        <v>2513</v>
      </c>
      <c r="AP170" s="46"/>
      <c r="AQ170" s="46" t="s">
        <v>2354</v>
      </c>
      <c r="AR170" s="3"/>
      <c r="AS170" s="46">
        <v>0</v>
      </c>
      <c r="AT170" s="46"/>
      <c r="AU170" s="49"/>
      <c r="AV170" s="46">
        <v>0</v>
      </c>
      <c r="AW170" s="46"/>
      <c r="AX170" s="46" t="s">
        <v>2355</v>
      </c>
      <c r="AY170" s="3"/>
      <c r="AZ170" s="46">
        <v>0</v>
      </c>
      <c r="BA170" s="46"/>
      <c r="BB170" s="29"/>
      <c r="BC170" s="46">
        <v>0</v>
      </c>
      <c r="BD170" s="46"/>
      <c r="BE170" s="3" t="s">
        <v>652</v>
      </c>
      <c r="BF170" s="3"/>
      <c r="BG170" s="46"/>
      <c r="BH170" s="3"/>
      <c r="BI170" s="53"/>
      <c r="BJ170" s="46">
        <v>0</v>
      </c>
      <c r="BK170" s="46"/>
      <c r="BL170" s="3" t="s">
        <v>811</v>
      </c>
      <c r="BM170" s="3"/>
      <c r="BN170" s="46"/>
      <c r="BO170" s="3"/>
      <c r="BP170" s="33"/>
      <c r="BQ170" s="46">
        <v>0</v>
      </c>
      <c r="BR170" s="46"/>
      <c r="BS170" s="3" t="s">
        <v>906</v>
      </c>
      <c r="BT170" s="3"/>
      <c r="BU170" s="46"/>
      <c r="BV170" s="46"/>
      <c r="BW170" s="46"/>
      <c r="BX170" s="68"/>
      <c r="BY170" s="46">
        <v>0</v>
      </c>
      <c r="BZ170" s="46">
        <v>0</v>
      </c>
      <c r="CA170" s="3" t="s">
        <v>1001</v>
      </c>
      <c r="CB170" s="46"/>
      <c r="CC170" s="46"/>
      <c r="CD170" s="46"/>
      <c r="CE170" s="46"/>
      <c r="CF170" s="68"/>
      <c r="CG170" s="46">
        <v>0</v>
      </c>
      <c r="CH170" s="46">
        <v>0</v>
      </c>
      <c r="CI170" s="3" t="s">
        <v>1143</v>
      </c>
      <c r="CJ170" s="3"/>
      <c r="CK170" s="46"/>
      <c r="CL170" s="46" t="s">
        <v>315</v>
      </c>
      <c r="CM170" s="46"/>
      <c r="CN170" s="46"/>
      <c r="CO170" s="46" t="s">
        <v>371</v>
      </c>
      <c r="CP170" s="46" t="s">
        <v>2513</v>
      </c>
      <c r="CQ170" s="46" t="s">
        <v>315</v>
      </c>
      <c r="CR170" s="3" t="s">
        <v>1298</v>
      </c>
      <c r="CS170" s="46"/>
      <c r="CT170" s="46">
        <v>0</v>
      </c>
      <c r="CU170" s="3"/>
      <c r="CV170" s="12" t="s">
        <v>371</v>
      </c>
      <c r="CW170" s="12">
        <v>0</v>
      </c>
      <c r="CX170" s="12"/>
      <c r="CY170" s="3" t="s">
        <v>1471</v>
      </c>
      <c r="CZ170" s="12"/>
      <c r="DA170" s="12">
        <v>0</v>
      </c>
      <c r="DB170" s="46"/>
      <c r="DC170" s="12">
        <v>0</v>
      </c>
      <c r="DD170" s="12">
        <v>0</v>
      </c>
      <c r="DE170" s="12" t="s">
        <v>431</v>
      </c>
      <c r="DF170" s="12"/>
      <c r="DG170" s="12"/>
      <c r="DH170" s="3" t="s">
        <v>1667</v>
      </c>
      <c r="DI170" s="12"/>
      <c r="DJ170" s="12"/>
      <c r="DK170" s="46"/>
      <c r="DL170" s="46"/>
      <c r="DM170" s="46"/>
      <c r="DN170" s="12" t="s">
        <v>2227</v>
      </c>
      <c r="DO170" s="12">
        <v>0</v>
      </c>
      <c r="DP170" s="12"/>
      <c r="DQ170" s="12"/>
      <c r="DR170" s="17" t="s">
        <v>2103</v>
      </c>
      <c r="DS170" s="5">
        <v>0</v>
      </c>
      <c r="DT170" s="346"/>
      <c r="DV170" s="5">
        <f t="shared" si="9"/>
        <v>1</v>
      </c>
      <c r="DW170" s="5">
        <f t="shared" si="10"/>
        <v>4</v>
      </c>
      <c r="DX170" s="362"/>
      <c r="DZ170" s="377" t="s">
        <v>2527</v>
      </c>
    </row>
    <row r="171" spans="1:130" s="133" customFormat="1" ht="30" hidden="1" customHeight="1" x14ac:dyDescent="0.25">
      <c r="A171" s="12">
        <f>ROW()-23</f>
        <v>148</v>
      </c>
      <c r="B171" s="12">
        <f>COUNTIF($E$24:E171,E171)</f>
        <v>3</v>
      </c>
      <c r="C171" s="44" t="s">
        <v>90</v>
      </c>
      <c r="D171" s="12" t="str">
        <f>VLOOKUP(C171,'[1]XET CUOI NAM'!$D$9:$E$332,2,0)</f>
        <v>01011005</v>
      </c>
      <c r="E171" s="12" t="s">
        <v>396</v>
      </c>
      <c r="F171" s="12" t="s">
        <v>378</v>
      </c>
      <c r="G171" s="49"/>
      <c r="H171" s="46"/>
      <c r="I171" s="46"/>
      <c r="J171" s="3"/>
      <c r="K171" s="46"/>
      <c r="L171" s="46"/>
      <c r="M171" s="49"/>
      <c r="N171" s="46"/>
      <c r="O171" s="46"/>
      <c r="P171" s="3"/>
      <c r="Q171" s="46"/>
      <c r="R171" s="46"/>
      <c r="S171" s="49"/>
      <c r="T171" s="46">
        <v>0</v>
      </c>
      <c r="U171" s="46"/>
      <c r="V171" s="46">
        <v>0</v>
      </c>
      <c r="W171" s="3"/>
      <c r="X171" s="46">
        <v>0</v>
      </c>
      <c r="Y171" s="46"/>
      <c r="Z171" s="49"/>
      <c r="AA171" s="46">
        <v>0</v>
      </c>
      <c r="AB171" s="46"/>
      <c r="AC171" s="46">
        <v>0</v>
      </c>
      <c r="AD171" s="3"/>
      <c r="AE171" s="46">
        <v>0</v>
      </c>
      <c r="AF171" s="46"/>
      <c r="AG171" s="49"/>
      <c r="AH171" s="46">
        <v>0</v>
      </c>
      <c r="AI171" s="46"/>
      <c r="AJ171" s="46">
        <v>0</v>
      </c>
      <c r="AK171" s="3"/>
      <c r="AL171" s="46">
        <v>0</v>
      </c>
      <c r="AM171" s="46"/>
      <c r="AN171" s="49"/>
      <c r="AO171" s="46">
        <v>0</v>
      </c>
      <c r="AP171" s="46"/>
      <c r="AQ171" s="46">
        <v>0</v>
      </c>
      <c r="AR171" s="3"/>
      <c r="AS171" s="46">
        <v>0</v>
      </c>
      <c r="AT171" s="46"/>
      <c r="AU171" s="49"/>
      <c r="AV171" s="46">
        <v>0</v>
      </c>
      <c r="AW171" s="46"/>
      <c r="AX171" s="46">
        <v>0</v>
      </c>
      <c r="AY171" s="3"/>
      <c r="AZ171" s="46">
        <v>0</v>
      </c>
      <c r="BA171" s="46"/>
      <c r="BB171" s="29"/>
      <c r="BC171" s="46">
        <v>0</v>
      </c>
      <c r="BD171" s="46"/>
      <c r="BE171" s="3" t="s">
        <v>653</v>
      </c>
      <c r="BF171" s="3"/>
      <c r="BG171" s="46"/>
      <c r="BH171" s="3"/>
      <c r="BI171" s="53"/>
      <c r="BJ171" s="46">
        <v>0</v>
      </c>
      <c r="BK171" s="46"/>
      <c r="BL171" s="3" t="s">
        <v>812</v>
      </c>
      <c r="BM171" s="3"/>
      <c r="BN171" s="46"/>
      <c r="BO171" s="3"/>
      <c r="BP171" s="33"/>
      <c r="BQ171" s="46">
        <v>0</v>
      </c>
      <c r="BR171" s="46"/>
      <c r="BS171" s="3">
        <v>0</v>
      </c>
      <c r="BT171" s="3"/>
      <c r="BU171" s="46"/>
      <c r="BV171" s="46"/>
      <c r="BW171" s="46"/>
      <c r="BX171" s="68"/>
      <c r="BY171" s="46">
        <v>0</v>
      </c>
      <c r="BZ171" s="46">
        <v>0</v>
      </c>
      <c r="CA171" s="3" t="s">
        <v>1002</v>
      </c>
      <c r="CB171" s="46"/>
      <c r="CC171" s="46"/>
      <c r="CD171" s="46"/>
      <c r="CE171" s="46"/>
      <c r="CF171" s="68"/>
      <c r="CG171" s="46">
        <v>0</v>
      </c>
      <c r="CH171" s="46">
        <v>0</v>
      </c>
      <c r="CI171" s="3" t="s">
        <v>1144</v>
      </c>
      <c r="CJ171" s="3"/>
      <c r="CK171" s="46"/>
      <c r="CL171" s="46"/>
      <c r="CM171" s="46"/>
      <c r="CN171" s="46"/>
      <c r="CO171" s="46" t="s">
        <v>431</v>
      </c>
      <c r="CP171" s="46"/>
      <c r="CQ171" s="46"/>
      <c r="CR171" s="3" t="s">
        <v>1299</v>
      </c>
      <c r="CS171" s="46"/>
      <c r="CT171" s="46">
        <v>0</v>
      </c>
      <c r="CU171" s="3"/>
      <c r="CV171" s="12" t="s">
        <v>431</v>
      </c>
      <c r="CW171" s="12">
        <v>0</v>
      </c>
      <c r="CX171" s="12"/>
      <c r="CY171" s="3" t="s">
        <v>1472</v>
      </c>
      <c r="CZ171" s="12">
        <v>0</v>
      </c>
      <c r="DA171" s="12">
        <v>0</v>
      </c>
      <c r="DB171" s="46"/>
      <c r="DC171" s="12">
        <v>0</v>
      </c>
      <c r="DD171" s="12" t="s">
        <v>315</v>
      </c>
      <c r="DE171" s="12" t="s">
        <v>431</v>
      </c>
      <c r="DF171" s="12"/>
      <c r="DG171" s="12"/>
      <c r="DH171" s="3" t="s">
        <v>1668</v>
      </c>
      <c r="DI171" s="12"/>
      <c r="DJ171" s="12"/>
      <c r="DK171" s="46"/>
      <c r="DL171" s="46"/>
      <c r="DM171" s="46"/>
      <c r="DN171" s="12" t="s">
        <v>2227</v>
      </c>
      <c r="DO171" s="12">
        <v>0</v>
      </c>
      <c r="DP171" s="12"/>
      <c r="DQ171" s="12">
        <v>0</v>
      </c>
      <c r="DR171" s="5"/>
      <c r="DS171" s="5">
        <v>0</v>
      </c>
      <c r="DT171" s="346"/>
      <c r="DV171" s="5">
        <f t="shared" si="9"/>
        <v>0</v>
      </c>
      <c r="DW171" s="5">
        <f t="shared" si="10"/>
        <v>0</v>
      </c>
      <c r="DX171" s="362"/>
    </row>
    <row r="172" spans="1:130" s="133" customFormat="1" ht="30" hidden="1" customHeight="1" x14ac:dyDescent="0.25">
      <c r="A172" s="12">
        <f>IF(C172="","",SUBTOTAL(3,$D$24:D172))</f>
        <v>17</v>
      </c>
      <c r="B172" s="12">
        <f>COUNTIF($E$24:E172,E172)</f>
        <v>4</v>
      </c>
      <c r="C172" s="318" t="s">
        <v>91</v>
      </c>
      <c r="D172" s="12" t="str">
        <f>VLOOKUP(C172,'[1]XET CUOI NAM'!$D$9:$E$332,2,0)</f>
        <v>01011011</v>
      </c>
      <c r="E172" s="12" t="s">
        <v>396</v>
      </c>
      <c r="F172" s="12" t="s">
        <v>378</v>
      </c>
      <c r="G172" s="49"/>
      <c r="H172" s="46"/>
      <c r="I172" s="46"/>
      <c r="J172" s="3"/>
      <c r="K172" s="46"/>
      <c r="L172" s="46"/>
      <c r="M172" s="49"/>
      <c r="N172" s="46"/>
      <c r="O172" s="46"/>
      <c r="P172" s="3"/>
      <c r="Q172" s="46"/>
      <c r="R172" s="46"/>
      <c r="S172" s="49"/>
      <c r="T172" s="46">
        <v>0</v>
      </c>
      <c r="U172" s="46"/>
      <c r="V172" s="46">
        <v>0</v>
      </c>
      <c r="W172" s="3"/>
      <c r="X172" s="46">
        <v>0</v>
      </c>
      <c r="Y172" s="46"/>
      <c r="Z172" s="49"/>
      <c r="AA172" s="46">
        <v>0</v>
      </c>
      <c r="AB172" s="46"/>
      <c r="AC172" s="46">
        <v>0</v>
      </c>
      <c r="AD172" s="3"/>
      <c r="AE172" s="46">
        <v>0</v>
      </c>
      <c r="AF172" s="46"/>
      <c r="AG172" s="49"/>
      <c r="AH172" s="46">
        <v>0</v>
      </c>
      <c r="AI172" s="46"/>
      <c r="AJ172" s="46">
        <v>0</v>
      </c>
      <c r="AK172" s="3"/>
      <c r="AL172" s="46">
        <v>0</v>
      </c>
      <c r="AM172" s="46"/>
      <c r="AN172" s="49"/>
      <c r="AO172" s="46">
        <v>0</v>
      </c>
      <c r="AP172" s="46"/>
      <c r="AQ172" s="46">
        <v>0</v>
      </c>
      <c r="AR172" s="3"/>
      <c r="AS172" s="46">
        <v>0</v>
      </c>
      <c r="AT172" s="46"/>
      <c r="AU172" s="49"/>
      <c r="AV172" s="46">
        <v>0</v>
      </c>
      <c r="AW172" s="46"/>
      <c r="AX172" s="46">
        <v>0</v>
      </c>
      <c r="AY172" s="3"/>
      <c r="AZ172" s="46">
        <v>0</v>
      </c>
      <c r="BA172" s="46"/>
      <c r="BB172" s="29"/>
      <c r="BC172" s="46">
        <v>0</v>
      </c>
      <c r="BD172" s="46"/>
      <c r="BE172" s="3" t="s">
        <v>654</v>
      </c>
      <c r="BF172" s="3"/>
      <c r="BG172" s="46"/>
      <c r="BH172" s="3"/>
      <c r="BI172" s="53"/>
      <c r="BJ172" s="46">
        <v>0</v>
      </c>
      <c r="BK172" s="46"/>
      <c r="BL172" s="3" t="s">
        <v>813</v>
      </c>
      <c r="BM172" s="3"/>
      <c r="BN172" s="46"/>
      <c r="BO172" s="3"/>
      <c r="BP172" s="33"/>
      <c r="BQ172" s="46">
        <v>0</v>
      </c>
      <c r="BR172" s="46"/>
      <c r="BS172" s="3">
        <v>0</v>
      </c>
      <c r="BT172" s="3"/>
      <c r="BU172" s="46"/>
      <c r="BV172" s="46"/>
      <c r="BW172" s="46"/>
      <c r="BX172" s="26"/>
      <c r="BY172" s="46">
        <v>0</v>
      </c>
      <c r="BZ172" s="46">
        <v>0</v>
      </c>
      <c r="CA172" s="3" t="s">
        <v>1003</v>
      </c>
      <c r="CB172" s="46"/>
      <c r="CC172" s="46"/>
      <c r="CD172" s="46"/>
      <c r="CE172" s="46"/>
      <c r="CF172" s="26"/>
      <c r="CG172" s="46">
        <v>0</v>
      </c>
      <c r="CH172" s="46">
        <v>0</v>
      </c>
      <c r="CI172" s="3" t="s">
        <v>1145</v>
      </c>
      <c r="CJ172" s="3"/>
      <c r="CK172" s="46"/>
      <c r="CL172" s="46"/>
      <c r="CM172" s="46"/>
      <c r="CN172" s="46"/>
      <c r="CO172" s="46" t="s">
        <v>371</v>
      </c>
      <c r="CP172" s="46"/>
      <c r="CQ172" s="46"/>
      <c r="CR172" s="3" t="s">
        <v>1300</v>
      </c>
      <c r="CS172" s="46"/>
      <c r="CT172" s="46">
        <v>0</v>
      </c>
      <c r="CU172" s="3"/>
      <c r="CV172" s="12" t="s">
        <v>431</v>
      </c>
      <c r="CW172" s="12">
        <v>0</v>
      </c>
      <c r="CX172" s="12"/>
      <c r="CY172" s="3" t="s">
        <v>1473</v>
      </c>
      <c r="CZ172" s="12">
        <v>0</v>
      </c>
      <c r="DA172" s="12">
        <v>0</v>
      </c>
      <c r="DB172" s="46"/>
      <c r="DC172" s="12">
        <v>0</v>
      </c>
      <c r="DD172" s="12">
        <v>0</v>
      </c>
      <c r="DE172" s="12" t="s">
        <v>431</v>
      </c>
      <c r="DF172" s="12"/>
      <c r="DG172" s="12"/>
      <c r="DH172" s="3" t="s">
        <v>1669</v>
      </c>
      <c r="DI172" s="12"/>
      <c r="DJ172" s="12"/>
      <c r="DK172" s="46"/>
      <c r="DL172" s="46"/>
      <c r="DM172" s="46"/>
      <c r="DN172" s="12" t="s">
        <v>2227</v>
      </c>
      <c r="DO172" s="46" t="s">
        <v>2513</v>
      </c>
      <c r="DP172" s="46"/>
      <c r="DQ172" s="12" t="s">
        <v>2227</v>
      </c>
      <c r="DR172" s="17" t="s">
        <v>2104</v>
      </c>
      <c r="DS172" s="5">
        <v>0</v>
      </c>
      <c r="DT172" s="346"/>
      <c r="DV172" s="5">
        <f t="shared" si="9"/>
        <v>0</v>
      </c>
      <c r="DW172" s="5">
        <f t="shared" si="10"/>
        <v>1</v>
      </c>
      <c r="DX172" s="362"/>
    </row>
    <row r="173" spans="1:130" s="133" customFormat="1" ht="39" customHeight="1" x14ac:dyDescent="0.25">
      <c r="A173" s="337">
        <f>IF(C173="","",SUBTOTAL(3,$D$24:D173))</f>
        <v>18</v>
      </c>
      <c r="B173" s="337">
        <f>COUNTIF($E$24:E173,E173)</f>
        <v>5</v>
      </c>
      <c r="C173" s="349" t="s">
        <v>92</v>
      </c>
      <c r="D173" s="12" t="str">
        <f>VLOOKUP(C173,'[1]XET CUOI NAM'!$D$9:$E$332,2,0)</f>
        <v>01011013</v>
      </c>
      <c r="E173" s="12" t="s">
        <v>396</v>
      </c>
      <c r="F173" s="12" t="s">
        <v>378</v>
      </c>
      <c r="G173" s="49"/>
      <c r="H173" s="46"/>
      <c r="I173" s="46"/>
      <c r="J173" s="3"/>
      <c r="K173" s="46"/>
      <c r="L173" s="46"/>
      <c r="M173" s="49"/>
      <c r="N173" s="46"/>
      <c r="O173" s="46"/>
      <c r="P173" s="3"/>
      <c r="Q173" s="46"/>
      <c r="R173" s="46"/>
      <c r="S173" s="49"/>
      <c r="T173" s="46" t="s">
        <v>2513</v>
      </c>
      <c r="U173" s="46"/>
      <c r="V173" s="46" t="s">
        <v>2356</v>
      </c>
      <c r="W173" s="3"/>
      <c r="X173" s="46">
        <v>0</v>
      </c>
      <c r="Y173" s="46"/>
      <c r="Z173" s="49"/>
      <c r="AA173" s="46" t="s">
        <v>2513</v>
      </c>
      <c r="AB173" s="46"/>
      <c r="AC173" s="46" t="s">
        <v>2357</v>
      </c>
      <c r="AD173" s="3"/>
      <c r="AE173" s="46" t="s">
        <v>2514</v>
      </c>
      <c r="AF173" s="46"/>
      <c r="AG173" s="49"/>
      <c r="AH173" s="46" t="s">
        <v>2513</v>
      </c>
      <c r="AI173" s="46"/>
      <c r="AJ173" s="46" t="s">
        <v>2358</v>
      </c>
      <c r="AK173" s="3"/>
      <c r="AL173" s="46">
        <v>0</v>
      </c>
      <c r="AM173" s="46"/>
      <c r="AN173" s="49"/>
      <c r="AO173" s="46" t="s">
        <v>2513</v>
      </c>
      <c r="AP173" s="46"/>
      <c r="AQ173" s="46" t="s">
        <v>2359</v>
      </c>
      <c r="AR173" s="3"/>
      <c r="AS173" s="46">
        <v>0</v>
      </c>
      <c r="AT173" s="46"/>
      <c r="AU173" s="49"/>
      <c r="AV173" s="46" t="s">
        <v>2513</v>
      </c>
      <c r="AW173" s="46"/>
      <c r="AX173" s="46" t="s">
        <v>2360</v>
      </c>
      <c r="AY173" s="3"/>
      <c r="AZ173" s="46">
        <v>0</v>
      </c>
      <c r="BA173" s="46"/>
      <c r="BB173" s="29"/>
      <c r="BC173" s="46">
        <v>0</v>
      </c>
      <c r="BD173" s="46"/>
      <c r="BE173" s="3" t="s">
        <v>655</v>
      </c>
      <c r="BF173" s="3"/>
      <c r="BG173" s="46"/>
      <c r="BH173" s="3"/>
      <c r="BI173" s="53"/>
      <c r="BJ173" s="46">
        <v>0</v>
      </c>
      <c r="BK173" s="46"/>
      <c r="BL173" s="3" t="s">
        <v>814</v>
      </c>
      <c r="BM173" s="3"/>
      <c r="BN173" s="46"/>
      <c r="BO173" s="3"/>
      <c r="BP173" s="33"/>
      <c r="BQ173" s="46">
        <v>0</v>
      </c>
      <c r="BR173" s="46"/>
      <c r="BS173" s="3">
        <v>0</v>
      </c>
      <c r="BT173" s="3"/>
      <c r="BU173" s="46"/>
      <c r="BV173" s="46"/>
      <c r="BW173" s="46"/>
      <c r="BX173" s="68"/>
      <c r="BY173" s="46">
        <v>0</v>
      </c>
      <c r="BZ173" s="46">
        <v>0</v>
      </c>
      <c r="CA173" s="3" t="s">
        <v>1004</v>
      </c>
      <c r="CB173" s="46"/>
      <c r="CC173" s="46"/>
      <c r="CD173" s="46"/>
      <c r="CE173" s="46"/>
      <c r="CF173" s="68"/>
      <c r="CG173" s="46">
        <v>0</v>
      </c>
      <c r="CH173" s="46">
        <v>0</v>
      </c>
      <c r="CI173" s="3" t="s">
        <v>1146</v>
      </c>
      <c r="CJ173" s="3"/>
      <c r="CK173" s="46"/>
      <c r="CL173" s="46" t="s">
        <v>315</v>
      </c>
      <c r="CM173" s="46"/>
      <c r="CN173" s="46"/>
      <c r="CO173" s="46" t="s">
        <v>371</v>
      </c>
      <c r="CP173" s="46"/>
      <c r="CQ173" s="46"/>
      <c r="CR173" s="3" t="s">
        <v>1301</v>
      </c>
      <c r="CS173" s="46"/>
      <c r="CT173" s="46">
        <v>0</v>
      </c>
      <c r="CU173" s="3"/>
      <c r="CV173" s="12" t="s">
        <v>431</v>
      </c>
      <c r="CW173" s="12">
        <v>0</v>
      </c>
      <c r="CX173" s="12" t="s">
        <v>315</v>
      </c>
      <c r="CY173" s="3" t="s">
        <v>1474</v>
      </c>
      <c r="CZ173" s="12">
        <v>0</v>
      </c>
      <c r="DA173" s="12">
        <v>0</v>
      </c>
      <c r="DB173" s="46"/>
      <c r="DC173" s="12">
        <v>0</v>
      </c>
      <c r="DD173" s="12">
        <v>0</v>
      </c>
      <c r="DE173" s="12" t="s">
        <v>431</v>
      </c>
      <c r="DF173" s="12"/>
      <c r="DG173" s="12"/>
      <c r="DH173" s="3"/>
      <c r="DI173" s="12"/>
      <c r="DJ173" s="12"/>
      <c r="DK173" s="46"/>
      <c r="DL173" s="46"/>
      <c r="DM173" s="46"/>
      <c r="DN173" s="12" t="s">
        <v>2227</v>
      </c>
      <c r="DO173" s="12">
        <v>0</v>
      </c>
      <c r="DP173" s="12"/>
      <c r="DQ173" s="12"/>
      <c r="DR173" s="17" t="s">
        <v>2105</v>
      </c>
      <c r="DS173" s="5">
        <v>0</v>
      </c>
      <c r="DT173" s="346"/>
      <c r="DV173" s="5">
        <f t="shared" si="9"/>
        <v>1</v>
      </c>
      <c r="DW173" s="5">
        <f t="shared" si="10"/>
        <v>5</v>
      </c>
      <c r="DX173" s="362" t="s">
        <v>315</v>
      </c>
      <c r="DZ173" s="377" t="s">
        <v>2530</v>
      </c>
    </row>
    <row r="174" spans="1:130" s="133" customFormat="1" ht="30" hidden="1" customHeight="1" x14ac:dyDescent="0.25">
      <c r="A174" s="12">
        <f>IF(C174="","",SUBTOTAL(3,$D$24:D174))</f>
        <v>18</v>
      </c>
      <c r="B174" s="12">
        <f>COUNTIF($E$24:E174,E174)</f>
        <v>6</v>
      </c>
      <c r="C174" s="319" t="s">
        <v>93</v>
      </c>
      <c r="D174" s="12" t="str">
        <f>VLOOKUP(C174,'[1]XET CUOI NAM'!$D$9:$E$332,2,0)</f>
        <v>01011009</v>
      </c>
      <c r="E174" s="12" t="s">
        <v>396</v>
      </c>
      <c r="F174" s="12" t="s">
        <v>378</v>
      </c>
      <c r="G174" s="49"/>
      <c r="H174" s="46"/>
      <c r="I174" s="46"/>
      <c r="J174" s="3"/>
      <c r="K174" s="46"/>
      <c r="L174" s="46"/>
      <c r="M174" s="49"/>
      <c r="N174" s="46"/>
      <c r="O174" s="46"/>
      <c r="P174" s="3"/>
      <c r="Q174" s="46"/>
      <c r="R174" s="46"/>
      <c r="S174" s="49"/>
      <c r="T174" s="46">
        <v>0</v>
      </c>
      <c r="U174" s="46"/>
      <c r="V174" s="46">
        <v>0</v>
      </c>
      <c r="W174" s="3"/>
      <c r="X174" s="46">
        <v>0</v>
      </c>
      <c r="Y174" s="46"/>
      <c r="Z174" s="49"/>
      <c r="AA174" s="46" t="s">
        <v>2513</v>
      </c>
      <c r="AB174" s="46"/>
      <c r="AC174" s="46" t="s">
        <v>2361</v>
      </c>
      <c r="AD174" s="3"/>
      <c r="AE174" s="46">
        <v>0</v>
      </c>
      <c r="AF174" s="46"/>
      <c r="AG174" s="49"/>
      <c r="AH174" s="46">
        <v>0</v>
      </c>
      <c r="AI174" s="46"/>
      <c r="AJ174" s="46">
        <v>0</v>
      </c>
      <c r="AK174" s="3"/>
      <c r="AL174" s="46">
        <v>0</v>
      </c>
      <c r="AM174" s="46"/>
      <c r="AN174" s="49"/>
      <c r="AO174" s="46">
        <v>0</v>
      </c>
      <c r="AP174" s="46"/>
      <c r="AQ174" s="46">
        <v>0</v>
      </c>
      <c r="AR174" s="3"/>
      <c r="AS174" s="46">
        <v>0</v>
      </c>
      <c r="AT174" s="46"/>
      <c r="AU174" s="49"/>
      <c r="AV174" s="46">
        <v>0</v>
      </c>
      <c r="AW174" s="46"/>
      <c r="AX174" s="46">
        <v>0</v>
      </c>
      <c r="AY174" s="3"/>
      <c r="AZ174" s="46">
        <v>0</v>
      </c>
      <c r="BA174" s="46"/>
      <c r="BB174" s="29"/>
      <c r="BC174" s="46">
        <v>0</v>
      </c>
      <c r="BD174" s="46"/>
      <c r="BE174" s="3" t="s">
        <v>656</v>
      </c>
      <c r="BF174" s="3"/>
      <c r="BG174" s="46"/>
      <c r="BH174" s="3"/>
      <c r="BI174" s="53"/>
      <c r="BJ174" s="46">
        <v>0</v>
      </c>
      <c r="BK174" s="46"/>
      <c r="BL174" s="3" t="s">
        <v>815</v>
      </c>
      <c r="BM174" s="3"/>
      <c r="BN174" s="46"/>
      <c r="BO174" s="3"/>
      <c r="BP174" s="33"/>
      <c r="BQ174" s="46">
        <v>0</v>
      </c>
      <c r="BR174" s="46"/>
      <c r="BS174" s="3">
        <v>0</v>
      </c>
      <c r="BT174" s="3"/>
      <c r="BU174" s="46"/>
      <c r="BV174" s="46"/>
      <c r="BW174" s="46"/>
      <c r="BX174" s="68"/>
      <c r="BY174" s="46">
        <v>0</v>
      </c>
      <c r="BZ174" s="46">
        <v>0</v>
      </c>
      <c r="CA174" s="3" t="s">
        <v>1005</v>
      </c>
      <c r="CB174" s="46"/>
      <c r="CC174" s="46"/>
      <c r="CD174" s="46"/>
      <c r="CE174" s="46"/>
      <c r="CF174" s="68"/>
      <c r="CG174" s="46">
        <v>0</v>
      </c>
      <c r="CH174" s="46">
        <v>0</v>
      </c>
      <c r="CI174" s="3" t="s">
        <v>1147</v>
      </c>
      <c r="CJ174" s="3"/>
      <c r="CK174" s="46"/>
      <c r="CL174" s="46"/>
      <c r="CM174" s="46"/>
      <c r="CN174" s="46"/>
      <c r="CO174" s="46" t="s">
        <v>431</v>
      </c>
      <c r="CP174" s="46"/>
      <c r="CQ174" s="46"/>
      <c r="CR174" s="3" t="s">
        <v>1302</v>
      </c>
      <c r="CS174" s="46"/>
      <c r="CT174" s="46">
        <v>0</v>
      </c>
      <c r="CU174" s="3"/>
      <c r="CV174" s="12" t="s">
        <v>431</v>
      </c>
      <c r="CW174" s="12">
        <v>0</v>
      </c>
      <c r="CX174" s="12" t="s">
        <v>315</v>
      </c>
      <c r="CY174" s="3" t="s">
        <v>1475</v>
      </c>
      <c r="CZ174" s="12">
        <v>0</v>
      </c>
      <c r="DA174" s="12">
        <v>0</v>
      </c>
      <c r="DB174" s="46"/>
      <c r="DC174" s="12">
        <v>0</v>
      </c>
      <c r="DD174" s="12">
        <v>0</v>
      </c>
      <c r="DE174" s="12" t="s">
        <v>431</v>
      </c>
      <c r="DF174" s="12"/>
      <c r="DG174" s="12"/>
      <c r="DH174" s="3" t="s">
        <v>1670</v>
      </c>
      <c r="DI174" s="12"/>
      <c r="DJ174" s="12"/>
      <c r="DK174" s="46"/>
      <c r="DL174" s="46"/>
      <c r="DM174" s="46"/>
      <c r="DN174" s="12" t="s">
        <v>2227</v>
      </c>
      <c r="DO174" s="46" t="s">
        <v>2513</v>
      </c>
      <c r="DP174" s="46"/>
      <c r="DQ174" s="12" t="s">
        <v>2227</v>
      </c>
      <c r="DR174" s="17" t="s">
        <v>2106</v>
      </c>
      <c r="DS174" s="5">
        <v>0</v>
      </c>
      <c r="DT174" s="346"/>
      <c r="DV174" s="5">
        <f t="shared" si="9"/>
        <v>0</v>
      </c>
      <c r="DW174" s="5">
        <f t="shared" si="10"/>
        <v>2</v>
      </c>
      <c r="DX174" s="362"/>
    </row>
    <row r="175" spans="1:130" s="133" customFormat="1" ht="30" hidden="1" customHeight="1" x14ac:dyDescent="0.25">
      <c r="A175" s="12">
        <f>ROW()-23</f>
        <v>152</v>
      </c>
      <c r="B175" s="12">
        <f>COUNTIF($E$24:E175,E175)</f>
        <v>7</v>
      </c>
      <c r="C175" s="44" t="s">
        <v>94</v>
      </c>
      <c r="D175" s="12" t="str">
        <f>VLOOKUP(C175,'[1]XET CUOI NAM'!$D$9:$E$332,2,0)</f>
        <v>01011001</v>
      </c>
      <c r="E175" s="12" t="s">
        <v>396</v>
      </c>
      <c r="F175" s="12" t="s">
        <v>378</v>
      </c>
      <c r="G175" s="49"/>
      <c r="H175" s="46"/>
      <c r="I175" s="46"/>
      <c r="J175" s="3"/>
      <c r="K175" s="46"/>
      <c r="L175" s="46"/>
      <c r="M175" s="49"/>
      <c r="N175" s="46"/>
      <c r="O175" s="46"/>
      <c r="P175" s="3"/>
      <c r="Q175" s="46"/>
      <c r="R175" s="46"/>
      <c r="S175" s="49"/>
      <c r="T175" s="46">
        <v>0</v>
      </c>
      <c r="U175" s="46"/>
      <c r="V175" s="46">
        <v>0</v>
      </c>
      <c r="W175" s="3"/>
      <c r="X175" s="46">
        <v>0</v>
      </c>
      <c r="Y175" s="46"/>
      <c r="Z175" s="49"/>
      <c r="AA175" s="46">
        <v>0</v>
      </c>
      <c r="AB175" s="46"/>
      <c r="AC175" s="46">
        <v>0</v>
      </c>
      <c r="AD175" s="3"/>
      <c r="AE175" s="46">
        <v>0</v>
      </c>
      <c r="AF175" s="46"/>
      <c r="AG175" s="49"/>
      <c r="AH175" s="46">
        <v>0</v>
      </c>
      <c r="AI175" s="46"/>
      <c r="AJ175" s="46">
        <v>0</v>
      </c>
      <c r="AK175" s="3"/>
      <c r="AL175" s="46">
        <v>0</v>
      </c>
      <c r="AM175" s="46"/>
      <c r="AN175" s="49"/>
      <c r="AO175" s="46">
        <v>0</v>
      </c>
      <c r="AP175" s="46"/>
      <c r="AQ175" s="46">
        <v>0</v>
      </c>
      <c r="AR175" s="3"/>
      <c r="AS175" s="46">
        <v>0</v>
      </c>
      <c r="AT175" s="46"/>
      <c r="AU175" s="49"/>
      <c r="AV175" s="46">
        <v>0</v>
      </c>
      <c r="AW175" s="46"/>
      <c r="AX175" s="46">
        <v>0</v>
      </c>
      <c r="AY175" s="3"/>
      <c r="AZ175" s="46">
        <v>0</v>
      </c>
      <c r="BA175" s="46"/>
      <c r="BB175" s="29"/>
      <c r="BC175" s="46">
        <v>0</v>
      </c>
      <c r="BD175" s="46"/>
      <c r="BE175" s="3" t="s">
        <v>657</v>
      </c>
      <c r="BF175" s="3"/>
      <c r="BG175" s="46"/>
      <c r="BH175" s="3"/>
      <c r="BI175" s="53"/>
      <c r="BJ175" s="46">
        <v>0</v>
      </c>
      <c r="BK175" s="46"/>
      <c r="BL175" s="3">
        <v>0</v>
      </c>
      <c r="BM175" s="3"/>
      <c r="BN175" s="46"/>
      <c r="BO175" s="3"/>
      <c r="BP175" s="33"/>
      <c r="BQ175" s="46">
        <v>0</v>
      </c>
      <c r="BR175" s="46"/>
      <c r="BS175" s="3">
        <v>0</v>
      </c>
      <c r="BT175" s="3"/>
      <c r="BU175" s="46"/>
      <c r="BV175" s="46"/>
      <c r="BW175" s="46"/>
      <c r="BX175" s="27"/>
      <c r="BY175" s="46">
        <v>0</v>
      </c>
      <c r="BZ175" s="46"/>
      <c r="CA175" s="3">
        <v>0</v>
      </c>
      <c r="CB175" s="46"/>
      <c r="CC175" s="46"/>
      <c r="CD175" s="46"/>
      <c r="CE175" s="46"/>
      <c r="CF175" s="27"/>
      <c r="CG175" s="46">
        <v>0</v>
      </c>
      <c r="CH175" s="46"/>
      <c r="CI175" s="3">
        <v>0</v>
      </c>
      <c r="CJ175" s="3"/>
      <c r="CK175" s="46"/>
      <c r="CL175" s="46"/>
      <c r="CM175" s="46"/>
      <c r="CN175" s="46"/>
      <c r="CO175" s="46" t="s">
        <v>431</v>
      </c>
      <c r="CP175" s="46"/>
      <c r="CQ175" s="46"/>
      <c r="CR175" s="3">
        <v>0</v>
      </c>
      <c r="CS175" s="46"/>
      <c r="CT175" s="46">
        <v>0</v>
      </c>
      <c r="CU175" s="3"/>
      <c r="CV175" s="12" t="s">
        <v>431</v>
      </c>
      <c r="CW175" s="12">
        <v>0</v>
      </c>
      <c r="CX175" s="12"/>
      <c r="CY175" s="3"/>
      <c r="CZ175" s="12">
        <v>0</v>
      </c>
      <c r="DA175" s="12">
        <v>0</v>
      </c>
      <c r="DB175" s="46"/>
      <c r="DC175" s="12">
        <v>0</v>
      </c>
      <c r="DD175" s="12">
        <v>0</v>
      </c>
      <c r="DE175" s="12" t="s">
        <v>431</v>
      </c>
      <c r="DF175" s="12"/>
      <c r="DG175" s="12"/>
      <c r="DH175" s="3"/>
      <c r="DI175" s="12"/>
      <c r="DJ175" s="12"/>
      <c r="DK175" s="46"/>
      <c r="DL175" s="46"/>
      <c r="DM175" s="46"/>
      <c r="DN175" s="12" t="s">
        <v>2227</v>
      </c>
      <c r="DO175" s="12">
        <v>0</v>
      </c>
      <c r="DP175" s="12"/>
      <c r="DQ175" s="12">
        <v>0</v>
      </c>
      <c r="DR175" s="5"/>
      <c r="DS175" s="5">
        <v>0</v>
      </c>
      <c r="DT175" s="346"/>
      <c r="DV175" s="5">
        <f t="shared" si="9"/>
        <v>0</v>
      </c>
      <c r="DW175" s="5">
        <f t="shared" si="10"/>
        <v>0</v>
      </c>
      <c r="DX175" s="362"/>
    </row>
    <row r="176" spans="1:130" s="133" customFormat="1" ht="30" hidden="1" customHeight="1" x14ac:dyDescent="0.25">
      <c r="A176" s="12">
        <f>ROW()-23</f>
        <v>153</v>
      </c>
      <c r="B176" s="12">
        <f>COUNTIF($E$24:E176,E176)</f>
        <v>8</v>
      </c>
      <c r="C176" s="44" t="s">
        <v>95</v>
      </c>
      <c r="D176" s="12" t="str">
        <f>VLOOKUP(C176,'[1]XET CUOI NAM'!$D$9:$E$332,2,0)</f>
        <v>01011014</v>
      </c>
      <c r="E176" s="12" t="s">
        <v>396</v>
      </c>
      <c r="F176" s="12" t="s">
        <v>378</v>
      </c>
      <c r="G176" s="49"/>
      <c r="H176" s="46"/>
      <c r="I176" s="46"/>
      <c r="J176" s="3"/>
      <c r="K176" s="46"/>
      <c r="L176" s="46"/>
      <c r="M176" s="49"/>
      <c r="N176" s="46"/>
      <c r="O176" s="46"/>
      <c r="P176" s="3"/>
      <c r="Q176" s="46"/>
      <c r="R176" s="46"/>
      <c r="S176" s="49"/>
      <c r="T176" s="46">
        <v>0</v>
      </c>
      <c r="U176" s="46"/>
      <c r="V176" s="46">
        <v>0</v>
      </c>
      <c r="W176" s="3"/>
      <c r="X176" s="46">
        <v>0</v>
      </c>
      <c r="Y176" s="46"/>
      <c r="Z176" s="49"/>
      <c r="AA176" s="46">
        <v>0</v>
      </c>
      <c r="AB176" s="46"/>
      <c r="AC176" s="46">
        <v>0</v>
      </c>
      <c r="AD176" s="3"/>
      <c r="AE176" s="46">
        <v>0</v>
      </c>
      <c r="AF176" s="46"/>
      <c r="AG176" s="49"/>
      <c r="AH176" s="46">
        <v>0</v>
      </c>
      <c r="AI176" s="46"/>
      <c r="AJ176" s="46">
        <v>0</v>
      </c>
      <c r="AK176" s="3"/>
      <c r="AL176" s="46">
        <v>0</v>
      </c>
      <c r="AM176" s="46"/>
      <c r="AN176" s="49"/>
      <c r="AO176" s="46">
        <v>0</v>
      </c>
      <c r="AP176" s="46"/>
      <c r="AQ176" s="46">
        <v>0</v>
      </c>
      <c r="AR176" s="3"/>
      <c r="AS176" s="46">
        <v>0</v>
      </c>
      <c r="AT176" s="46"/>
      <c r="AU176" s="49"/>
      <c r="AV176" s="46">
        <v>0</v>
      </c>
      <c r="AW176" s="46"/>
      <c r="AX176" s="46">
        <v>0</v>
      </c>
      <c r="AY176" s="3"/>
      <c r="AZ176" s="46">
        <v>0</v>
      </c>
      <c r="BA176" s="46"/>
      <c r="BB176" s="29"/>
      <c r="BC176" s="46">
        <v>0</v>
      </c>
      <c r="BD176" s="46"/>
      <c r="BE176" s="3" t="s">
        <v>658</v>
      </c>
      <c r="BF176" s="3"/>
      <c r="BG176" s="46"/>
      <c r="BH176" s="3"/>
      <c r="BI176" s="53"/>
      <c r="BJ176" s="46">
        <v>0</v>
      </c>
      <c r="BK176" s="46"/>
      <c r="BL176" s="3" t="s">
        <v>816</v>
      </c>
      <c r="BM176" s="3"/>
      <c r="BN176" s="46"/>
      <c r="BO176" s="3"/>
      <c r="BP176" s="33"/>
      <c r="BQ176" s="46">
        <v>0</v>
      </c>
      <c r="BR176" s="46"/>
      <c r="BS176" s="3" t="s">
        <v>907</v>
      </c>
      <c r="BT176" s="3"/>
      <c r="BU176" s="46"/>
      <c r="BV176" s="46"/>
      <c r="BW176" s="46"/>
      <c r="BX176" s="68"/>
      <c r="BY176" s="46">
        <v>0</v>
      </c>
      <c r="BZ176" s="46">
        <v>0</v>
      </c>
      <c r="CA176" s="3" t="s">
        <v>1006</v>
      </c>
      <c r="CB176" s="46"/>
      <c r="CC176" s="46"/>
      <c r="CD176" s="46"/>
      <c r="CE176" s="46"/>
      <c r="CF176" s="68"/>
      <c r="CG176" s="46">
        <v>0</v>
      </c>
      <c r="CH176" s="46">
        <v>0</v>
      </c>
      <c r="CI176" s="3" t="s">
        <v>1148</v>
      </c>
      <c r="CJ176" s="3"/>
      <c r="CK176" s="46"/>
      <c r="CL176" s="46"/>
      <c r="CM176" s="46"/>
      <c r="CN176" s="46"/>
      <c r="CO176" s="46" t="s">
        <v>431</v>
      </c>
      <c r="CP176" s="46"/>
      <c r="CQ176" s="46" t="s">
        <v>315</v>
      </c>
      <c r="CR176" s="3" t="s">
        <v>1303</v>
      </c>
      <c r="CS176" s="46"/>
      <c r="CT176" s="46">
        <v>0</v>
      </c>
      <c r="CU176" s="3"/>
      <c r="CV176" s="12" t="s">
        <v>431</v>
      </c>
      <c r="CW176" s="12">
        <v>0</v>
      </c>
      <c r="CX176" s="12"/>
      <c r="CY176" s="3" t="s">
        <v>1476</v>
      </c>
      <c r="CZ176" s="12">
        <v>0</v>
      </c>
      <c r="DA176" s="12">
        <v>0</v>
      </c>
      <c r="DB176" s="46"/>
      <c r="DC176" s="12">
        <v>0</v>
      </c>
      <c r="DD176" s="12">
        <v>0</v>
      </c>
      <c r="DE176" s="12" t="s">
        <v>431</v>
      </c>
      <c r="DF176" s="12"/>
      <c r="DG176" s="12"/>
      <c r="DH176" s="3" t="s">
        <v>1671</v>
      </c>
      <c r="DI176" s="12"/>
      <c r="DJ176" s="12"/>
      <c r="DK176" s="46"/>
      <c r="DL176" s="46"/>
      <c r="DM176" s="46"/>
      <c r="DN176" s="12" t="s">
        <v>2227</v>
      </c>
      <c r="DO176" s="12">
        <v>0</v>
      </c>
      <c r="DP176" s="12"/>
      <c r="DQ176" s="12">
        <v>0</v>
      </c>
      <c r="DR176" s="5"/>
      <c r="DS176" s="5">
        <v>0</v>
      </c>
      <c r="DT176" s="346"/>
      <c r="DV176" s="5">
        <f t="shared" si="9"/>
        <v>0</v>
      </c>
      <c r="DW176" s="5">
        <f t="shared" si="10"/>
        <v>0</v>
      </c>
      <c r="DX176" s="362"/>
    </row>
    <row r="177" spans="1:130" s="133" customFormat="1" ht="30" hidden="1" customHeight="1" x14ac:dyDescent="0.25">
      <c r="A177" s="12">
        <f>IF(C177="","",SUBTOTAL(3,$D$24:D177))</f>
        <v>18</v>
      </c>
      <c r="B177" s="12">
        <f>COUNTIF($E$24:E177,E177)</f>
        <v>9</v>
      </c>
      <c r="C177" s="45" t="s">
        <v>97</v>
      </c>
      <c r="D177" s="12" t="str">
        <f>VLOOKUP(C177,'[1]XET CUOI NAM'!$D$9:$E$332,2,0)</f>
        <v>01011016</v>
      </c>
      <c r="E177" s="12" t="s">
        <v>396</v>
      </c>
      <c r="F177" s="12" t="s">
        <v>378</v>
      </c>
      <c r="G177" s="49"/>
      <c r="H177" s="46"/>
      <c r="I177" s="46"/>
      <c r="J177" s="3"/>
      <c r="K177" s="46"/>
      <c r="L177" s="46"/>
      <c r="M177" s="49"/>
      <c r="N177" s="46"/>
      <c r="O177" s="46"/>
      <c r="P177" s="3"/>
      <c r="Q177" s="46"/>
      <c r="R177" s="46"/>
      <c r="S177" s="49"/>
      <c r="T177" s="46">
        <v>0</v>
      </c>
      <c r="U177" s="46"/>
      <c r="V177" s="46">
        <v>0</v>
      </c>
      <c r="W177" s="3"/>
      <c r="X177" s="46">
        <v>0</v>
      </c>
      <c r="Y177" s="46"/>
      <c r="Z177" s="49"/>
      <c r="AA177" s="46">
        <v>0</v>
      </c>
      <c r="AB177" s="46"/>
      <c r="AC177" s="46">
        <v>0</v>
      </c>
      <c r="AD177" s="3"/>
      <c r="AE177" s="46">
        <v>0</v>
      </c>
      <c r="AF177" s="46"/>
      <c r="AG177" s="49"/>
      <c r="AH177" s="46">
        <v>0</v>
      </c>
      <c r="AI177" s="46"/>
      <c r="AJ177" s="46">
        <v>0</v>
      </c>
      <c r="AK177" s="3"/>
      <c r="AL177" s="46">
        <v>0</v>
      </c>
      <c r="AM177" s="46"/>
      <c r="AN177" s="49"/>
      <c r="AO177" s="46">
        <v>0</v>
      </c>
      <c r="AP177" s="46"/>
      <c r="AQ177" s="46">
        <v>0</v>
      </c>
      <c r="AR177" s="3"/>
      <c r="AS177" s="46">
        <v>0</v>
      </c>
      <c r="AT177" s="46"/>
      <c r="AU177" s="49"/>
      <c r="AV177" s="46">
        <v>0</v>
      </c>
      <c r="AW177" s="46"/>
      <c r="AX177" s="46">
        <v>0</v>
      </c>
      <c r="AY177" s="3"/>
      <c r="AZ177" s="46">
        <v>0</v>
      </c>
      <c r="BA177" s="46"/>
      <c r="BB177" s="29"/>
      <c r="BC177" s="46">
        <v>0</v>
      </c>
      <c r="BD177" s="46"/>
      <c r="BE177" s="3" t="s">
        <v>660</v>
      </c>
      <c r="BF177" s="3"/>
      <c r="BG177" s="46"/>
      <c r="BH177" s="3"/>
      <c r="BI177" s="53"/>
      <c r="BJ177" s="46">
        <v>0</v>
      </c>
      <c r="BK177" s="46"/>
      <c r="BL177" s="3">
        <v>0</v>
      </c>
      <c r="BM177" s="3"/>
      <c r="BN177" s="46"/>
      <c r="BO177" s="3"/>
      <c r="BP177" s="33"/>
      <c r="BQ177" s="46">
        <v>0</v>
      </c>
      <c r="BR177" s="46"/>
      <c r="BS177" s="3">
        <v>0</v>
      </c>
      <c r="BT177" s="3"/>
      <c r="BU177" s="46"/>
      <c r="BV177" s="46"/>
      <c r="BW177" s="46"/>
      <c r="BX177" s="68"/>
      <c r="BY177" s="46">
        <v>0</v>
      </c>
      <c r="BZ177" s="46">
        <v>0</v>
      </c>
      <c r="CA177" s="3" t="s">
        <v>1008</v>
      </c>
      <c r="CB177" s="46"/>
      <c r="CC177" s="46"/>
      <c r="CD177" s="46"/>
      <c r="CE177" s="46"/>
      <c r="CF177" s="68"/>
      <c r="CG177" s="46">
        <v>0</v>
      </c>
      <c r="CH177" s="46">
        <v>0</v>
      </c>
      <c r="CI177" s="3" t="s">
        <v>1150</v>
      </c>
      <c r="CJ177" s="3"/>
      <c r="CK177" s="46"/>
      <c r="CL177" s="46"/>
      <c r="CM177" s="46"/>
      <c r="CN177" s="46"/>
      <c r="CO177" s="46" t="s">
        <v>371</v>
      </c>
      <c r="CP177" s="46"/>
      <c r="CQ177" s="46"/>
      <c r="CR177" s="3" t="s">
        <v>1305</v>
      </c>
      <c r="CS177" s="46"/>
      <c r="CT177" s="46">
        <v>0</v>
      </c>
      <c r="CU177" s="3"/>
      <c r="CV177" s="12" t="s">
        <v>431</v>
      </c>
      <c r="CW177" s="12">
        <v>0</v>
      </c>
      <c r="CX177" s="12"/>
      <c r="CY177" s="3" t="s">
        <v>1478</v>
      </c>
      <c r="CZ177" s="12">
        <v>0</v>
      </c>
      <c r="DA177" s="12">
        <v>0</v>
      </c>
      <c r="DB177" s="46"/>
      <c r="DC177" s="12">
        <v>0</v>
      </c>
      <c r="DD177" s="12">
        <v>0</v>
      </c>
      <c r="DE177" s="12" t="s">
        <v>431</v>
      </c>
      <c r="DF177" s="12"/>
      <c r="DG177" s="12"/>
      <c r="DH177" s="3" t="s">
        <v>1673</v>
      </c>
      <c r="DI177" s="12"/>
      <c r="DJ177" s="12"/>
      <c r="DK177" s="46"/>
      <c r="DL177" s="46"/>
      <c r="DM177" s="46"/>
      <c r="DN177" s="12" t="s">
        <v>2227</v>
      </c>
      <c r="DO177" s="12">
        <v>0</v>
      </c>
      <c r="DP177" s="12"/>
      <c r="DQ177" s="12"/>
      <c r="DR177" s="17" t="s">
        <v>2107</v>
      </c>
      <c r="DS177" s="5">
        <v>0</v>
      </c>
      <c r="DT177" s="346"/>
      <c r="DV177" s="5">
        <f t="shared" si="9"/>
        <v>0</v>
      </c>
      <c r="DW177" s="5">
        <f t="shared" si="10"/>
        <v>0</v>
      </c>
      <c r="DX177" s="362"/>
    </row>
    <row r="178" spans="1:130" s="133" customFormat="1" ht="30" hidden="1" customHeight="1" x14ac:dyDescent="0.25">
      <c r="A178" s="12">
        <f>ROW()-23</f>
        <v>155</v>
      </c>
      <c r="B178" s="12">
        <f>COUNTIF($E$24:E178,E178)</f>
        <v>10</v>
      </c>
      <c r="C178" s="44" t="s">
        <v>99</v>
      </c>
      <c r="D178" s="12" t="str">
        <f>VLOOKUP(C178,'[1]XET CUOI NAM'!$D$9:$E$332,2,0)</f>
        <v>01011007</v>
      </c>
      <c r="E178" s="12" t="s">
        <v>396</v>
      </c>
      <c r="F178" s="12" t="s">
        <v>378</v>
      </c>
      <c r="G178" s="49"/>
      <c r="H178" s="46"/>
      <c r="I178" s="46"/>
      <c r="J178" s="3"/>
      <c r="K178" s="46"/>
      <c r="L178" s="46"/>
      <c r="M178" s="49"/>
      <c r="N178" s="46"/>
      <c r="O178" s="46"/>
      <c r="P178" s="3"/>
      <c r="Q178" s="46"/>
      <c r="R178" s="46"/>
      <c r="S178" s="49"/>
      <c r="T178" s="46">
        <v>0</v>
      </c>
      <c r="U178" s="46"/>
      <c r="V178" s="46">
        <v>0</v>
      </c>
      <c r="W178" s="3"/>
      <c r="X178" s="46">
        <v>0</v>
      </c>
      <c r="Y178" s="46"/>
      <c r="Z178" s="49"/>
      <c r="AA178" s="46" t="s">
        <v>2513</v>
      </c>
      <c r="AB178" s="46"/>
      <c r="AC178" s="46">
        <v>0</v>
      </c>
      <c r="AD178" s="3"/>
      <c r="AE178" s="46">
        <v>0</v>
      </c>
      <c r="AF178" s="46"/>
      <c r="AG178" s="49"/>
      <c r="AH178" s="46">
        <v>0</v>
      </c>
      <c r="AI178" s="46"/>
      <c r="AJ178" s="46" t="s">
        <v>2362</v>
      </c>
      <c r="AK178" s="3"/>
      <c r="AL178" s="46">
        <v>0</v>
      </c>
      <c r="AM178" s="46"/>
      <c r="AN178" s="49"/>
      <c r="AO178" s="46" t="s">
        <v>2513</v>
      </c>
      <c r="AP178" s="46"/>
      <c r="AQ178" s="46" t="s">
        <v>2363</v>
      </c>
      <c r="AR178" s="3"/>
      <c r="AS178" s="46">
        <v>0</v>
      </c>
      <c r="AT178" s="46"/>
      <c r="AU178" s="49"/>
      <c r="AV178" s="46">
        <v>0</v>
      </c>
      <c r="AW178" s="46"/>
      <c r="AX178" s="46" t="s">
        <v>2364</v>
      </c>
      <c r="AY178" s="3"/>
      <c r="AZ178" s="46">
        <v>0</v>
      </c>
      <c r="BA178" s="46"/>
      <c r="BB178" s="29"/>
      <c r="BC178" s="46">
        <v>0</v>
      </c>
      <c r="BD178" s="46"/>
      <c r="BE178" s="3" t="s">
        <v>661</v>
      </c>
      <c r="BF178" s="3"/>
      <c r="BG178" s="46"/>
      <c r="BH178" s="3"/>
      <c r="BI178" s="53"/>
      <c r="BJ178" s="46">
        <v>0</v>
      </c>
      <c r="BK178" s="46"/>
      <c r="BL178" s="3" t="s">
        <v>818</v>
      </c>
      <c r="BM178" s="3"/>
      <c r="BN178" s="46"/>
      <c r="BO178" s="3"/>
      <c r="BP178" s="33"/>
      <c r="BQ178" s="46">
        <v>0</v>
      </c>
      <c r="BR178" s="46"/>
      <c r="BS178" s="3">
        <v>0</v>
      </c>
      <c r="BT178" s="3"/>
      <c r="BU178" s="46"/>
      <c r="BV178" s="46"/>
      <c r="BW178" s="46"/>
      <c r="BX178" s="68"/>
      <c r="BY178" s="46">
        <v>0</v>
      </c>
      <c r="BZ178" s="46">
        <v>0</v>
      </c>
      <c r="CA178" s="3" t="s">
        <v>1009</v>
      </c>
      <c r="CB178" s="46"/>
      <c r="CC178" s="46"/>
      <c r="CD178" s="46"/>
      <c r="CE178" s="46"/>
      <c r="CF178" s="68"/>
      <c r="CG178" s="46">
        <v>0</v>
      </c>
      <c r="CH178" s="46">
        <v>0</v>
      </c>
      <c r="CI178" s="3" t="s">
        <v>1151</v>
      </c>
      <c r="CJ178" s="3"/>
      <c r="CK178" s="46"/>
      <c r="CL178" s="46"/>
      <c r="CM178" s="46"/>
      <c r="CN178" s="46"/>
      <c r="CO178" s="46" t="s">
        <v>431</v>
      </c>
      <c r="CP178" s="46"/>
      <c r="CQ178" s="46"/>
      <c r="CR178" s="3" t="s">
        <v>1306</v>
      </c>
      <c r="CS178" s="46"/>
      <c r="CT178" s="46">
        <v>0</v>
      </c>
      <c r="CU178" s="3"/>
      <c r="CV178" s="12" t="s">
        <v>431</v>
      </c>
      <c r="CW178" s="12">
        <v>0</v>
      </c>
      <c r="CX178" s="12" t="s">
        <v>315</v>
      </c>
      <c r="CY178" s="3" t="s">
        <v>1479</v>
      </c>
      <c r="CZ178" s="12">
        <v>0</v>
      </c>
      <c r="DA178" s="12">
        <v>0</v>
      </c>
      <c r="DB178" s="46"/>
      <c r="DC178" s="12">
        <v>0</v>
      </c>
      <c r="DD178" s="12">
        <v>0</v>
      </c>
      <c r="DE178" s="12" t="s">
        <v>431</v>
      </c>
      <c r="DF178" s="12"/>
      <c r="DG178" s="12"/>
      <c r="DH178" s="3" t="s">
        <v>1674</v>
      </c>
      <c r="DI178" s="12"/>
      <c r="DJ178" s="12"/>
      <c r="DK178" s="46"/>
      <c r="DL178" s="46"/>
      <c r="DM178" s="46"/>
      <c r="DN178" s="12" t="s">
        <v>2227</v>
      </c>
      <c r="DO178" s="12">
        <v>0</v>
      </c>
      <c r="DP178" s="12"/>
      <c r="DQ178" s="12">
        <v>0</v>
      </c>
      <c r="DR178" s="5"/>
      <c r="DS178" s="5">
        <v>0</v>
      </c>
      <c r="DT178" s="346"/>
      <c r="DV178" s="5">
        <f t="shared" si="9"/>
        <v>0</v>
      </c>
      <c r="DW178" s="5">
        <f t="shared" si="10"/>
        <v>2</v>
      </c>
      <c r="DX178" s="362"/>
    </row>
    <row r="179" spans="1:130" s="133" customFormat="1" ht="30" hidden="1" customHeight="1" x14ac:dyDescent="0.25">
      <c r="A179" s="12">
        <f>IF(C179="","",SUBTOTAL(3,$D$24:D179))</f>
        <v>18</v>
      </c>
      <c r="B179" s="12">
        <f>COUNTIF($E$24:E179,E179)</f>
        <v>11</v>
      </c>
      <c r="C179" s="318" t="s">
        <v>100</v>
      </c>
      <c r="D179" s="12" t="str">
        <f>VLOOKUP(C179,'[1]XET CUOI NAM'!$D$9:$E$332,2,0)</f>
        <v>01011008</v>
      </c>
      <c r="E179" s="12" t="s">
        <v>396</v>
      </c>
      <c r="F179" s="12" t="s">
        <v>378</v>
      </c>
      <c r="G179" s="49"/>
      <c r="H179" s="46"/>
      <c r="I179" s="46"/>
      <c r="J179" s="3"/>
      <c r="K179" s="46"/>
      <c r="L179" s="46"/>
      <c r="M179" s="49"/>
      <c r="N179" s="46"/>
      <c r="O179" s="46"/>
      <c r="P179" s="3"/>
      <c r="Q179" s="46"/>
      <c r="R179" s="46"/>
      <c r="S179" s="49"/>
      <c r="T179" s="46">
        <v>0</v>
      </c>
      <c r="U179" s="46"/>
      <c r="V179" s="46">
        <v>0</v>
      </c>
      <c r="W179" s="3"/>
      <c r="X179" s="46">
        <v>0</v>
      </c>
      <c r="Y179" s="46"/>
      <c r="Z179" s="49"/>
      <c r="AA179" s="46">
        <v>0</v>
      </c>
      <c r="AB179" s="46"/>
      <c r="AC179" s="46">
        <v>0</v>
      </c>
      <c r="AD179" s="3"/>
      <c r="AE179" s="46">
        <v>0</v>
      </c>
      <c r="AF179" s="46"/>
      <c r="AG179" s="49"/>
      <c r="AH179" s="46">
        <v>0</v>
      </c>
      <c r="AI179" s="46"/>
      <c r="AJ179" s="46">
        <v>0</v>
      </c>
      <c r="AK179" s="3"/>
      <c r="AL179" s="46">
        <v>0</v>
      </c>
      <c r="AM179" s="46"/>
      <c r="AN179" s="49"/>
      <c r="AO179" s="46" t="s">
        <v>2513</v>
      </c>
      <c r="AP179" s="46"/>
      <c r="AQ179" s="46" t="s">
        <v>2365</v>
      </c>
      <c r="AR179" s="3"/>
      <c r="AS179" s="46">
        <v>0</v>
      </c>
      <c r="AT179" s="46"/>
      <c r="AU179" s="49"/>
      <c r="AV179" s="46">
        <v>0</v>
      </c>
      <c r="AW179" s="46"/>
      <c r="AX179" s="46" t="s">
        <v>2366</v>
      </c>
      <c r="AY179" s="3"/>
      <c r="AZ179" s="46">
        <v>0</v>
      </c>
      <c r="BA179" s="46"/>
      <c r="BB179" s="29"/>
      <c r="BC179" s="46" t="s">
        <v>2513</v>
      </c>
      <c r="BD179" s="46" t="s">
        <v>346</v>
      </c>
      <c r="BE179" s="3" t="s">
        <v>662</v>
      </c>
      <c r="BF179" s="3"/>
      <c r="BG179" s="46"/>
      <c r="BH179" s="3"/>
      <c r="BI179" s="53"/>
      <c r="BJ179" s="46">
        <v>0</v>
      </c>
      <c r="BK179" s="46"/>
      <c r="BL179" s="3" t="s">
        <v>819</v>
      </c>
      <c r="BM179" s="3"/>
      <c r="BN179" s="46"/>
      <c r="BO179" s="3"/>
      <c r="BP179" s="33"/>
      <c r="BQ179" s="46">
        <v>0</v>
      </c>
      <c r="BR179" s="46"/>
      <c r="BS179" s="3" t="s">
        <v>909</v>
      </c>
      <c r="BT179" s="3"/>
      <c r="BU179" s="46"/>
      <c r="BV179" s="46"/>
      <c r="BW179" s="46"/>
      <c r="BX179" s="68"/>
      <c r="BY179" s="46">
        <v>0</v>
      </c>
      <c r="BZ179" s="46">
        <v>0</v>
      </c>
      <c r="CA179" s="3" t="s">
        <v>1010</v>
      </c>
      <c r="CB179" s="46"/>
      <c r="CC179" s="46"/>
      <c r="CD179" s="46"/>
      <c r="CE179" s="46"/>
      <c r="CF179" s="68"/>
      <c r="CG179" s="46">
        <v>0</v>
      </c>
      <c r="CH179" s="46">
        <v>0</v>
      </c>
      <c r="CI179" s="3" t="s">
        <v>1152</v>
      </c>
      <c r="CJ179" s="3"/>
      <c r="CK179" s="46"/>
      <c r="CL179" s="46"/>
      <c r="CM179" s="46"/>
      <c r="CN179" s="46"/>
      <c r="CO179" s="46" t="s">
        <v>371</v>
      </c>
      <c r="CP179" s="46"/>
      <c r="CQ179" s="46" t="s">
        <v>315</v>
      </c>
      <c r="CR179" s="3" t="s">
        <v>1307</v>
      </c>
      <c r="CS179" s="46"/>
      <c r="CT179" s="46">
        <v>0</v>
      </c>
      <c r="CU179" s="3"/>
      <c r="CV179" s="12" t="s">
        <v>431</v>
      </c>
      <c r="CW179" s="12">
        <v>0</v>
      </c>
      <c r="CX179" s="12"/>
      <c r="CY179" s="3" t="s">
        <v>1480</v>
      </c>
      <c r="CZ179" s="12">
        <v>0</v>
      </c>
      <c r="DA179" s="12">
        <v>0</v>
      </c>
      <c r="DB179" s="46"/>
      <c r="DC179" s="12">
        <v>0</v>
      </c>
      <c r="DD179" s="12">
        <v>0</v>
      </c>
      <c r="DE179" s="12" t="s">
        <v>431</v>
      </c>
      <c r="DF179" s="12"/>
      <c r="DG179" s="12"/>
      <c r="DH179" s="3" t="s">
        <v>1675</v>
      </c>
      <c r="DI179" s="12"/>
      <c r="DJ179" s="12"/>
      <c r="DK179" s="46"/>
      <c r="DL179" s="46"/>
      <c r="DM179" s="46"/>
      <c r="DN179" s="12" t="s">
        <v>2226</v>
      </c>
      <c r="DO179" s="46" t="s">
        <v>2513</v>
      </c>
      <c r="DP179" s="46"/>
      <c r="DQ179" s="12"/>
      <c r="DR179" s="17" t="s">
        <v>2108</v>
      </c>
      <c r="DS179" s="5">
        <v>0</v>
      </c>
      <c r="DT179" s="346"/>
      <c r="DV179" s="5">
        <f t="shared" si="9"/>
        <v>0</v>
      </c>
      <c r="DW179" s="5">
        <f t="shared" si="10"/>
        <v>3</v>
      </c>
      <c r="DX179" s="362"/>
    </row>
    <row r="180" spans="1:130" s="9" customFormat="1" ht="37.5" customHeight="1" x14ac:dyDescent="0.25">
      <c r="A180" s="337">
        <f>ROW()-23</f>
        <v>157</v>
      </c>
      <c r="B180" s="337">
        <f>COUNTIF($E$24:E180,E180)</f>
        <v>12</v>
      </c>
      <c r="C180" s="350" t="s">
        <v>101</v>
      </c>
      <c r="D180" s="12" t="str">
        <f>VLOOKUP(C180,'[1]XET CUOI NAM'!$D$9:$E$332,2,0)</f>
        <v>01011015</v>
      </c>
      <c r="E180" s="12" t="s">
        <v>396</v>
      </c>
      <c r="F180" s="12" t="s">
        <v>378</v>
      </c>
      <c r="G180" s="49"/>
      <c r="H180" s="46"/>
      <c r="I180" s="46"/>
      <c r="J180" s="3"/>
      <c r="K180" s="46"/>
      <c r="L180" s="46"/>
      <c r="M180" s="49"/>
      <c r="N180" s="46"/>
      <c r="O180" s="46"/>
      <c r="P180" s="3"/>
      <c r="Q180" s="46"/>
      <c r="R180" s="46"/>
      <c r="S180" s="49"/>
      <c r="T180" s="46" t="s">
        <v>2513</v>
      </c>
      <c r="U180" s="46"/>
      <c r="V180" s="46" t="s">
        <v>2367</v>
      </c>
      <c r="W180" s="3"/>
      <c r="X180" s="46">
        <v>0</v>
      </c>
      <c r="Y180" s="46"/>
      <c r="Z180" s="49"/>
      <c r="AA180" s="46" t="s">
        <v>2513</v>
      </c>
      <c r="AB180" s="46"/>
      <c r="AC180" s="46" t="s">
        <v>2368</v>
      </c>
      <c r="AD180" s="3"/>
      <c r="AE180" s="46" t="s">
        <v>2514</v>
      </c>
      <c r="AF180" s="46"/>
      <c r="AG180" s="49"/>
      <c r="AH180" s="46" t="s">
        <v>2513</v>
      </c>
      <c r="AI180" s="46"/>
      <c r="AJ180" s="46" t="s">
        <v>2369</v>
      </c>
      <c r="AK180" s="3"/>
      <c r="AL180" s="46">
        <v>0</v>
      </c>
      <c r="AM180" s="46"/>
      <c r="AN180" s="49"/>
      <c r="AO180" s="46">
        <v>0</v>
      </c>
      <c r="AP180" s="46"/>
      <c r="AQ180" s="46">
        <v>0</v>
      </c>
      <c r="AR180" s="3"/>
      <c r="AS180" s="46">
        <v>0</v>
      </c>
      <c r="AT180" s="46"/>
      <c r="AU180" s="49"/>
      <c r="AV180" s="46">
        <v>0</v>
      </c>
      <c r="AW180" s="46"/>
      <c r="AX180" s="46">
        <v>0</v>
      </c>
      <c r="AY180" s="3"/>
      <c r="AZ180" s="46">
        <v>0</v>
      </c>
      <c r="BA180" s="46"/>
      <c r="BB180" s="29"/>
      <c r="BC180" s="46" t="s">
        <v>2513</v>
      </c>
      <c r="BD180" s="46" t="s">
        <v>346</v>
      </c>
      <c r="BE180" s="3" t="s">
        <v>663</v>
      </c>
      <c r="BF180" s="3"/>
      <c r="BG180" s="46"/>
      <c r="BH180" s="46" t="s">
        <v>346</v>
      </c>
      <c r="BI180" s="53"/>
      <c r="BJ180" s="46">
        <v>0</v>
      </c>
      <c r="BK180" s="46"/>
      <c r="BL180" s="3" t="s">
        <v>820</v>
      </c>
      <c r="BM180" s="3"/>
      <c r="BN180" s="46"/>
      <c r="BO180" s="3"/>
      <c r="BP180" s="33"/>
      <c r="BQ180" s="46" t="s">
        <v>2513</v>
      </c>
      <c r="BR180" s="46" t="s">
        <v>315</v>
      </c>
      <c r="BS180" s="3" t="s">
        <v>910</v>
      </c>
      <c r="BT180" s="3"/>
      <c r="BU180" s="46"/>
      <c r="BV180" s="46"/>
      <c r="BW180" s="46"/>
      <c r="BX180" s="68"/>
      <c r="BY180" s="46">
        <v>0</v>
      </c>
      <c r="BZ180" s="46">
        <v>0</v>
      </c>
      <c r="CA180" s="3" t="s">
        <v>1011</v>
      </c>
      <c r="CB180" s="46"/>
      <c r="CC180" s="46"/>
      <c r="CD180" s="46"/>
      <c r="CE180" s="46"/>
      <c r="CF180" s="68"/>
      <c r="CG180" s="46">
        <v>0</v>
      </c>
      <c r="CH180" s="46">
        <v>0</v>
      </c>
      <c r="CI180" s="3" t="s">
        <v>1153</v>
      </c>
      <c r="CJ180" s="3"/>
      <c r="CK180" s="46"/>
      <c r="CL180" s="46"/>
      <c r="CM180" s="46"/>
      <c r="CN180" s="46"/>
      <c r="CO180" s="46" t="s">
        <v>371</v>
      </c>
      <c r="CP180" s="46"/>
      <c r="CQ180" s="46"/>
      <c r="CR180" s="3" t="s">
        <v>1308</v>
      </c>
      <c r="CS180" s="46"/>
      <c r="CT180" s="46">
        <v>0</v>
      </c>
      <c r="CU180" s="3"/>
      <c r="CV180" s="12" t="s">
        <v>371</v>
      </c>
      <c r="CW180" s="12">
        <v>0</v>
      </c>
      <c r="CX180" s="12"/>
      <c r="CY180" s="3" t="s">
        <v>1481</v>
      </c>
      <c r="CZ180" s="12">
        <v>0</v>
      </c>
      <c r="DA180" s="12">
        <v>0</v>
      </c>
      <c r="DB180" s="46"/>
      <c r="DC180" s="12">
        <v>0</v>
      </c>
      <c r="DD180" s="12">
        <v>0</v>
      </c>
      <c r="DE180" s="12" t="s">
        <v>371</v>
      </c>
      <c r="DF180" s="12"/>
      <c r="DG180" s="12"/>
      <c r="DH180" s="3" t="s">
        <v>1676</v>
      </c>
      <c r="DI180" s="12"/>
      <c r="DJ180" s="12"/>
      <c r="DK180" s="46"/>
      <c r="DL180" s="46"/>
      <c r="DM180" s="46"/>
      <c r="DN180" s="12" t="s">
        <v>2226</v>
      </c>
      <c r="DO180" s="46" t="s">
        <v>2513</v>
      </c>
      <c r="DP180" s="46"/>
      <c r="DQ180" s="12">
        <v>0</v>
      </c>
      <c r="DR180" s="5"/>
      <c r="DS180" s="5">
        <v>0</v>
      </c>
      <c r="DT180" s="5"/>
      <c r="DV180" s="5">
        <f t="shared" si="9"/>
        <v>1</v>
      </c>
      <c r="DW180" s="5">
        <f t="shared" si="10"/>
        <v>6</v>
      </c>
      <c r="DX180" s="362" t="s">
        <v>315</v>
      </c>
      <c r="DZ180" s="377" t="s">
        <v>2526</v>
      </c>
    </row>
    <row r="181" spans="1:130" s="9" customFormat="1" ht="35.25" hidden="1" customHeight="1" x14ac:dyDescent="0.25">
      <c r="A181" s="12">
        <f>IF(C181="","",SUBTOTAL(3,$D$24:D181))</f>
        <v>19</v>
      </c>
      <c r="B181" s="12">
        <f>COUNTIF($E$24:E181,E181)</f>
        <v>13</v>
      </c>
      <c r="C181" s="44" t="s">
        <v>102</v>
      </c>
      <c r="D181" s="12" t="str">
        <f>VLOOKUP(C181,'[1]XET CUOI NAM'!$D$9:$E$332,2,0)</f>
        <v>01011010</v>
      </c>
      <c r="E181" s="12" t="s">
        <v>396</v>
      </c>
      <c r="F181" s="12" t="s">
        <v>378</v>
      </c>
      <c r="G181" s="49"/>
      <c r="H181" s="46"/>
      <c r="I181" s="46"/>
      <c r="J181" s="3"/>
      <c r="K181" s="46"/>
      <c r="L181" s="46"/>
      <c r="M181" s="49"/>
      <c r="N181" s="46"/>
      <c r="O181" s="46"/>
      <c r="P181" s="3"/>
      <c r="Q181" s="46"/>
      <c r="R181" s="46"/>
      <c r="S181" s="49"/>
      <c r="T181" s="46" t="s">
        <v>2513</v>
      </c>
      <c r="U181" s="46"/>
      <c r="V181" s="46" t="s">
        <v>2370</v>
      </c>
      <c r="W181" s="3"/>
      <c r="X181" s="46">
        <v>0</v>
      </c>
      <c r="Y181" s="46"/>
      <c r="Z181" s="49"/>
      <c r="AA181" s="46" t="s">
        <v>2513</v>
      </c>
      <c r="AB181" s="46"/>
      <c r="AC181" s="46" t="s">
        <v>2371</v>
      </c>
      <c r="AD181" s="3"/>
      <c r="AE181" s="46" t="s">
        <v>2514</v>
      </c>
      <c r="AF181" s="46"/>
      <c r="AG181" s="49"/>
      <c r="AH181" s="46" t="s">
        <v>2513</v>
      </c>
      <c r="AI181" s="46"/>
      <c r="AJ181" s="46" t="s">
        <v>2372</v>
      </c>
      <c r="AK181" s="3"/>
      <c r="AL181" s="46">
        <v>0</v>
      </c>
      <c r="AM181" s="46"/>
      <c r="AN181" s="49"/>
      <c r="AO181" s="46">
        <v>0</v>
      </c>
      <c r="AP181" s="46"/>
      <c r="AQ181" s="46">
        <v>0</v>
      </c>
      <c r="AR181" s="3"/>
      <c r="AS181" s="46">
        <v>0</v>
      </c>
      <c r="AT181" s="46"/>
      <c r="AU181" s="49"/>
      <c r="AV181" s="46">
        <v>0</v>
      </c>
      <c r="AW181" s="46"/>
      <c r="AX181" s="46" t="s">
        <v>2373</v>
      </c>
      <c r="AY181" s="3"/>
      <c r="AZ181" s="46">
        <v>0</v>
      </c>
      <c r="BA181" s="46"/>
      <c r="BB181" s="29"/>
      <c r="BC181" s="46">
        <v>0</v>
      </c>
      <c r="BD181" s="46"/>
      <c r="BE181" s="3" t="s">
        <v>664</v>
      </c>
      <c r="BF181" s="3"/>
      <c r="BG181" s="46"/>
      <c r="BH181" s="3"/>
      <c r="BI181" s="53"/>
      <c r="BJ181" s="46">
        <v>0</v>
      </c>
      <c r="BK181" s="46"/>
      <c r="BL181" s="3" t="s">
        <v>821</v>
      </c>
      <c r="BM181" s="3"/>
      <c r="BN181" s="46"/>
      <c r="BO181" s="3"/>
      <c r="BP181" s="33"/>
      <c r="BQ181" s="46">
        <v>0</v>
      </c>
      <c r="BR181" s="46"/>
      <c r="BS181" s="3">
        <v>0</v>
      </c>
      <c r="BT181" s="3"/>
      <c r="BU181" s="46"/>
      <c r="BV181" s="46"/>
      <c r="BW181" s="46"/>
      <c r="BX181" s="68"/>
      <c r="BY181" s="46">
        <v>0</v>
      </c>
      <c r="BZ181" s="46">
        <v>0</v>
      </c>
      <c r="CA181" s="3" t="s">
        <v>1012</v>
      </c>
      <c r="CB181" s="46"/>
      <c r="CC181" s="46"/>
      <c r="CD181" s="46" t="s">
        <v>346</v>
      </c>
      <c r="CE181" s="46"/>
      <c r="CF181" s="68"/>
      <c r="CG181" s="46">
        <v>0</v>
      </c>
      <c r="CH181" s="46">
        <v>0</v>
      </c>
      <c r="CI181" s="3" t="s">
        <v>1154</v>
      </c>
      <c r="CJ181" s="3"/>
      <c r="CK181" s="46"/>
      <c r="CL181" s="46"/>
      <c r="CM181" s="46"/>
      <c r="CN181" s="46"/>
      <c r="CO181" s="46" t="s">
        <v>371</v>
      </c>
      <c r="CP181" s="46"/>
      <c r="CQ181" s="46" t="s">
        <v>315</v>
      </c>
      <c r="CR181" s="3" t="s">
        <v>1309</v>
      </c>
      <c r="CS181" s="46"/>
      <c r="CT181" s="46">
        <v>0</v>
      </c>
      <c r="CU181" s="3"/>
      <c r="CV181" s="12" t="s">
        <v>431</v>
      </c>
      <c r="CW181" s="12">
        <v>0</v>
      </c>
      <c r="CX181" s="12"/>
      <c r="CY181" s="3" t="s">
        <v>1482</v>
      </c>
      <c r="CZ181" s="12">
        <v>0</v>
      </c>
      <c r="DA181" s="12">
        <v>0</v>
      </c>
      <c r="DB181" s="46"/>
      <c r="DC181" s="12">
        <v>0</v>
      </c>
      <c r="DD181" s="12">
        <v>0</v>
      </c>
      <c r="DE181" s="12" t="s">
        <v>431</v>
      </c>
      <c r="DF181" s="12"/>
      <c r="DG181" s="12"/>
      <c r="DH181" s="3" t="s">
        <v>1677</v>
      </c>
      <c r="DI181" s="12"/>
      <c r="DJ181" s="12"/>
      <c r="DK181" s="46"/>
      <c r="DL181" s="46"/>
      <c r="DM181" s="46"/>
      <c r="DN181" s="12" t="s">
        <v>2227</v>
      </c>
      <c r="DO181" s="12">
        <v>0</v>
      </c>
      <c r="DP181" s="12"/>
      <c r="DQ181" s="12"/>
      <c r="DR181" s="17" t="s">
        <v>2109</v>
      </c>
      <c r="DS181" s="5">
        <v>0</v>
      </c>
      <c r="DT181" s="5"/>
      <c r="DV181" s="5">
        <f t="shared" si="9"/>
        <v>1</v>
      </c>
      <c r="DW181" s="5">
        <f t="shared" si="10"/>
        <v>3</v>
      </c>
      <c r="DX181" s="362"/>
      <c r="DZ181" s="377" t="s">
        <v>2531</v>
      </c>
    </row>
    <row r="182" spans="1:130" s="133" customFormat="1" ht="30" hidden="1" customHeight="1" x14ac:dyDescent="0.25">
      <c r="A182" s="12">
        <f>IF(C182="","",SUBTOTAL(3,$D$24:D182))</f>
        <v>19</v>
      </c>
      <c r="B182" s="12">
        <f>COUNTIF($E$24:E182,E182)</f>
        <v>14</v>
      </c>
      <c r="C182" s="318" t="s">
        <v>103</v>
      </c>
      <c r="D182" s="12" t="str">
        <f>VLOOKUP(C182,'[1]XET CUOI NAM'!$D$9:$E$332,2,0)</f>
        <v>01011018</v>
      </c>
      <c r="E182" s="12" t="s">
        <v>396</v>
      </c>
      <c r="F182" s="12" t="s">
        <v>378</v>
      </c>
      <c r="G182" s="49"/>
      <c r="H182" s="46"/>
      <c r="I182" s="46"/>
      <c r="J182" s="3"/>
      <c r="K182" s="46"/>
      <c r="L182" s="46"/>
      <c r="M182" s="49"/>
      <c r="N182" s="46"/>
      <c r="O182" s="46"/>
      <c r="P182" s="3"/>
      <c r="Q182" s="46"/>
      <c r="R182" s="46"/>
      <c r="S182" s="49"/>
      <c r="T182" s="46">
        <v>0</v>
      </c>
      <c r="U182" s="46"/>
      <c r="V182" s="46">
        <v>0</v>
      </c>
      <c r="W182" s="3"/>
      <c r="X182" s="46">
        <v>0</v>
      </c>
      <c r="Y182" s="46"/>
      <c r="Z182" s="49"/>
      <c r="AA182" s="46">
        <v>0</v>
      </c>
      <c r="AB182" s="46"/>
      <c r="AC182" s="46">
        <v>0</v>
      </c>
      <c r="AD182" s="3"/>
      <c r="AE182" s="46">
        <v>0</v>
      </c>
      <c r="AF182" s="46"/>
      <c r="AG182" s="49"/>
      <c r="AH182" s="46">
        <v>0</v>
      </c>
      <c r="AI182" s="46"/>
      <c r="AJ182" s="46">
        <v>0</v>
      </c>
      <c r="AK182" s="3"/>
      <c r="AL182" s="46">
        <v>0</v>
      </c>
      <c r="AM182" s="46"/>
      <c r="AN182" s="49"/>
      <c r="AO182" s="46">
        <v>0</v>
      </c>
      <c r="AP182" s="46"/>
      <c r="AQ182" s="46">
        <v>0</v>
      </c>
      <c r="AR182" s="3"/>
      <c r="AS182" s="46">
        <v>0</v>
      </c>
      <c r="AT182" s="46"/>
      <c r="AU182" s="49"/>
      <c r="AV182" s="46">
        <v>0</v>
      </c>
      <c r="AW182" s="46"/>
      <c r="AX182" s="46">
        <v>0</v>
      </c>
      <c r="AY182" s="3"/>
      <c r="AZ182" s="46">
        <v>0</v>
      </c>
      <c r="BA182" s="46"/>
      <c r="BB182" s="29"/>
      <c r="BC182" s="46">
        <v>0</v>
      </c>
      <c r="BD182" s="46"/>
      <c r="BE182" s="3" t="s">
        <v>665</v>
      </c>
      <c r="BF182" s="3"/>
      <c r="BG182" s="46"/>
      <c r="BH182" s="3"/>
      <c r="BI182" s="53"/>
      <c r="BJ182" s="46">
        <v>0</v>
      </c>
      <c r="BK182" s="46"/>
      <c r="BL182" s="3" t="s">
        <v>822</v>
      </c>
      <c r="BM182" s="3"/>
      <c r="BN182" s="46"/>
      <c r="BO182" s="3"/>
      <c r="BP182" s="33"/>
      <c r="BQ182" s="46">
        <v>0</v>
      </c>
      <c r="BR182" s="46" t="s">
        <v>315</v>
      </c>
      <c r="BS182" s="3" t="s">
        <v>911</v>
      </c>
      <c r="BT182" s="3"/>
      <c r="BU182" s="46"/>
      <c r="BV182" s="46"/>
      <c r="BW182" s="46"/>
      <c r="BX182" s="68"/>
      <c r="BY182" s="46" t="s">
        <v>2513</v>
      </c>
      <c r="BZ182" s="46" t="s">
        <v>315</v>
      </c>
      <c r="CA182" s="3" t="s">
        <v>1013</v>
      </c>
      <c r="CB182" s="46"/>
      <c r="CC182" s="46"/>
      <c r="CD182" s="46"/>
      <c r="CE182" s="46"/>
      <c r="CF182" s="68"/>
      <c r="CG182" s="46">
        <v>0</v>
      </c>
      <c r="CH182" s="46">
        <v>0</v>
      </c>
      <c r="CI182" s="3" t="s">
        <v>1155</v>
      </c>
      <c r="CJ182" s="3"/>
      <c r="CK182" s="46"/>
      <c r="CL182" s="46"/>
      <c r="CM182" s="46"/>
      <c r="CN182" s="46"/>
      <c r="CO182" s="46" t="s">
        <v>371</v>
      </c>
      <c r="CP182" s="46"/>
      <c r="CQ182" s="46" t="s">
        <v>315</v>
      </c>
      <c r="CR182" s="3" t="s">
        <v>1310</v>
      </c>
      <c r="CS182" s="46"/>
      <c r="CT182" s="46">
        <v>0</v>
      </c>
      <c r="CU182" s="3"/>
      <c r="CV182" s="12" t="s">
        <v>431</v>
      </c>
      <c r="CW182" s="12">
        <v>0</v>
      </c>
      <c r="CX182" s="12"/>
      <c r="CY182" s="3" t="s">
        <v>429</v>
      </c>
      <c r="CZ182" s="12">
        <v>0</v>
      </c>
      <c r="DA182" s="12">
        <v>0</v>
      </c>
      <c r="DB182" s="46"/>
      <c r="DC182" s="12">
        <v>0</v>
      </c>
      <c r="DD182" s="12">
        <v>0</v>
      </c>
      <c r="DE182" s="12" t="s">
        <v>371</v>
      </c>
      <c r="DF182" s="46" t="s">
        <v>2513</v>
      </c>
      <c r="DG182" s="12" t="s">
        <v>2227</v>
      </c>
      <c r="DH182" s="3" t="s">
        <v>1678</v>
      </c>
      <c r="DI182" s="12"/>
      <c r="DJ182" s="12"/>
      <c r="DK182" s="46"/>
      <c r="DL182" s="46"/>
      <c r="DM182" s="46"/>
      <c r="DN182" s="12" t="s">
        <v>2226</v>
      </c>
      <c r="DO182" s="46" t="s">
        <v>2513</v>
      </c>
      <c r="DP182" s="46"/>
      <c r="DQ182" s="12" t="s">
        <v>2558</v>
      </c>
      <c r="DR182" s="17" t="s">
        <v>2110</v>
      </c>
      <c r="DS182" s="5">
        <v>0</v>
      </c>
      <c r="DT182" s="313" t="s">
        <v>315</v>
      </c>
      <c r="DV182" s="5">
        <f t="shared" si="9"/>
        <v>0</v>
      </c>
      <c r="DW182" s="5">
        <f t="shared" si="10"/>
        <v>3</v>
      </c>
      <c r="DX182" s="362"/>
    </row>
    <row r="183" spans="1:130" s="16" customFormat="1" ht="30" hidden="1" customHeight="1" x14ac:dyDescent="0.25">
      <c r="A183" s="12">
        <f>IF(C183="","",SUBTOTAL(3,$D$24:D183))</f>
        <v>19</v>
      </c>
      <c r="B183" s="12">
        <f>COUNTIF($E$24:E183,E183)</f>
        <v>15</v>
      </c>
      <c r="C183" s="44" t="s">
        <v>105</v>
      </c>
      <c r="D183" s="12" t="str">
        <f>VLOOKUP(C183,'[1]XET CUOI NAM'!$D$9:$E$332,2,0)</f>
        <v>01011006</v>
      </c>
      <c r="E183" s="12" t="s">
        <v>396</v>
      </c>
      <c r="F183" s="12" t="s">
        <v>378</v>
      </c>
      <c r="G183" s="49"/>
      <c r="H183" s="46"/>
      <c r="I183" s="46"/>
      <c r="J183" s="3"/>
      <c r="K183" s="46"/>
      <c r="L183" s="46"/>
      <c r="M183" s="49"/>
      <c r="N183" s="46"/>
      <c r="O183" s="46"/>
      <c r="P183" s="3"/>
      <c r="Q183" s="46"/>
      <c r="R183" s="46"/>
      <c r="S183" s="49"/>
      <c r="T183" s="46">
        <v>0</v>
      </c>
      <c r="U183" s="46"/>
      <c r="V183" s="46">
        <v>0</v>
      </c>
      <c r="W183" s="3"/>
      <c r="X183" s="46">
        <v>0</v>
      </c>
      <c r="Y183" s="46"/>
      <c r="Z183" s="49"/>
      <c r="AA183" s="46">
        <v>0</v>
      </c>
      <c r="AB183" s="46"/>
      <c r="AC183" s="46">
        <v>0</v>
      </c>
      <c r="AD183" s="3"/>
      <c r="AE183" s="46">
        <v>0</v>
      </c>
      <c r="AF183" s="46"/>
      <c r="AG183" s="49"/>
      <c r="AH183" s="46">
        <v>0</v>
      </c>
      <c r="AI183" s="46"/>
      <c r="AJ183" s="46">
        <v>0</v>
      </c>
      <c r="AK183" s="3"/>
      <c r="AL183" s="46">
        <v>0</v>
      </c>
      <c r="AM183" s="46"/>
      <c r="AN183" s="49"/>
      <c r="AO183" s="46" t="s">
        <v>2513</v>
      </c>
      <c r="AP183" s="46"/>
      <c r="AQ183" s="46" t="s">
        <v>2374</v>
      </c>
      <c r="AR183" s="3"/>
      <c r="AS183" s="46">
        <v>0</v>
      </c>
      <c r="AT183" s="46"/>
      <c r="AU183" s="49"/>
      <c r="AV183" s="46" t="s">
        <v>2513</v>
      </c>
      <c r="AW183" s="46"/>
      <c r="AX183" s="46" t="s">
        <v>2375</v>
      </c>
      <c r="AY183" s="3"/>
      <c r="AZ183" s="46" t="s">
        <v>2514</v>
      </c>
      <c r="BA183" s="46"/>
      <c r="BB183" s="29"/>
      <c r="BC183" s="46">
        <v>0</v>
      </c>
      <c r="BD183" s="46"/>
      <c r="BE183" s="3" t="s">
        <v>666</v>
      </c>
      <c r="BF183" s="3"/>
      <c r="BG183" s="46"/>
      <c r="BH183" s="3"/>
      <c r="BI183" s="53"/>
      <c r="BJ183" s="46">
        <v>0</v>
      </c>
      <c r="BK183" s="46"/>
      <c r="BL183" s="3" t="s">
        <v>823</v>
      </c>
      <c r="BM183" s="3"/>
      <c r="BN183" s="46"/>
      <c r="BO183" s="3"/>
      <c r="BP183" s="33"/>
      <c r="BQ183" s="46">
        <v>0</v>
      </c>
      <c r="BR183" s="46"/>
      <c r="BS183" s="3">
        <v>0</v>
      </c>
      <c r="BT183" s="3"/>
      <c r="BU183" s="46"/>
      <c r="BV183" s="46"/>
      <c r="BW183" s="46"/>
      <c r="BX183" s="68"/>
      <c r="BY183" s="46">
        <v>0</v>
      </c>
      <c r="BZ183" s="46">
        <v>0</v>
      </c>
      <c r="CA183" s="3" t="s">
        <v>1014</v>
      </c>
      <c r="CB183" s="46"/>
      <c r="CC183" s="46"/>
      <c r="CD183" s="46"/>
      <c r="CE183" s="46"/>
      <c r="CF183" s="68"/>
      <c r="CG183" s="46">
        <v>0</v>
      </c>
      <c r="CH183" s="46">
        <v>0</v>
      </c>
      <c r="CI183" s="3" t="s">
        <v>1156</v>
      </c>
      <c r="CJ183" s="3"/>
      <c r="CK183" s="46"/>
      <c r="CL183" s="46"/>
      <c r="CM183" s="46"/>
      <c r="CN183" s="46"/>
      <c r="CO183" s="46" t="s">
        <v>371</v>
      </c>
      <c r="CP183" s="46"/>
      <c r="CQ183" s="46"/>
      <c r="CR183" s="3" t="s">
        <v>1311</v>
      </c>
      <c r="CS183" s="46"/>
      <c r="CT183" s="46">
        <v>0</v>
      </c>
      <c r="CU183" s="3"/>
      <c r="CV183" s="12" t="s">
        <v>431</v>
      </c>
      <c r="CW183" s="12">
        <v>0</v>
      </c>
      <c r="CX183" s="12"/>
      <c r="CY183" s="3" t="s">
        <v>1483</v>
      </c>
      <c r="CZ183" s="12">
        <v>0</v>
      </c>
      <c r="DA183" s="12">
        <v>0</v>
      </c>
      <c r="DB183" s="46"/>
      <c r="DC183" s="12">
        <v>0</v>
      </c>
      <c r="DD183" s="12">
        <v>0</v>
      </c>
      <c r="DE183" s="12" t="s">
        <v>431</v>
      </c>
      <c r="DF183" s="12"/>
      <c r="DG183" s="12"/>
      <c r="DH183" s="3" t="s">
        <v>1679</v>
      </c>
      <c r="DI183" s="12"/>
      <c r="DJ183" s="12"/>
      <c r="DK183" s="46"/>
      <c r="DL183" s="46"/>
      <c r="DM183" s="46"/>
      <c r="DN183" s="12" t="s">
        <v>2227</v>
      </c>
      <c r="DO183" s="12">
        <v>0</v>
      </c>
      <c r="DP183" s="12"/>
      <c r="DQ183" s="12"/>
      <c r="DR183" s="17" t="s">
        <v>2111</v>
      </c>
      <c r="DS183" s="5">
        <v>0</v>
      </c>
      <c r="DT183" s="194"/>
      <c r="DV183" s="5">
        <f t="shared" si="9"/>
        <v>1</v>
      </c>
      <c r="DW183" s="5">
        <f t="shared" si="10"/>
        <v>2</v>
      </c>
      <c r="DX183" s="364"/>
    </row>
    <row r="184" spans="1:130" s="133" customFormat="1" ht="41.25" customHeight="1" x14ac:dyDescent="0.25">
      <c r="A184" s="337">
        <f>IF(C184="","",SUBTOTAL(3,$D$24:D184))</f>
        <v>20</v>
      </c>
      <c r="B184" s="337">
        <f>COUNTIF($E$24:E184,E184)</f>
        <v>1</v>
      </c>
      <c r="C184" s="344" t="s">
        <v>106</v>
      </c>
      <c r="D184" s="12" t="str">
        <f>VLOOKUP(C184,'[1]XET CUOI NAM'!$D$9:$E$332,2,0)</f>
        <v>01012003</v>
      </c>
      <c r="E184" s="12" t="s">
        <v>397</v>
      </c>
      <c r="F184" s="12" t="s">
        <v>378</v>
      </c>
      <c r="G184" s="49"/>
      <c r="H184" s="46" t="s">
        <v>2513</v>
      </c>
      <c r="I184" s="46"/>
      <c r="J184" s="3"/>
      <c r="K184" s="46"/>
      <c r="L184" s="46"/>
      <c r="M184" s="49"/>
      <c r="N184" s="46" t="s">
        <v>2513</v>
      </c>
      <c r="O184" s="46"/>
      <c r="P184" s="3"/>
      <c r="Q184" s="46" t="s">
        <v>2514</v>
      </c>
      <c r="R184" s="46"/>
      <c r="S184" s="49"/>
      <c r="T184" s="46" t="s">
        <v>2513</v>
      </c>
      <c r="U184" s="46"/>
      <c r="V184" s="46" t="s">
        <v>2376</v>
      </c>
      <c r="W184" s="3"/>
      <c r="X184" s="307" t="s">
        <v>2514</v>
      </c>
      <c r="Y184" s="46"/>
      <c r="Z184" s="49"/>
      <c r="AA184" s="46" t="s">
        <v>2513</v>
      </c>
      <c r="AB184" s="46"/>
      <c r="AC184" s="46" t="s">
        <v>2377</v>
      </c>
      <c r="AD184" s="3"/>
      <c r="AE184" s="46">
        <v>0</v>
      </c>
      <c r="AF184" s="46"/>
      <c r="AG184" s="49"/>
      <c r="AH184" s="46">
        <v>0</v>
      </c>
      <c r="AI184" s="46"/>
      <c r="AJ184" s="46">
        <v>0</v>
      </c>
      <c r="AK184" s="3"/>
      <c r="AL184" s="46">
        <v>0</v>
      </c>
      <c r="AM184" s="46"/>
      <c r="AN184" s="49"/>
      <c r="AO184" s="46">
        <v>0</v>
      </c>
      <c r="AP184" s="46"/>
      <c r="AQ184" s="46">
        <v>0</v>
      </c>
      <c r="AR184" s="3"/>
      <c r="AS184" s="46">
        <v>0</v>
      </c>
      <c r="AT184" s="46"/>
      <c r="AU184" s="49"/>
      <c r="AV184" s="46">
        <v>0</v>
      </c>
      <c r="AW184" s="46"/>
      <c r="AX184" s="46">
        <v>0</v>
      </c>
      <c r="AY184" s="3"/>
      <c r="AZ184" s="46">
        <v>0</v>
      </c>
      <c r="BA184" s="46"/>
      <c r="BB184" s="51"/>
      <c r="BC184" s="46">
        <v>0</v>
      </c>
      <c r="BD184" s="46"/>
      <c r="BE184" s="3" t="s">
        <v>667</v>
      </c>
      <c r="BF184" s="3"/>
      <c r="BG184" s="46"/>
      <c r="BH184" s="3"/>
      <c r="BI184" s="53"/>
      <c r="BJ184" s="46">
        <v>0</v>
      </c>
      <c r="BK184" s="46"/>
      <c r="BL184" s="3" t="s">
        <v>824</v>
      </c>
      <c r="BM184" s="3"/>
      <c r="BN184" s="46"/>
      <c r="BO184" s="3"/>
      <c r="BP184" s="33"/>
      <c r="BQ184" s="46">
        <v>0</v>
      </c>
      <c r="BR184" s="46"/>
      <c r="BS184" s="3">
        <v>0</v>
      </c>
      <c r="BT184" s="3"/>
      <c r="BU184" s="46"/>
      <c r="BV184" s="46"/>
      <c r="BW184" s="46"/>
      <c r="BX184" s="15"/>
      <c r="BY184" s="46" t="s">
        <v>2513</v>
      </c>
      <c r="BZ184" s="46" t="s">
        <v>315</v>
      </c>
      <c r="CA184" s="3" t="s">
        <v>1015</v>
      </c>
      <c r="CB184" s="46"/>
      <c r="CC184" s="46"/>
      <c r="CD184" s="46"/>
      <c r="CE184" s="46"/>
      <c r="CF184" s="15"/>
      <c r="CG184" s="46" t="s">
        <v>2513</v>
      </c>
      <c r="CH184" s="46" t="s">
        <v>315</v>
      </c>
      <c r="CI184" s="3" t="s">
        <v>1157</v>
      </c>
      <c r="CJ184" s="3"/>
      <c r="CK184" s="46" t="s">
        <v>315</v>
      </c>
      <c r="CL184" s="46"/>
      <c r="CM184" s="46"/>
      <c r="CN184" s="46"/>
      <c r="CO184" s="46" t="s">
        <v>371</v>
      </c>
      <c r="CP184" s="46" t="s">
        <v>2513</v>
      </c>
      <c r="CQ184" s="46" t="s">
        <v>315</v>
      </c>
      <c r="CR184" s="3" t="s">
        <v>1312</v>
      </c>
      <c r="CS184" s="46" t="s">
        <v>315</v>
      </c>
      <c r="CT184" s="46">
        <v>0</v>
      </c>
      <c r="CU184" s="3"/>
      <c r="CV184" s="12" t="s">
        <v>371</v>
      </c>
      <c r="CW184" s="46" t="s">
        <v>2513</v>
      </c>
      <c r="CX184" s="12" t="s">
        <v>315</v>
      </c>
      <c r="CY184" s="3" t="s">
        <v>1484</v>
      </c>
      <c r="CZ184" s="12"/>
      <c r="DA184" s="12" t="s">
        <v>346</v>
      </c>
      <c r="DB184" s="46"/>
      <c r="DC184" s="12"/>
      <c r="DD184" s="12"/>
      <c r="DE184" s="12" t="s">
        <v>371</v>
      </c>
      <c r="DF184" s="46" t="s">
        <v>2513</v>
      </c>
      <c r="DG184" s="12" t="s">
        <v>2227</v>
      </c>
      <c r="DH184" s="3" t="s">
        <v>1680</v>
      </c>
      <c r="DI184" s="12"/>
      <c r="DJ184" s="203"/>
      <c r="DK184" s="46"/>
      <c r="DL184" s="46"/>
      <c r="DM184" s="46"/>
      <c r="DN184" s="12" t="s">
        <v>2226</v>
      </c>
      <c r="DO184" s="46" t="s">
        <v>2513</v>
      </c>
      <c r="DP184" s="46" t="s">
        <v>315</v>
      </c>
      <c r="DQ184" s="12" t="s">
        <v>2227</v>
      </c>
      <c r="DR184" s="17" t="s">
        <v>2112</v>
      </c>
      <c r="DS184" s="5"/>
      <c r="DT184" s="313" t="s">
        <v>315</v>
      </c>
      <c r="DV184" s="5">
        <f t="shared" si="9"/>
        <v>2</v>
      </c>
      <c r="DW184" s="5">
        <f t="shared" si="10"/>
        <v>10</v>
      </c>
      <c r="DX184" s="362" t="s">
        <v>315</v>
      </c>
      <c r="DZ184" s="377" t="s">
        <v>2548</v>
      </c>
    </row>
    <row r="185" spans="1:130" s="9" customFormat="1" ht="30" hidden="1" customHeight="1" x14ac:dyDescent="0.25">
      <c r="A185" s="12">
        <f>IF(C185="","",SUBTOTAL(3,$D$24:D185))</f>
        <v>20</v>
      </c>
      <c r="B185" s="12">
        <f>COUNTIF($E$24:E185,E185)</f>
        <v>2</v>
      </c>
      <c r="C185" s="17" t="s">
        <v>107</v>
      </c>
      <c r="D185" s="12" t="str">
        <f>VLOOKUP(C185,'[1]XET CUOI NAM'!$D$9:$E$332,2,0)</f>
        <v>01012008</v>
      </c>
      <c r="E185" s="12" t="s">
        <v>397</v>
      </c>
      <c r="F185" s="12" t="s">
        <v>378</v>
      </c>
      <c r="G185" s="49"/>
      <c r="H185" s="46"/>
      <c r="I185" s="46"/>
      <c r="J185" s="3"/>
      <c r="K185" s="46"/>
      <c r="L185" s="46"/>
      <c r="M185" s="49"/>
      <c r="N185" s="46"/>
      <c r="O185" s="46"/>
      <c r="P185" s="3"/>
      <c r="Q185" s="46"/>
      <c r="R185" s="46"/>
      <c r="S185" s="49"/>
      <c r="T185" s="46">
        <v>0</v>
      </c>
      <c r="U185" s="46"/>
      <c r="V185" s="46">
        <v>0</v>
      </c>
      <c r="W185" s="3"/>
      <c r="X185" s="46">
        <v>0</v>
      </c>
      <c r="Y185" s="46"/>
      <c r="Z185" s="49"/>
      <c r="AA185" s="46">
        <v>0</v>
      </c>
      <c r="AB185" s="46"/>
      <c r="AC185" s="46">
        <v>0</v>
      </c>
      <c r="AD185" s="3"/>
      <c r="AE185" s="46">
        <v>0</v>
      </c>
      <c r="AF185" s="46"/>
      <c r="AG185" s="49"/>
      <c r="AH185" s="46">
        <v>0</v>
      </c>
      <c r="AI185" s="46"/>
      <c r="AJ185" s="46">
        <v>0</v>
      </c>
      <c r="AK185" s="3"/>
      <c r="AL185" s="46">
        <v>0</v>
      </c>
      <c r="AM185" s="46"/>
      <c r="AN185" s="49"/>
      <c r="AO185" s="46">
        <v>0</v>
      </c>
      <c r="AP185" s="46"/>
      <c r="AQ185" s="46">
        <v>0</v>
      </c>
      <c r="AR185" s="3"/>
      <c r="AS185" s="46">
        <v>0</v>
      </c>
      <c r="AT185" s="46"/>
      <c r="AU185" s="49"/>
      <c r="AV185" s="46">
        <v>0</v>
      </c>
      <c r="AW185" s="46"/>
      <c r="AX185" s="46">
        <v>0</v>
      </c>
      <c r="AY185" s="3"/>
      <c r="AZ185" s="46">
        <v>0</v>
      </c>
      <c r="BA185" s="46"/>
      <c r="BB185" s="41"/>
      <c r="BC185" s="46">
        <v>0</v>
      </c>
      <c r="BD185" s="46"/>
      <c r="BE185" s="3" t="s">
        <v>668</v>
      </c>
      <c r="BF185" s="3"/>
      <c r="BG185" s="46"/>
      <c r="BH185" s="3"/>
      <c r="BI185" s="53"/>
      <c r="BJ185" s="46">
        <v>0</v>
      </c>
      <c r="BK185" s="46"/>
      <c r="BL185" s="3">
        <v>0</v>
      </c>
      <c r="BM185" s="3"/>
      <c r="BN185" s="46"/>
      <c r="BO185" s="3"/>
      <c r="BP185" s="33"/>
      <c r="BQ185" s="46">
        <v>0</v>
      </c>
      <c r="BR185" s="46"/>
      <c r="BS185" s="3">
        <v>0</v>
      </c>
      <c r="BT185" s="3"/>
      <c r="BU185" s="46"/>
      <c r="BV185" s="46"/>
      <c r="BW185" s="46"/>
      <c r="BX185" s="15"/>
      <c r="BY185" s="46">
        <v>0</v>
      </c>
      <c r="BZ185" s="46"/>
      <c r="CA185" s="3">
        <v>0</v>
      </c>
      <c r="CB185" s="46"/>
      <c r="CC185" s="46"/>
      <c r="CD185" s="46"/>
      <c r="CE185" s="46"/>
      <c r="CF185" s="15"/>
      <c r="CG185" s="46">
        <v>0</v>
      </c>
      <c r="CH185" s="46"/>
      <c r="CI185" s="3" t="s">
        <v>1158</v>
      </c>
      <c r="CJ185" s="3"/>
      <c r="CK185" s="46"/>
      <c r="CL185" s="46"/>
      <c r="CM185" s="46"/>
      <c r="CN185" s="46"/>
      <c r="CO185" s="46" t="s">
        <v>431</v>
      </c>
      <c r="CP185" s="46"/>
      <c r="CQ185" s="46"/>
      <c r="CR185" s="3">
        <v>0</v>
      </c>
      <c r="CS185" s="46"/>
      <c r="CT185" s="46">
        <v>0</v>
      </c>
      <c r="CU185" s="3"/>
      <c r="CV185" s="12" t="s">
        <v>431</v>
      </c>
      <c r="CW185" s="12">
        <v>0</v>
      </c>
      <c r="CX185" s="12" t="s">
        <v>315</v>
      </c>
      <c r="CY185" s="3" t="s">
        <v>1485</v>
      </c>
      <c r="CZ185" s="12">
        <v>0</v>
      </c>
      <c r="DA185" s="12">
        <v>0</v>
      </c>
      <c r="DB185" s="46"/>
      <c r="DC185" s="12">
        <v>0</v>
      </c>
      <c r="DD185" s="12">
        <v>0</v>
      </c>
      <c r="DE185" s="12" t="s">
        <v>371</v>
      </c>
      <c r="DF185" s="12"/>
      <c r="DG185" s="12"/>
      <c r="DH185" s="3" t="s">
        <v>1681</v>
      </c>
      <c r="DI185" s="12"/>
      <c r="DJ185" s="12"/>
      <c r="DK185" s="46"/>
      <c r="DL185" s="46"/>
      <c r="DM185" s="46"/>
      <c r="DN185" s="12" t="s">
        <v>2227</v>
      </c>
      <c r="DO185" s="12">
        <v>0</v>
      </c>
      <c r="DP185" s="12"/>
      <c r="DQ185" s="12"/>
      <c r="DR185" s="17" t="s">
        <v>2113</v>
      </c>
      <c r="DS185" s="5">
        <v>0</v>
      </c>
      <c r="DT185" s="5"/>
      <c r="DV185" s="5">
        <f t="shared" si="9"/>
        <v>0</v>
      </c>
      <c r="DW185" s="5">
        <f t="shared" si="10"/>
        <v>0</v>
      </c>
      <c r="DX185" s="363"/>
    </row>
    <row r="186" spans="1:130" s="9" customFormat="1" ht="30" hidden="1" customHeight="1" x14ac:dyDescent="0.25">
      <c r="A186" s="12">
        <f>ROW()-23</f>
        <v>163</v>
      </c>
      <c r="B186" s="12">
        <f>COUNTIF($E$24:E186,E186)</f>
        <v>3</v>
      </c>
      <c r="C186" s="17" t="s">
        <v>108</v>
      </c>
      <c r="D186" s="12" t="str">
        <f>VLOOKUP(C186,'[1]XET CUOI NAM'!$D$9:$E$332,2,0)</f>
        <v>01012007</v>
      </c>
      <c r="E186" s="12" t="s">
        <v>397</v>
      </c>
      <c r="F186" s="12" t="s">
        <v>378</v>
      </c>
      <c r="G186" s="49"/>
      <c r="H186" s="46"/>
      <c r="I186" s="46"/>
      <c r="J186" s="3"/>
      <c r="K186" s="46"/>
      <c r="L186" s="46"/>
      <c r="M186" s="49"/>
      <c r="N186" s="46"/>
      <c r="O186" s="46"/>
      <c r="P186" s="3"/>
      <c r="Q186" s="46"/>
      <c r="R186" s="46"/>
      <c r="S186" s="49"/>
      <c r="T186" s="46">
        <v>0</v>
      </c>
      <c r="U186" s="46"/>
      <c r="V186" s="46">
        <v>0</v>
      </c>
      <c r="W186" s="3"/>
      <c r="X186" s="46">
        <v>0</v>
      </c>
      <c r="Y186" s="46"/>
      <c r="Z186" s="49"/>
      <c r="AA186" s="46">
        <v>0</v>
      </c>
      <c r="AB186" s="46"/>
      <c r="AC186" s="46">
        <v>0</v>
      </c>
      <c r="AD186" s="3"/>
      <c r="AE186" s="46">
        <v>0</v>
      </c>
      <c r="AF186" s="46"/>
      <c r="AG186" s="49"/>
      <c r="AH186" s="46">
        <v>0</v>
      </c>
      <c r="AI186" s="46"/>
      <c r="AJ186" s="46">
        <v>0</v>
      </c>
      <c r="AK186" s="3"/>
      <c r="AL186" s="46">
        <v>0</v>
      </c>
      <c r="AM186" s="46"/>
      <c r="AN186" s="49"/>
      <c r="AO186" s="46">
        <v>0</v>
      </c>
      <c r="AP186" s="46"/>
      <c r="AQ186" s="46">
        <v>0</v>
      </c>
      <c r="AR186" s="3"/>
      <c r="AS186" s="46">
        <v>0</v>
      </c>
      <c r="AT186" s="46"/>
      <c r="AU186" s="49"/>
      <c r="AV186" s="46">
        <v>0</v>
      </c>
      <c r="AW186" s="46"/>
      <c r="AX186" s="46">
        <v>0</v>
      </c>
      <c r="AY186" s="3"/>
      <c r="AZ186" s="46">
        <v>0</v>
      </c>
      <c r="BA186" s="46"/>
      <c r="BB186" s="41"/>
      <c r="BC186" s="46">
        <v>0</v>
      </c>
      <c r="BD186" s="46"/>
      <c r="BE186" s="3" t="s">
        <v>669</v>
      </c>
      <c r="BF186" s="3"/>
      <c r="BG186" s="46"/>
      <c r="BH186" s="3"/>
      <c r="BI186" s="53"/>
      <c r="BJ186" s="46">
        <v>0</v>
      </c>
      <c r="BK186" s="46"/>
      <c r="BL186" s="3">
        <v>0</v>
      </c>
      <c r="BM186" s="3"/>
      <c r="BN186" s="46"/>
      <c r="BO186" s="3"/>
      <c r="BP186" s="33"/>
      <c r="BQ186" s="46">
        <v>0</v>
      </c>
      <c r="BR186" s="46"/>
      <c r="BS186" s="3">
        <v>0</v>
      </c>
      <c r="BT186" s="3"/>
      <c r="BU186" s="46"/>
      <c r="BV186" s="46"/>
      <c r="BW186" s="46"/>
      <c r="BX186" s="2"/>
      <c r="BY186" s="46">
        <v>0</v>
      </c>
      <c r="BZ186" s="46"/>
      <c r="CA186" s="3">
        <v>0</v>
      </c>
      <c r="CB186" s="46"/>
      <c r="CC186" s="46"/>
      <c r="CD186" s="46"/>
      <c r="CE186" s="46" t="s">
        <v>315</v>
      </c>
      <c r="CF186" s="2"/>
      <c r="CG186" s="46">
        <v>0</v>
      </c>
      <c r="CH186" s="46"/>
      <c r="CI186" s="3">
        <v>0</v>
      </c>
      <c r="CJ186" s="3"/>
      <c r="CK186" s="46"/>
      <c r="CL186" s="46"/>
      <c r="CM186" s="46"/>
      <c r="CN186" s="46"/>
      <c r="CO186" s="46" t="s">
        <v>371</v>
      </c>
      <c r="CP186" s="46"/>
      <c r="CQ186" s="46"/>
      <c r="CR186" s="3">
        <v>0</v>
      </c>
      <c r="CS186" s="46"/>
      <c r="CT186" s="46">
        <v>0</v>
      </c>
      <c r="CU186" s="3"/>
      <c r="CV186" s="12" t="s">
        <v>431</v>
      </c>
      <c r="CW186" s="12">
        <v>0</v>
      </c>
      <c r="CX186" s="12"/>
      <c r="CY186" s="3"/>
      <c r="CZ186" s="12">
        <v>0</v>
      </c>
      <c r="DA186" s="12">
        <v>0</v>
      </c>
      <c r="DB186" s="46"/>
      <c r="DC186" s="12">
        <v>0</v>
      </c>
      <c r="DD186" s="12">
        <v>0</v>
      </c>
      <c r="DE186" s="12" t="s">
        <v>431</v>
      </c>
      <c r="DF186" s="12"/>
      <c r="DG186" s="12"/>
      <c r="DH186" s="3"/>
      <c r="DI186" s="12"/>
      <c r="DJ186" s="12"/>
      <c r="DK186" s="46"/>
      <c r="DL186" s="46"/>
      <c r="DM186" s="46"/>
      <c r="DN186" s="12" t="s">
        <v>2227</v>
      </c>
      <c r="DO186" s="12">
        <v>0</v>
      </c>
      <c r="DP186" s="12"/>
      <c r="DQ186" s="12">
        <v>0</v>
      </c>
      <c r="DR186" s="5"/>
      <c r="DS186" s="5">
        <v>0</v>
      </c>
      <c r="DT186" s="5"/>
      <c r="DV186" s="5">
        <f t="shared" si="9"/>
        <v>0</v>
      </c>
      <c r="DW186" s="5">
        <f t="shared" si="10"/>
        <v>0</v>
      </c>
      <c r="DX186" s="363"/>
    </row>
    <row r="187" spans="1:130" s="9" customFormat="1" ht="42" customHeight="1" x14ac:dyDescent="0.25">
      <c r="A187" s="337">
        <f>IF(C187="","",SUBTOTAL(3,$D$24:D187))</f>
        <v>21</v>
      </c>
      <c r="B187" s="337">
        <f>COUNTIF($E$24:E187,E187)</f>
        <v>4</v>
      </c>
      <c r="C187" s="344" t="s">
        <v>109</v>
      </c>
      <c r="D187" s="12" t="str">
        <f>VLOOKUP(C187,'[1]XET CUOI NAM'!$D$9:$E$332,2,0)</f>
        <v>01012013</v>
      </c>
      <c r="E187" s="12" t="s">
        <v>397</v>
      </c>
      <c r="F187" s="12" t="s">
        <v>378</v>
      </c>
      <c r="G187" s="49"/>
      <c r="H187" s="46" t="s">
        <v>2513</v>
      </c>
      <c r="I187" s="46"/>
      <c r="J187" s="3"/>
      <c r="K187" s="46"/>
      <c r="L187" s="46"/>
      <c r="M187" s="49"/>
      <c r="N187" s="46" t="s">
        <v>2513</v>
      </c>
      <c r="O187" s="46"/>
      <c r="P187" s="3"/>
      <c r="Q187" s="46" t="s">
        <v>2514</v>
      </c>
      <c r="R187" s="46"/>
      <c r="S187" s="49"/>
      <c r="T187" s="46">
        <v>0</v>
      </c>
      <c r="U187" s="46"/>
      <c r="V187" s="46">
        <v>0</v>
      </c>
      <c r="W187" s="3"/>
      <c r="X187" s="46">
        <v>0</v>
      </c>
      <c r="Y187" s="46"/>
      <c r="Z187" s="49"/>
      <c r="AA187" s="46">
        <v>0</v>
      </c>
      <c r="AB187" s="46"/>
      <c r="AC187" s="46">
        <v>0</v>
      </c>
      <c r="AD187" s="3"/>
      <c r="AE187" s="46">
        <v>0</v>
      </c>
      <c r="AF187" s="46"/>
      <c r="AG187" s="49"/>
      <c r="AH187" s="46">
        <v>0</v>
      </c>
      <c r="AI187" s="46"/>
      <c r="AJ187" s="46">
        <v>0</v>
      </c>
      <c r="AK187" s="3"/>
      <c r="AL187" s="46">
        <v>0</v>
      </c>
      <c r="AM187" s="46"/>
      <c r="AN187" s="49"/>
      <c r="AO187" s="46">
        <v>0</v>
      </c>
      <c r="AP187" s="46"/>
      <c r="AQ187" s="46">
        <v>0</v>
      </c>
      <c r="AR187" s="3"/>
      <c r="AS187" s="46">
        <v>0</v>
      </c>
      <c r="AT187" s="46"/>
      <c r="AU187" s="49"/>
      <c r="AV187" s="46" t="s">
        <v>2513</v>
      </c>
      <c r="AW187" s="46"/>
      <c r="AX187" s="46" t="s">
        <v>2378</v>
      </c>
      <c r="AY187" s="3"/>
      <c r="AZ187" s="46">
        <v>0</v>
      </c>
      <c r="BA187" s="46"/>
      <c r="BB187" s="41"/>
      <c r="BC187" s="46" t="s">
        <v>2513</v>
      </c>
      <c r="BD187" s="46" t="s">
        <v>346</v>
      </c>
      <c r="BE187" s="3" t="s">
        <v>670</v>
      </c>
      <c r="BF187" s="3"/>
      <c r="BG187" s="46" t="s">
        <v>2514</v>
      </c>
      <c r="BH187" s="3"/>
      <c r="BI187" s="53"/>
      <c r="BJ187" s="46">
        <v>0</v>
      </c>
      <c r="BK187" s="46"/>
      <c r="BL187" s="3">
        <v>0</v>
      </c>
      <c r="BM187" s="3"/>
      <c r="BN187" s="46"/>
      <c r="BO187" s="3"/>
      <c r="BP187" s="33"/>
      <c r="BQ187" s="46">
        <v>0</v>
      </c>
      <c r="BR187" s="46"/>
      <c r="BS187" s="3">
        <v>0</v>
      </c>
      <c r="BT187" s="3"/>
      <c r="BU187" s="46"/>
      <c r="BV187" s="46"/>
      <c r="BW187" s="46"/>
      <c r="BX187" s="55"/>
      <c r="BY187" s="46">
        <v>0</v>
      </c>
      <c r="BZ187" s="46"/>
      <c r="CA187" s="3">
        <v>0</v>
      </c>
      <c r="CB187" s="46"/>
      <c r="CC187" s="46"/>
      <c r="CD187" s="46"/>
      <c r="CE187" s="46"/>
      <c r="CF187" s="55"/>
      <c r="CG187" s="46">
        <v>0</v>
      </c>
      <c r="CH187" s="46"/>
      <c r="CI187" s="3">
        <v>0</v>
      </c>
      <c r="CJ187" s="3"/>
      <c r="CK187" s="46"/>
      <c r="CL187" s="46"/>
      <c r="CM187" s="46"/>
      <c r="CN187" s="46"/>
      <c r="CO187" s="46" t="s">
        <v>371</v>
      </c>
      <c r="CP187" s="46"/>
      <c r="CQ187" s="46"/>
      <c r="CR187" s="3" t="s">
        <v>1313</v>
      </c>
      <c r="CS187" s="46"/>
      <c r="CT187" s="46">
        <v>0</v>
      </c>
      <c r="CU187" s="3"/>
      <c r="CV187" s="12" t="s">
        <v>371</v>
      </c>
      <c r="CW187" s="12">
        <v>0</v>
      </c>
      <c r="CX187" s="12"/>
      <c r="CY187" s="3" t="s">
        <v>1486</v>
      </c>
      <c r="CZ187" s="12">
        <v>0</v>
      </c>
      <c r="DA187" s="12">
        <v>0</v>
      </c>
      <c r="DB187" s="46"/>
      <c r="DC187" s="12">
        <v>0</v>
      </c>
      <c r="DD187" s="12">
        <v>0</v>
      </c>
      <c r="DE187" s="12" t="s">
        <v>371</v>
      </c>
      <c r="DF187" s="12"/>
      <c r="DG187" s="12" t="s">
        <v>2227</v>
      </c>
      <c r="DH187" s="3" t="s">
        <v>1682</v>
      </c>
      <c r="DI187" s="12"/>
      <c r="DJ187" s="12"/>
      <c r="DK187" s="46"/>
      <c r="DL187" s="46"/>
      <c r="DM187" s="46"/>
      <c r="DN187" s="12" t="s">
        <v>2227</v>
      </c>
      <c r="DO187" s="46" t="s">
        <v>2513</v>
      </c>
      <c r="DP187" s="46"/>
      <c r="DQ187" s="12" t="s">
        <v>2227</v>
      </c>
      <c r="DR187" s="17" t="s">
        <v>2114</v>
      </c>
      <c r="DS187" s="5">
        <v>0</v>
      </c>
      <c r="DT187" s="5"/>
      <c r="DV187" s="5">
        <f t="shared" si="9"/>
        <v>2</v>
      </c>
      <c r="DW187" s="5">
        <f t="shared" si="10"/>
        <v>5</v>
      </c>
      <c r="DX187" s="362" t="s">
        <v>315</v>
      </c>
      <c r="DZ187" s="377" t="s">
        <v>2550</v>
      </c>
    </row>
    <row r="188" spans="1:130" s="9" customFormat="1" ht="30" hidden="1" customHeight="1" x14ac:dyDescent="0.25">
      <c r="A188" s="12">
        <f>IF(C188="","",SUBTOTAL(3,$D$24:D188))</f>
        <v>21</v>
      </c>
      <c r="B188" s="12">
        <f>COUNTIF($E$24:E188,E188)</f>
        <v>5</v>
      </c>
      <c r="C188" s="316" t="s">
        <v>110</v>
      </c>
      <c r="D188" s="12" t="str">
        <f>VLOOKUP(C188,'[1]XET CUOI NAM'!$D$9:$E$332,2,0)</f>
        <v>01012023</v>
      </c>
      <c r="E188" s="12" t="s">
        <v>397</v>
      </c>
      <c r="F188" s="12" t="s">
        <v>378</v>
      </c>
      <c r="G188" s="49"/>
      <c r="H188" s="46"/>
      <c r="I188" s="46"/>
      <c r="J188" s="3"/>
      <c r="K188" s="46"/>
      <c r="L188" s="46"/>
      <c r="M188" s="49"/>
      <c r="N188" s="46"/>
      <c r="O188" s="46"/>
      <c r="P188" s="3"/>
      <c r="Q188" s="46"/>
      <c r="R188" s="46"/>
      <c r="S188" s="49"/>
      <c r="T188" s="46">
        <v>0</v>
      </c>
      <c r="U188" s="46"/>
      <c r="V188" s="46">
        <v>0</v>
      </c>
      <c r="W188" s="3"/>
      <c r="X188" s="46">
        <v>0</v>
      </c>
      <c r="Y188" s="46"/>
      <c r="Z188" s="49"/>
      <c r="AA188" s="46">
        <v>0</v>
      </c>
      <c r="AB188" s="46"/>
      <c r="AC188" s="46">
        <v>0</v>
      </c>
      <c r="AD188" s="3"/>
      <c r="AE188" s="46">
        <v>0</v>
      </c>
      <c r="AF188" s="46"/>
      <c r="AG188" s="49"/>
      <c r="AH188" s="46">
        <v>0</v>
      </c>
      <c r="AI188" s="46"/>
      <c r="AJ188" s="46">
        <v>0</v>
      </c>
      <c r="AK188" s="3"/>
      <c r="AL188" s="46">
        <v>0</v>
      </c>
      <c r="AM188" s="46"/>
      <c r="AN188" s="49"/>
      <c r="AO188" s="46">
        <v>0</v>
      </c>
      <c r="AP188" s="46"/>
      <c r="AQ188" s="46">
        <v>0</v>
      </c>
      <c r="AR188" s="3"/>
      <c r="AS188" s="46">
        <v>0</v>
      </c>
      <c r="AT188" s="46"/>
      <c r="AU188" s="49"/>
      <c r="AV188" s="46">
        <v>0</v>
      </c>
      <c r="AW188" s="46"/>
      <c r="AX188" s="46">
        <v>0</v>
      </c>
      <c r="AY188" s="3"/>
      <c r="AZ188" s="46">
        <v>0</v>
      </c>
      <c r="BA188" s="46"/>
      <c r="BB188" s="51"/>
      <c r="BC188" s="46">
        <v>0</v>
      </c>
      <c r="BD188" s="46"/>
      <c r="BE188" s="3" t="s">
        <v>671</v>
      </c>
      <c r="BF188" s="3"/>
      <c r="BG188" s="46"/>
      <c r="BH188" s="3"/>
      <c r="BI188" s="53"/>
      <c r="BJ188" s="46">
        <v>0</v>
      </c>
      <c r="BK188" s="46"/>
      <c r="BL188" s="3">
        <v>0</v>
      </c>
      <c r="BM188" s="3"/>
      <c r="BN188" s="46"/>
      <c r="BO188" s="3"/>
      <c r="BP188" s="33"/>
      <c r="BQ188" s="46">
        <v>0</v>
      </c>
      <c r="BR188" s="46"/>
      <c r="BS188" s="3">
        <v>0</v>
      </c>
      <c r="BT188" s="3"/>
      <c r="BU188" s="46"/>
      <c r="BV188" s="46"/>
      <c r="BW188" s="46"/>
      <c r="BX188" s="3"/>
      <c r="BY188" s="46">
        <v>0</v>
      </c>
      <c r="BZ188" s="46"/>
      <c r="CA188" s="3">
        <v>0</v>
      </c>
      <c r="CB188" s="46"/>
      <c r="CC188" s="46"/>
      <c r="CD188" s="46"/>
      <c r="CE188" s="46"/>
      <c r="CF188" s="3"/>
      <c r="CG188" s="46">
        <v>0</v>
      </c>
      <c r="CH188" s="46"/>
      <c r="CI188" s="3">
        <v>0</v>
      </c>
      <c r="CJ188" s="3"/>
      <c r="CK188" s="46"/>
      <c r="CL188" s="46"/>
      <c r="CM188" s="46"/>
      <c r="CN188" s="46"/>
      <c r="CO188" s="46" t="s">
        <v>371</v>
      </c>
      <c r="CP188" s="46" t="s">
        <v>2513</v>
      </c>
      <c r="CQ188" s="46" t="s">
        <v>315</v>
      </c>
      <c r="CR188" s="3" t="s">
        <v>1314</v>
      </c>
      <c r="CS188" s="46"/>
      <c r="CT188" s="46">
        <v>0</v>
      </c>
      <c r="CU188" s="3"/>
      <c r="CV188" s="12" t="s">
        <v>371</v>
      </c>
      <c r="CW188" s="46" t="s">
        <v>2513</v>
      </c>
      <c r="CX188" s="12" t="s">
        <v>315</v>
      </c>
      <c r="CY188" s="3" t="s">
        <v>1487</v>
      </c>
      <c r="CZ188" s="12"/>
      <c r="DA188" s="12" t="s">
        <v>346</v>
      </c>
      <c r="DB188" s="46"/>
      <c r="DC188" s="12"/>
      <c r="DD188" s="12"/>
      <c r="DE188" s="12" t="s">
        <v>371</v>
      </c>
      <c r="DF188" s="46" t="s">
        <v>2513</v>
      </c>
      <c r="DG188" s="12" t="s">
        <v>2227</v>
      </c>
      <c r="DH188" s="3" t="s">
        <v>1683</v>
      </c>
      <c r="DI188" s="12"/>
      <c r="DJ188" s="203"/>
      <c r="DK188" s="46"/>
      <c r="DL188" s="46"/>
      <c r="DM188" s="46"/>
      <c r="DN188" s="12" t="s">
        <v>2226</v>
      </c>
      <c r="DO188" s="46" t="s">
        <v>2513</v>
      </c>
      <c r="DP188" s="46" t="s">
        <v>315</v>
      </c>
      <c r="DQ188" s="12" t="s">
        <v>2227</v>
      </c>
      <c r="DR188" s="17" t="s">
        <v>2115</v>
      </c>
      <c r="DS188" s="5"/>
      <c r="DT188" s="313" t="s">
        <v>315</v>
      </c>
      <c r="DV188" s="5">
        <f t="shared" si="9"/>
        <v>0</v>
      </c>
      <c r="DW188" s="5">
        <f t="shared" si="10"/>
        <v>4</v>
      </c>
      <c r="DX188" s="363"/>
    </row>
    <row r="189" spans="1:130" s="9" customFormat="1" ht="30" hidden="1" customHeight="1" x14ac:dyDescent="0.25">
      <c r="A189" s="12">
        <f>ROW()-23</f>
        <v>166</v>
      </c>
      <c r="B189" s="12">
        <f>COUNTIF($E$24:E189,E189)</f>
        <v>6</v>
      </c>
      <c r="C189" s="17" t="s">
        <v>111</v>
      </c>
      <c r="D189" s="12" t="str">
        <f>VLOOKUP(C189,'[1]XET CUOI NAM'!$D$9:$E$332,2,0)</f>
        <v>01012014</v>
      </c>
      <c r="E189" s="12" t="s">
        <v>397</v>
      </c>
      <c r="F189" s="12" t="s">
        <v>378</v>
      </c>
      <c r="G189" s="49"/>
      <c r="H189" s="46"/>
      <c r="I189" s="46"/>
      <c r="J189" s="3"/>
      <c r="K189" s="46"/>
      <c r="L189" s="46"/>
      <c r="M189" s="49"/>
      <c r="N189" s="46"/>
      <c r="O189" s="46"/>
      <c r="P189" s="3"/>
      <c r="Q189" s="46"/>
      <c r="R189" s="46"/>
      <c r="S189" s="49"/>
      <c r="T189" s="46">
        <v>0</v>
      </c>
      <c r="U189" s="46"/>
      <c r="V189" s="46">
        <v>0</v>
      </c>
      <c r="W189" s="3"/>
      <c r="X189" s="46">
        <v>0</v>
      </c>
      <c r="Y189" s="46"/>
      <c r="Z189" s="49"/>
      <c r="AA189" s="46">
        <v>0</v>
      </c>
      <c r="AB189" s="46"/>
      <c r="AC189" s="46">
        <v>0</v>
      </c>
      <c r="AD189" s="3"/>
      <c r="AE189" s="46">
        <v>0</v>
      </c>
      <c r="AF189" s="46"/>
      <c r="AG189" s="49"/>
      <c r="AH189" s="46">
        <v>0</v>
      </c>
      <c r="AI189" s="46"/>
      <c r="AJ189" s="46">
        <v>0</v>
      </c>
      <c r="AK189" s="3"/>
      <c r="AL189" s="46">
        <v>0</v>
      </c>
      <c r="AM189" s="46"/>
      <c r="AN189" s="49"/>
      <c r="AO189" s="46">
        <v>0</v>
      </c>
      <c r="AP189" s="46"/>
      <c r="AQ189" s="46">
        <v>0</v>
      </c>
      <c r="AR189" s="3"/>
      <c r="AS189" s="46">
        <v>0</v>
      </c>
      <c r="AT189" s="46"/>
      <c r="AU189" s="49"/>
      <c r="AV189" s="46" t="s">
        <v>2513</v>
      </c>
      <c r="AW189" s="46"/>
      <c r="AX189" s="46" t="s">
        <v>2378</v>
      </c>
      <c r="AY189" s="3"/>
      <c r="AZ189" s="46">
        <v>0</v>
      </c>
      <c r="BA189" s="46"/>
      <c r="BB189" s="38"/>
      <c r="BC189" s="46" t="s">
        <v>2513</v>
      </c>
      <c r="BD189" s="46" t="s">
        <v>346</v>
      </c>
      <c r="BE189" s="3" t="s">
        <v>672</v>
      </c>
      <c r="BF189" s="3"/>
      <c r="BG189" s="46" t="s">
        <v>2514</v>
      </c>
      <c r="BH189" s="3"/>
      <c r="BI189" s="53"/>
      <c r="BJ189" s="46">
        <v>0</v>
      </c>
      <c r="BK189" s="46"/>
      <c r="BL189" s="3" t="s">
        <v>825</v>
      </c>
      <c r="BM189" s="3"/>
      <c r="BN189" s="46"/>
      <c r="BO189" s="3"/>
      <c r="BP189" s="33"/>
      <c r="BQ189" s="46">
        <v>0</v>
      </c>
      <c r="BR189" s="46"/>
      <c r="BS189" s="3">
        <v>0</v>
      </c>
      <c r="BT189" s="3"/>
      <c r="BU189" s="46"/>
      <c r="BV189" s="46"/>
      <c r="BW189" s="46"/>
      <c r="BX189" s="2"/>
      <c r="BY189" s="46">
        <v>0</v>
      </c>
      <c r="BZ189" s="46"/>
      <c r="CA189" s="3" t="s">
        <v>1016</v>
      </c>
      <c r="CB189" s="46"/>
      <c r="CC189" s="46"/>
      <c r="CD189" s="46"/>
      <c r="CE189" s="46"/>
      <c r="CF189" s="2"/>
      <c r="CG189" s="46">
        <v>0</v>
      </c>
      <c r="CH189" s="46"/>
      <c r="CI189" s="3" t="s">
        <v>1159</v>
      </c>
      <c r="CJ189" s="3"/>
      <c r="CK189" s="46"/>
      <c r="CL189" s="46"/>
      <c r="CM189" s="46"/>
      <c r="CN189" s="46"/>
      <c r="CO189" s="46" t="s">
        <v>371</v>
      </c>
      <c r="CP189" s="46"/>
      <c r="CQ189" s="46"/>
      <c r="CR189" s="3" t="s">
        <v>1315</v>
      </c>
      <c r="CS189" s="46"/>
      <c r="CT189" s="46">
        <v>0</v>
      </c>
      <c r="CU189" s="3"/>
      <c r="CV189" s="12" t="s">
        <v>431</v>
      </c>
      <c r="CW189" s="12">
        <v>0</v>
      </c>
      <c r="CX189" s="12"/>
      <c r="CY189" s="3"/>
      <c r="CZ189" s="12">
        <v>0</v>
      </c>
      <c r="DA189" s="12">
        <v>0</v>
      </c>
      <c r="DB189" s="46"/>
      <c r="DC189" s="12">
        <v>0</v>
      </c>
      <c r="DD189" s="12">
        <v>0</v>
      </c>
      <c r="DE189" s="12" t="s">
        <v>431</v>
      </c>
      <c r="DF189" s="12"/>
      <c r="DG189" s="12"/>
      <c r="DH189" s="3"/>
      <c r="DI189" s="12"/>
      <c r="DJ189" s="12"/>
      <c r="DK189" s="46"/>
      <c r="DL189" s="46"/>
      <c r="DM189" s="46"/>
      <c r="DN189" s="12" t="s">
        <v>2227</v>
      </c>
      <c r="DO189" s="12">
        <v>0</v>
      </c>
      <c r="DP189" s="12"/>
      <c r="DQ189" s="12">
        <v>0</v>
      </c>
      <c r="DR189" s="5"/>
      <c r="DS189" s="5">
        <v>0</v>
      </c>
      <c r="DT189" s="5"/>
      <c r="DV189" s="5">
        <f t="shared" si="9"/>
        <v>1</v>
      </c>
      <c r="DW189" s="5">
        <f t="shared" si="10"/>
        <v>2</v>
      </c>
      <c r="DX189" s="363"/>
    </row>
    <row r="190" spans="1:130" s="9" customFormat="1" ht="34.5" customHeight="1" x14ac:dyDescent="0.25">
      <c r="A190" s="337">
        <f>IF(C190="","",SUBTOTAL(3,$D$24:D190))</f>
        <v>22</v>
      </c>
      <c r="B190" s="337">
        <f>COUNTIF($E$24:E190,E190)</f>
        <v>7</v>
      </c>
      <c r="C190" s="343" t="s">
        <v>1575</v>
      </c>
      <c r="D190" s="28" t="s">
        <v>1789</v>
      </c>
      <c r="E190" s="12" t="s">
        <v>397</v>
      </c>
      <c r="F190" s="12" t="s">
        <v>378</v>
      </c>
      <c r="G190" s="49"/>
      <c r="H190" s="46"/>
      <c r="I190" s="46"/>
      <c r="J190" s="3"/>
      <c r="K190" s="46"/>
      <c r="L190" s="46"/>
      <c r="M190" s="49"/>
      <c r="N190" s="46"/>
      <c r="O190" s="46"/>
      <c r="P190" s="3"/>
      <c r="Q190" s="46"/>
      <c r="R190" s="46"/>
      <c r="S190" s="49"/>
      <c r="T190" s="46">
        <v>0</v>
      </c>
      <c r="U190" s="46"/>
      <c r="V190" s="46">
        <v>0</v>
      </c>
      <c r="W190" s="3"/>
      <c r="X190" s="46">
        <v>0</v>
      </c>
      <c r="Y190" s="46"/>
      <c r="Z190" s="49"/>
      <c r="AA190" s="46" t="s">
        <v>2513</v>
      </c>
      <c r="AB190" s="46"/>
      <c r="AC190" s="46" t="s">
        <v>2379</v>
      </c>
      <c r="AD190" s="3"/>
      <c r="AE190" s="46">
        <v>0</v>
      </c>
      <c r="AF190" s="46"/>
      <c r="AG190" s="49"/>
      <c r="AH190" s="46" t="s">
        <v>2513</v>
      </c>
      <c r="AI190" s="46"/>
      <c r="AJ190" s="46" t="s">
        <v>2380</v>
      </c>
      <c r="AK190" s="3"/>
      <c r="AL190" s="46" t="s">
        <v>2514</v>
      </c>
      <c r="AM190" s="46"/>
      <c r="AN190" s="49"/>
      <c r="AO190" s="46" t="s">
        <v>2513</v>
      </c>
      <c r="AP190" s="46"/>
      <c r="AQ190" s="46" t="s">
        <v>2381</v>
      </c>
      <c r="AR190" s="3"/>
      <c r="AS190" s="46">
        <v>0</v>
      </c>
      <c r="AT190" s="46"/>
      <c r="AU190" s="49"/>
      <c r="AV190" s="46" t="s">
        <v>2513</v>
      </c>
      <c r="AW190" s="46"/>
      <c r="AX190" s="46" t="s">
        <v>2382</v>
      </c>
      <c r="AY190" s="3"/>
      <c r="AZ190" s="46" t="s">
        <v>2514</v>
      </c>
      <c r="BA190" s="46"/>
      <c r="BB190" s="41"/>
      <c r="BC190" s="46">
        <v>0</v>
      </c>
      <c r="BD190" s="46"/>
      <c r="BE190" s="3" t="s">
        <v>673</v>
      </c>
      <c r="BF190" s="3"/>
      <c r="BG190" s="46"/>
      <c r="BH190" s="3"/>
      <c r="BI190" s="53"/>
      <c r="BJ190" s="46" t="s">
        <v>2513</v>
      </c>
      <c r="BK190" s="46" t="s">
        <v>346</v>
      </c>
      <c r="BL190" s="3" t="s">
        <v>826</v>
      </c>
      <c r="BM190" s="3"/>
      <c r="BN190" s="46"/>
      <c r="BO190" s="3"/>
      <c r="BP190" s="33"/>
      <c r="BQ190" s="46" t="s">
        <v>2513</v>
      </c>
      <c r="BR190" s="46" t="s">
        <v>315</v>
      </c>
      <c r="BS190" s="3" t="s">
        <v>912</v>
      </c>
      <c r="BT190" s="3"/>
      <c r="BU190" s="46" t="s">
        <v>2514</v>
      </c>
      <c r="BV190" s="46"/>
      <c r="BW190" s="46"/>
      <c r="BX190" s="15"/>
      <c r="BY190" s="46">
        <v>0</v>
      </c>
      <c r="BZ190" s="46"/>
      <c r="CA190" s="3" t="s">
        <v>1017</v>
      </c>
      <c r="CB190" s="46"/>
      <c r="CC190" s="46"/>
      <c r="CD190" s="46"/>
      <c r="CE190" s="46"/>
      <c r="CF190" s="15"/>
      <c r="CG190" s="46">
        <v>0</v>
      </c>
      <c r="CH190" s="46"/>
      <c r="CI190" s="3" t="s">
        <v>1160</v>
      </c>
      <c r="CJ190" s="3"/>
      <c r="CK190" s="46"/>
      <c r="CL190" s="46"/>
      <c r="CM190" s="46"/>
      <c r="CN190" s="46"/>
      <c r="CO190" s="46" t="s">
        <v>371</v>
      </c>
      <c r="CP190" s="46"/>
      <c r="CQ190" s="46"/>
      <c r="CR190" s="3" t="s">
        <v>1316</v>
      </c>
      <c r="CS190" s="46"/>
      <c r="CT190" s="46">
        <v>0</v>
      </c>
      <c r="CU190" s="3"/>
      <c r="CV190" s="12" t="s">
        <v>431</v>
      </c>
      <c r="CW190" s="12">
        <v>0</v>
      </c>
      <c r="CX190" s="12"/>
      <c r="CY190" s="3" t="s">
        <v>1488</v>
      </c>
      <c r="CZ190" s="12">
        <v>0</v>
      </c>
      <c r="DA190" s="12">
        <v>0</v>
      </c>
      <c r="DB190" s="46"/>
      <c r="DC190" s="12">
        <v>0</v>
      </c>
      <c r="DD190" s="12">
        <v>0</v>
      </c>
      <c r="DE190" s="12" t="s">
        <v>371</v>
      </c>
      <c r="DF190" s="12"/>
      <c r="DG190" s="12"/>
      <c r="DH190" s="3" t="s">
        <v>1684</v>
      </c>
      <c r="DI190" s="12"/>
      <c r="DJ190" s="12"/>
      <c r="DK190" s="46"/>
      <c r="DL190" s="46"/>
      <c r="DM190" s="46"/>
      <c r="DN190" s="12" t="s">
        <v>2226</v>
      </c>
      <c r="DO190" s="46" t="s">
        <v>2513</v>
      </c>
      <c r="DP190" s="46"/>
      <c r="DQ190" s="12"/>
      <c r="DR190" s="17" t="s">
        <v>2116</v>
      </c>
      <c r="DS190" s="5">
        <v>0</v>
      </c>
      <c r="DT190" s="5"/>
      <c r="DV190" s="5">
        <f t="shared" si="9"/>
        <v>3</v>
      </c>
      <c r="DW190" s="5">
        <f t="shared" si="10"/>
        <v>7</v>
      </c>
      <c r="DX190" s="362" t="s">
        <v>315</v>
      </c>
      <c r="DZ190" s="377" t="s">
        <v>2532</v>
      </c>
    </row>
    <row r="191" spans="1:130" s="9" customFormat="1" ht="30" hidden="1" customHeight="1" x14ac:dyDescent="0.25">
      <c r="A191" s="12">
        <f>IF(C191="","",SUBTOTAL(3,$D$24:D191))</f>
        <v>22</v>
      </c>
      <c r="B191" s="12">
        <f>COUNTIF($E$24:E191,E191)</f>
        <v>8</v>
      </c>
      <c r="C191" s="316" t="s">
        <v>113</v>
      </c>
      <c r="D191" s="12" t="str">
        <f>VLOOKUP(C191,'[1]XET CUOI NAM'!$D$9:$E$332,2,0)</f>
        <v>01012006</v>
      </c>
      <c r="E191" s="12" t="s">
        <v>397</v>
      </c>
      <c r="F191" s="12" t="s">
        <v>378</v>
      </c>
      <c r="G191" s="49"/>
      <c r="H191" s="46"/>
      <c r="I191" s="46"/>
      <c r="J191" s="3"/>
      <c r="K191" s="46"/>
      <c r="L191" s="46"/>
      <c r="M191" s="49"/>
      <c r="N191" s="46"/>
      <c r="O191" s="46"/>
      <c r="P191" s="3"/>
      <c r="Q191" s="46"/>
      <c r="R191" s="46"/>
      <c r="S191" s="49"/>
      <c r="T191" s="46">
        <v>0</v>
      </c>
      <c r="U191" s="46"/>
      <c r="V191" s="46">
        <v>0</v>
      </c>
      <c r="W191" s="3"/>
      <c r="X191" s="46">
        <v>0</v>
      </c>
      <c r="Y191" s="46"/>
      <c r="Z191" s="49"/>
      <c r="AA191" s="46">
        <v>0</v>
      </c>
      <c r="AB191" s="46"/>
      <c r="AC191" s="46">
        <v>0</v>
      </c>
      <c r="AD191" s="3"/>
      <c r="AE191" s="46">
        <v>0</v>
      </c>
      <c r="AF191" s="46"/>
      <c r="AG191" s="49"/>
      <c r="AH191" s="46" t="s">
        <v>2513</v>
      </c>
      <c r="AI191" s="46"/>
      <c r="AJ191" s="46" t="s">
        <v>2383</v>
      </c>
      <c r="AK191" s="3"/>
      <c r="AL191" s="46">
        <v>0</v>
      </c>
      <c r="AM191" s="46"/>
      <c r="AN191" s="49"/>
      <c r="AO191" s="46">
        <v>0</v>
      </c>
      <c r="AP191" s="46"/>
      <c r="AQ191" s="46" t="s">
        <v>2384</v>
      </c>
      <c r="AR191" s="3"/>
      <c r="AS191" s="46">
        <v>0</v>
      </c>
      <c r="AT191" s="46"/>
      <c r="AU191" s="49"/>
      <c r="AV191" s="46" t="s">
        <v>2513</v>
      </c>
      <c r="AW191" s="46"/>
      <c r="AX191" s="46" t="s">
        <v>2385</v>
      </c>
      <c r="AY191" s="3"/>
      <c r="AZ191" s="46">
        <v>0</v>
      </c>
      <c r="BA191" s="46"/>
      <c r="BB191" s="38"/>
      <c r="BC191" s="46">
        <v>0</v>
      </c>
      <c r="BD191" s="46"/>
      <c r="BE191" s="3" t="s">
        <v>674</v>
      </c>
      <c r="BF191" s="3"/>
      <c r="BG191" s="46"/>
      <c r="BH191" s="3"/>
      <c r="BI191" s="53"/>
      <c r="BJ191" s="46">
        <v>0</v>
      </c>
      <c r="BK191" s="46"/>
      <c r="BL191" s="3" t="s">
        <v>827</v>
      </c>
      <c r="BM191" s="3"/>
      <c r="BN191" s="46"/>
      <c r="BO191" s="3"/>
      <c r="BP191" s="33"/>
      <c r="BQ191" s="46">
        <v>0</v>
      </c>
      <c r="BR191" s="46"/>
      <c r="BS191" s="3" t="s">
        <v>913</v>
      </c>
      <c r="BT191" s="3"/>
      <c r="BU191" s="46"/>
      <c r="BV191" s="46"/>
      <c r="BW191" s="46"/>
      <c r="BX191" s="2"/>
      <c r="BY191" s="46">
        <v>0</v>
      </c>
      <c r="BZ191" s="46"/>
      <c r="CA191" s="3" t="s">
        <v>1018</v>
      </c>
      <c r="CB191" s="46"/>
      <c r="CC191" s="46"/>
      <c r="CD191" s="46"/>
      <c r="CE191" s="46"/>
      <c r="CF191" s="2"/>
      <c r="CG191" s="46">
        <v>0</v>
      </c>
      <c r="CH191" s="46"/>
      <c r="CI191" s="3">
        <v>0</v>
      </c>
      <c r="CJ191" s="3"/>
      <c r="CK191" s="46"/>
      <c r="CL191" s="46"/>
      <c r="CM191" s="46"/>
      <c r="CN191" s="46"/>
      <c r="CO191" s="46" t="s">
        <v>371</v>
      </c>
      <c r="CP191" s="46"/>
      <c r="CQ191" s="46"/>
      <c r="CR191" s="3">
        <v>0</v>
      </c>
      <c r="CS191" s="46"/>
      <c r="CT191" s="46">
        <v>0</v>
      </c>
      <c r="CU191" s="3"/>
      <c r="CV191" s="12" t="s">
        <v>431</v>
      </c>
      <c r="CW191" s="12">
        <v>0</v>
      </c>
      <c r="CX191" s="12"/>
      <c r="CY191" s="3" t="s">
        <v>1489</v>
      </c>
      <c r="CZ191" s="12">
        <v>0</v>
      </c>
      <c r="DA191" s="12">
        <v>0</v>
      </c>
      <c r="DB191" s="46"/>
      <c r="DC191" s="12">
        <v>0</v>
      </c>
      <c r="DD191" s="12">
        <v>0</v>
      </c>
      <c r="DE191" s="12" t="s">
        <v>371</v>
      </c>
      <c r="DF191" s="12"/>
      <c r="DG191" s="12"/>
      <c r="DH191" s="3"/>
      <c r="DI191" s="12"/>
      <c r="DJ191" s="12"/>
      <c r="DK191" s="46"/>
      <c r="DL191" s="46"/>
      <c r="DM191" s="46"/>
      <c r="DN191" s="12" t="s">
        <v>2226</v>
      </c>
      <c r="DO191" s="46" t="s">
        <v>2513</v>
      </c>
      <c r="DP191" s="46"/>
      <c r="DQ191" s="12"/>
      <c r="DR191" s="17" t="s">
        <v>2117</v>
      </c>
      <c r="DS191" s="5">
        <v>0</v>
      </c>
      <c r="DT191" s="5"/>
      <c r="DV191" s="5">
        <f t="shared" si="9"/>
        <v>0</v>
      </c>
      <c r="DW191" s="5">
        <f t="shared" si="10"/>
        <v>3</v>
      </c>
      <c r="DX191" s="363"/>
    </row>
    <row r="192" spans="1:130" s="9" customFormat="1" ht="30" hidden="1" customHeight="1" x14ac:dyDescent="0.25">
      <c r="A192" s="12">
        <f t="shared" ref="A192:A199" si="11">ROW()-23</f>
        <v>169</v>
      </c>
      <c r="B192" s="12">
        <f>COUNTIF($E$24:E192,E192)</f>
        <v>9</v>
      </c>
      <c r="C192" s="17" t="s">
        <v>114</v>
      </c>
      <c r="D192" s="12" t="str">
        <f>VLOOKUP(C192,'[1]XET CUOI NAM'!$D$9:$E$332,2,0)</f>
        <v>01012004</v>
      </c>
      <c r="E192" s="12" t="s">
        <v>397</v>
      </c>
      <c r="F192" s="12" t="s">
        <v>378</v>
      </c>
      <c r="G192" s="49"/>
      <c r="H192" s="46"/>
      <c r="I192" s="46"/>
      <c r="J192" s="3"/>
      <c r="K192" s="46"/>
      <c r="L192" s="46"/>
      <c r="M192" s="49"/>
      <c r="N192" s="46"/>
      <c r="O192" s="46"/>
      <c r="P192" s="3"/>
      <c r="Q192" s="46"/>
      <c r="R192" s="46"/>
      <c r="S192" s="49"/>
      <c r="T192" s="46">
        <v>0</v>
      </c>
      <c r="U192" s="46"/>
      <c r="V192" s="46">
        <v>0</v>
      </c>
      <c r="W192" s="3"/>
      <c r="X192" s="46">
        <v>0</v>
      </c>
      <c r="Y192" s="46"/>
      <c r="Z192" s="49"/>
      <c r="AA192" s="46">
        <v>0</v>
      </c>
      <c r="AB192" s="46"/>
      <c r="AC192" s="46">
        <v>0</v>
      </c>
      <c r="AD192" s="3"/>
      <c r="AE192" s="46">
        <v>0</v>
      </c>
      <c r="AF192" s="46"/>
      <c r="AG192" s="49"/>
      <c r="AH192" s="46">
        <v>0</v>
      </c>
      <c r="AI192" s="46"/>
      <c r="AJ192" s="46">
        <v>0</v>
      </c>
      <c r="AK192" s="3"/>
      <c r="AL192" s="46">
        <v>0</v>
      </c>
      <c r="AM192" s="46"/>
      <c r="AN192" s="49"/>
      <c r="AO192" s="46">
        <v>0</v>
      </c>
      <c r="AP192" s="46"/>
      <c r="AQ192" s="46">
        <v>0</v>
      </c>
      <c r="AR192" s="3"/>
      <c r="AS192" s="46">
        <v>0</v>
      </c>
      <c r="AT192" s="46"/>
      <c r="AU192" s="49"/>
      <c r="AV192" s="46">
        <v>0</v>
      </c>
      <c r="AW192" s="46"/>
      <c r="AX192" s="46">
        <v>0</v>
      </c>
      <c r="AY192" s="3"/>
      <c r="AZ192" s="46">
        <v>0</v>
      </c>
      <c r="BA192" s="46"/>
      <c r="BB192" s="41"/>
      <c r="BC192" s="46">
        <v>0</v>
      </c>
      <c r="BD192" s="46"/>
      <c r="BE192" s="3" t="s">
        <v>675</v>
      </c>
      <c r="BF192" s="3"/>
      <c r="BG192" s="46"/>
      <c r="BH192" s="3"/>
      <c r="BI192" s="53"/>
      <c r="BJ192" s="46">
        <v>0</v>
      </c>
      <c r="BK192" s="46"/>
      <c r="BL192" s="3">
        <v>0</v>
      </c>
      <c r="BM192" s="3"/>
      <c r="BN192" s="46"/>
      <c r="BO192" s="3"/>
      <c r="BP192" s="33"/>
      <c r="BQ192" s="46">
        <v>0</v>
      </c>
      <c r="BR192" s="46"/>
      <c r="BS192" s="3">
        <v>0</v>
      </c>
      <c r="BT192" s="3"/>
      <c r="BU192" s="46"/>
      <c r="BV192" s="46"/>
      <c r="BW192" s="46"/>
      <c r="BX192" s="15"/>
      <c r="BY192" s="46">
        <v>0</v>
      </c>
      <c r="BZ192" s="46"/>
      <c r="CA192" s="3">
        <v>0</v>
      </c>
      <c r="CB192" s="46"/>
      <c r="CC192" s="46"/>
      <c r="CD192" s="46"/>
      <c r="CE192" s="46"/>
      <c r="CF192" s="15"/>
      <c r="CG192" s="46">
        <v>0</v>
      </c>
      <c r="CH192" s="46"/>
      <c r="CI192" s="3">
        <v>0</v>
      </c>
      <c r="CJ192" s="3"/>
      <c r="CK192" s="46"/>
      <c r="CL192" s="46"/>
      <c r="CM192" s="46"/>
      <c r="CN192" s="46"/>
      <c r="CO192" s="46" t="s">
        <v>431</v>
      </c>
      <c r="CP192" s="46"/>
      <c r="CQ192" s="46"/>
      <c r="CR192" s="3">
        <v>0</v>
      </c>
      <c r="CS192" s="46"/>
      <c r="CT192" s="46">
        <v>0</v>
      </c>
      <c r="CU192" s="3"/>
      <c r="CV192" s="12" t="s">
        <v>431</v>
      </c>
      <c r="CW192" s="12">
        <v>0</v>
      </c>
      <c r="CX192" s="12"/>
      <c r="CY192" s="3"/>
      <c r="CZ192" s="12">
        <v>0</v>
      </c>
      <c r="DA192" s="12">
        <v>0</v>
      </c>
      <c r="DB192" s="46"/>
      <c r="DC192" s="12">
        <v>0</v>
      </c>
      <c r="DD192" s="12">
        <v>0</v>
      </c>
      <c r="DE192" s="12" t="s">
        <v>431</v>
      </c>
      <c r="DF192" s="12"/>
      <c r="DG192" s="12"/>
      <c r="DH192" s="3"/>
      <c r="DI192" s="12"/>
      <c r="DJ192" s="12"/>
      <c r="DK192" s="46"/>
      <c r="DL192" s="46"/>
      <c r="DM192" s="46"/>
      <c r="DN192" s="12" t="s">
        <v>2227</v>
      </c>
      <c r="DO192" s="12">
        <v>0</v>
      </c>
      <c r="DP192" s="12"/>
      <c r="DQ192" s="12">
        <v>0</v>
      </c>
      <c r="DR192" s="5"/>
      <c r="DS192" s="5">
        <v>0</v>
      </c>
      <c r="DT192" s="5"/>
      <c r="DV192" s="5">
        <f t="shared" si="9"/>
        <v>0</v>
      </c>
      <c r="DW192" s="5">
        <f t="shared" si="10"/>
        <v>0</v>
      </c>
      <c r="DX192" s="363"/>
    </row>
    <row r="193" spans="1:128" s="9" customFormat="1" ht="30" hidden="1" customHeight="1" x14ac:dyDescent="0.25">
      <c r="A193" s="12">
        <f t="shared" si="11"/>
        <v>170</v>
      </c>
      <c r="B193" s="12">
        <f>COUNTIF($E$24:E193,E193)</f>
        <v>10</v>
      </c>
      <c r="C193" s="17" t="s">
        <v>115</v>
      </c>
      <c r="D193" s="12" t="str">
        <f>VLOOKUP(C193,'[1]XET CUOI NAM'!$D$9:$E$332,2,0)</f>
        <v>01012012</v>
      </c>
      <c r="E193" s="12" t="s">
        <v>397</v>
      </c>
      <c r="F193" s="12" t="s">
        <v>378</v>
      </c>
      <c r="G193" s="49"/>
      <c r="H193" s="46"/>
      <c r="I193" s="46"/>
      <c r="J193" s="3"/>
      <c r="K193" s="46"/>
      <c r="L193" s="46"/>
      <c r="M193" s="49"/>
      <c r="N193" s="46"/>
      <c r="O193" s="46"/>
      <c r="P193" s="3"/>
      <c r="Q193" s="46"/>
      <c r="R193" s="46"/>
      <c r="S193" s="49"/>
      <c r="T193" s="46">
        <v>0</v>
      </c>
      <c r="U193" s="46"/>
      <c r="V193" s="46">
        <v>0</v>
      </c>
      <c r="W193" s="3"/>
      <c r="X193" s="46">
        <v>0</v>
      </c>
      <c r="Y193" s="46"/>
      <c r="Z193" s="49"/>
      <c r="AA193" s="46">
        <v>0</v>
      </c>
      <c r="AB193" s="46"/>
      <c r="AC193" s="46">
        <v>0</v>
      </c>
      <c r="AD193" s="3"/>
      <c r="AE193" s="46">
        <v>0</v>
      </c>
      <c r="AF193" s="46"/>
      <c r="AG193" s="49"/>
      <c r="AH193" s="46">
        <v>0</v>
      </c>
      <c r="AI193" s="46"/>
      <c r="AJ193" s="46">
        <v>0</v>
      </c>
      <c r="AK193" s="3"/>
      <c r="AL193" s="46">
        <v>0</v>
      </c>
      <c r="AM193" s="46"/>
      <c r="AN193" s="49"/>
      <c r="AO193" s="46">
        <v>0</v>
      </c>
      <c r="AP193" s="46"/>
      <c r="AQ193" s="46">
        <v>0</v>
      </c>
      <c r="AR193" s="3"/>
      <c r="AS193" s="46">
        <v>0</v>
      </c>
      <c r="AT193" s="46"/>
      <c r="AU193" s="49"/>
      <c r="AV193" s="46">
        <v>0</v>
      </c>
      <c r="AW193" s="46"/>
      <c r="AX193" s="46">
        <v>0</v>
      </c>
      <c r="AY193" s="3"/>
      <c r="AZ193" s="46">
        <v>0</v>
      </c>
      <c r="BA193" s="46"/>
      <c r="BB193" s="41"/>
      <c r="BC193" s="46">
        <v>0</v>
      </c>
      <c r="BD193" s="46"/>
      <c r="BE193" s="3" t="s">
        <v>676</v>
      </c>
      <c r="BF193" s="3"/>
      <c r="BG193" s="46"/>
      <c r="BH193" s="3"/>
      <c r="BI193" s="53"/>
      <c r="BJ193" s="46">
        <v>0</v>
      </c>
      <c r="BK193" s="46"/>
      <c r="BL193" s="3">
        <v>0</v>
      </c>
      <c r="BM193" s="3"/>
      <c r="BN193" s="46"/>
      <c r="BO193" s="3"/>
      <c r="BP193" s="33"/>
      <c r="BQ193" s="46">
        <v>0</v>
      </c>
      <c r="BR193" s="46"/>
      <c r="BS193" s="3">
        <v>0</v>
      </c>
      <c r="BT193" s="3"/>
      <c r="BU193" s="46"/>
      <c r="BV193" s="46"/>
      <c r="BW193" s="46"/>
      <c r="BX193" s="15"/>
      <c r="BY193" s="46">
        <v>0</v>
      </c>
      <c r="BZ193" s="46"/>
      <c r="CA193" s="3">
        <v>0</v>
      </c>
      <c r="CB193" s="46"/>
      <c r="CC193" s="46"/>
      <c r="CD193" s="46"/>
      <c r="CE193" s="46"/>
      <c r="CF193" s="15"/>
      <c r="CG193" s="46">
        <v>0</v>
      </c>
      <c r="CH193" s="46"/>
      <c r="CI193" s="3">
        <v>0</v>
      </c>
      <c r="CJ193" s="3"/>
      <c r="CK193" s="46"/>
      <c r="CL193" s="46"/>
      <c r="CM193" s="46"/>
      <c r="CN193" s="46" t="s">
        <v>315</v>
      </c>
      <c r="CO193" s="46" t="s">
        <v>371</v>
      </c>
      <c r="CP193" s="46"/>
      <c r="CQ193" s="46"/>
      <c r="CR193" s="3">
        <v>0</v>
      </c>
      <c r="CS193" s="46"/>
      <c r="CT193" s="46">
        <v>0</v>
      </c>
      <c r="CU193" s="3"/>
      <c r="CV193" s="12" t="s">
        <v>431</v>
      </c>
      <c r="CW193" s="12">
        <v>0</v>
      </c>
      <c r="CX193" s="12"/>
      <c r="CY193" s="3"/>
      <c r="CZ193" s="12">
        <v>0</v>
      </c>
      <c r="DA193" s="12">
        <v>0</v>
      </c>
      <c r="DB193" s="46"/>
      <c r="DC193" s="12">
        <v>0</v>
      </c>
      <c r="DD193" s="12">
        <v>0</v>
      </c>
      <c r="DE193" s="12" t="s">
        <v>431</v>
      </c>
      <c r="DF193" s="12"/>
      <c r="DG193" s="12"/>
      <c r="DH193" s="3"/>
      <c r="DI193" s="12"/>
      <c r="DJ193" s="12"/>
      <c r="DK193" s="46"/>
      <c r="DL193" s="46"/>
      <c r="DM193" s="46"/>
      <c r="DN193" s="12" t="s">
        <v>2227</v>
      </c>
      <c r="DO193" s="12">
        <v>0</v>
      </c>
      <c r="DP193" s="12"/>
      <c r="DQ193" s="12">
        <v>0</v>
      </c>
      <c r="DR193" s="5"/>
      <c r="DS193" s="5">
        <v>0</v>
      </c>
      <c r="DT193" s="5"/>
      <c r="DV193" s="5">
        <f t="shared" si="9"/>
        <v>0</v>
      </c>
      <c r="DW193" s="5">
        <f t="shared" si="10"/>
        <v>0</v>
      </c>
      <c r="DX193" s="363"/>
    </row>
    <row r="194" spans="1:128" s="9" customFormat="1" ht="30" hidden="1" customHeight="1" x14ac:dyDescent="0.25">
      <c r="A194" s="12">
        <f t="shared" si="11"/>
        <v>171</v>
      </c>
      <c r="B194" s="12">
        <f>COUNTIF($E$24:E194,E194)</f>
        <v>11</v>
      </c>
      <c r="C194" s="17" t="s">
        <v>116</v>
      </c>
      <c r="D194" s="12" t="str">
        <f>VLOOKUP(C194,'[1]XET CUOI NAM'!$D$9:$E$332,2,0)</f>
        <v>01012016</v>
      </c>
      <c r="E194" s="12" t="s">
        <v>397</v>
      </c>
      <c r="F194" s="12" t="s">
        <v>378</v>
      </c>
      <c r="G194" s="49"/>
      <c r="H194" s="46"/>
      <c r="I194" s="46"/>
      <c r="J194" s="3"/>
      <c r="K194" s="46"/>
      <c r="L194" s="46"/>
      <c r="M194" s="49"/>
      <c r="N194" s="46"/>
      <c r="O194" s="46"/>
      <c r="P194" s="3"/>
      <c r="Q194" s="46"/>
      <c r="R194" s="46"/>
      <c r="S194" s="49"/>
      <c r="T194" s="46">
        <v>0</v>
      </c>
      <c r="U194" s="46"/>
      <c r="V194" s="46" t="s">
        <v>2386</v>
      </c>
      <c r="W194" s="3"/>
      <c r="X194" s="46">
        <v>0</v>
      </c>
      <c r="Y194" s="46"/>
      <c r="Z194" s="49"/>
      <c r="AA194" s="46">
        <v>0</v>
      </c>
      <c r="AB194" s="46"/>
      <c r="AC194" s="46">
        <v>0</v>
      </c>
      <c r="AD194" s="3"/>
      <c r="AE194" s="46">
        <v>0</v>
      </c>
      <c r="AF194" s="46"/>
      <c r="AG194" s="49"/>
      <c r="AH194" s="46">
        <v>0</v>
      </c>
      <c r="AI194" s="46"/>
      <c r="AJ194" s="46">
        <v>0</v>
      </c>
      <c r="AK194" s="3"/>
      <c r="AL194" s="46">
        <v>0</v>
      </c>
      <c r="AM194" s="46"/>
      <c r="AN194" s="49"/>
      <c r="AO194" s="46">
        <v>0</v>
      </c>
      <c r="AP194" s="46"/>
      <c r="AQ194" s="46">
        <v>0</v>
      </c>
      <c r="AR194" s="3"/>
      <c r="AS194" s="46">
        <v>0</v>
      </c>
      <c r="AT194" s="46"/>
      <c r="AU194" s="49"/>
      <c r="AV194" s="46">
        <v>0</v>
      </c>
      <c r="AW194" s="46"/>
      <c r="AX194" s="46">
        <v>0</v>
      </c>
      <c r="AY194" s="3"/>
      <c r="AZ194" s="46">
        <v>0</v>
      </c>
      <c r="BA194" s="46"/>
      <c r="BB194" s="41"/>
      <c r="BC194" s="46">
        <v>0</v>
      </c>
      <c r="BD194" s="46"/>
      <c r="BE194" s="3" t="s">
        <v>677</v>
      </c>
      <c r="BF194" s="3"/>
      <c r="BG194" s="46"/>
      <c r="BH194" s="3"/>
      <c r="BI194" s="53"/>
      <c r="BJ194" s="46">
        <v>0</v>
      </c>
      <c r="BK194" s="46"/>
      <c r="BL194" s="3">
        <v>0</v>
      </c>
      <c r="BM194" s="3"/>
      <c r="BN194" s="46"/>
      <c r="BO194" s="3"/>
      <c r="BP194" s="33"/>
      <c r="BQ194" s="46">
        <v>0</v>
      </c>
      <c r="BR194" s="46"/>
      <c r="BS194" s="3">
        <v>0</v>
      </c>
      <c r="BT194" s="3"/>
      <c r="BU194" s="46"/>
      <c r="BV194" s="46"/>
      <c r="BW194" s="46"/>
      <c r="BX194" s="15"/>
      <c r="BY194" s="46">
        <v>0</v>
      </c>
      <c r="BZ194" s="46"/>
      <c r="CA194" s="3">
        <v>0</v>
      </c>
      <c r="CB194" s="46"/>
      <c r="CC194" s="46"/>
      <c r="CD194" s="46"/>
      <c r="CE194" s="46"/>
      <c r="CF194" s="15"/>
      <c r="CG194" s="46">
        <v>0</v>
      </c>
      <c r="CH194" s="46"/>
      <c r="CI194" s="3">
        <v>0</v>
      </c>
      <c r="CJ194" s="3"/>
      <c r="CK194" s="46"/>
      <c r="CL194" s="46"/>
      <c r="CM194" s="46"/>
      <c r="CN194" s="46"/>
      <c r="CO194" s="46" t="s">
        <v>371</v>
      </c>
      <c r="CP194" s="46"/>
      <c r="CQ194" s="46"/>
      <c r="CR194" s="3">
        <v>0</v>
      </c>
      <c r="CS194" s="46"/>
      <c r="CT194" s="46">
        <v>0</v>
      </c>
      <c r="CU194" s="3"/>
      <c r="CV194" s="12" t="s">
        <v>431</v>
      </c>
      <c r="CW194" s="12">
        <v>0</v>
      </c>
      <c r="CX194" s="12"/>
      <c r="CY194" s="3"/>
      <c r="CZ194" s="12">
        <v>0</v>
      </c>
      <c r="DA194" s="12">
        <v>0</v>
      </c>
      <c r="DB194" s="46"/>
      <c r="DC194" s="12">
        <v>0</v>
      </c>
      <c r="DD194" s="12">
        <v>0</v>
      </c>
      <c r="DE194" s="12" t="s">
        <v>431</v>
      </c>
      <c r="DF194" s="12"/>
      <c r="DG194" s="12"/>
      <c r="DH194" s="3"/>
      <c r="DI194" s="12"/>
      <c r="DJ194" s="12"/>
      <c r="DK194" s="46"/>
      <c r="DL194" s="46"/>
      <c r="DM194" s="46"/>
      <c r="DN194" s="12" t="s">
        <v>2227</v>
      </c>
      <c r="DO194" s="12">
        <v>0</v>
      </c>
      <c r="DP194" s="12"/>
      <c r="DQ194" s="12">
        <v>0</v>
      </c>
      <c r="DR194" s="5"/>
      <c r="DS194" s="5">
        <v>0</v>
      </c>
      <c r="DT194" s="5"/>
      <c r="DV194" s="5">
        <f t="shared" si="9"/>
        <v>0</v>
      </c>
      <c r="DW194" s="5">
        <f t="shared" si="10"/>
        <v>0</v>
      </c>
      <c r="DX194" s="363"/>
    </row>
    <row r="195" spans="1:128" s="9" customFormat="1" ht="30" hidden="1" customHeight="1" x14ac:dyDescent="0.25">
      <c r="A195" s="12">
        <f t="shared" si="11"/>
        <v>172</v>
      </c>
      <c r="B195" s="12">
        <f>COUNTIF($E$24:E195,E195)</f>
        <v>12</v>
      </c>
      <c r="C195" s="17" t="s">
        <v>117</v>
      </c>
      <c r="D195" s="12" t="str">
        <f>VLOOKUP(C195,'[1]XET CUOI NAM'!$D$9:$E$332,2,0)</f>
        <v>01012015</v>
      </c>
      <c r="E195" s="12" t="s">
        <v>397</v>
      </c>
      <c r="F195" s="12" t="s">
        <v>378</v>
      </c>
      <c r="G195" s="49"/>
      <c r="H195" s="46"/>
      <c r="I195" s="46"/>
      <c r="J195" s="3"/>
      <c r="K195" s="46"/>
      <c r="L195" s="46"/>
      <c r="M195" s="49"/>
      <c r="N195" s="46"/>
      <c r="O195" s="46"/>
      <c r="P195" s="3"/>
      <c r="Q195" s="46"/>
      <c r="R195" s="46"/>
      <c r="S195" s="49"/>
      <c r="T195" s="46">
        <v>0</v>
      </c>
      <c r="U195" s="46"/>
      <c r="V195" s="46">
        <v>0</v>
      </c>
      <c r="W195" s="3"/>
      <c r="X195" s="46">
        <v>0</v>
      </c>
      <c r="Y195" s="46"/>
      <c r="Z195" s="49"/>
      <c r="AA195" s="46">
        <v>0</v>
      </c>
      <c r="AB195" s="46"/>
      <c r="AC195" s="46">
        <v>0</v>
      </c>
      <c r="AD195" s="3"/>
      <c r="AE195" s="46">
        <v>0</v>
      </c>
      <c r="AF195" s="46"/>
      <c r="AG195" s="49"/>
      <c r="AH195" s="46">
        <v>0</v>
      </c>
      <c r="AI195" s="46"/>
      <c r="AJ195" s="46">
        <v>0</v>
      </c>
      <c r="AK195" s="3"/>
      <c r="AL195" s="46">
        <v>0</v>
      </c>
      <c r="AM195" s="46"/>
      <c r="AN195" s="49"/>
      <c r="AO195" s="46">
        <v>0</v>
      </c>
      <c r="AP195" s="46"/>
      <c r="AQ195" s="46">
        <v>0</v>
      </c>
      <c r="AR195" s="3"/>
      <c r="AS195" s="46">
        <v>0</v>
      </c>
      <c r="AT195" s="46"/>
      <c r="AU195" s="49"/>
      <c r="AV195" s="46">
        <v>0</v>
      </c>
      <c r="AW195" s="46"/>
      <c r="AX195" s="46">
        <v>0</v>
      </c>
      <c r="AY195" s="3"/>
      <c r="AZ195" s="46">
        <v>0</v>
      </c>
      <c r="BA195" s="46"/>
      <c r="BB195" s="41"/>
      <c r="BC195" s="46">
        <v>0</v>
      </c>
      <c r="BD195" s="46"/>
      <c r="BE195" s="3" t="s">
        <v>678</v>
      </c>
      <c r="BF195" s="3"/>
      <c r="BG195" s="46"/>
      <c r="BH195" s="3"/>
      <c r="BI195" s="53"/>
      <c r="BJ195" s="46">
        <v>0</v>
      </c>
      <c r="BK195" s="46"/>
      <c r="BL195" s="3" t="s">
        <v>828</v>
      </c>
      <c r="BM195" s="3"/>
      <c r="BN195" s="46"/>
      <c r="BO195" s="3"/>
      <c r="BP195" s="33"/>
      <c r="BQ195" s="46">
        <v>0</v>
      </c>
      <c r="BR195" s="46"/>
      <c r="BS195" s="3">
        <v>0</v>
      </c>
      <c r="BT195" s="3"/>
      <c r="BU195" s="46"/>
      <c r="BV195" s="46"/>
      <c r="BW195" s="46"/>
      <c r="BX195" s="15"/>
      <c r="BY195" s="46">
        <v>0</v>
      </c>
      <c r="BZ195" s="46"/>
      <c r="CA195" s="3" t="s">
        <v>1019</v>
      </c>
      <c r="CB195" s="46"/>
      <c r="CC195" s="46"/>
      <c r="CD195" s="46"/>
      <c r="CE195" s="46"/>
      <c r="CF195" s="15"/>
      <c r="CG195" s="46">
        <v>0</v>
      </c>
      <c r="CH195" s="46"/>
      <c r="CI195" s="3">
        <v>0</v>
      </c>
      <c r="CJ195" s="3"/>
      <c r="CK195" s="46"/>
      <c r="CL195" s="46"/>
      <c r="CM195" s="46"/>
      <c r="CN195" s="46"/>
      <c r="CO195" s="46" t="s">
        <v>371</v>
      </c>
      <c r="CP195" s="46"/>
      <c r="CQ195" s="46"/>
      <c r="CR195" s="3">
        <v>0</v>
      </c>
      <c r="CS195" s="46"/>
      <c r="CT195" s="46">
        <v>0</v>
      </c>
      <c r="CU195" s="3"/>
      <c r="CV195" s="12" t="s">
        <v>431</v>
      </c>
      <c r="CW195" s="12">
        <v>0</v>
      </c>
      <c r="CX195" s="12"/>
      <c r="CY195" s="3"/>
      <c r="CZ195" s="12">
        <v>0</v>
      </c>
      <c r="DA195" s="12">
        <v>0</v>
      </c>
      <c r="DB195" s="46"/>
      <c r="DC195" s="12">
        <v>0</v>
      </c>
      <c r="DD195" s="12">
        <v>0</v>
      </c>
      <c r="DE195" s="12" t="s">
        <v>431</v>
      </c>
      <c r="DF195" s="12"/>
      <c r="DG195" s="12"/>
      <c r="DH195" s="3"/>
      <c r="DI195" s="12"/>
      <c r="DJ195" s="12"/>
      <c r="DK195" s="46"/>
      <c r="DL195" s="46"/>
      <c r="DM195" s="46"/>
      <c r="DN195" s="12" t="s">
        <v>2227</v>
      </c>
      <c r="DO195" s="12">
        <v>0</v>
      </c>
      <c r="DP195" s="12"/>
      <c r="DQ195" s="12">
        <v>0</v>
      </c>
      <c r="DR195" s="5"/>
      <c r="DS195" s="5">
        <v>0</v>
      </c>
      <c r="DT195" s="5"/>
      <c r="DV195" s="5">
        <f t="shared" si="9"/>
        <v>0</v>
      </c>
      <c r="DW195" s="5">
        <f t="shared" si="10"/>
        <v>0</v>
      </c>
      <c r="DX195" s="363"/>
    </row>
    <row r="196" spans="1:128" s="9" customFormat="1" ht="30" hidden="1" customHeight="1" x14ac:dyDescent="0.25">
      <c r="A196" s="12">
        <f t="shared" si="11"/>
        <v>173</v>
      </c>
      <c r="B196" s="12">
        <f>COUNTIF($E$24:E196,E196)</f>
        <v>13</v>
      </c>
      <c r="C196" s="17" t="s">
        <v>118</v>
      </c>
      <c r="D196" s="12" t="str">
        <f>VLOOKUP(C196,'[1]XET CUOI NAM'!$D$9:$E$332,2,0)</f>
        <v>01012019</v>
      </c>
      <c r="E196" s="12" t="s">
        <v>397</v>
      </c>
      <c r="F196" s="12" t="s">
        <v>378</v>
      </c>
      <c r="G196" s="49"/>
      <c r="H196" s="46"/>
      <c r="I196" s="46"/>
      <c r="J196" s="3"/>
      <c r="K196" s="46"/>
      <c r="L196" s="46"/>
      <c r="M196" s="49"/>
      <c r="N196" s="46"/>
      <c r="O196" s="46"/>
      <c r="P196" s="3"/>
      <c r="Q196" s="46"/>
      <c r="R196" s="46"/>
      <c r="S196" s="49"/>
      <c r="T196" s="46">
        <v>0</v>
      </c>
      <c r="U196" s="46"/>
      <c r="V196" s="46">
        <v>0</v>
      </c>
      <c r="W196" s="3"/>
      <c r="X196" s="46">
        <v>0</v>
      </c>
      <c r="Y196" s="46"/>
      <c r="Z196" s="49"/>
      <c r="AA196" s="46">
        <v>0</v>
      </c>
      <c r="AB196" s="46"/>
      <c r="AC196" s="46">
        <v>0</v>
      </c>
      <c r="AD196" s="3"/>
      <c r="AE196" s="46">
        <v>0</v>
      </c>
      <c r="AF196" s="46"/>
      <c r="AG196" s="49"/>
      <c r="AH196" s="46">
        <v>0</v>
      </c>
      <c r="AI196" s="46"/>
      <c r="AJ196" s="46">
        <v>0</v>
      </c>
      <c r="AK196" s="3"/>
      <c r="AL196" s="46">
        <v>0</v>
      </c>
      <c r="AM196" s="46"/>
      <c r="AN196" s="49"/>
      <c r="AO196" s="46">
        <v>0</v>
      </c>
      <c r="AP196" s="46"/>
      <c r="AQ196" s="46">
        <v>0</v>
      </c>
      <c r="AR196" s="3"/>
      <c r="AS196" s="46">
        <v>0</v>
      </c>
      <c r="AT196" s="46"/>
      <c r="AU196" s="49"/>
      <c r="AV196" s="46">
        <v>0</v>
      </c>
      <c r="AW196" s="46"/>
      <c r="AX196" s="46">
        <v>0</v>
      </c>
      <c r="AY196" s="3"/>
      <c r="AZ196" s="46">
        <v>0</v>
      </c>
      <c r="BA196" s="46"/>
      <c r="BB196" s="41"/>
      <c r="BC196" s="46" t="s">
        <v>2513</v>
      </c>
      <c r="BD196" s="46" t="s">
        <v>346</v>
      </c>
      <c r="BE196" s="3" t="s">
        <v>679</v>
      </c>
      <c r="BF196" s="3"/>
      <c r="BG196" s="46"/>
      <c r="BH196" s="3"/>
      <c r="BI196" s="53"/>
      <c r="BJ196" s="46">
        <v>0</v>
      </c>
      <c r="BK196" s="46"/>
      <c r="BL196" s="3">
        <v>0</v>
      </c>
      <c r="BM196" s="3"/>
      <c r="BN196" s="46"/>
      <c r="BO196" s="3"/>
      <c r="BP196" s="33"/>
      <c r="BQ196" s="46">
        <v>0</v>
      </c>
      <c r="BR196" s="46"/>
      <c r="BS196" s="3">
        <v>0</v>
      </c>
      <c r="BT196" s="3"/>
      <c r="BU196" s="46"/>
      <c r="BV196" s="46"/>
      <c r="BW196" s="46"/>
      <c r="BX196" s="15"/>
      <c r="BY196" s="46">
        <v>0</v>
      </c>
      <c r="BZ196" s="46"/>
      <c r="CA196" s="3">
        <v>0</v>
      </c>
      <c r="CB196" s="46"/>
      <c r="CC196" s="46"/>
      <c r="CD196" s="46"/>
      <c r="CE196" s="46"/>
      <c r="CF196" s="15"/>
      <c r="CG196" s="46">
        <v>0</v>
      </c>
      <c r="CH196" s="46"/>
      <c r="CI196" s="3">
        <v>0</v>
      </c>
      <c r="CJ196" s="3"/>
      <c r="CK196" s="46"/>
      <c r="CL196" s="46"/>
      <c r="CM196" s="46"/>
      <c r="CN196" s="46"/>
      <c r="CO196" s="46" t="s">
        <v>371</v>
      </c>
      <c r="CP196" s="46"/>
      <c r="CQ196" s="46"/>
      <c r="CR196" s="3">
        <v>0</v>
      </c>
      <c r="CS196" s="46"/>
      <c r="CT196" s="46">
        <v>0</v>
      </c>
      <c r="CU196" s="3"/>
      <c r="CV196" s="12" t="s">
        <v>431</v>
      </c>
      <c r="CW196" s="12">
        <v>0</v>
      </c>
      <c r="CX196" s="12"/>
      <c r="CY196" s="3"/>
      <c r="CZ196" s="12">
        <v>0</v>
      </c>
      <c r="DA196" s="12">
        <v>0</v>
      </c>
      <c r="DB196" s="46"/>
      <c r="DC196" s="12">
        <v>0</v>
      </c>
      <c r="DD196" s="12">
        <v>0</v>
      </c>
      <c r="DE196" s="12" t="s">
        <v>431</v>
      </c>
      <c r="DF196" s="12"/>
      <c r="DG196" s="12"/>
      <c r="DH196" s="3"/>
      <c r="DI196" s="12"/>
      <c r="DJ196" s="12"/>
      <c r="DK196" s="46"/>
      <c r="DL196" s="46"/>
      <c r="DM196" s="46"/>
      <c r="DN196" s="12" t="s">
        <v>2227</v>
      </c>
      <c r="DO196" s="12">
        <v>0</v>
      </c>
      <c r="DP196" s="12"/>
      <c r="DQ196" s="12">
        <v>0</v>
      </c>
      <c r="DR196" s="5"/>
      <c r="DS196" s="5">
        <v>0</v>
      </c>
      <c r="DT196" s="5"/>
      <c r="DV196" s="5">
        <f t="shared" si="9"/>
        <v>0</v>
      </c>
      <c r="DW196" s="5">
        <f t="shared" si="10"/>
        <v>1</v>
      </c>
      <c r="DX196" s="363"/>
    </row>
    <row r="197" spans="1:128" s="9" customFormat="1" ht="30" hidden="1" customHeight="1" x14ac:dyDescent="0.25">
      <c r="A197" s="12">
        <f t="shared" si="11"/>
        <v>174</v>
      </c>
      <c r="B197" s="12">
        <f>COUNTIF($E$24:E197,E197)</f>
        <v>14</v>
      </c>
      <c r="C197" s="17" t="s">
        <v>119</v>
      </c>
      <c r="D197" s="12" t="str">
        <f>VLOOKUP(C197,'[1]XET CUOI NAM'!$D$9:$E$332,2,0)</f>
        <v>01012018</v>
      </c>
      <c r="E197" s="12" t="s">
        <v>397</v>
      </c>
      <c r="F197" s="12" t="s">
        <v>378</v>
      </c>
      <c r="G197" s="49"/>
      <c r="H197" s="46"/>
      <c r="I197" s="46"/>
      <c r="J197" s="3"/>
      <c r="K197" s="46"/>
      <c r="L197" s="46"/>
      <c r="M197" s="49"/>
      <c r="N197" s="46"/>
      <c r="O197" s="46"/>
      <c r="P197" s="3"/>
      <c r="Q197" s="46"/>
      <c r="R197" s="46"/>
      <c r="S197" s="49"/>
      <c r="T197" s="46">
        <v>0</v>
      </c>
      <c r="U197" s="46"/>
      <c r="V197" s="46">
        <v>0</v>
      </c>
      <c r="W197" s="3"/>
      <c r="X197" s="46">
        <v>0</v>
      </c>
      <c r="Y197" s="46"/>
      <c r="Z197" s="49"/>
      <c r="AA197" s="46">
        <v>0</v>
      </c>
      <c r="AB197" s="46"/>
      <c r="AC197" s="46">
        <v>0</v>
      </c>
      <c r="AD197" s="3"/>
      <c r="AE197" s="46">
        <v>0</v>
      </c>
      <c r="AF197" s="46"/>
      <c r="AG197" s="49"/>
      <c r="AH197" s="46">
        <v>0</v>
      </c>
      <c r="AI197" s="46"/>
      <c r="AJ197" s="46">
        <v>0</v>
      </c>
      <c r="AK197" s="3"/>
      <c r="AL197" s="46">
        <v>0</v>
      </c>
      <c r="AM197" s="46"/>
      <c r="AN197" s="49"/>
      <c r="AO197" s="46">
        <v>0</v>
      </c>
      <c r="AP197" s="46"/>
      <c r="AQ197" s="46">
        <v>0</v>
      </c>
      <c r="AR197" s="3"/>
      <c r="AS197" s="46">
        <v>0</v>
      </c>
      <c r="AT197" s="46"/>
      <c r="AU197" s="49"/>
      <c r="AV197" s="46">
        <v>0</v>
      </c>
      <c r="AW197" s="46"/>
      <c r="AX197" s="46">
        <v>0</v>
      </c>
      <c r="AY197" s="3"/>
      <c r="AZ197" s="46">
        <v>0</v>
      </c>
      <c r="BA197" s="46"/>
      <c r="BB197" s="41"/>
      <c r="BC197" s="46">
        <v>0</v>
      </c>
      <c r="BD197" s="46"/>
      <c r="BE197" s="3" t="s">
        <v>680</v>
      </c>
      <c r="BF197" s="3"/>
      <c r="BG197" s="46"/>
      <c r="BH197" s="3"/>
      <c r="BI197" s="53"/>
      <c r="BJ197" s="46">
        <v>0</v>
      </c>
      <c r="BK197" s="46"/>
      <c r="BL197" s="3">
        <v>0</v>
      </c>
      <c r="BM197" s="3"/>
      <c r="BN197" s="46"/>
      <c r="BO197" s="3"/>
      <c r="BP197" s="33"/>
      <c r="BQ197" s="46">
        <v>0</v>
      </c>
      <c r="BR197" s="46"/>
      <c r="BS197" s="3">
        <v>0</v>
      </c>
      <c r="BT197" s="3"/>
      <c r="BU197" s="46"/>
      <c r="BV197" s="46"/>
      <c r="BW197" s="46"/>
      <c r="BX197" s="15"/>
      <c r="BY197" s="46">
        <v>0</v>
      </c>
      <c r="BZ197" s="46"/>
      <c r="CA197" s="3">
        <v>0</v>
      </c>
      <c r="CB197" s="46"/>
      <c r="CC197" s="46"/>
      <c r="CD197" s="46"/>
      <c r="CE197" s="46"/>
      <c r="CF197" s="15"/>
      <c r="CG197" s="46">
        <v>0</v>
      </c>
      <c r="CH197" s="46"/>
      <c r="CI197" s="3">
        <v>0</v>
      </c>
      <c r="CJ197" s="3"/>
      <c r="CK197" s="46"/>
      <c r="CL197" s="46"/>
      <c r="CM197" s="46"/>
      <c r="CN197" s="46"/>
      <c r="CO197" s="46" t="s">
        <v>431</v>
      </c>
      <c r="CP197" s="46"/>
      <c r="CQ197" s="46"/>
      <c r="CR197" s="3">
        <v>0</v>
      </c>
      <c r="CS197" s="46"/>
      <c r="CT197" s="46">
        <v>0</v>
      </c>
      <c r="CU197" s="3"/>
      <c r="CV197" s="12" t="s">
        <v>431</v>
      </c>
      <c r="CW197" s="12">
        <v>0</v>
      </c>
      <c r="CX197" s="12"/>
      <c r="CY197" s="3"/>
      <c r="CZ197" s="12">
        <v>0</v>
      </c>
      <c r="DA197" s="12">
        <v>0</v>
      </c>
      <c r="DB197" s="46"/>
      <c r="DC197" s="12">
        <v>0</v>
      </c>
      <c r="DD197" s="12">
        <v>0</v>
      </c>
      <c r="DE197" s="12" t="s">
        <v>431</v>
      </c>
      <c r="DF197" s="12"/>
      <c r="DG197" s="12"/>
      <c r="DH197" s="3"/>
      <c r="DI197" s="12"/>
      <c r="DJ197" s="12"/>
      <c r="DK197" s="46"/>
      <c r="DL197" s="46"/>
      <c r="DM197" s="46"/>
      <c r="DN197" s="12" t="s">
        <v>2227</v>
      </c>
      <c r="DO197" s="12">
        <v>0</v>
      </c>
      <c r="DP197" s="12"/>
      <c r="DQ197" s="12">
        <v>0</v>
      </c>
      <c r="DR197" s="5"/>
      <c r="DS197" s="5">
        <v>0</v>
      </c>
      <c r="DT197" s="5"/>
      <c r="DV197" s="5">
        <f t="shared" si="9"/>
        <v>0</v>
      </c>
      <c r="DW197" s="5">
        <f t="shared" si="10"/>
        <v>0</v>
      </c>
      <c r="DX197" s="363"/>
    </row>
    <row r="198" spans="1:128" s="9" customFormat="1" ht="30" hidden="1" customHeight="1" x14ac:dyDescent="0.25">
      <c r="A198" s="12">
        <f t="shared" si="11"/>
        <v>175</v>
      </c>
      <c r="B198" s="12">
        <f>COUNTIF($E$24:E198,E198)</f>
        <v>15</v>
      </c>
      <c r="C198" s="17" t="s">
        <v>98</v>
      </c>
      <c r="D198" s="12" t="s">
        <v>120</v>
      </c>
      <c r="E198" s="12" t="s">
        <v>397</v>
      </c>
      <c r="F198" s="12" t="s">
        <v>378</v>
      </c>
      <c r="G198" s="49"/>
      <c r="H198" s="46"/>
      <c r="I198" s="46"/>
      <c r="J198" s="3"/>
      <c r="K198" s="46"/>
      <c r="L198" s="46"/>
      <c r="M198" s="49"/>
      <c r="N198" s="46"/>
      <c r="O198" s="46"/>
      <c r="P198" s="3"/>
      <c r="Q198" s="46"/>
      <c r="R198" s="46"/>
      <c r="S198" s="49"/>
      <c r="T198" s="46"/>
      <c r="U198" s="46"/>
      <c r="V198" s="46"/>
      <c r="W198" s="3"/>
      <c r="X198" s="46"/>
      <c r="Y198" s="46"/>
      <c r="Z198" s="49"/>
      <c r="AA198" s="46"/>
      <c r="AB198" s="46"/>
      <c r="AC198" s="46"/>
      <c r="AD198" s="3"/>
      <c r="AE198" s="46"/>
      <c r="AF198" s="46"/>
      <c r="AG198" s="49"/>
      <c r="AH198" s="46"/>
      <c r="AI198" s="46"/>
      <c r="AJ198" s="46"/>
      <c r="AK198" s="3"/>
      <c r="AL198" s="46"/>
      <c r="AM198" s="46"/>
      <c r="AN198" s="49"/>
      <c r="AO198" s="46"/>
      <c r="AP198" s="46"/>
      <c r="AQ198" s="46"/>
      <c r="AR198" s="3"/>
      <c r="AS198" s="46"/>
      <c r="AT198" s="46"/>
      <c r="AU198" s="49"/>
      <c r="AV198" s="46"/>
      <c r="AW198" s="46"/>
      <c r="AX198" s="46"/>
      <c r="AY198" s="3"/>
      <c r="AZ198" s="46"/>
      <c r="BA198" s="46"/>
      <c r="BB198" s="41"/>
      <c r="BC198" s="46"/>
      <c r="BD198" s="46"/>
      <c r="BE198" s="3"/>
      <c r="BF198" s="3"/>
      <c r="BG198" s="46"/>
      <c r="BH198" s="3"/>
      <c r="BI198" s="53"/>
      <c r="BJ198" s="46"/>
      <c r="BK198" s="46"/>
      <c r="BL198" s="3"/>
      <c r="BM198" s="3"/>
      <c r="BN198" s="46"/>
      <c r="BO198" s="3"/>
      <c r="BP198" s="33"/>
      <c r="BQ198" s="46"/>
      <c r="BR198" s="46"/>
      <c r="BS198" s="3"/>
      <c r="BT198" s="3"/>
      <c r="BU198" s="46"/>
      <c r="BV198" s="46"/>
      <c r="BW198" s="46"/>
      <c r="BX198" s="15"/>
      <c r="BY198" s="46"/>
      <c r="BZ198" s="46">
        <v>0</v>
      </c>
      <c r="CA198" s="3"/>
      <c r="CB198" s="46"/>
      <c r="CC198" s="46"/>
      <c r="CD198" s="46"/>
      <c r="CE198" s="46"/>
      <c r="CF198" s="15"/>
      <c r="CG198" s="46"/>
      <c r="CH198" s="46">
        <v>0</v>
      </c>
      <c r="CI198" s="3"/>
      <c r="CJ198" s="3"/>
      <c r="CK198" s="46"/>
      <c r="CL198" s="46"/>
      <c r="CM198" s="46"/>
      <c r="CN198" s="46"/>
      <c r="CO198" s="46"/>
      <c r="CP198" s="46"/>
      <c r="CQ198" s="46"/>
      <c r="CR198" s="3"/>
      <c r="CS198" s="46"/>
      <c r="CT198" s="46"/>
      <c r="CU198" s="3"/>
      <c r="CV198" s="12" t="s">
        <v>431</v>
      </c>
      <c r="CW198" s="12">
        <v>0</v>
      </c>
      <c r="CX198" s="12"/>
      <c r="CY198" s="3"/>
      <c r="CZ198" s="12">
        <v>0</v>
      </c>
      <c r="DA198" s="12">
        <v>0</v>
      </c>
      <c r="DB198" s="46"/>
      <c r="DC198" s="12">
        <v>0</v>
      </c>
      <c r="DD198" s="12">
        <v>0</v>
      </c>
      <c r="DE198" s="12" t="s">
        <v>431</v>
      </c>
      <c r="DF198" s="12"/>
      <c r="DG198" s="12"/>
      <c r="DH198" s="3"/>
      <c r="DI198" s="12"/>
      <c r="DJ198" s="12"/>
      <c r="DK198" s="46"/>
      <c r="DL198" s="46"/>
      <c r="DM198" s="46"/>
      <c r="DN198" s="12" t="s">
        <v>2227</v>
      </c>
      <c r="DO198" s="12">
        <v>0</v>
      </c>
      <c r="DP198" s="12"/>
      <c r="DQ198" s="12">
        <v>0</v>
      </c>
      <c r="DR198" s="5"/>
      <c r="DS198" s="5">
        <v>0</v>
      </c>
      <c r="DT198" s="5"/>
      <c r="DV198" s="5">
        <f t="shared" si="9"/>
        <v>0</v>
      </c>
      <c r="DW198" s="5">
        <f t="shared" si="10"/>
        <v>0</v>
      </c>
      <c r="DX198" s="363"/>
    </row>
    <row r="199" spans="1:128" s="9" customFormat="1" ht="30" hidden="1" customHeight="1" x14ac:dyDescent="0.25">
      <c r="A199" s="12">
        <f t="shared" si="11"/>
        <v>176</v>
      </c>
      <c r="B199" s="12">
        <f>COUNTIF($E$24:E199,E199)</f>
        <v>16</v>
      </c>
      <c r="C199" s="17" t="s">
        <v>121</v>
      </c>
      <c r="D199" s="12" t="str">
        <f>VLOOKUP(C199,'[1]XET CUOI NAM'!$D$9:$E$332,2,0)</f>
        <v>01012022</v>
      </c>
      <c r="E199" s="12" t="s">
        <v>397</v>
      </c>
      <c r="F199" s="12" t="s">
        <v>378</v>
      </c>
      <c r="G199" s="49"/>
      <c r="H199" s="46"/>
      <c r="I199" s="46"/>
      <c r="J199" s="3"/>
      <c r="K199" s="46"/>
      <c r="L199" s="46"/>
      <c r="M199" s="49"/>
      <c r="N199" s="46"/>
      <c r="O199" s="46"/>
      <c r="P199" s="3"/>
      <c r="Q199" s="46"/>
      <c r="R199" s="46"/>
      <c r="S199" s="49"/>
      <c r="T199" s="46">
        <v>0</v>
      </c>
      <c r="U199" s="46"/>
      <c r="V199" s="46">
        <v>0</v>
      </c>
      <c r="W199" s="3"/>
      <c r="X199" s="46">
        <v>0</v>
      </c>
      <c r="Y199" s="46"/>
      <c r="Z199" s="49"/>
      <c r="AA199" s="46">
        <v>0</v>
      </c>
      <c r="AB199" s="46"/>
      <c r="AC199" s="46">
        <v>0</v>
      </c>
      <c r="AD199" s="3"/>
      <c r="AE199" s="46">
        <v>0</v>
      </c>
      <c r="AF199" s="46"/>
      <c r="AG199" s="49"/>
      <c r="AH199" s="46">
        <v>0</v>
      </c>
      <c r="AI199" s="46"/>
      <c r="AJ199" s="46">
        <v>0</v>
      </c>
      <c r="AK199" s="3"/>
      <c r="AL199" s="46">
        <v>0</v>
      </c>
      <c r="AM199" s="46"/>
      <c r="AN199" s="49"/>
      <c r="AO199" s="46">
        <v>0</v>
      </c>
      <c r="AP199" s="46"/>
      <c r="AQ199" s="46">
        <v>0</v>
      </c>
      <c r="AR199" s="3"/>
      <c r="AS199" s="46">
        <v>0</v>
      </c>
      <c r="AT199" s="46"/>
      <c r="AU199" s="49"/>
      <c r="AV199" s="46">
        <v>0</v>
      </c>
      <c r="AW199" s="46"/>
      <c r="AX199" s="46">
        <v>0</v>
      </c>
      <c r="AY199" s="3"/>
      <c r="AZ199" s="46">
        <v>0</v>
      </c>
      <c r="BA199" s="46"/>
      <c r="BB199" s="41"/>
      <c r="BC199" s="46">
        <v>0</v>
      </c>
      <c r="BD199" s="46"/>
      <c r="BE199" s="3" t="s">
        <v>681</v>
      </c>
      <c r="BF199" s="3"/>
      <c r="BG199" s="46"/>
      <c r="BH199" s="3"/>
      <c r="BI199" s="53"/>
      <c r="BJ199" s="46">
        <v>0</v>
      </c>
      <c r="BK199" s="46"/>
      <c r="BL199" s="3">
        <v>0</v>
      </c>
      <c r="BM199" s="3"/>
      <c r="BN199" s="46"/>
      <c r="BO199" s="3"/>
      <c r="BP199" s="33"/>
      <c r="BQ199" s="46">
        <v>0</v>
      </c>
      <c r="BR199" s="46"/>
      <c r="BS199" s="3">
        <v>0</v>
      </c>
      <c r="BT199" s="3"/>
      <c r="BU199" s="46"/>
      <c r="BV199" s="46"/>
      <c r="BW199" s="46"/>
      <c r="BX199" s="15"/>
      <c r="BY199" s="46">
        <v>0</v>
      </c>
      <c r="BZ199" s="46"/>
      <c r="CA199" s="3">
        <v>0</v>
      </c>
      <c r="CB199" s="46"/>
      <c r="CC199" s="46"/>
      <c r="CD199" s="46"/>
      <c r="CE199" s="46"/>
      <c r="CF199" s="15"/>
      <c r="CG199" s="46">
        <v>0</v>
      </c>
      <c r="CH199" s="46"/>
      <c r="CI199" s="3">
        <v>0</v>
      </c>
      <c r="CJ199" s="3"/>
      <c r="CK199" s="46"/>
      <c r="CL199" s="46"/>
      <c r="CM199" s="46"/>
      <c r="CN199" s="46"/>
      <c r="CO199" s="46" t="s">
        <v>371</v>
      </c>
      <c r="CP199" s="46"/>
      <c r="CQ199" s="46"/>
      <c r="CR199" s="3">
        <v>0</v>
      </c>
      <c r="CS199" s="46"/>
      <c r="CT199" s="46">
        <v>0</v>
      </c>
      <c r="CU199" s="3"/>
      <c r="CV199" s="12" t="s">
        <v>431</v>
      </c>
      <c r="CW199" s="12">
        <v>0</v>
      </c>
      <c r="CX199" s="12"/>
      <c r="CY199" s="3"/>
      <c r="CZ199" s="12">
        <v>0</v>
      </c>
      <c r="DA199" s="12">
        <v>0</v>
      </c>
      <c r="DB199" s="46"/>
      <c r="DC199" s="12">
        <v>0</v>
      </c>
      <c r="DD199" s="12">
        <v>0</v>
      </c>
      <c r="DE199" s="12" t="s">
        <v>431</v>
      </c>
      <c r="DF199" s="12"/>
      <c r="DG199" s="12"/>
      <c r="DH199" s="3"/>
      <c r="DI199" s="12"/>
      <c r="DJ199" s="12"/>
      <c r="DK199" s="46"/>
      <c r="DL199" s="46"/>
      <c r="DM199" s="46"/>
      <c r="DN199" s="12" t="s">
        <v>2227</v>
      </c>
      <c r="DO199" s="12">
        <v>0</v>
      </c>
      <c r="DP199" s="12"/>
      <c r="DQ199" s="12">
        <v>0</v>
      </c>
      <c r="DR199" s="5"/>
      <c r="DS199" s="5">
        <v>0</v>
      </c>
      <c r="DT199" s="5"/>
      <c r="DV199" s="5">
        <f t="shared" si="9"/>
        <v>0</v>
      </c>
      <c r="DW199" s="5">
        <f t="shared" si="10"/>
        <v>0</v>
      </c>
      <c r="DX199" s="363"/>
    </row>
    <row r="200" spans="1:128" s="9" customFormat="1" ht="30" hidden="1" customHeight="1" x14ac:dyDescent="0.25">
      <c r="A200" s="12">
        <f>IF(C200="","",SUBTOTAL(3,$D$24:D200))</f>
        <v>22</v>
      </c>
      <c r="B200" s="12">
        <f>COUNTIF($E$24:E200,E200)</f>
        <v>17</v>
      </c>
      <c r="C200" s="316" t="s">
        <v>122</v>
      </c>
      <c r="D200" s="12" t="str">
        <f>VLOOKUP(C200,'[1]XET CUOI NAM'!$D$9:$E$332,2,0)</f>
        <v>01012020</v>
      </c>
      <c r="E200" s="12" t="s">
        <v>397</v>
      </c>
      <c r="F200" s="12" t="s">
        <v>378</v>
      </c>
      <c r="G200" s="49"/>
      <c r="H200" s="46"/>
      <c r="I200" s="46"/>
      <c r="J200" s="3"/>
      <c r="K200" s="46"/>
      <c r="L200" s="46"/>
      <c r="M200" s="49"/>
      <c r="N200" s="46"/>
      <c r="O200" s="46"/>
      <c r="P200" s="3"/>
      <c r="Q200" s="46"/>
      <c r="R200" s="46"/>
      <c r="S200" s="49"/>
      <c r="T200" s="46">
        <v>0</v>
      </c>
      <c r="U200" s="46"/>
      <c r="V200" s="46">
        <v>0</v>
      </c>
      <c r="W200" s="3"/>
      <c r="X200" s="46">
        <v>0</v>
      </c>
      <c r="Y200" s="46"/>
      <c r="Z200" s="49"/>
      <c r="AA200" s="46">
        <v>0</v>
      </c>
      <c r="AB200" s="46"/>
      <c r="AC200" s="46">
        <v>0</v>
      </c>
      <c r="AD200" s="3"/>
      <c r="AE200" s="46">
        <v>0</v>
      </c>
      <c r="AF200" s="46"/>
      <c r="AG200" s="49"/>
      <c r="AH200" s="46">
        <v>0</v>
      </c>
      <c r="AI200" s="46"/>
      <c r="AJ200" s="46">
        <v>0</v>
      </c>
      <c r="AK200" s="3"/>
      <c r="AL200" s="46">
        <v>0</v>
      </c>
      <c r="AM200" s="46"/>
      <c r="AN200" s="49"/>
      <c r="AO200" s="46">
        <v>0</v>
      </c>
      <c r="AP200" s="46"/>
      <c r="AQ200" s="46">
        <v>0</v>
      </c>
      <c r="AR200" s="3"/>
      <c r="AS200" s="46">
        <v>0</v>
      </c>
      <c r="AT200" s="46"/>
      <c r="AU200" s="49"/>
      <c r="AV200" s="46">
        <v>0</v>
      </c>
      <c r="AW200" s="46"/>
      <c r="AX200" s="46">
        <v>0</v>
      </c>
      <c r="AY200" s="3"/>
      <c r="AZ200" s="46">
        <v>0</v>
      </c>
      <c r="BA200" s="46"/>
      <c r="BB200" s="41"/>
      <c r="BC200" s="46">
        <v>0</v>
      </c>
      <c r="BD200" s="46"/>
      <c r="BE200" s="3" t="s">
        <v>682</v>
      </c>
      <c r="BF200" s="3"/>
      <c r="BG200" s="46"/>
      <c r="BH200" s="3"/>
      <c r="BI200" s="53"/>
      <c r="BJ200" s="46">
        <v>0</v>
      </c>
      <c r="BK200" s="46"/>
      <c r="BL200" s="3">
        <v>0</v>
      </c>
      <c r="BM200" s="3"/>
      <c r="BN200" s="46"/>
      <c r="BO200" s="3"/>
      <c r="BP200" s="33"/>
      <c r="BQ200" s="46">
        <v>0</v>
      </c>
      <c r="BR200" s="46"/>
      <c r="BS200" s="3">
        <v>0</v>
      </c>
      <c r="BT200" s="3"/>
      <c r="BU200" s="46"/>
      <c r="BV200" s="46"/>
      <c r="BW200" s="46"/>
      <c r="BX200" s="55"/>
      <c r="BY200" s="46">
        <v>0</v>
      </c>
      <c r="BZ200" s="46"/>
      <c r="CA200" s="3">
        <v>0</v>
      </c>
      <c r="CB200" s="46"/>
      <c r="CC200" s="46"/>
      <c r="CD200" s="46"/>
      <c r="CE200" s="46"/>
      <c r="CF200" s="55"/>
      <c r="CG200" s="46">
        <v>0</v>
      </c>
      <c r="CH200" s="46"/>
      <c r="CI200" s="3">
        <v>0</v>
      </c>
      <c r="CJ200" s="3"/>
      <c r="CK200" s="46"/>
      <c r="CL200" s="46"/>
      <c r="CM200" s="46"/>
      <c r="CN200" s="46"/>
      <c r="CO200" s="46" t="s">
        <v>371</v>
      </c>
      <c r="CP200" s="46"/>
      <c r="CQ200" s="46"/>
      <c r="CR200" s="3">
        <v>0</v>
      </c>
      <c r="CS200" s="46"/>
      <c r="CT200" s="46">
        <v>0</v>
      </c>
      <c r="CU200" s="3"/>
      <c r="CV200" s="12" t="s">
        <v>431</v>
      </c>
      <c r="CW200" s="12">
        <v>0</v>
      </c>
      <c r="CX200" s="12"/>
      <c r="CY200" s="3"/>
      <c r="CZ200" s="12">
        <v>0</v>
      </c>
      <c r="DA200" s="12">
        <v>0</v>
      </c>
      <c r="DB200" s="46"/>
      <c r="DC200" s="12">
        <v>0</v>
      </c>
      <c r="DD200" s="12">
        <v>0</v>
      </c>
      <c r="DE200" s="12" t="s">
        <v>431</v>
      </c>
      <c r="DF200" s="12"/>
      <c r="DG200" s="12"/>
      <c r="DH200" s="3"/>
      <c r="DI200" s="12"/>
      <c r="DJ200" s="12"/>
      <c r="DK200" s="46"/>
      <c r="DL200" s="46"/>
      <c r="DM200" s="46"/>
      <c r="DN200" s="12" t="s">
        <v>2227</v>
      </c>
      <c r="DO200" s="46" t="s">
        <v>2513</v>
      </c>
      <c r="DP200" s="46"/>
      <c r="DQ200" s="12" t="s">
        <v>2227</v>
      </c>
      <c r="DR200" s="17" t="s">
        <v>2118</v>
      </c>
      <c r="DS200" s="5">
        <v>0</v>
      </c>
      <c r="DT200" s="5"/>
      <c r="DV200" s="5">
        <f t="shared" si="9"/>
        <v>0</v>
      </c>
      <c r="DW200" s="5">
        <f t="shared" si="10"/>
        <v>1</v>
      </c>
      <c r="DX200" s="363"/>
    </row>
    <row r="201" spans="1:128" s="9" customFormat="1" ht="30" hidden="1" customHeight="1" x14ac:dyDescent="0.25">
      <c r="A201" s="12">
        <f>ROW()-23</f>
        <v>178</v>
      </c>
      <c r="B201" s="12">
        <f>COUNTIF($E$24:E201,E201)</f>
        <v>18</v>
      </c>
      <c r="C201" s="17" t="s">
        <v>123</v>
      </c>
      <c r="D201" s="12" t="str">
        <f>VLOOKUP(C201,'[1]XET CUOI NAM'!$D$9:$E$332,2,0)</f>
        <v>01012021</v>
      </c>
      <c r="E201" s="12" t="s">
        <v>397</v>
      </c>
      <c r="F201" s="12" t="s">
        <v>378</v>
      </c>
      <c r="G201" s="49"/>
      <c r="H201" s="46"/>
      <c r="I201" s="46"/>
      <c r="J201" s="3"/>
      <c r="K201" s="46"/>
      <c r="L201" s="46"/>
      <c r="M201" s="49"/>
      <c r="N201" s="46"/>
      <c r="O201" s="46"/>
      <c r="P201" s="3"/>
      <c r="Q201" s="46"/>
      <c r="R201" s="46"/>
      <c r="S201" s="49"/>
      <c r="T201" s="46">
        <v>0</v>
      </c>
      <c r="U201" s="46"/>
      <c r="V201" s="46">
        <v>0</v>
      </c>
      <c r="W201" s="3"/>
      <c r="X201" s="46">
        <v>0</v>
      </c>
      <c r="Y201" s="46"/>
      <c r="Z201" s="49"/>
      <c r="AA201" s="46">
        <v>0</v>
      </c>
      <c r="AB201" s="46"/>
      <c r="AC201" s="46">
        <v>0</v>
      </c>
      <c r="AD201" s="3"/>
      <c r="AE201" s="46">
        <v>0</v>
      </c>
      <c r="AF201" s="46"/>
      <c r="AG201" s="49"/>
      <c r="AH201" s="46">
        <v>0</v>
      </c>
      <c r="AI201" s="46"/>
      <c r="AJ201" s="46">
        <v>0</v>
      </c>
      <c r="AK201" s="3"/>
      <c r="AL201" s="46">
        <v>0</v>
      </c>
      <c r="AM201" s="46"/>
      <c r="AN201" s="49"/>
      <c r="AO201" s="46">
        <v>0</v>
      </c>
      <c r="AP201" s="46"/>
      <c r="AQ201" s="46">
        <v>0</v>
      </c>
      <c r="AR201" s="3"/>
      <c r="AS201" s="46">
        <v>0</v>
      </c>
      <c r="AT201" s="46"/>
      <c r="AU201" s="49"/>
      <c r="AV201" s="46">
        <v>0</v>
      </c>
      <c r="AW201" s="46"/>
      <c r="AX201" s="46">
        <v>0</v>
      </c>
      <c r="AY201" s="3"/>
      <c r="AZ201" s="46">
        <v>0</v>
      </c>
      <c r="BA201" s="46"/>
      <c r="BB201" s="41"/>
      <c r="BC201" s="46">
        <v>0</v>
      </c>
      <c r="BD201" s="46"/>
      <c r="BE201" s="3" t="s">
        <v>683</v>
      </c>
      <c r="BF201" s="3"/>
      <c r="BG201" s="46"/>
      <c r="BH201" s="3"/>
      <c r="BI201" s="53"/>
      <c r="BJ201" s="46">
        <v>0</v>
      </c>
      <c r="BK201" s="46"/>
      <c r="BL201" s="3">
        <v>0</v>
      </c>
      <c r="BM201" s="3"/>
      <c r="BN201" s="46"/>
      <c r="BO201" s="3"/>
      <c r="BP201" s="33"/>
      <c r="BQ201" s="46">
        <v>0</v>
      </c>
      <c r="BR201" s="46"/>
      <c r="BS201" s="3">
        <v>0</v>
      </c>
      <c r="BT201" s="3"/>
      <c r="BU201" s="46"/>
      <c r="BV201" s="46"/>
      <c r="BW201" s="46"/>
      <c r="BX201" s="15"/>
      <c r="BY201" s="46">
        <v>0</v>
      </c>
      <c r="BZ201" s="46"/>
      <c r="CA201" s="3">
        <v>0</v>
      </c>
      <c r="CB201" s="46"/>
      <c r="CC201" s="46"/>
      <c r="CD201" s="46"/>
      <c r="CE201" s="46"/>
      <c r="CF201" s="15"/>
      <c r="CG201" s="46">
        <v>0</v>
      </c>
      <c r="CH201" s="46"/>
      <c r="CI201" s="3">
        <v>0</v>
      </c>
      <c r="CJ201" s="3"/>
      <c r="CK201" s="46"/>
      <c r="CL201" s="46"/>
      <c r="CM201" s="46"/>
      <c r="CN201" s="46"/>
      <c r="CO201" s="46" t="s">
        <v>431</v>
      </c>
      <c r="CP201" s="46"/>
      <c r="CQ201" s="46"/>
      <c r="CR201" s="3">
        <v>0</v>
      </c>
      <c r="CS201" s="46"/>
      <c r="CT201" s="46">
        <v>0</v>
      </c>
      <c r="CU201" s="3"/>
      <c r="CV201" s="12" t="s">
        <v>431</v>
      </c>
      <c r="CW201" s="12">
        <v>0</v>
      </c>
      <c r="CX201" s="12"/>
      <c r="CY201" s="3"/>
      <c r="CZ201" s="12">
        <v>0</v>
      </c>
      <c r="DA201" s="12">
        <v>0</v>
      </c>
      <c r="DB201" s="46"/>
      <c r="DC201" s="12">
        <v>0</v>
      </c>
      <c r="DD201" s="12">
        <v>0</v>
      </c>
      <c r="DE201" s="12" t="s">
        <v>431</v>
      </c>
      <c r="DF201" s="12"/>
      <c r="DG201" s="12"/>
      <c r="DH201" s="3"/>
      <c r="DI201" s="12"/>
      <c r="DJ201" s="12"/>
      <c r="DK201" s="46"/>
      <c r="DL201" s="46"/>
      <c r="DM201" s="46"/>
      <c r="DN201" s="12" t="s">
        <v>2227</v>
      </c>
      <c r="DO201" s="12">
        <v>0</v>
      </c>
      <c r="DP201" s="12"/>
      <c r="DQ201" s="12">
        <v>0</v>
      </c>
      <c r="DR201" s="5"/>
      <c r="DS201" s="5">
        <v>0</v>
      </c>
      <c r="DT201" s="5"/>
      <c r="DV201" s="5">
        <f t="shared" si="9"/>
        <v>0</v>
      </c>
      <c r="DW201" s="5">
        <f t="shared" si="10"/>
        <v>0</v>
      </c>
      <c r="DX201" s="363"/>
    </row>
    <row r="202" spans="1:128" s="9" customFormat="1" ht="30" hidden="1" customHeight="1" x14ac:dyDescent="0.25">
      <c r="A202" s="12">
        <f>ROW()-23</f>
        <v>179</v>
      </c>
      <c r="B202" s="12">
        <f>COUNTIF($E$24:E202,E202)</f>
        <v>19</v>
      </c>
      <c r="C202" s="17" t="s">
        <v>124</v>
      </c>
      <c r="D202" s="12" t="str">
        <f>VLOOKUP(C202,'[1]XET CUOI NAM'!$D$9:$E$332,2,0)</f>
        <v>01012011</v>
      </c>
      <c r="E202" s="12" t="s">
        <v>397</v>
      </c>
      <c r="F202" s="12" t="s">
        <v>378</v>
      </c>
      <c r="G202" s="49"/>
      <c r="H202" s="46"/>
      <c r="I202" s="46"/>
      <c r="J202" s="3"/>
      <c r="K202" s="46"/>
      <c r="L202" s="46"/>
      <c r="M202" s="49"/>
      <c r="N202" s="46"/>
      <c r="O202" s="46"/>
      <c r="P202" s="3"/>
      <c r="Q202" s="46"/>
      <c r="R202" s="46"/>
      <c r="S202" s="49"/>
      <c r="T202" s="46">
        <v>0</v>
      </c>
      <c r="U202" s="46"/>
      <c r="V202" s="46">
        <v>0</v>
      </c>
      <c r="W202" s="3"/>
      <c r="X202" s="46">
        <v>0</v>
      </c>
      <c r="Y202" s="46"/>
      <c r="Z202" s="49"/>
      <c r="AA202" s="46">
        <v>0</v>
      </c>
      <c r="AB202" s="46"/>
      <c r="AC202" s="46">
        <v>0</v>
      </c>
      <c r="AD202" s="3"/>
      <c r="AE202" s="46">
        <v>0</v>
      </c>
      <c r="AF202" s="46"/>
      <c r="AG202" s="49"/>
      <c r="AH202" s="46">
        <v>0</v>
      </c>
      <c r="AI202" s="46"/>
      <c r="AJ202" s="46">
        <v>0</v>
      </c>
      <c r="AK202" s="3"/>
      <c r="AL202" s="46">
        <v>0</v>
      </c>
      <c r="AM202" s="46"/>
      <c r="AN202" s="49"/>
      <c r="AO202" s="46">
        <v>0</v>
      </c>
      <c r="AP202" s="46"/>
      <c r="AQ202" s="46">
        <v>0</v>
      </c>
      <c r="AR202" s="3"/>
      <c r="AS202" s="46">
        <v>0</v>
      </c>
      <c r="AT202" s="46"/>
      <c r="AU202" s="49"/>
      <c r="AV202" s="46">
        <v>0</v>
      </c>
      <c r="AW202" s="46"/>
      <c r="AX202" s="46">
        <v>0</v>
      </c>
      <c r="AY202" s="3"/>
      <c r="AZ202" s="46">
        <v>0</v>
      </c>
      <c r="BA202" s="46"/>
      <c r="BB202" s="41"/>
      <c r="BC202" s="46">
        <v>0</v>
      </c>
      <c r="BD202" s="46"/>
      <c r="BE202" s="3" t="s">
        <v>684</v>
      </c>
      <c r="BF202" s="3"/>
      <c r="BG202" s="46"/>
      <c r="BH202" s="3"/>
      <c r="BI202" s="53"/>
      <c r="BJ202" s="46">
        <v>0</v>
      </c>
      <c r="BK202" s="46"/>
      <c r="BL202" s="3">
        <v>0</v>
      </c>
      <c r="BM202" s="3"/>
      <c r="BN202" s="46"/>
      <c r="BO202" s="3"/>
      <c r="BP202" s="33"/>
      <c r="BQ202" s="46">
        <v>0</v>
      </c>
      <c r="BR202" s="46"/>
      <c r="BS202" s="3">
        <v>0</v>
      </c>
      <c r="BT202" s="3"/>
      <c r="BU202" s="46"/>
      <c r="BV202" s="46"/>
      <c r="BW202" s="46"/>
      <c r="BX202" s="15"/>
      <c r="BY202" s="46">
        <v>0</v>
      </c>
      <c r="BZ202" s="46"/>
      <c r="CA202" s="3">
        <v>0</v>
      </c>
      <c r="CB202" s="46"/>
      <c r="CC202" s="46"/>
      <c r="CD202" s="46"/>
      <c r="CE202" s="46"/>
      <c r="CF202" s="15"/>
      <c r="CG202" s="46">
        <v>0</v>
      </c>
      <c r="CH202" s="46"/>
      <c r="CI202" s="3">
        <v>0</v>
      </c>
      <c r="CJ202" s="3"/>
      <c r="CK202" s="46"/>
      <c r="CL202" s="46"/>
      <c r="CM202" s="46"/>
      <c r="CN202" s="46" t="s">
        <v>315</v>
      </c>
      <c r="CO202" s="46" t="s">
        <v>371</v>
      </c>
      <c r="CP202" s="46"/>
      <c r="CQ202" s="46"/>
      <c r="CR202" s="3">
        <v>0</v>
      </c>
      <c r="CS202" s="46"/>
      <c r="CT202" s="46">
        <v>0</v>
      </c>
      <c r="CU202" s="3"/>
      <c r="CV202" s="12" t="s">
        <v>431</v>
      </c>
      <c r="CW202" s="12">
        <v>0</v>
      </c>
      <c r="CX202" s="12"/>
      <c r="CY202" s="3"/>
      <c r="CZ202" s="12">
        <v>0</v>
      </c>
      <c r="DA202" s="12">
        <v>0</v>
      </c>
      <c r="DB202" s="46"/>
      <c r="DC202" s="12">
        <v>0</v>
      </c>
      <c r="DD202" s="12">
        <v>0</v>
      </c>
      <c r="DE202" s="12" t="s">
        <v>431</v>
      </c>
      <c r="DF202" s="12"/>
      <c r="DG202" s="12"/>
      <c r="DH202" s="3"/>
      <c r="DI202" s="12"/>
      <c r="DJ202" s="12"/>
      <c r="DK202" s="46"/>
      <c r="DL202" s="46"/>
      <c r="DM202" s="46"/>
      <c r="DN202" s="12" t="s">
        <v>2227</v>
      </c>
      <c r="DO202" s="12">
        <v>0</v>
      </c>
      <c r="DP202" s="12"/>
      <c r="DQ202" s="12">
        <v>0</v>
      </c>
      <c r="DR202" s="5"/>
      <c r="DS202" s="5">
        <v>0</v>
      </c>
      <c r="DT202" s="5"/>
      <c r="DV202" s="5">
        <f t="shared" si="9"/>
        <v>0</v>
      </c>
      <c r="DW202" s="5">
        <f t="shared" si="10"/>
        <v>0</v>
      </c>
      <c r="DX202" s="363"/>
    </row>
    <row r="203" spans="1:128" s="9" customFormat="1" ht="30" hidden="1" customHeight="1" x14ac:dyDescent="0.25">
      <c r="A203" s="12">
        <f>ROW()-23</f>
        <v>180</v>
      </c>
      <c r="B203" s="12">
        <f>COUNTIF($E$24:E203,E203)</f>
        <v>20</v>
      </c>
      <c r="C203" s="17" t="s">
        <v>125</v>
      </c>
      <c r="D203" s="12" t="str">
        <f>VLOOKUP(C203,'[1]XET CUOI NAM'!$D$9:$E$332,2,0)</f>
        <v>01017002</v>
      </c>
      <c r="E203" s="12" t="s">
        <v>397</v>
      </c>
      <c r="F203" s="12" t="s">
        <v>378</v>
      </c>
      <c r="G203" s="49"/>
      <c r="H203" s="46"/>
      <c r="I203" s="46"/>
      <c r="J203" s="3"/>
      <c r="K203" s="46"/>
      <c r="L203" s="46"/>
      <c r="M203" s="49"/>
      <c r="N203" s="46"/>
      <c r="O203" s="46"/>
      <c r="P203" s="3"/>
      <c r="Q203" s="46"/>
      <c r="R203" s="46"/>
      <c r="S203" s="49"/>
      <c r="T203" s="46">
        <v>0</v>
      </c>
      <c r="U203" s="46"/>
      <c r="V203" s="46">
        <v>0</v>
      </c>
      <c r="W203" s="3"/>
      <c r="X203" s="46">
        <v>0</v>
      </c>
      <c r="Y203" s="46"/>
      <c r="Z203" s="49"/>
      <c r="AA203" s="46">
        <v>0</v>
      </c>
      <c r="AB203" s="46"/>
      <c r="AC203" s="46">
        <v>0</v>
      </c>
      <c r="AD203" s="3"/>
      <c r="AE203" s="46">
        <v>0</v>
      </c>
      <c r="AF203" s="46"/>
      <c r="AG203" s="49"/>
      <c r="AH203" s="46" t="s">
        <v>2513</v>
      </c>
      <c r="AI203" s="46"/>
      <c r="AJ203" s="46" t="s">
        <v>2306</v>
      </c>
      <c r="AK203" s="3"/>
      <c r="AL203" s="46">
        <v>0</v>
      </c>
      <c r="AM203" s="46"/>
      <c r="AN203" s="49"/>
      <c r="AO203" s="46" t="s">
        <v>2513</v>
      </c>
      <c r="AP203" s="46"/>
      <c r="AQ203" s="46" t="s">
        <v>2387</v>
      </c>
      <c r="AR203" s="3"/>
      <c r="AS203" s="46" t="s">
        <v>2514</v>
      </c>
      <c r="AT203" s="46"/>
      <c r="AU203" s="49"/>
      <c r="AV203" s="46">
        <v>0</v>
      </c>
      <c r="AW203" s="46"/>
      <c r="AX203" s="46" t="s">
        <v>2388</v>
      </c>
      <c r="AY203" s="3"/>
      <c r="AZ203" s="46">
        <v>0</v>
      </c>
      <c r="BA203" s="46"/>
      <c r="BB203" s="41"/>
      <c r="BC203" s="46">
        <v>0</v>
      </c>
      <c r="BD203" s="46"/>
      <c r="BE203" s="3" t="s">
        <v>685</v>
      </c>
      <c r="BF203" s="3"/>
      <c r="BG203" s="46"/>
      <c r="BH203" s="3"/>
      <c r="BI203" s="53"/>
      <c r="BJ203" s="46">
        <v>0</v>
      </c>
      <c r="BK203" s="46"/>
      <c r="BL203" s="3">
        <v>0</v>
      </c>
      <c r="BM203" s="3"/>
      <c r="BN203" s="46"/>
      <c r="BO203" s="3"/>
      <c r="BP203" s="33"/>
      <c r="BQ203" s="46">
        <v>0</v>
      </c>
      <c r="BR203" s="46"/>
      <c r="BS203" s="3">
        <v>0</v>
      </c>
      <c r="BT203" s="3"/>
      <c r="BU203" s="46"/>
      <c r="BV203" s="46"/>
      <c r="BW203" s="46"/>
      <c r="BX203" s="15"/>
      <c r="BY203" s="46">
        <v>0</v>
      </c>
      <c r="BZ203" s="46"/>
      <c r="CA203" s="3">
        <v>0</v>
      </c>
      <c r="CB203" s="46"/>
      <c r="CC203" s="46"/>
      <c r="CD203" s="46"/>
      <c r="CE203" s="46"/>
      <c r="CF203" s="15"/>
      <c r="CG203" s="46">
        <v>0</v>
      </c>
      <c r="CH203" s="46"/>
      <c r="CI203" s="3">
        <v>0</v>
      </c>
      <c r="CJ203" s="3"/>
      <c r="CK203" s="46"/>
      <c r="CL203" s="46"/>
      <c r="CM203" s="46"/>
      <c r="CN203" s="46"/>
      <c r="CO203" s="46" t="s">
        <v>371</v>
      </c>
      <c r="CP203" s="46"/>
      <c r="CQ203" s="46"/>
      <c r="CR203" s="3">
        <v>0</v>
      </c>
      <c r="CS203" s="46"/>
      <c r="CT203" s="46">
        <v>0</v>
      </c>
      <c r="CU203" s="3"/>
      <c r="CV203" s="12" t="s">
        <v>431</v>
      </c>
      <c r="CW203" s="12">
        <v>0</v>
      </c>
      <c r="CX203" s="12"/>
      <c r="CY203" s="3"/>
      <c r="CZ203" s="12">
        <v>0</v>
      </c>
      <c r="DA203" s="12">
        <v>0</v>
      </c>
      <c r="DB203" s="46"/>
      <c r="DC203" s="12">
        <v>0</v>
      </c>
      <c r="DD203" s="12">
        <v>0</v>
      </c>
      <c r="DE203" s="12" t="s">
        <v>431</v>
      </c>
      <c r="DF203" s="12"/>
      <c r="DG203" s="12"/>
      <c r="DH203" s="3"/>
      <c r="DI203" s="12"/>
      <c r="DJ203" s="12"/>
      <c r="DK203" s="46"/>
      <c r="DL203" s="46"/>
      <c r="DM203" s="46"/>
      <c r="DN203" s="12" t="s">
        <v>2227</v>
      </c>
      <c r="DO203" s="12">
        <v>0</v>
      </c>
      <c r="DP203" s="12"/>
      <c r="DQ203" s="12">
        <v>0</v>
      </c>
      <c r="DR203" s="5"/>
      <c r="DS203" s="5">
        <v>0</v>
      </c>
      <c r="DT203" s="5"/>
      <c r="DV203" s="5">
        <f t="shared" si="9"/>
        <v>1</v>
      </c>
      <c r="DW203" s="5">
        <f t="shared" si="10"/>
        <v>2</v>
      </c>
      <c r="DX203" s="363"/>
    </row>
    <row r="204" spans="1:128" s="133" customFormat="1" ht="30" hidden="1" customHeight="1" x14ac:dyDescent="0.25">
      <c r="A204" s="12">
        <f>ROW()-23</f>
        <v>181</v>
      </c>
      <c r="B204" s="12">
        <f>COUNTIF($E$24:E204,E204)</f>
        <v>21</v>
      </c>
      <c r="C204" s="17" t="s">
        <v>126</v>
      </c>
      <c r="D204" s="12" t="str">
        <f>VLOOKUP(C204,'[1]XET CUOI NAM'!$D$9:$E$332,2,0)</f>
        <v>01012028</v>
      </c>
      <c r="E204" s="12" t="s">
        <v>397</v>
      </c>
      <c r="F204" s="12" t="s">
        <v>378</v>
      </c>
      <c r="G204" s="49"/>
      <c r="H204" s="46"/>
      <c r="I204" s="46"/>
      <c r="J204" s="3"/>
      <c r="K204" s="46"/>
      <c r="L204" s="46"/>
      <c r="M204" s="49"/>
      <c r="N204" s="46"/>
      <c r="O204" s="46"/>
      <c r="P204" s="3"/>
      <c r="Q204" s="46"/>
      <c r="R204" s="46"/>
      <c r="S204" s="49"/>
      <c r="T204" s="46">
        <v>0</v>
      </c>
      <c r="U204" s="46"/>
      <c r="V204" s="46">
        <v>0</v>
      </c>
      <c r="W204" s="3"/>
      <c r="X204" s="46">
        <v>0</v>
      </c>
      <c r="Y204" s="46"/>
      <c r="Z204" s="49"/>
      <c r="AA204" s="46">
        <v>0</v>
      </c>
      <c r="AB204" s="46"/>
      <c r="AC204" s="46">
        <v>0</v>
      </c>
      <c r="AD204" s="3"/>
      <c r="AE204" s="46">
        <v>0</v>
      </c>
      <c r="AF204" s="46"/>
      <c r="AG204" s="49"/>
      <c r="AH204" s="46">
        <v>0</v>
      </c>
      <c r="AI204" s="46"/>
      <c r="AJ204" s="46">
        <v>0</v>
      </c>
      <c r="AK204" s="3"/>
      <c r="AL204" s="46">
        <v>0</v>
      </c>
      <c r="AM204" s="46"/>
      <c r="AN204" s="49"/>
      <c r="AO204" s="46">
        <v>0</v>
      </c>
      <c r="AP204" s="46"/>
      <c r="AQ204" s="46">
        <v>0</v>
      </c>
      <c r="AR204" s="3"/>
      <c r="AS204" s="46">
        <v>0</v>
      </c>
      <c r="AT204" s="46"/>
      <c r="AU204" s="49"/>
      <c r="AV204" s="46">
        <v>0</v>
      </c>
      <c r="AW204" s="46"/>
      <c r="AX204" s="46">
        <v>0</v>
      </c>
      <c r="AY204" s="3"/>
      <c r="AZ204" s="46">
        <v>0</v>
      </c>
      <c r="BA204" s="46"/>
      <c r="BB204" s="41"/>
      <c r="BC204" s="46">
        <v>0</v>
      </c>
      <c r="BD204" s="46"/>
      <c r="BE204" s="3" t="s">
        <v>686</v>
      </c>
      <c r="BF204" s="3"/>
      <c r="BG204" s="46"/>
      <c r="BH204" s="3"/>
      <c r="BI204" s="53"/>
      <c r="BJ204" s="46">
        <v>0</v>
      </c>
      <c r="BK204" s="46"/>
      <c r="BL204" s="3">
        <v>0</v>
      </c>
      <c r="BM204" s="3"/>
      <c r="BN204" s="46"/>
      <c r="BO204" s="3"/>
      <c r="BP204" s="33"/>
      <c r="BQ204" s="46">
        <v>0</v>
      </c>
      <c r="BR204" s="46"/>
      <c r="BS204" s="3">
        <v>0</v>
      </c>
      <c r="BT204" s="3"/>
      <c r="BU204" s="46"/>
      <c r="BV204" s="46"/>
      <c r="BW204" s="46"/>
      <c r="BX204" s="15"/>
      <c r="BY204" s="46">
        <v>0</v>
      </c>
      <c r="BZ204" s="46"/>
      <c r="CA204" s="3">
        <v>0</v>
      </c>
      <c r="CB204" s="46"/>
      <c r="CC204" s="46"/>
      <c r="CD204" s="46"/>
      <c r="CE204" s="46"/>
      <c r="CF204" s="15"/>
      <c r="CG204" s="46">
        <v>0</v>
      </c>
      <c r="CH204" s="46">
        <v>0</v>
      </c>
      <c r="CI204" s="3" t="s">
        <v>1161</v>
      </c>
      <c r="CJ204" s="3"/>
      <c r="CK204" s="46"/>
      <c r="CL204" s="46"/>
      <c r="CM204" s="46"/>
      <c r="CN204" s="46"/>
      <c r="CO204" s="46" t="s">
        <v>371</v>
      </c>
      <c r="CP204" s="46"/>
      <c r="CQ204" s="46"/>
      <c r="CR204" s="3">
        <v>0</v>
      </c>
      <c r="CS204" s="46"/>
      <c r="CT204" s="46">
        <v>0</v>
      </c>
      <c r="CU204" s="3"/>
      <c r="CV204" s="12" t="s">
        <v>431</v>
      </c>
      <c r="CW204" s="12">
        <v>0</v>
      </c>
      <c r="CX204" s="12"/>
      <c r="CY204" s="3"/>
      <c r="CZ204" s="12">
        <v>0</v>
      </c>
      <c r="DA204" s="12">
        <v>0</v>
      </c>
      <c r="DB204" s="46"/>
      <c r="DC204" s="12">
        <v>0</v>
      </c>
      <c r="DD204" s="12">
        <v>0</v>
      </c>
      <c r="DE204" s="12" t="s">
        <v>431</v>
      </c>
      <c r="DF204" s="12"/>
      <c r="DG204" s="12"/>
      <c r="DH204" s="3"/>
      <c r="DI204" s="12"/>
      <c r="DJ204" s="12"/>
      <c r="DK204" s="46"/>
      <c r="DL204" s="46"/>
      <c r="DM204" s="46"/>
      <c r="DN204" s="12" t="s">
        <v>2227</v>
      </c>
      <c r="DO204" s="12">
        <v>0</v>
      </c>
      <c r="DP204" s="12"/>
      <c r="DQ204" s="12">
        <v>0</v>
      </c>
      <c r="DR204" s="5"/>
      <c r="DS204" s="5">
        <v>0</v>
      </c>
      <c r="DT204" s="346"/>
      <c r="DV204" s="5">
        <f t="shared" si="9"/>
        <v>0</v>
      </c>
      <c r="DW204" s="5">
        <f t="shared" si="10"/>
        <v>0</v>
      </c>
      <c r="DX204" s="362"/>
    </row>
    <row r="205" spans="1:128" s="133" customFormat="1" ht="30" hidden="1" customHeight="1" x14ac:dyDescent="0.25">
      <c r="A205" s="12">
        <f>IF(C205="","",SUBTOTAL(3,$D$24:D205))</f>
        <v>22</v>
      </c>
      <c r="B205" s="12">
        <f>COUNTIF($E$24:E205,E205)</f>
        <v>22</v>
      </c>
      <c r="C205" s="17" t="s">
        <v>127</v>
      </c>
      <c r="D205" s="12" t="str">
        <f>VLOOKUP(C205,'[1]XET CUOI NAM'!$D$9:$E$332,2,0)</f>
        <v>01012032</v>
      </c>
      <c r="E205" s="12" t="s">
        <v>397</v>
      </c>
      <c r="F205" s="12" t="s">
        <v>378</v>
      </c>
      <c r="G205" s="49"/>
      <c r="H205" s="46"/>
      <c r="I205" s="46"/>
      <c r="J205" s="3"/>
      <c r="K205" s="46"/>
      <c r="L205" s="46"/>
      <c r="M205" s="49"/>
      <c r="N205" s="46"/>
      <c r="O205" s="46"/>
      <c r="P205" s="3"/>
      <c r="Q205" s="46"/>
      <c r="R205" s="46"/>
      <c r="S205" s="49"/>
      <c r="T205" s="46">
        <v>0</v>
      </c>
      <c r="U205" s="46"/>
      <c r="V205" s="46">
        <v>0</v>
      </c>
      <c r="W205" s="3"/>
      <c r="X205" s="46">
        <v>0</v>
      </c>
      <c r="Y205" s="46"/>
      <c r="Z205" s="49"/>
      <c r="AA205" s="46">
        <v>0</v>
      </c>
      <c r="AB205" s="46"/>
      <c r="AC205" s="46">
        <v>0</v>
      </c>
      <c r="AD205" s="3"/>
      <c r="AE205" s="46">
        <v>0</v>
      </c>
      <c r="AF205" s="46"/>
      <c r="AG205" s="49"/>
      <c r="AH205" s="46">
        <v>0</v>
      </c>
      <c r="AI205" s="46"/>
      <c r="AJ205" s="46">
        <v>0</v>
      </c>
      <c r="AK205" s="3"/>
      <c r="AL205" s="46">
        <v>0</v>
      </c>
      <c r="AM205" s="46"/>
      <c r="AN205" s="49"/>
      <c r="AO205" s="46">
        <v>0</v>
      </c>
      <c r="AP205" s="46"/>
      <c r="AQ205" s="46">
        <v>0</v>
      </c>
      <c r="AR205" s="3"/>
      <c r="AS205" s="46">
        <v>0</v>
      </c>
      <c r="AT205" s="46"/>
      <c r="AU205" s="49"/>
      <c r="AV205" s="46">
        <v>0</v>
      </c>
      <c r="AW205" s="46"/>
      <c r="AX205" s="46">
        <v>0</v>
      </c>
      <c r="AY205" s="3"/>
      <c r="AZ205" s="46">
        <v>0</v>
      </c>
      <c r="BA205" s="46"/>
      <c r="BB205" s="41"/>
      <c r="BC205" s="46">
        <v>0</v>
      </c>
      <c r="BD205" s="46"/>
      <c r="BE205" s="3">
        <v>0</v>
      </c>
      <c r="BF205" s="3"/>
      <c r="BG205" s="46"/>
      <c r="BH205" s="3"/>
      <c r="BI205" s="53"/>
      <c r="BJ205" s="46">
        <v>0</v>
      </c>
      <c r="BK205" s="46"/>
      <c r="BL205" s="3">
        <v>0</v>
      </c>
      <c r="BM205" s="3"/>
      <c r="BN205" s="46"/>
      <c r="BO205" s="3"/>
      <c r="BP205" s="33"/>
      <c r="BQ205" s="46">
        <v>0</v>
      </c>
      <c r="BR205" s="46"/>
      <c r="BS205" s="3">
        <v>0</v>
      </c>
      <c r="BT205" s="3"/>
      <c r="BU205" s="46"/>
      <c r="BV205" s="46"/>
      <c r="BW205" s="46"/>
      <c r="BX205" s="15"/>
      <c r="BY205" s="46">
        <v>0</v>
      </c>
      <c r="BZ205" s="46"/>
      <c r="CA205" s="3">
        <v>0</v>
      </c>
      <c r="CB205" s="46"/>
      <c r="CC205" s="46"/>
      <c r="CD205" s="46"/>
      <c r="CE205" s="46"/>
      <c r="CF205" s="15"/>
      <c r="CG205" s="46">
        <v>0</v>
      </c>
      <c r="CH205" s="46"/>
      <c r="CI205" s="3">
        <v>0</v>
      </c>
      <c r="CJ205" s="3"/>
      <c r="CK205" s="46"/>
      <c r="CL205" s="46"/>
      <c r="CM205" s="46"/>
      <c r="CN205" s="46"/>
      <c r="CO205" s="46" t="s">
        <v>371</v>
      </c>
      <c r="CP205" s="46"/>
      <c r="CQ205" s="46"/>
      <c r="CR205" s="3" t="s">
        <v>1317</v>
      </c>
      <c r="CS205" s="46"/>
      <c r="CT205" s="46">
        <v>0</v>
      </c>
      <c r="CU205" s="3"/>
      <c r="CV205" s="12" t="s">
        <v>431</v>
      </c>
      <c r="CW205" s="12">
        <v>0</v>
      </c>
      <c r="CX205" s="12"/>
      <c r="CY205" s="3" t="s">
        <v>1490</v>
      </c>
      <c r="CZ205" s="12">
        <v>0</v>
      </c>
      <c r="DA205" s="12">
        <v>0</v>
      </c>
      <c r="DB205" s="46"/>
      <c r="DC205" s="12">
        <v>0</v>
      </c>
      <c r="DD205" s="12">
        <v>0</v>
      </c>
      <c r="DE205" s="12" t="s">
        <v>431</v>
      </c>
      <c r="DF205" s="12"/>
      <c r="DG205" s="12"/>
      <c r="DH205" s="3"/>
      <c r="DI205" s="12"/>
      <c r="DJ205" s="12"/>
      <c r="DK205" s="46"/>
      <c r="DL205" s="46"/>
      <c r="DM205" s="46"/>
      <c r="DN205" s="12" t="s">
        <v>2227</v>
      </c>
      <c r="DO205" s="12">
        <v>0</v>
      </c>
      <c r="DP205" s="12"/>
      <c r="DQ205" s="12"/>
      <c r="DR205" s="17" t="s">
        <v>2119</v>
      </c>
      <c r="DS205" s="5">
        <v>0</v>
      </c>
      <c r="DT205" s="346"/>
      <c r="DV205" s="5">
        <f t="shared" si="9"/>
        <v>0</v>
      </c>
      <c r="DW205" s="5">
        <f t="shared" si="10"/>
        <v>0</v>
      </c>
      <c r="DX205" s="362"/>
    </row>
    <row r="206" spans="1:128" s="16" customFormat="1" ht="30" hidden="1" customHeight="1" x14ac:dyDescent="0.25">
      <c r="A206" s="12">
        <f>ROW()-23</f>
        <v>183</v>
      </c>
      <c r="B206" s="12">
        <f>COUNTIF($E$24:E206,E206)</f>
        <v>23</v>
      </c>
      <c r="C206" s="17" t="s">
        <v>128</v>
      </c>
      <c r="D206" s="12" t="str">
        <f>VLOOKUP(C206,'[1]XET CUOI NAM'!$D$9:$E$332,2,0)</f>
        <v>01025017</v>
      </c>
      <c r="E206" s="12" t="s">
        <v>397</v>
      </c>
      <c r="F206" s="12" t="s">
        <v>378</v>
      </c>
      <c r="G206" s="49"/>
      <c r="H206" s="46"/>
      <c r="I206" s="46"/>
      <c r="J206" s="3"/>
      <c r="K206" s="46"/>
      <c r="L206" s="46"/>
      <c r="M206" s="49"/>
      <c r="N206" s="46"/>
      <c r="O206" s="46"/>
      <c r="P206" s="3"/>
      <c r="Q206" s="46"/>
      <c r="R206" s="46"/>
      <c r="S206" s="49"/>
      <c r="T206" s="46">
        <v>0</v>
      </c>
      <c r="U206" s="46"/>
      <c r="V206" s="46">
        <v>0</v>
      </c>
      <c r="W206" s="3"/>
      <c r="X206" s="46">
        <v>0</v>
      </c>
      <c r="Y206" s="46"/>
      <c r="Z206" s="49"/>
      <c r="AA206" s="46">
        <v>0</v>
      </c>
      <c r="AB206" s="46"/>
      <c r="AC206" s="46">
        <v>0</v>
      </c>
      <c r="AD206" s="3"/>
      <c r="AE206" s="46">
        <v>0</v>
      </c>
      <c r="AF206" s="46"/>
      <c r="AG206" s="49"/>
      <c r="AH206" s="46">
        <v>0</v>
      </c>
      <c r="AI206" s="46"/>
      <c r="AJ206" s="46">
        <v>0</v>
      </c>
      <c r="AK206" s="3"/>
      <c r="AL206" s="46">
        <v>0</v>
      </c>
      <c r="AM206" s="46"/>
      <c r="AN206" s="49"/>
      <c r="AO206" s="46">
        <v>0</v>
      </c>
      <c r="AP206" s="46"/>
      <c r="AQ206" s="46">
        <v>0</v>
      </c>
      <c r="AR206" s="3"/>
      <c r="AS206" s="46">
        <v>0</v>
      </c>
      <c r="AT206" s="46"/>
      <c r="AU206" s="49"/>
      <c r="AV206" s="46">
        <v>0</v>
      </c>
      <c r="AW206" s="46"/>
      <c r="AX206" s="46">
        <v>0</v>
      </c>
      <c r="AY206" s="3"/>
      <c r="AZ206" s="46">
        <v>0</v>
      </c>
      <c r="BA206" s="46"/>
      <c r="BB206" s="41"/>
      <c r="BC206" s="46">
        <v>0</v>
      </c>
      <c r="BD206" s="46"/>
      <c r="BE206" s="3">
        <v>0</v>
      </c>
      <c r="BF206" s="3"/>
      <c r="BG206" s="46"/>
      <c r="BH206" s="3"/>
      <c r="BI206" s="53"/>
      <c r="BJ206" s="46">
        <v>0</v>
      </c>
      <c r="BK206" s="46"/>
      <c r="BL206" s="3">
        <v>0</v>
      </c>
      <c r="BM206" s="3"/>
      <c r="BN206" s="46"/>
      <c r="BO206" s="3"/>
      <c r="BP206" s="33"/>
      <c r="BQ206" s="46">
        <v>0</v>
      </c>
      <c r="BR206" s="46"/>
      <c r="BS206" s="3">
        <v>0</v>
      </c>
      <c r="BT206" s="3"/>
      <c r="BU206" s="46"/>
      <c r="BV206" s="46"/>
      <c r="BW206" s="46"/>
      <c r="BX206" s="15"/>
      <c r="BY206" s="46">
        <v>0</v>
      </c>
      <c r="BZ206" s="46"/>
      <c r="CA206" s="3">
        <v>0</v>
      </c>
      <c r="CB206" s="46"/>
      <c r="CC206" s="46"/>
      <c r="CD206" s="46"/>
      <c r="CE206" s="46"/>
      <c r="CF206" s="15"/>
      <c r="CG206" s="46">
        <v>0</v>
      </c>
      <c r="CH206" s="46"/>
      <c r="CI206" s="3">
        <v>0</v>
      </c>
      <c r="CJ206" s="3"/>
      <c r="CK206" s="46"/>
      <c r="CL206" s="46"/>
      <c r="CM206" s="46"/>
      <c r="CN206" s="46"/>
      <c r="CO206" s="46" t="s">
        <v>371</v>
      </c>
      <c r="CP206" s="46"/>
      <c r="CQ206" s="46"/>
      <c r="CR206" s="3">
        <v>0</v>
      </c>
      <c r="CS206" s="46"/>
      <c r="CT206" s="46">
        <v>0</v>
      </c>
      <c r="CU206" s="3"/>
      <c r="CV206" s="12" t="s">
        <v>371</v>
      </c>
      <c r="CW206" s="12">
        <v>0</v>
      </c>
      <c r="CX206" s="12"/>
      <c r="CY206" s="3" t="s">
        <v>1491</v>
      </c>
      <c r="CZ206" s="12">
        <v>0</v>
      </c>
      <c r="DA206" s="12">
        <v>0</v>
      </c>
      <c r="DB206" s="46"/>
      <c r="DC206" s="12">
        <v>0</v>
      </c>
      <c r="DD206" s="12">
        <v>0</v>
      </c>
      <c r="DE206" s="12" t="s">
        <v>371</v>
      </c>
      <c r="DF206" s="12"/>
      <c r="DG206" s="12"/>
      <c r="DH206" s="3" t="s">
        <v>1685</v>
      </c>
      <c r="DI206" s="12"/>
      <c r="DJ206" s="12"/>
      <c r="DK206" s="46"/>
      <c r="DL206" s="46"/>
      <c r="DM206" s="46"/>
      <c r="DN206" s="12" t="s">
        <v>2227</v>
      </c>
      <c r="DO206" s="12" t="s">
        <v>2513</v>
      </c>
      <c r="DP206" s="12" t="s">
        <v>315</v>
      </c>
      <c r="DQ206" s="12">
        <v>0</v>
      </c>
      <c r="DR206" s="5"/>
      <c r="DS206" s="5">
        <v>0</v>
      </c>
      <c r="DT206" s="194"/>
      <c r="DV206" s="5">
        <f t="shared" si="9"/>
        <v>0</v>
      </c>
      <c r="DW206" s="5">
        <f t="shared" si="10"/>
        <v>1</v>
      </c>
      <c r="DX206" s="364"/>
    </row>
    <row r="207" spans="1:128" s="16" customFormat="1" ht="30" hidden="1" customHeight="1" x14ac:dyDescent="0.25">
      <c r="A207" s="12">
        <f>ROW()-23</f>
        <v>184</v>
      </c>
      <c r="B207" s="12">
        <f>COUNTIF($E$24:E207,E207)</f>
        <v>24</v>
      </c>
      <c r="C207" s="17" t="s">
        <v>129</v>
      </c>
      <c r="D207" s="12" t="str">
        <f>VLOOKUP(C207,'[1]XET CUOI NAM'!$D$9:$E$332,2,0)</f>
        <v>01006004</v>
      </c>
      <c r="E207" s="12" t="s">
        <v>397</v>
      </c>
      <c r="F207" s="12" t="s">
        <v>378</v>
      </c>
      <c r="G207" s="49"/>
      <c r="H207" s="46" t="s">
        <v>2513</v>
      </c>
      <c r="I207" s="46"/>
      <c r="J207" s="3"/>
      <c r="K207" s="46" t="s">
        <v>2514</v>
      </c>
      <c r="L207" s="46"/>
      <c r="M207" s="49"/>
      <c r="N207" s="46"/>
      <c r="O207" s="46"/>
      <c r="P207" s="3"/>
      <c r="Q207" s="46"/>
      <c r="R207" s="46"/>
      <c r="S207" s="49"/>
      <c r="T207" s="46">
        <v>0</v>
      </c>
      <c r="U207" s="46"/>
      <c r="V207" s="46">
        <v>0</v>
      </c>
      <c r="W207" s="3"/>
      <c r="X207" s="46">
        <v>0</v>
      </c>
      <c r="Y207" s="46"/>
      <c r="Z207" s="49"/>
      <c r="AA207" s="46">
        <v>0</v>
      </c>
      <c r="AB207" s="46"/>
      <c r="AC207" s="46" t="s">
        <v>2265</v>
      </c>
      <c r="AD207" s="3"/>
      <c r="AE207" s="46">
        <v>0</v>
      </c>
      <c r="AF207" s="46"/>
      <c r="AG207" s="49"/>
      <c r="AH207" s="46">
        <v>0</v>
      </c>
      <c r="AI207" s="46"/>
      <c r="AJ207" s="46">
        <v>0</v>
      </c>
      <c r="AK207" s="3"/>
      <c r="AL207" s="46">
        <v>0</v>
      </c>
      <c r="AM207" s="46"/>
      <c r="AN207" s="49"/>
      <c r="AO207" s="46">
        <v>0</v>
      </c>
      <c r="AP207" s="46"/>
      <c r="AQ207" s="46">
        <v>0</v>
      </c>
      <c r="AR207" s="3"/>
      <c r="AS207" s="46">
        <v>0</v>
      </c>
      <c r="AT207" s="46"/>
      <c r="AU207" s="49"/>
      <c r="AV207" s="46">
        <v>0</v>
      </c>
      <c r="AW207" s="46"/>
      <c r="AX207" s="46" t="s">
        <v>2389</v>
      </c>
      <c r="AY207" s="3"/>
      <c r="AZ207" s="46">
        <v>0</v>
      </c>
      <c r="BA207" s="46"/>
      <c r="BB207" s="41"/>
      <c r="BC207" s="46">
        <v>0</v>
      </c>
      <c r="BD207" s="46"/>
      <c r="BE207" s="3" t="s">
        <v>687</v>
      </c>
      <c r="BF207" s="3"/>
      <c r="BG207" s="46"/>
      <c r="BH207" s="3"/>
      <c r="BI207" s="53"/>
      <c r="BJ207" s="46">
        <v>0</v>
      </c>
      <c r="BK207" s="46"/>
      <c r="BL207" s="3">
        <v>0</v>
      </c>
      <c r="BM207" s="3"/>
      <c r="BN207" s="46"/>
      <c r="BO207" s="3"/>
      <c r="BP207" s="33"/>
      <c r="BQ207" s="46">
        <v>0</v>
      </c>
      <c r="BR207" s="46"/>
      <c r="BS207" s="3" t="s">
        <v>914</v>
      </c>
      <c r="BT207" s="3"/>
      <c r="BU207" s="46"/>
      <c r="BV207" s="46"/>
      <c r="BW207" s="46"/>
      <c r="BX207" s="15"/>
      <c r="BY207" s="46">
        <v>0</v>
      </c>
      <c r="BZ207" s="46"/>
      <c r="CA207" s="3" t="s">
        <v>1020</v>
      </c>
      <c r="CB207" s="46"/>
      <c r="CC207" s="46"/>
      <c r="CD207" s="46"/>
      <c r="CE207" s="46"/>
      <c r="CF207" s="15"/>
      <c r="CG207" s="46">
        <v>0</v>
      </c>
      <c r="CH207" s="46"/>
      <c r="CI207" s="3">
        <v>0</v>
      </c>
      <c r="CJ207" s="3"/>
      <c r="CK207" s="46"/>
      <c r="CL207" s="46"/>
      <c r="CM207" s="46"/>
      <c r="CN207" s="46"/>
      <c r="CO207" s="46" t="s">
        <v>431</v>
      </c>
      <c r="CP207" s="46"/>
      <c r="CQ207" s="46"/>
      <c r="CR207" s="3">
        <v>0</v>
      </c>
      <c r="CS207" s="46"/>
      <c r="CT207" s="46">
        <v>0</v>
      </c>
      <c r="CU207" s="3"/>
      <c r="CV207" s="12" t="s">
        <v>431</v>
      </c>
      <c r="CW207" s="12">
        <v>0</v>
      </c>
      <c r="CX207" s="12"/>
      <c r="CY207" s="3"/>
      <c r="CZ207" s="12">
        <v>0</v>
      </c>
      <c r="DA207" s="12">
        <v>0</v>
      </c>
      <c r="DB207" s="46"/>
      <c r="DC207" s="12">
        <v>0</v>
      </c>
      <c r="DD207" s="12">
        <v>0</v>
      </c>
      <c r="DE207" s="12" t="s">
        <v>431</v>
      </c>
      <c r="DF207" s="12"/>
      <c r="DG207" s="12"/>
      <c r="DH207" s="3"/>
      <c r="DI207" s="12"/>
      <c r="DJ207" s="12"/>
      <c r="DK207" s="46"/>
      <c r="DL207" s="46"/>
      <c r="DM207" s="46"/>
      <c r="DN207" s="12" t="s">
        <v>2227</v>
      </c>
      <c r="DO207" s="12">
        <v>0</v>
      </c>
      <c r="DP207" s="12"/>
      <c r="DQ207" s="12">
        <v>0</v>
      </c>
      <c r="DR207" s="5"/>
      <c r="DS207" s="5">
        <v>0</v>
      </c>
      <c r="DT207" s="194"/>
      <c r="DV207" s="5">
        <f t="shared" si="9"/>
        <v>1</v>
      </c>
      <c r="DW207" s="5">
        <f t="shared" si="10"/>
        <v>1</v>
      </c>
      <c r="DX207" s="364"/>
    </row>
    <row r="208" spans="1:128" s="16" customFormat="1" ht="30" hidden="1" customHeight="1" x14ac:dyDescent="0.25">
      <c r="A208" s="12">
        <f>IF(C208="","",SUBTOTAL(3,$D$24:D208))</f>
        <v>22</v>
      </c>
      <c r="B208" s="12">
        <f>COUNTIF($E$24:E208,E208)</f>
        <v>25</v>
      </c>
      <c r="C208" s="316" t="s">
        <v>130</v>
      </c>
      <c r="D208" s="12" t="str">
        <f>VLOOKUP(C208,'[1]XET CUOI NAM'!$D$9:$E$332,2,0)</f>
        <v>01013068</v>
      </c>
      <c r="E208" s="12" t="s">
        <v>397</v>
      </c>
      <c r="F208" s="12" t="s">
        <v>378</v>
      </c>
      <c r="G208" s="49"/>
      <c r="H208" s="46"/>
      <c r="I208" s="46"/>
      <c r="J208" s="3"/>
      <c r="K208" s="46"/>
      <c r="L208" s="46"/>
      <c r="M208" s="49"/>
      <c r="N208" s="46"/>
      <c r="O208" s="46"/>
      <c r="P208" s="3"/>
      <c r="Q208" s="46"/>
      <c r="R208" s="46"/>
      <c r="S208" s="49"/>
      <c r="T208" s="46">
        <v>0</v>
      </c>
      <c r="U208" s="46"/>
      <c r="V208" s="46">
        <v>0</v>
      </c>
      <c r="W208" s="3"/>
      <c r="X208" s="46">
        <v>0</v>
      </c>
      <c r="Y208" s="46"/>
      <c r="Z208" s="49"/>
      <c r="AA208" s="46">
        <v>0</v>
      </c>
      <c r="AB208" s="46"/>
      <c r="AC208" s="46">
        <v>0</v>
      </c>
      <c r="AD208" s="3"/>
      <c r="AE208" s="46">
        <v>0</v>
      </c>
      <c r="AF208" s="46"/>
      <c r="AG208" s="49"/>
      <c r="AH208" s="46">
        <v>0</v>
      </c>
      <c r="AI208" s="46"/>
      <c r="AJ208" s="46">
        <v>0</v>
      </c>
      <c r="AK208" s="3"/>
      <c r="AL208" s="46">
        <v>0</v>
      </c>
      <c r="AM208" s="46"/>
      <c r="AN208" s="49"/>
      <c r="AO208" s="46">
        <v>0</v>
      </c>
      <c r="AP208" s="46"/>
      <c r="AQ208" s="46">
        <v>0</v>
      </c>
      <c r="AR208" s="3"/>
      <c r="AS208" s="46">
        <v>0</v>
      </c>
      <c r="AT208" s="46"/>
      <c r="AU208" s="49"/>
      <c r="AV208" s="46">
        <v>0</v>
      </c>
      <c r="AW208" s="46"/>
      <c r="AX208" s="46">
        <v>0</v>
      </c>
      <c r="AY208" s="3"/>
      <c r="AZ208" s="46">
        <v>0</v>
      </c>
      <c r="BA208" s="46"/>
      <c r="BB208" s="41"/>
      <c r="BC208" s="46">
        <v>0</v>
      </c>
      <c r="BD208" s="46"/>
      <c r="BE208" s="3">
        <v>0</v>
      </c>
      <c r="BF208" s="3"/>
      <c r="BG208" s="46"/>
      <c r="BH208" s="3"/>
      <c r="BI208" s="53"/>
      <c r="BJ208" s="46">
        <v>0</v>
      </c>
      <c r="BK208" s="46"/>
      <c r="BL208" s="3">
        <v>0</v>
      </c>
      <c r="BM208" s="3"/>
      <c r="BN208" s="46"/>
      <c r="BO208" s="3"/>
      <c r="BP208" s="33"/>
      <c r="BQ208" s="46">
        <v>0</v>
      </c>
      <c r="BR208" s="46"/>
      <c r="BS208" s="3">
        <v>0</v>
      </c>
      <c r="BT208" s="3"/>
      <c r="BU208" s="46"/>
      <c r="BV208" s="46"/>
      <c r="BW208" s="46"/>
      <c r="BX208" s="15"/>
      <c r="BY208" s="46">
        <v>0</v>
      </c>
      <c r="BZ208" s="46"/>
      <c r="CA208" s="3">
        <v>0</v>
      </c>
      <c r="CB208" s="46"/>
      <c r="CC208" s="46"/>
      <c r="CD208" s="46"/>
      <c r="CE208" s="46"/>
      <c r="CF208" s="15"/>
      <c r="CG208" s="46">
        <v>0</v>
      </c>
      <c r="CH208" s="46">
        <v>0</v>
      </c>
      <c r="CI208" s="3" t="s">
        <v>1162</v>
      </c>
      <c r="CJ208" s="3"/>
      <c r="CK208" s="46"/>
      <c r="CL208" s="46"/>
      <c r="CM208" s="46"/>
      <c r="CN208" s="46"/>
      <c r="CO208" s="46" t="s">
        <v>371</v>
      </c>
      <c r="CP208" s="46"/>
      <c r="CQ208" s="46"/>
      <c r="CR208" s="3">
        <v>0</v>
      </c>
      <c r="CS208" s="46"/>
      <c r="CT208" s="46">
        <v>0</v>
      </c>
      <c r="CU208" s="3"/>
      <c r="CV208" s="12" t="s">
        <v>371</v>
      </c>
      <c r="CW208" s="46" t="s">
        <v>2513</v>
      </c>
      <c r="CX208" s="12" t="s">
        <v>315</v>
      </c>
      <c r="CY208" s="3" t="s">
        <v>1492</v>
      </c>
      <c r="CZ208" s="12"/>
      <c r="DA208" s="12">
        <v>0</v>
      </c>
      <c r="DB208" s="46"/>
      <c r="DC208" s="12">
        <v>0</v>
      </c>
      <c r="DD208" s="12">
        <v>0</v>
      </c>
      <c r="DE208" s="12" t="s">
        <v>371</v>
      </c>
      <c r="DF208" s="12"/>
      <c r="DG208" s="12"/>
      <c r="DH208" s="3" t="s">
        <v>1686</v>
      </c>
      <c r="DI208" s="12"/>
      <c r="DJ208" s="12"/>
      <c r="DK208" s="46"/>
      <c r="DL208" s="46"/>
      <c r="DM208" s="46"/>
      <c r="DN208" s="12" t="s">
        <v>2226</v>
      </c>
      <c r="DO208" s="46" t="s">
        <v>2513</v>
      </c>
      <c r="DP208" s="46" t="s">
        <v>315</v>
      </c>
      <c r="DQ208" s="12" t="s">
        <v>2227</v>
      </c>
      <c r="DR208" s="17" t="s">
        <v>2120</v>
      </c>
      <c r="DS208" s="5">
        <v>0</v>
      </c>
      <c r="DT208" s="194"/>
      <c r="DV208" s="5">
        <f t="shared" si="9"/>
        <v>0</v>
      </c>
      <c r="DW208" s="5">
        <f t="shared" si="10"/>
        <v>2</v>
      </c>
      <c r="DX208" s="364"/>
    </row>
    <row r="209" spans="1:130" s="16" customFormat="1" ht="30" hidden="1" customHeight="1" x14ac:dyDescent="0.25">
      <c r="A209" s="12">
        <f>ROW()-23</f>
        <v>186</v>
      </c>
      <c r="B209" s="12">
        <f>COUNTIF($E$24:E209,E209)</f>
        <v>26</v>
      </c>
      <c r="C209" s="17" t="s">
        <v>338</v>
      </c>
      <c r="D209" s="12" t="str">
        <f>VLOOKUP(C209,'[1]XET CUOI NAM'!$D$9:$E$332,2,0)</f>
        <v>01012048</v>
      </c>
      <c r="E209" s="12" t="s">
        <v>397</v>
      </c>
      <c r="F209" s="12" t="s">
        <v>378</v>
      </c>
      <c r="G209" s="49"/>
      <c r="H209" s="46"/>
      <c r="I209" s="46"/>
      <c r="J209" s="3"/>
      <c r="K209" s="46"/>
      <c r="L209" s="46"/>
      <c r="M209" s="49"/>
      <c r="N209" s="46"/>
      <c r="O209" s="46"/>
      <c r="P209" s="3"/>
      <c r="Q209" s="46"/>
      <c r="R209" s="46"/>
      <c r="S209" s="49"/>
      <c r="T209" s="46"/>
      <c r="U209" s="46"/>
      <c r="V209" s="46"/>
      <c r="W209" s="3"/>
      <c r="X209" s="46"/>
      <c r="Y209" s="46"/>
      <c r="Z209" s="49"/>
      <c r="AA209" s="46"/>
      <c r="AB209" s="46"/>
      <c r="AC209" s="46"/>
      <c r="AD209" s="3"/>
      <c r="AE209" s="46"/>
      <c r="AF209" s="46"/>
      <c r="AG209" s="49"/>
      <c r="AH209" s="46"/>
      <c r="AI209" s="46"/>
      <c r="AJ209" s="46"/>
      <c r="AK209" s="3"/>
      <c r="AL209" s="46"/>
      <c r="AM209" s="46"/>
      <c r="AN209" s="49"/>
      <c r="AO209" s="46"/>
      <c r="AP209" s="46"/>
      <c r="AQ209" s="46"/>
      <c r="AR209" s="3"/>
      <c r="AS209" s="46"/>
      <c r="AT209" s="46"/>
      <c r="AU209" s="49"/>
      <c r="AV209" s="46"/>
      <c r="AW209" s="46"/>
      <c r="AX209" s="46"/>
      <c r="AY209" s="3"/>
      <c r="AZ209" s="46"/>
      <c r="BA209" s="46"/>
      <c r="BB209" s="41"/>
      <c r="BC209" s="46"/>
      <c r="BD209" s="46"/>
      <c r="BE209" s="3"/>
      <c r="BF209" s="3"/>
      <c r="BG209" s="46"/>
      <c r="BH209" s="3"/>
      <c r="BI209" s="53"/>
      <c r="BJ209" s="46"/>
      <c r="BK209" s="46"/>
      <c r="BL209" s="3"/>
      <c r="BM209" s="3"/>
      <c r="BN209" s="46"/>
      <c r="BO209" s="3"/>
      <c r="BP209" s="33"/>
      <c r="BQ209" s="46"/>
      <c r="BR209" s="46"/>
      <c r="BS209" s="3"/>
      <c r="BT209" s="3"/>
      <c r="BU209" s="46"/>
      <c r="BV209" s="46"/>
      <c r="BW209" s="46"/>
      <c r="BX209" s="66"/>
      <c r="BY209" s="46"/>
      <c r="BZ209" s="46"/>
      <c r="CA209" s="3"/>
      <c r="CB209" s="46"/>
      <c r="CC209" s="46"/>
      <c r="CD209" s="46"/>
      <c r="CE209" s="46"/>
      <c r="CF209" s="66"/>
      <c r="CG209" s="46"/>
      <c r="CH209" s="46"/>
      <c r="CI209" s="3"/>
      <c r="CJ209" s="3"/>
      <c r="CK209" s="46"/>
      <c r="CL209" s="46"/>
      <c r="CM209" s="46"/>
      <c r="CN209" s="46"/>
      <c r="CO209" s="46"/>
      <c r="CP209" s="46"/>
      <c r="CQ209" s="46"/>
      <c r="CR209" s="3"/>
      <c r="CS209" s="46"/>
      <c r="CT209" s="46">
        <v>0</v>
      </c>
      <c r="CU209" s="3"/>
      <c r="CV209" s="12" t="s">
        <v>431</v>
      </c>
      <c r="CW209" s="12">
        <v>0</v>
      </c>
      <c r="CX209" s="12"/>
      <c r="CY209" s="3"/>
      <c r="CZ209" s="12">
        <v>0</v>
      </c>
      <c r="DA209" s="12">
        <v>0</v>
      </c>
      <c r="DB209" s="46"/>
      <c r="DC209" s="12">
        <v>0</v>
      </c>
      <c r="DD209" s="12">
        <v>0</v>
      </c>
      <c r="DE209" s="12" t="s">
        <v>431</v>
      </c>
      <c r="DF209" s="12"/>
      <c r="DG209" s="12"/>
      <c r="DH209" s="3"/>
      <c r="DI209" s="12"/>
      <c r="DJ209" s="12"/>
      <c r="DK209" s="46"/>
      <c r="DL209" s="46"/>
      <c r="DM209" s="46"/>
      <c r="DN209" s="12" t="s">
        <v>2227</v>
      </c>
      <c r="DO209" s="12">
        <v>0</v>
      </c>
      <c r="DP209" s="12"/>
      <c r="DQ209" s="12">
        <v>0</v>
      </c>
      <c r="DR209" s="5"/>
      <c r="DS209" s="5">
        <v>0</v>
      </c>
      <c r="DT209" s="194"/>
      <c r="DV209" s="5">
        <f t="shared" si="9"/>
        <v>0</v>
      </c>
      <c r="DW209" s="5">
        <f t="shared" si="10"/>
        <v>0</v>
      </c>
      <c r="DX209" s="364"/>
    </row>
    <row r="210" spans="1:130" s="16" customFormat="1" ht="30" hidden="1" customHeight="1" x14ac:dyDescent="0.25">
      <c r="A210" s="12">
        <f>ROW()-23</f>
        <v>187</v>
      </c>
      <c r="B210" s="12">
        <f>COUNTIF($E$24:E210,E210)</f>
        <v>27</v>
      </c>
      <c r="C210" s="17" t="s">
        <v>344</v>
      </c>
      <c r="D210" s="12" t="str">
        <f>VLOOKUP(C210,'[1]XET CUOI NAM'!$D$9:$E$332,2,0)</f>
        <v>01012049</v>
      </c>
      <c r="E210" s="12" t="s">
        <v>397</v>
      </c>
      <c r="F210" s="12" t="s">
        <v>378</v>
      </c>
      <c r="G210" s="49"/>
      <c r="H210" s="46"/>
      <c r="I210" s="46"/>
      <c r="J210" s="3"/>
      <c r="K210" s="46"/>
      <c r="L210" s="46"/>
      <c r="M210" s="49"/>
      <c r="N210" s="46"/>
      <c r="O210" s="46"/>
      <c r="P210" s="3"/>
      <c r="Q210" s="46"/>
      <c r="R210" s="46"/>
      <c r="S210" s="49"/>
      <c r="T210" s="46"/>
      <c r="U210" s="46"/>
      <c r="V210" s="46"/>
      <c r="W210" s="3"/>
      <c r="X210" s="46"/>
      <c r="Y210" s="46"/>
      <c r="Z210" s="49"/>
      <c r="AA210" s="46"/>
      <c r="AB210" s="46"/>
      <c r="AC210" s="46"/>
      <c r="AD210" s="3"/>
      <c r="AE210" s="46"/>
      <c r="AF210" s="46"/>
      <c r="AG210" s="49"/>
      <c r="AH210" s="46"/>
      <c r="AI210" s="46"/>
      <c r="AJ210" s="46"/>
      <c r="AK210" s="3"/>
      <c r="AL210" s="46"/>
      <c r="AM210" s="46"/>
      <c r="AN210" s="49"/>
      <c r="AO210" s="46"/>
      <c r="AP210" s="46"/>
      <c r="AQ210" s="46"/>
      <c r="AR210" s="3"/>
      <c r="AS210" s="46"/>
      <c r="AT210" s="46"/>
      <c r="AU210" s="49"/>
      <c r="AV210" s="46"/>
      <c r="AW210" s="46"/>
      <c r="AX210" s="46"/>
      <c r="AY210" s="3"/>
      <c r="AZ210" s="46"/>
      <c r="BA210" s="46"/>
      <c r="BB210" s="41"/>
      <c r="BC210" s="46"/>
      <c r="BD210" s="46"/>
      <c r="BE210" s="3"/>
      <c r="BF210" s="3"/>
      <c r="BG210" s="46"/>
      <c r="BH210" s="3"/>
      <c r="BI210" s="53"/>
      <c r="BJ210" s="46"/>
      <c r="BK210" s="46"/>
      <c r="BL210" s="3"/>
      <c r="BM210" s="3"/>
      <c r="BN210" s="46"/>
      <c r="BO210" s="3"/>
      <c r="BP210" s="33"/>
      <c r="BQ210" s="46"/>
      <c r="BR210" s="46"/>
      <c r="BS210" s="3"/>
      <c r="BT210" s="3"/>
      <c r="BU210" s="46"/>
      <c r="BV210" s="46"/>
      <c r="BW210" s="46"/>
      <c r="BX210" s="15"/>
      <c r="BY210" s="46"/>
      <c r="BZ210" s="46"/>
      <c r="CA210" s="3"/>
      <c r="CB210" s="46"/>
      <c r="CC210" s="46"/>
      <c r="CD210" s="46"/>
      <c r="CE210" s="46"/>
      <c r="CF210" s="15"/>
      <c r="CG210" s="46"/>
      <c r="CH210" s="46"/>
      <c r="CI210" s="3"/>
      <c r="CJ210" s="3"/>
      <c r="CK210" s="46"/>
      <c r="CL210" s="46"/>
      <c r="CM210" s="46"/>
      <c r="CN210" s="46"/>
      <c r="CO210" s="46"/>
      <c r="CP210" s="46"/>
      <c r="CQ210" s="46"/>
      <c r="CR210" s="3"/>
      <c r="CS210" s="46"/>
      <c r="CT210" s="46"/>
      <c r="CU210" s="3"/>
      <c r="CV210" s="12" t="s">
        <v>431</v>
      </c>
      <c r="CW210" s="12">
        <v>0</v>
      </c>
      <c r="CX210" s="12"/>
      <c r="CY210" s="3"/>
      <c r="CZ210" s="12">
        <v>0</v>
      </c>
      <c r="DA210" s="12">
        <v>0</v>
      </c>
      <c r="DB210" s="46"/>
      <c r="DC210" s="12">
        <v>0</v>
      </c>
      <c r="DD210" s="12">
        <v>0</v>
      </c>
      <c r="DE210" s="12" t="s">
        <v>431</v>
      </c>
      <c r="DF210" s="12"/>
      <c r="DG210" s="12"/>
      <c r="DH210" s="3"/>
      <c r="DI210" s="12"/>
      <c r="DJ210" s="12"/>
      <c r="DK210" s="46"/>
      <c r="DL210" s="46"/>
      <c r="DM210" s="46"/>
      <c r="DN210" s="12" t="s">
        <v>2227</v>
      </c>
      <c r="DO210" s="12">
        <v>0</v>
      </c>
      <c r="DP210" s="12"/>
      <c r="DQ210" s="12">
        <v>0</v>
      </c>
      <c r="DR210" s="5"/>
      <c r="DS210" s="5">
        <v>0</v>
      </c>
      <c r="DT210" s="194"/>
      <c r="DV210" s="5">
        <f t="shared" si="9"/>
        <v>0</v>
      </c>
      <c r="DW210" s="5">
        <f t="shared" si="10"/>
        <v>0</v>
      </c>
      <c r="DX210" s="364"/>
    </row>
    <row r="211" spans="1:130" s="16" customFormat="1" ht="30" hidden="1" customHeight="1" x14ac:dyDescent="0.25">
      <c r="A211" s="12">
        <f>ROW()-23</f>
        <v>188</v>
      </c>
      <c r="B211" s="12">
        <f>COUNTIF($E$24:E211,E211)</f>
        <v>28</v>
      </c>
      <c r="C211" s="17" t="s">
        <v>398</v>
      </c>
      <c r="D211" s="33" t="s">
        <v>399</v>
      </c>
      <c r="E211" s="12" t="s">
        <v>397</v>
      </c>
      <c r="F211" s="12" t="s">
        <v>378</v>
      </c>
      <c r="G211" s="49"/>
      <c r="H211" s="46"/>
      <c r="I211" s="46"/>
      <c r="J211" s="3"/>
      <c r="K211" s="46"/>
      <c r="L211" s="46"/>
      <c r="M211" s="49"/>
      <c r="N211" s="46"/>
      <c r="O211" s="46"/>
      <c r="P211" s="3"/>
      <c r="Q211" s="46"/>
      <c r="R211" s="46"/>
      <c r="S211" s="49"/>
      <c r="T211" s="46"/>
      <c r="U211" s="46"/>
      <c r="V211" s="46"/>
      <c r="W211" s="3"/>
      <c r="X211" s="46"/>
      <c r="Y211" s="46"/>
      <c r="Z211" s="49"/>
      <c r="AA211" s="46"/>
      <c r="AB211" s="46"/>
      <c r="AC211" s="46"/>
      <c r="AD211" s="3"/>
      <c r="AE211" s="46"/>
      <c r="AF211" s="46"/>
      <c r="AG211" s="49"/>
      <c r="AH211" s="46"/>
      <c r="AI211" s="46"/>
      <c r="AJ211" s="46"/>
      <c r="AK211" s="3"/>
      <c r="AL211" s="46"/>
      <c r="AM211" s="46"/>
      <c r="AN211" s="49"/>
      <c r="AO211" s="46"/>
      <c r="AP211" s="46"/>
      <c r="AQ211" s="46"/>
      <c r="AR211" s="3"/>
      <c r="AS211" s="46"/>
      <c r="AT211" s="46"/>
      <c r="AU211" s="49"/>
      <c r="AV211" s="46"/>
      <c r="AW211" s="46"/>
      <c r="AX211" s="46"/>
      <c r="AY211" s="3"/>
      <c r="AZ211" s="46"/>
      <c r="BA211" s="46"/>
      <c r="BB211" s="41"/>
      <c r="BC211" s="46"/>
      <c r="BD211" s="46"/>
      <c r="BE211" s="3"/>
      <c r="BF211" s="3"/>
      <c r="BG211" s="46"/>
      <c r="BH211" s="3"/>
      <c r="BI211" s="53"/>
      <c r="BJ211" s="46"/>
      <c r="BK211" s="46"/>
      <c r="BL211" s="3"/>
      <c r="BM211" s="3"/>
      <c r="BN211" s="46"/>
      <c r="BO211" s="3"/>
      <c r="BP211" s="33"/>
      <c r="BQ211" s="46"/>
      <c r="BR211" s="46"/>
      <c r="BS211" s="3"/>
      <c r="BT211" s="3"/>
      <c r="BU211" s="46"/>
      <c r="BV211" s="46"/>
      <c r="BW211" s="46"/>
      <c r="BX211" s="15"/>
      <c r="BY211" s="46"/>
      <c r="BZ211" s="46"/>
      <c r="CA211" s="3"/>
      <c r="CB211" s="46"/>
      <c r="CC211" s="46"/>
      <c r="CD211" s="46"/>
      <c r="CE211" s="46"/>
      <c r="CF211" s="15"/>
      <c r="CG211" s="46"/>
      <c r="CH211" s="46"/>
      <c r="CI211" s="3"/>
      <c r="CJ211" s="3"/>
      <c r="CK211" s="46"/>
      <c r="CL211" s="46"/>
      <c r="CM211" s="46"/>
      <c r="CN211" s="46"/>
      <c r="CO211" s="46"/>
      <c r="CP211" s="46"/>
      <c r="CQ211" s="46"/>
      <c r="CR211" s="3"/>
      <c r="CS211" s="46"/>
      <c r="CT211" s="46"/>
      <c r="CU211" s="3"/>
      <c r="CV211" s="12"/>
      <c r="CW211" s="12"/>
      <c r="CX211" s="12"/>
      <c r="CY211" s="3"/>
      <c r="CZ211" s="12"/>
      <c r="DA211" s="12"/>
      <c r="DB211" s="46"/>
      <c r="DC211" s="12"/>
      <c r="DD211" s="12"/>
      <c r="DE211" s="12" t="s">
        <v>431</v>
      </c>
      <c r="DF211" s="12"/>
      <c r="DG211" s="12"/>
      <c r="DH211" s="3" t="s">
        <v>1687</v>
      </c>
      <c r="DI211" s="12"/>
      <c r="DJ211" s="12"/>
      <c r="DK211" s="46"/>
      <c r="DL211" s="46"/>
      <c r="DM211" s="46"/>
      <c r="DN211" s="12" t="s">
        <v>2227</v>
      </c>
      <c r="DO211" s="12" t="s">
        <v>2513</v>
      </c>
      <c r="DP211" s="12" t="s">
        <v>315</v>
      </c>
      <c r="DQ211" s="12">
        <v>0</v>
      </c>
      <c r="DR211" s="5"/>
      <c r="DS211" s="5">
        <v>0</v>
      </c>
      <c r="DT211" s="194"/>
      <c r="DV211" s="5">
        <f t="shared" si="9"/>
        <v>0</v>
      </c>
      <c r="DW211" s="5">
        <f t="shared" si="10"/>
        <v>1</v>
      </c>
      <c r="DX211" s="364"/>
    </row>
    <row r="212" spans="1:130" s="133" customFormat="1" ht="36.75" customHeight="1" x14ac:dyDescent="0.25">
      <c r="A212" s="337">
        <f>IF(C212="","",SUBTOTAL(3,$D$24:D212))</f>
        <v>23</v>
      </c>
      <c r="B212" s="337">
        <f>COUNTIF($E$24:E212,E212)</f>
        <v>29</v>
      </c>
      <c r="C212" s="339" t="s">
        <v>15</v>
      </c>
      <c r="D212" s="12" t="str">
        <f>VLOOKUP(C212,'[1]XET CUOI NAM'!$D$9:$E$332,2,0)</f>
        <v>01009006</v>
      </c>
      <c r="E212" s="12" t="s">
        <v>397</v>
      </c>
      <c r="F212" s="12" t="s">
        <v>378</v>
      </c>
      <c r="G212" s="49"/>
      <c r="H212" s="46"/>
      <c r="I212" s="46"/>
      <c r="J212" s="3"/>
      <c r="K212" s="46"/>
      <c r="L212" s="46"/>
      <c r="M212" s="49"/>
      <c r="N212" s="46" t="s">
        <v>2513</v>
      </c>
      <c r="O212" s="46"/>
      <c r="P212" s="3"/>
      <c r="Q212" s="46"/>
      <c r="R212" s="46"/>
      <c r="S212" s="49"/>
      <c r="T212" s="46" t="s">
        <v>2513</v>
      </c>
      <c r="U212" s="46"/>
      <c r="V212" s="46" t="s">
        <v>2390</v>
      </c>
      <c r="W212" s="3"/>
      <c r="X212" s="307" t="s">
        <v>2514</v>
      </c>
      <c r="Y212" s="46"/>
      <c r="Z212" s="49"/>
      <c r="AA212" s="46" t="s">
        <v>2513</v>
      </c>
      <c r="AB212" s="46"/>
      <c r="AC212" s="46" t="s">
        <v>2391</v>
      </c>
      <c r="AD212" s="3"/>
      <c r="AE212" s="46">
        <v>0</v>
      </c>
      <c r="AF212" s="46"/>
      <c r="AG212" s="49"/>
      <c r="AH212" s="46">
        <v>0</v>
      </c>
      <c r="AI212" s="46"/>
      <c r="AJ212" s="46">
        <v>0</v>
      </c>
      <c r="AK212" s="3"/>
      <c r="AL212" s="46">
        <v>0</v>
      </c>
      <c r="AM212" s="46"/>
      <c r="AN212" s="49"/>
      <c r="AO212" s="46">
        <v>0</v>
      </c>
      <c r="AP212" s="46"/>
      <c r="AQ212" s="46">
        <v>0</v>
      </c>
      <c r="AR212" s="3"/>
      <c r="AS212" s="46">
        <v>0</v>
      </c>
      <c r="AT212" s="46"/>
      <c r="AU212" s="49"/>
      <c r="AV212" s="46">
        <v>0</v>
      </c>
      <c r="AW212" s="46"/>
      <c r="AX212" s="46">
        <v>0</v>
      </c>
      <c r="AY212" s="3"/>
      <c r="AZ212" s="46">
        <v>0</v>
      </c>
      <c r="BA212" s="46"/>
      <c r="BB212" s="38"/>
      <c r="BC212" s="46">
        <v>0</v>
      </c>
      <c r="BD212" s="46"/>
      <c r="BE212" s="3"/>
      <c r="BF212" s="3"/>
      <c r="BG212" s="46"/>
      <c r="BH212" s="3"/>
      <c r="BI212" s="53"/>
      <c r="BJ212" s="46">
        <v>0</v>
      </c>
      <c r="BK212" s="46"/>
      <c r="BL212" s="3">
        <v>0</v>
      </c>
      <c r="BM212" s="3"/>
      <c r="BN212" s="46"/>
      <c r="BO212" s="3"/>
      <c r="BP212" s="33"/>
      <c r="BQ212" s="46">
        <v>0</v>
      </c>
      <c r="BR212" s="46"/>
      <c r="BS212" s="3">
        <v>0</v>
      </c>
      <c r="BT212" s="3"/>
      <c r="BU212" s="46"/>
      <c r="BV212" s="46"/>
      <c r="BW212" s="46"/>
      <c r="BX212" s="60"/>
      <c r="BY212" s="46">
        <v>0</v>
      </c>
      <c r="BZ212" s="46"/>
      <c r="CA212" s="3">
        <v>0</v>
      </c>
      <c r="CB212" s="46"/>
      <c r="CC212" s="46"/>
      <c r="CD212" s="46"/>
      <c r="CE212" s="46" t="s">
        <v>315</v>
      </c>
      <c r="CF212" s="60"/>
      <c r="CG212" s="46">
        <v>0</v>
      </c>
      <c r="CH212" s="46"/>
      <c r="CI212" s="3">
        <v>0</v>
      </c>
      <c r="CJ212" s="3"/>
      <c r="CK212" s="46"/>
      <c r="CL212" s="46"/>
      <c r="CM212" s="46"/>
      <c r="CN212" s="46"/>
      <c r="CO212" s="46" t="s">
        <v>371</v>
      </c>
      <c r="CP212" s="46"/>
      <c r="CQ212" s="46" t="s">
        <v>315</v>
      </c>
      <c r="CR212" s="3" t="s">
        <v>1263</v>
      </c>
      <c r="CS212" s="46"/>
      <c r="CT212" s="46">
        <v>0</v>
      </c>
      <c r="CU212" s="3"/>
      <c r="CV212" s="12" t="s">
        <v>371</v>
      </c>
      <c r="CW212" s="46" t="s">
        <v>2513</v>
      </c>
      <c r="CX212" s="12" t="s">
        <v>315</v>
      </c>
      <c r="CY212" s="3" t="s">
        <v>1426</v>
      </c>
      <c r="CZ212" s="12"/>
      <c r="DA212" s="12" t="s">
        <v>346</v>
      </c>
      <c r="DB212" s="46"/>
      <c r="DC212" s="12"/>
      <c r="DD212" s="12"/>
      <c r="DE212" s="12" t="s">
        <v>371</v>
      </c>
      <c r="DF212" s="12"/>
      <c r="DG212" s="12"/>
      <c r="DH212" s="3" t="s">
        <v>1617</v>
      </c>
      <c r="DI212" s="12"/>
      <c r="DJ212" s="12"/>
      <c r="DK212" s="46"/>
      <c r="DL212" s="46"/>
      <c r="DM212" s="46"/>
      <c r="DN212" s="12" t="s">
        <v>2226</v>
      </c>
      <c r="DO212" s="46" t="s">
        <v>2513</v>
      </c>
      <c r="DP212" s="46"/>
      <c r="DQ212" s="12"/>
      <c r="DR212" s="17" t="s">
        <v>2121</v>
      </c>
      <c r="DS212" s="346"/>
      <c r="DT212" s="346"/>
      <c r="DV212" s="5">
        <f t="shared" si="9"/>
        <v>1</v>
      </c>
      <c r="DW212" s="5">
        <f t="shared" si="10"/>
        <v>5</v>
      </c>
      <c r="DX212" s="362" t="s">
        <v>315</v>
      </c>
      <c r="DZ212" s="377" t="s">
        <v>2533</v>
      </c>
    </row>
    <row r="213" spans="1:130" s="133" customFormat="1" ht="30" hidden="1" customHeight="1" x14ac:dyDescent="0.25">
      <c r="A213" s="12">
        <f>IF(C213="","",SUBTOTAL(3,$D$24:D213))</f>
        <v>23</v>
      </c>
      <c r="B213" s="12">
        <f>COUNTIF($E$24:E213,E213)</f>
        <v>1</v>
      </c>
      <c r="C213" s="4" t="s">
        <v>255</v>
      </c>
      <c r="D213" s="12" t="str">
        <f>VLOOKUP(C213,'[1]XET CUOI NAM'!$D$9:$E$332,2,0)</f>
        <v>01015019</v>
      </c>
      <c r="E213" s="12" t="s">
        <v>400</v>
      </c>
      <c r="F213" s="12" t="s">
        <v>378</v>
      </c>
      <c r="G213" s="49"/>
      <c r="H213" s="46"/>
      <c r="I213" s="46"/>
      <c r="J213" s="3"/>
      <c r="K213" s="46"/>
      <c r="L213" s="46"/>
      <c r="M213" s="49"/>
      <c r="N213" s="46"/>
      <c r="O213" s="46"/>
      <c r="P213" s="3"/>
      <c r="Q213" s="46"/>
      <c r="R213" s="46"/>
      <c r="S213" s="49"/>
      <c r="T213" s="46">
        <v>0</v>
      </c>
      <c r="U213" s="46"/>
      <c r="V213" s="46">
        <v>0</v>
      </c>
      <c r="W213" s="3"/>
      <c r="X213" s="46">
        <v>0</v>
      </c>
      <c r="Y213" s="46"/>
      <c r="Z213" s="49"/>
      <c r="AA213" s="46">
        <v>0</v>
      </c>
      <c r="AB213" s="46"/>
      <c r="AC213" s="46">
        <v>0</v>
      </c>
      <c r="AD213" s="3"/>
      <c r="AE213" s="46">
        <v>0</v>
      </c>
      <c r="AF213" s="46"/>
      <c r="AG213" s="49"/>
      <c r="AH213" s="46">
        <v>0</v>
      </c>
      <c r="AI213" s="46"/>
      <c r="AJ213" s="46">
        <v>0</v>
      </c>
      <c r="AK213" s="3"/>
      <c r="AL213" s="46">
        <v>0</v>
      </c>
      <c r="AM213" s="46"/>
      <c r="AN213" s="49"/>
      <c r="AO213" s="46">
        <v>0</v>
      </c>
      <c r="AP213" s="46"/>
      <c r="AQ213" s="46">
        <v>0</v>
      </c>
      <c r="AR213" s="3"/>
      <c r="AS213" s="46">
        <v>0</v>
      </c>
      <c r="AT213" s="46"/>
      <c r="AU213" s="49"/>
      <c r="AV213" s="46">
        <v>0</v>
      </c>
      <c r="AW213" s="46"/>
      <c r="AX213" s="46">
        <v>0</v>
      </c>
      <c r="AY213" s="3"/>
      <c r="AZ213" s="46">
        <v>0</v>
      </c>
      <c r="BA213" s="46"/>
      <c r="BB213" s="41"/>
      <c r="BC213" s="46">
        <v>0</v>
      </c>
      <c r="BD213" s="46"/>
      <c r="BE213" s="3" t="s">
        <v>688</v>
      </c>
      <c r="BF213" s="3"/>
      <c r="BG213" s="46"/>
      <c r="BH213" s="3"/>
      <c r="BI213" s="70"/>
      <c r="BJ213" s="46">
        <v>0</v>
      </c>
      <c r="BK213" s="46"/>
      <c r="BL213" s="3" t="s">
        <v>829</v>
      </c>
      <c r="BM213" s="3"/>
      <c r="BN213" s="46"/>
      <c r="BO213" s="3"/>
      <c r="BP213" s="33"/>
      <c r="BQ213" s="46" t="s">
        <v>2513</v>
      </c>
      <c r="BR213" s="46" t="s">
        <v>315</v>
      </c>
      <c r="BS213" s="3" t="s">
        <v>915</v>
      </c>
      <c r="BT213" s="3"/>
      <c r="BU213" s="46"/>
      <c r="BV213" s="46"/>
      <c r="BW213" s="46"/>
      <c r="BX213" s="72"/>
      <c r="BY213" s="46" t="s">
        <v>2513</v>
      </c>
      <c r="BZ213" s="46" t="s">
        <v>315</v>
      </c>
      <c r="CA213" s="3" t="s">
        <v>1021</v>
      </c>
      <c r="CB213" s="46"/>
      <c r="CC213" s="46"/>
      <c r="CD213" s="46"/>
      <c r="CE213" s="46"/>
      <c r="CF213" s="72"/>
      <c r="CG213" s="46" t="s">
        <v>2513</v>
      </c>
      <c r="CH213" s="46" t="s">
        <v>315</v>
      </c>
      <c r="CI213" s="3" t="s">
        <v>1163</v>
      </c>
      <c r="CJ213" s="3"/>
      <c r="CK213" s="46" t="s">
        <v>315</v>
      </c>
      <c r="CL213" s="46"/>
      <c r="CM213" s="46"/>
      <c r="CN213" s="46"/>
      <c r="CO213" s="46" t="s">
        <v>371</v>
      </c>
      <c r="CP213" s="46"/>
      <c r="CQ213" s="46"/>
      <c r="CR213" s="3" t="s">
        <v>1318</v>
      </c>
      <c r="CS213" s="46"/>
      <c r="CT213" s="46">
        <v>0</v>
      </c>
      <c r="CU213" s="3"/>
      <c r="CV213" s="12" t="s">
        <v>371</v>
      </c>
      <c r="CW213" s="46" t="s">
        <v>2513</v>
      </c>
      <c r="CX213" s="12" t="s">
        <v>315</v>
      </c>
      <c r="CY213" s="3" t="s">
        <v>1493</v>
      </c>
      <c r="CZ213" s="12"/>
      <c r="DA213" s="12">
        <v>0</v>
      </c>
      <c r="DB213" s="46"/>
      <c r="DC213" s="12">
        <v>0</v>
      </c>
      <c r="DD213" s="12">
        <v>0</v>
      </c>
      <c r="DE213" s="12" t="s">
        <v>371</v>
      </c>
      <c r="DF213" s="46" t="s">
        <v>2513</v>
      </c>
      <c r="DG213" s="12" t="s">
        <v>2227</v>
      </c>
      <c r="DH213" s="3" t="s">
        <v>1688</v>
      </c>
      <c r="DI213" s="12"/>
      <c r="DJ213" s="203" t="s">
        <v>315</v>
      </c>
      <c r="DK213" s="46"/>
      <c r="DL213" s="46"/>
      <c r="DM213" s="46"/>
      <c r="DN213" s="12" t="s">
        <v>2227</v>
      </c>
      <c r="DO213" s="46" t="s">
        <v>2513</v>
      </c>
      <c r="DP213" s="46"/>
      <c r="DQ213" s="12" t="s">
        <v>2227</v>
      </c>
      <c r="DR213" s="17" t="s">
        <v>2122</v>
      </c>
      <c r="DS213" s="5"/>
      <c r="DT213" s="346"/>
      <c r="DV213" s="5">
        <f t="shared" si="9"/>
        <v>0</v>
      </c>
      <c r="DW213" s="5">
        <f t="shared" si="10"/>
        <v>6</v>
      </c>
      <c r="DX213" s="362"/>
    </row>
    <row r="214" spans="1:130" s="133" customFormat="1" ht="36" customHeight="1" x14ac:dyDescent="0.25">
      <c r="A214" s="337">
        <f>IF(C214="","",SUBTOTAL(3,$D$24:D214))</f>
        <v>24</v>
      </c>
      <c r="B214" s="337">
        <f>COUNTIF($E$24:E214,E214)</f>
        <v>2</v>
      </c>
      <c r="C214" s="338" t="s">
        <v>250</v>
      </c>
      <c r="D214" s="12" t="str">
        <f>VLOOKUP(C214,'[1]XET CUOI NAM'!$D$9:$E$332,2,0)</f>
        <v>01015023</v>
      </c>
      <c r="E214" s="12" t="s">
        <v>400</v>
      </c>
      <c r="F214" s="12" t="s">
        <v>378</v>
      </c>
      <c r="G214" s="49"/>
      <c r="H214" s="46"/>
      <c r="I214" s="46"/>
      <c r="J214" s="3"/>
      <c r="K214" s="46"/>
      <c r="L214" s="46"/>
      <c r="M214" s="49"/>
      <c r="N214" s="46"/>
      <c r="O214" s="46"/>
      <c r="P214" s="3"/>
      <c r="Q214" s="46"/>
      <c r="R214" s="46"/>
      <c r="S214" s="49"/>
      <c r="T214" s="46">
        <v>0</v>
      </c>
      <c r="U214" s="46"/>
      <c r="V214" s="46">
        <v>0</v>
      </c>
      <c r="W214" s="3"/>
      <c r="X214" s="46">
        <v>0</v>
      </c>
      <c r="Y214" s="46"/>
      <c r="Z214" s="49"/>
      <c r="AA214" s="46">
        <v>0</v>
      </c>
      <c r="AB214" s="46"/>
      <c r="AC214" s="46">
        <v>0</v>
      </c>
      <c r="AD214" s="3"/>
      <c r="AE214" s="46">
        <v>0</v>
      </c>
      <c r="AF214" s="46"/>
      <c r="AG214" s="49"/>
      <c r="AH214" s="46" t="s">
        <v>2513</v>
      </c>
      <c r="AI214" s="46"/>
      <c r="AJ214" s="46" t="s">
        <v>2392</v>
      </c>
      <c r="AK214" s="3"/>
      <c r="AL214" s="46">
        <v>0</v>
      </c>
      <c r="AM214" s="46"/>
      <c r="AN214" s="49"/>
      <c r="AO214" s="46" t="s">
        <v>2513</v>
      </c>
      <c r="AP214" s="46"/>
      <c r="AQ214" s="46" t="s">
        <v>2393</v>
      </c>
      <c r="AR214" s="3"/>
      <c r="AS214" s="325" t="s">
        <v>2514</v>
      </c>
      <c r="AT214" s="46"/>
      <c r="AU214" s="49"/>
      <c r="AV214" s="46" t="s">
        <v>2513</v>
      </c>
      <c r="AW214" s="46"/>
      <c r="AX214" s="46" t="s">
        <v>2394</v>
      </c>
      <c r="AY214" s="3"/>
      <c r="AZ214" s="46">
        <v>0</v>
      </c>
      <c r="BA214" s="46"/>
      <c r="BB214" s="41"/>
      <c r="BC214" s="46">
        <v>0</v>
      </c>
      <c r="BD214" s="46"/>
      <c r="BE214" s="3" t="s">
        <v>689</v>
      </c>
      <c r="BF214" s="3"/>
      <c r="BG214" s="46"/>
      <c r="BH214" s="3"/>
      <c r="BI214" s="56"/>
      <c r="BJ214" s="46">
        <v>0</v>
      </c>
      <c r="BK214" s="46"/>
      <c r="BL214" s="3">
        <v>0</v>
      </c>
      <c r="BM214" s="3"/>
      <c r="BN214" s="46"/>
      <c r="BO214" s="3"/>
      <c r="BP214" s="33"/>
      <c r="BQ214" s="46" t="s">
        <v>2513</v>
      </c>
      <c r="BR214" s="46" t="s">
        <v>315</v>
      </c>
      <c r="BS214" s="3" t="s">
        <v>916</v>
      </c>
      <c r="BT214" s="3"/>
      <c r="BU214" s="46"/>
      <c r="BV214" s="46"/>
      <c r="BW214" s="46"/>
      <c r="BX214" s="69"/>
      <c r="BY214" s="46" t="s">
        <v>2513</v>
      </c>
      <c r="BZ214" s="46" t="s">
        <v>315</v>
      </c>
      <c r="CA214" s="3" t="s">
        <v>1022</v>
      </c>
      <c r="CB214" s="46"/>
      <c r="CC214" s="46"/>
      <c r="CD214" s="46"/>
      <c r="CE214" s="46"/>
      <c r="CF214" s="69"/>
      <c r="CG214" s="46" t="s">
        <v>2513</v>
      </c>
      <c r="CH214" s="46" t="s">
        <v>315</v>
      </c>
      <c r="CI214" s="3" t="s">
        <v>1164</v>
      </c>
      <c r="CJ214" s="3"/>
      <c r="CK214" s="46" t="s">
        <v>315</v>
      </c>
      <c r="CL214" s="46"/>
      <c r="CM214" s="46"/>
      <c r="CN214" s="46"/>
      <c r="CO214" s="46" t="s">
        <v>371</v>
      </c>
      <c r="CP214" s="46" t="s">
        <v>2513</v>
      </c>
      <c r="CQ214" s="46" t="s">
        <v>315</v>
      </c>
      <c r="CR214" s="3" t="s">
        <v>1319</v>
      </c>
      <c r="CS214" s="46"/>
      <c r="CT214" s="46">
        <v>0</v>
      </c>
      <c r="CU214" s="3"/>
      <c r="CV214" s="12" t="s">
        <v>371</v>
      </c>
      <c r="CW214" s="12">
        <v>0</v>
      </c>
      <c r="CX214" s="12"/>
      <c r="CY214" s="3"/>
      <c r="CZ214" s="12"/>
      <c r="DA214" s="12">
        <v>0</v>
      </c>
      <c r="DB214" s="46"/>
      <c r="DC214" s="12">
        <v>0</v>
      </c>
      <c r="DD214" s="12">
        <v>0</v>
      </c>
      <c r="DE214" s="12" t="s">
        <v>431</v>
      </c>
      <c r="DF214" s="12"/>
      <c r="DG214" s="12"/>
      <c r="DH214" s="3" t="s">
        <v>1689</v>
      </c>
      <c r="DI214" s="12"/>
      <c r="DJ214" s="12"/>
      <c r="DK214" s="46"/>
      <c r="DL214" s="46"/>
      <c r="DM214" s="46"/>
      <c r="DN214" s="12" t="s">
        <v>2227</v>
      </c>
      <c r="DO214" s="46" t="s">
        <v>2513</v>
      </c>
      <c r="DP214" s="46"/>
      <c r="DQ214" s="12" t="s">
        <v>2227</v>
      </c>
      <c r="DR214" s="17" t="s">
        <v>2123</v>
      </c>
      <c r="DS214" s="5">
        <v>0</v>
      </c>
      <c r="DT214" s="346"/>
      <c r="DV214" s="5">
        <f t="shared" si="9"/>
        <v>1</v>
      </c>
      <c r="DW214" s="5">
        <f t="shared" si="10"/>
        <v>8</v>
      </c>
      <c r="DX214" s="362" t="s">
        <v>315</v>
      </c>
      <c r="DZ214" s="377" t="s">
        <v>2534</v>
      </c>
    </row>
    <row r="215" spans="1:130" s="133" customFormat="1" ht="30" hidden="1" customHeight="1" x14ac:dyDescent="0.25">
      <c r="A215" s="12">
        <f>ROW()-23</f>
        <v>192</v>
      </c>
      <c r="B215" s="12">
        <f>COUNTIF($E$24:E215,E215)</f>
        <v>3</v>
      </c>
      <c r="C215" s="4" t="s">
        <v>247</v>
      </c>
      <c r="D215" s="12" t="str">
        <f>VLOOKUP(C215,'[1]XET CUOI NAM'!$D$9:$E$332,2,0)</f>
        <v>01015005</v>
      </c>
      <c r="E215" s="12" t="s">
        <v>400</v>
      </c>
      <c r="F215" s="12" t="s">
        <v>378</v>
      </c>
      <c r="G215" s="49"/>
      <c r="H215" s="46"/>
      <c r="I215" s="46"/>
      <c r="J215" s="3"/>
      <c r="K215" s="46"/>
      <c r="L215" s="46"/>
      <c r="M215" s="49"/>
      <c r="N215" s="46"/>
      <c r="O215" s="46"/>
      <c r="P215" s="3"/>
      <c r="Q215" s="46"/>
      <c r="R215" s="46"/>
      <c r="S215" s="49"/>
      <c r="T215" s="46">
        <v>0</v>
      </c>
      <c r="U215" s="46"/>
      <c r="V215" s="46">
        <v>0</v>
      </c>
      <c r="W215" s="3"/>
      <c r="X215" s="46">
        <v>0</v>
      </c>
      <c r="Y215" s="46"/>
      <c r="Z215" s="49"/>
      <c r="AA215" s="46">
        <v>0</v>
      </c>
      <c r="AB215" s="46"/>
      <c r="AC215" s="46">
        <v>0</v>
      </c>
      <c r="AD215" s="3"/>
      <c r="AE215" s="46">
        <v>0</v>
      </c>
      <c r="AF215" s="46"/>
      <c r="AG215" s="49"/>
      <c r="AH215" s="46">
        <v>0</v>
      </c>
      <c r="AI215" s="46"/>
      <c r="AJ215" s="46">
        <v>0</v>
      </c>
      <c r="AK215" s="3"/>
      <c r="AL215" s="46">
        <v>0</v>
      </c>
      <c r="AM215" s="46"/>
      <c r="AN215" s="49"/>
      <c r="AO215" s="46">
        <v>0</v>
      </c>
      <c r="AP215" s="46"/>
      <c r="AQ215" s="46">
        <v>0</v>
      </c>
      <c r="AR215" s="3"/>
      <c r="AS215" s="46">
        <v>0</v>
      </c>
      <c r="AT215" s="46"/>
      <c r="AU215" s="49"/>
      <c r="AV215" s="46">
        <v>0</v>
      </c>
      <c r="AW215" s="46"/>
      <c r="AX215" s="46">
        <v>0</v>
      </c>
      <c r="AY215" s="3"/>
      <c r="AZ215" s="46">
        <v>0</v>
      </c>
      <c r="BA215" s="46"/>
      <c r="BB215" s="41"/>
      <c r="BC215" s="46">
        <v>0</v>
      </c>
      <c r="BD215" s="46"/>
      <c r="BE215" s="3" t="s">
        <v>690</v>
      </c>
      <c r="BF215" s="3"/>
      <c r="BG215" s="46"/>
      <c r="BH215" s="3"/>
      <c r="BI215" s="56"/>
      <c r="BJ215" s="46">
        <v>0</v>
      </c>
      <c r="BK215" s="46"/>
      <c r="BL215" s="3">
        <v>0</v>
      </c>
      <c r="BM215" s="3"/>
      <c r="BN215" s="46"/>
      <c r="BO215" s="3"/>
      <c r="BP215" s="33"/>
      <c r="BQ215" s="46">
        <v>0</v>
      </c>
      <c r="BR215" s="46"/>
      <c r="BS215" s="3">
        <v>0</v>
      </c>
      <c r="BT215" s="3"/>
      <c r="BU215" s="46"/>
      <c r="BV215" s="46"/>
      <c r="BW215" s="46"/>
      <c r="BX215" s="69"/>
      <c r="BY215" s="46">
        <v>0</v>
      </c>
      <c r="BZ215" s="46"/>
      <c r="CA215" s="3">
        <v>0</v>
      </c>
      <c r="CB215" s="46"/>
      <c r="CC215" s="46"/>
      <c r="CD215" s="46"/>
      <c r="CE215" s="46"/>
      <c r="CF215" s="69"/>
      <c r="CG215" s="46">
        <v>0</v>
      </c>
      <c r="CH215" s="46"/>
      <c r="CI215" s="3">
        <v>0</v>
      </c>
      <c r="CJ215" s="3"/>
      <c r="CK215" s="46"/>
      <c r="CL215" s="46"/>
      <c r="CM215" s="46"/>
      <c r="CN215" s="46"/>
      <c r="CO215" s="46" t="s">
        <v>371</v>
      </c>
      <c r="CP215" s="46"/>
      <c r="CQ215" s="46"/>
      <c r="CR215" s="3">
        <v>0</v>
      </c>
      <c r="CS215" s="46"/>
      <c r="CT215" s="46">
        <v>0</v>
      </c>
      <c r="CU215" s="3"/>
      <c r="CV215" s="12" t="s">
        <v>431</v>
      </c>
      <c r="CW215" s="12">
        <v>0</v>
      </c>
      <c r="CX215" s="12"/>
      <c r="CY215" s="3"/>
      <c r="CZ215" s="12">
        <v>0</v>
      </c>
      <c r="DA215" s="12">
        <v>0</v>
      </c>
      <c r="DB215" s="46"/>
      <c r="DC215" s="12">
        <v>0</v>
      </c>
      <c r="DD215" s="12">
        <v>0</v>
      </c>
      <c r="DE215" s="12" t="s">
        <v>431</v>
      </c>
      <c r="DF215" s="12"/>
      <c r="DG215" s="12"/>
      <c r="DH215" s="3"/>
      <c r="DI215" s="12"/>
      <c r="DJ215" s="12"/>
      <c r="DK215" s="46"/>
      <c r="DL215" s="46"/>
      <c r="DM215" s="46"/>
      <c r="DN215" s="12" t="s">
        <v>2226</v>
      </c>
      <c r="DO215" s="46" t="s">
        <v>2513</v>
      </c>
      <c r="DP215" s="46"/>
      <c r="DQ215" s="12">
        <v>0</v>
      </c>
      <c r="DR215" s="5"/>
      <c r="DS215" s="5">
        <v>0</v>
      </c>
      <c r="DT215" s="346"/>
      <c r="DV215" s="5">
        <f t="shared" si="9"/>
        <v>0</v>
      </c>
      <c r="DW215" s="5">
        <f t="shared" si="10"/>
        <v>1</v>
      </c>
      <c r="DX215" s="362"/>
    </row>
    <row r="216" spans="1:130" s="133" customFormat="1" ht="30" hidden="1" customHeight="1" x14ac:dyDescent="0.25">
      <c r="A216" s="12">
        <f>ROW()-23</f>
        <v>193</v>
      </c>
      <c r="B216" s="12">
        <f>COUNTIF($E$24:E216,E216)</f>
        <v>4</v>
      </c>
      <c r="C216" s="4" t="s">
        <v>249</v>
      </c>
      <c r="D216" s="12" t="str">
        <f>VLOOKUP(C216,'[1]XET CUOI NAM'!$D$9:$E$332,2,0)</f>
        <v>01015018</v>
      </c>
      <c r="E216" s="12" t="s">
        <v>400</v>
      </c>
      <c r="F216" s="12" t="s">
        <v>378</v>
      </c>
      <c r="G216" s="49"/>
      <c r="H216" s="46"/>
      <c r="I216" s="46"/>
      <c r="J216" s="3"/>
      <c r="K216" s="46"/>
      <c r="L216" s="46"/>
      <c r="M216" s="49"/>
      <c r="N216" s="46"/>
      <c r="O216" s="46"/>
      <c r="P216" s="3"/>
      <c r="Q216" s="46"/>
      <c r="R216" s="46"/>
      <c r="S216" s="49"/>
      <c r="T216" s="46">
        <v>0</v>
      </c>
      <c r="U216" s="46"/>
      <c r="V216" s="46">
        <v>0</v>
      </c>
      <c r="W216" s="3"/>
      <c r="X216" s="46">
        <v>0</v>
      </c>
      <c r="Y216" s="46"/>
      <c r="Z216" s="49"/>
      <c r="AA216" s="46">
        <v>0</v>
      </c>
      <c r="AB216" s="46"/>
      <c r="AC216" s="46">
        <v>0</v>
      </c>
      <c r="AD216" s="3"/>
      <c r="AE216" s="46">
        <v>0</v>
      </c>
      <c r="AF216" s="46"/>
      <c r="AG216" s="49"/>
      <c r="AH216" s="46">
        <v>0</v>
      </c>
      <c r="AI216" s="46"/>
      <c r="AJ216" s="46">
        <v>0</v>
      </c>
      <c r="AK216" s="3"/>
      <c r="AL216" s="46">
        <v>0</v>
      </c>
      <c r="AM216" s="46"/>
      <c r="AN216" s="49"/>
      <c r="AO216" s="46">
        <v>0</v>
      </c>
      <c r="AP216" s="46"/>
      <c r="AQ216" s="46">
        <v>0</v>
      </c>
      <c r="AR216" s="3"/>
      <c r="AS216" s="46">
        <v>0</v>
      </c>
      <c r="AT216" s="46"/>
      <c r="AU216" s="49"/>
      <c r="AV216" s="46">
        <v>0</v>
      </c>
      <c r="AW216" s="46"/>
      <c r="AX216" s="46">
        <v>0</v>
      </c>
      <c r="AY216" s="3"/>
      <c r="AZ216" s="46">
        <v>0</v>
      </c>
      <c r="BA216" s="46"/>
      <c r="BB216" s="41"/>
      <c r="BC216" s="46">
        <v>0</v>
      </c>
      <c r="BD216" s="46"/>
      <c r="BE216" s="3" t="s">
        <v>691</v>
      </c>
      <c r="BF216" s="3"/>
      <c r="BG216" s="46"/>
      <c r="BH216" s="3"/>
      <c r="BI216" s="56"/>
      <c r="BJ216" s="46">
        <v>0</v>
      </c>
      <c r="BK216" s="46"/>
      <c r="BL216" s="3">
        <v>0</v>
      </c>
      <c r="BM216" s="3"/>
      <c r="BN216" s="46"/>
      <c r="BO216" s="3"/>
      <c r="BP216" s="33"/>
      <c r="BQ216" s="46">
        <v>0</v>
      </c>
      <c r="BR216" s="46"/>
      <c r="BS216" s="3">
        <v>0</v>
      </c>
      <c r="BT216" s="3"/>
      <c r="BU216" s="46"/>
      <c r="BV216" s="46"/>
      <c r="BW216" s="46"/>
      <c r="BX216" s="69"/>
      <c r="BY216" s="46">
        <v>0</v>
      </c>
      <c r="BZ216" s="46"/>
      <c r="CA216" s="3">
        <v>0</v>
      </c>
      <c r="CB216" s="46"/>
      <c r="CC216" s="46"/>
      <c r="CD216" s="46"/>
      <c r="CE216" s="46"/>
      <c r="CF216" s="69"/>
      <c r="CG216" s="46">
        <v>0</v>
      </c>
      <c r="CH216" s="46"/>
      <c r="CI216" s="3">
        <v>0</v>
      </c>
      <c r="CJ216" s="3"/>
      <c r="CK216" s="46"/>
      <c r="CL216" s="46"/>
      <c r="CM216" s="46"/>
      <c r="CN216" s="46"/>
      <c r="CO216" s="46" t="s">
        <v>371</v>
      </c>
      <c r="CP216" s="46"/>
      <c r="CQ216" s="46"/>
      <c r="CR216" s="3">
        <v>0</v>
      </c>
      <c r="CS216" s="46"/>
      <c r="CT216" s="46">
        <v>0</v>
      </c>
      <c r="CU216" s="3"/>
      <c r="CV216" s="12" t="s">
        <v>431</v>
      </c>
      <c r="CW216" s="12">
        <v>0</v>
      </c>
      <c r="CX216" s="12"/>
      <c r="CY216" s="3"/>
      <c r="CZ216" s="12">
        <v>0</v>
      </c>
      <c r="DA216" s="12">
        <v>0</v>
      </c>
      <c r="DB216" s="46"/>
      <c r="DC216" s="12">
        <v>0</v>
      </c>
      <c r="DD216" s="12">
        <v>0</v>
      </c>
      <c r="DE216" s="12" t="s">
        <v>431</v>
      </c>
      <c r="DF216" s="12"/>
      <c r="DG216" s="12"/>
      <c r="DH216" s="3"/>
      <c r="DI216" s="12"/>
      <c r="DJ216" s="12"/>
      <c r="DK216" s="46"/>
      <c r="DL216" s="46"/>
      <c r="DM216" s="46"/>
      <c r="DN216" s="12" t="s">
        <v>2227</v>
      </c>
      <c r="DO216" s="12">
        <v>0</v>
      </c>
      <c r="DP216" s="12"/>
      <c r="DQ216" s="12">
        <v>0</v>
      </c>
      <c r="DR216" s="5"/>
      <c r="DS216" s="5">
        <v>0</v>
      </c>
      <c r="DT216" s="346"/>
      <c r="DV216" s="5">
        <f t="shared" ref="DV216:DV279" si="12">COUNTIF(G216:DT216,"BK")</f>
        <v>0</v>
      </c>
      <c r="DW216" s="5">
        <f t="shared" ref="DW216:DW279" si="13">COUNTIF(G216:DT216,"CS")</f>
        <v>0</v>
      </c>
      <c r="DX216" s="362"/>
    </row>
    <row r="217" spans="1:130" s="133" customFormat="1" ht="30" hidden="1" customHeight="1" x14ac:dyDescent="0.25">
      <c r="A217" s="12">
        <f>ROW()-23</f>
        <v>194</v>
      </c>
      <c r="B217" s="12">
        <f>COUNTIF($E$24:E217,E217)</f>
        <v>5</v>
      </c>
      <c r="C217" s="4" t="s">
        <v>251</v>
      </c>
      <c r="D217" s="12" t="str">
        <f>VLOOKUP(C217,'[1]XET CUOI NAM'!$D$9:$E$332,2,0)</f>
        <v>01015020</v>
      </c>
      <c r="E217" s="12" t="s">
        <v>400</v>
      </c>
      <c r="F217" s="12" t="s">
        <v>378</v>
      </c>
      <c r="G217" s="49"/>
      <c r="H217" s="46"/>
      <c r="I217" s="46"/>
      <c r="J217" s="3"/>
      <c r="K217" s="46"/>
      <c r="L217" s="46"/>
      <c r="M217" s="49"/>
      <c r="N217" s="46" t="s">
        <v>2513</v>
      </c>
      <c r="O217" s="46"/>
      <c r="P217" s="3"/>
      <c r="Q217" s="46"/>
      <c r="R217" s="46"/>
      <c r="S217" s="49"/>
      <c r="T217" s="46">
        <v>0</v>
      </c>
      <c r="U217" s="46"/>
      <c r="V217" s="46">
        <v>0</v>
      </c>
      <c r="W217" s="3"/>
      <c r="X217" s="46">
        <v>0</v>
      </c>
      <c r="Y217" s="46"/>
      <c r="Z217" s="49"/>
      <c r="AA217" s="46">
        <v>0</v>
      </c>
      <c r="AB217" s="46"/>
      <c r="AC217" s="46">
        <v>0</v>
      </c>
      <c r="AD217" s="3"/>
      <c r="AE217" s="46">
        <v>0</v>
      </c>
      <c r="AF217" s="46"/>
      <c r="AG217" s="49"/>
      <c r="AH217" s="46">
        <v>0</v>
      </c>
      <c r="AI217" s="46"/>
      <c r="AJ217" s="46">
        <v>0</v>
      </c>
      <c r="AK217" s="3"/>
      <c r="AL217" s="46">
        <v>0</v>
      </c>
      <c r="AM217" s="46"/>
      <c r="AN217" s="49"/>
      <c r="AO217" s="46">
        <v>0</v>
      </c>
      <c r="AP217" s="46"/>
      <c r="AQ217" s="46">
        <v>0</v>
      </c>
      <c r="AR217" s="3"/>
      <c r="AS217" s="46">
        <v>0</v>
      </c>
      <c r="AT217" s="46"/>
      <c r="AU217" s="49"/>
      <c r="AV217" s="46">
        <v>0</v>
      </c>
      <c r="AW217" s="46"/>
      <c r="AX217" s="46">
        <v>0</v>
      </c>
      <c r="AY217" s="3"/>
      <c r="AZ217" s="46">
        <v>0</v>
      </c>
      <c r="BA217" s="46"/>
      <c r="BB217" s="41"/>
      <c r="BC217" s="46">
        <v>0</v>
      </c>
      <c r="BD217" s="46"/>
      <c r="BE217" s="3" t="s">
        <v>692</v>
      </c>
      <c r="BF217" s="3"/>
      <c r="BG217" s="46"/>
      <c r="BH217" s="3"/>
      <c r="BI217" s="56"/>
      <c r="BJ217" s="46">
        <v>0</v>
      </c>
      <c r="BK217" s="46"/>
      <c r="BL217" s="3">
        <v>0</v>
      </c>
      <c r="BM217" s="3"/>
      <c r="BN217" s="46"/>
      <c r="BO217" s="3"/>
      <c r="BP217" s="33"/>
      <c r="BQ217" s="46">
        <v>0</v>
      </c>
      <c r="BR217" s="46"/>
      <c r="BS217" s="3">
        <v>0</v>
      </c>
      <c r="BT217" s="3"/>
      <c r="BU217" s="46"/>
      <c r="BV217" s="46"/>
      <c r="BW217" s="46"/>
      <c r="BX217" s="69"/>
      <c r="BY217" s="46">
        <v>0</v>
      </c>
      <c r="BZ217" s="46"/>
      <c r="CA217" s="3" t="s">
        <v>1023</v>
      </c>
      <c r="CB217" s="46"/>
      <c r="CC217" s="46"/>
      <c r="CD217" s="46"/>
      <c r="CE217" s="46"/>
      <c r="CF217" s="69"/>
      <c r="CG217" s="46">
        <v>0</v>
      </c>
      <c r="CH217" s="46"/>
      <c r="CI217" s="3">
        <v>0</v>
      </c>
      <c r="CJ217" s="3"/>
      <c r="CK217" s="46"/>
      <c r="CL217" s="46"/>
      <c r="CM217" s="46"/>
      <c r="CN217" s="46"/>
      <c r="CO217" s="46" t="s">
        <v>2395</v>
      </c>
      <c r="CP217" s="46"/>
      <c r="CQ217" s="46"/>
      <c r="CR217" s="3">
        <v>0</v>
      </c>
      <c r="CS217" s="46"/>
      <c r="CT217" s="46">
        <v>0</v>
      </c>
      <c r="CU217" s="3"/>
      <c r="CV217" s="12" t="s">
        <v>431</v>
      </c>
      <c r="CW217" s="12">
        <v>0</v>
      </c>
      <c r="CX217" s="12"/>
      <c r="CY217" s="3"/>
      <c r="CZ217" s="12">
        <v>0</v>
      </c>
      <c r="DA217" s="12">
        <v>0</v>
      </c>
      <c r="DB217" s="46"/>
      <c r="DC217" s="12">
        <v>0</v>
      </c>
      <c r="DD217" s="12">
        <v>0</v>
      </c>
      <c r="DE217" s="12" t="s">
        <v>431</v>
      </c>
      <c r="DF217" s="12"/>
      <c r="DG217" s="12"/>
      <c r="DH217" s="3"/>
      <c r="DI217" s="12"/>
      <c r="DJ217" s="12"/>
      <c r="DK217" s="46"/>
      <c r="DL217" s="46"/>
      <c r="DM217" s="46"/>
      <c r="DN217" s="12" t="s">
        <v>2227</v>
      </c>
      <c r="DO217" s="12">
        <v>0</v>
      </c>
      <c r="DP217" s="12"/>
      <c r="DQ217" s="12">
        <v>0</v>
      </c>
      <c r="DR217" s="5"/>
      <c r="DS217" s="5">
        <v>0</v>
      </c>
      <c r="DT217" s="346"/>
      <c r="DV217" s="5">
        <f t="shared" si="12"/>
        <v>0</v>
      </c>
      <c r="DW217" s="5">
        <f t="shared" si="13"/>
        <v>1</v>
      </c>
      <c r="DX217" s="362"/>
    </row>
    <row r="218" spans="1:130" s="133" customFormat="1" ht="30" hidden="1" customHeight="1" x14ac:dyDescent="0.25">
      <c r="A218" s="12">
        <f>ROW()-23</f>
        <v>195</v>
      </c>
      <c r="B218" s="12">
        <f>COUNTIF($E$24:E218,E218)</f>
        <v>6</v>
      </c>
      <c r="C218" s="4" t="s">
        <v>252</v>
      </c>
      <c r="D218" s="12" t="str">
        <f>VLOOKUP(C218,'[1]XET CUOI NAM'!$D$9:$E$332,2,0)</f>
        <v>01015041</v>
      </c>
      <c r="E218" s="12" t="s">
        <v>400</v>
      </c>
      <c r="F218" s="12" t="s">
        <v>378</v>
      </c>
      <c r="G218" s="49"/>
      <c r="H218" s="46"/>
      <c r="I218" s="46"/>
      <c r="J218" s="3"/>
      <c r="K218" s="46"/>
      <c r="L218" s="46"/>
      <c r="M218" s="49"/>
      <c r="N218" s="46"/>
      <c r="O218" s="46"/>
      <c r="P218" s="3"/>
      <c r="Q218" s="46"/>
      <c r="R218" s="46"/>
      <c r="S218" s="49"/>
      <c r="T218" s="46">
        <v>0</v>
      </c>
      <c r="U218" s="46"/>
      <c r="V218" s="46">
        <v>0</v>
      </c>
      <c r="W218" s="3"/>
      <c r="X218" s="46">
        <v>0</v>
      </c>
      <c r="Y218" s="46"/>
      <c r="Z218" s="49"/>
      <c r="AA218" s="46">
        <v>0</v>
      </c>
      <c r="AB218" s="46"/>
      <c r="AC218" s="46">
        <v>0</v>
      </c>
      <c r="AD218" s="3"/>
      <c r="AE218" s="46">
        <v>0</v>
      </c>
      <c r="AF218" s="46"/>
      <c r="AG218" s="49"/>
      <c r="AH218" s="46">
        <v>0</v>
      </c>
      <c r="AI218" s="46"/>
      <c r="AJ218" s="46">
        <v>0</v>
      </c>
      <c r="AK218" s="3"/>
      <c r="AL218" s="46">
        <v>0</v>
      </c>
      <c r="AM218" s="46"/>
      <c r="AN218" s="49"/>
      <c r="AO218" s="46">
        <v>0</v>
      </c>
      <c r="AP218" s="46"/>
      <c r="AQ218" s="46">
        <v>0</v>
      </c>
      <c r="AR218" s="3"/>
      <c r="AS218" s="46">
        <v>0</v>
      </c>
      <c r="AT218" s="46"/>
      <c r="AU218" s="49"/>
      <c r="AV218" s="46">
        <v>0</v>
      </c>
      <c r="AW218" s="46"/>
      <c r="AX218" s="46">
        <v>0</v>
      </c>
      <c r="AY218" s="3"/>
      <c r="AZ218" s="46">
        <v>0</v>
      </c>
      <c r="BA218" s="46"/>
      <c r="BB218" s="41"/>
      <c r="BC218" s="46">
        <v>0</v>
      </c>
      <c r="BD218" s="46"/>
      <c r="BE218" s="3">
        <v>0</v>
      </c>
      <c r="BF218" s="3"/>
      <c r="BG218" s="46"/>
      <c r="BH218" s="3"/>
      <c r="BI218" s="56"/>
      <c r="BJ218" s="46">
        <v>0</v>
      </c>
      <c r="BK218" s="46"/>
      <c r="BL218" s="3">
        <v>0</v>
      </c>
      <c r="BM218" s="3"/>
      <c r="BN218" s="46"/>
      <c r="BO218" s="3"/>
      <c r="BP218" s="33"/>
      <c r="BQ218" s="46">
        <v>0</v>
      </c>
      <c r="BR218" s="46"/>
      <c r="BS218" s="3">
        <v>0</v>
      </c>
      <c r="BT218" s="3"/>
      <c r="BU218" s="46"/>
      <c r="BV218" s="46"/>
      <c r="BW218" s="46"/>
      <c r="BX218" s="69"/>
      <c r="BY218" s="46">
        <v>0</v>
      </c>
      <c r="BZ218" s="46"/>
      <c r="CA218" s="3">
        <v>0</v>
      </c>
      <c r="CB218" s="46"/>
      <c r="CC218" s="46"/>
      <c r="CD218" s="46"/>
      <c r="CE218" s="46"/>
      <c r="CF218" s="69"/>
      <c r="CG218" s="46">
        <v>0</v>
      </c>
      <c r="CH218" s="46"/>
      <c r="CI218" s="3" t="s">
        <v>1165</v>
      </c>
      <c r="CJ218" s="3"/>
      <c r="CK218" s="46"/>
      <c r="CL218" s="46"/>
      <c r="CM218" s="46"/>
      <c r="CN218" s="46"/>
      <c r="CO218" s="46" t="s">
        <v>371</v>
      </c>
      <c r="CP218" s="46"/>
      <c r="CQ218" s="46"/>
      <c r="CR218" s="3">
        <v>0</v>
      </c>
      <c r="CS218" s="46"/>
      <c r="CT218" s="46">
        <v>0</v>
      </c>
      <c r="CU218" s="3"/>
      <c r="CV218" s="12" t="s">
        <v>431</v>
      </c>
      <c r="CW218" s="12">
        <v>0</v>
      </c>
      <c r="CX218" s="12"/>
      <c r="CY218" s="3"/>
      <c r="CZ218" s="12">
        <v>0</v>
      </c>
      <c r="DA218" s="12">
        <v>0</v>
      </c>
      <c r="DB218" s="46"/>
      <c r="DC218" s="12">
        <v>0</v>
      </c>
      <c r="DD218" s="12">
        <v>0</v>
      </c>
      <c r="DE218" s="12" t="s">
        <v>431</v>
      </c>
      <c r="DF218" s="12"/>
      <c r="DG218" s="12"/>
      <c r="DH218" s="3" t="s">
        <v>1690</v>
      </c>
      <c r="DI218" s="12"/>
      <c r="DJ218" s="12"/>
      <c r="DK218" s="46"/>
      <c r="DL218" s="46"/>
      <c r="DM218" s="46"/>
      <c r="DN218" s="12" t="s">
        <v>2227</v>
      </c>
      <c r="DO218" s="12">
        <v>0</v>
      </c>
      <c r="DP218" s="12"/>
      <c r="DQ218" s="12">
        <v>0</v>
      </c>
      <c r="DR218" s="5"/>
      <c r="DS218" s="5">
        <v>0</v>
      </c>
      <c r="DT218" s="346"/>
      <c r="DV218" s="5">
        <f t="shared" si="12"/>
        <v>0</v>
      </c>
      <c r="DW218" s="5">
        <f t="shared" si="13"/>
        <v>0</v>
      </c>
      <c r="DX218" s="362"/>
    </row>
    <row r="219" spans="1:130" s="133" customFormat="1" ht="36" hidden="1" customHeight="1" x14ac:dyDescent="0.25">
      <c r="A219" s="12">
        <f>IF(C219="","",SUBTOTAL(3,$D$24:D219))</f>
        <v>24</v>
      </c>
      <c r="B219" s="12">
        <f>COUNTIF($E$24:E219,E219)</f>
        <v>7</v>
      </c>
      <c r="C219" s="4" t="s">
        <v>256</v>
      </c>
      <c r="D219" s="12" t="str">
        <f>VLOOKUP(C219,'[1]XET CUOI NAM'!$D$9:$E$332,2,0)</f>
        <v>01015013</v>
      </c>
      <c r="E219" s="12" t="s">
        <v>400</v>
      </c>
      <c r="F219" s="12" t="s">
        <v>378</v>
      </c>
      <c r="G219" s="49"/>
      <c r="H219" s="46"/>
      <c r="I219" s="46"/>
      <c r="J219" s="3"/>
      <c r="K219" s="46"/>
      <c r="L219" s="46"/>
      <c r="M219" s="49"/>
      <c r="N219" s="46"/>
      <c r="O219" s="46"/>
      <c r="P219" s="3"/>
      <c r="Q219" s="46"/>
      <c r="R219" s="46"/>
      <c r="S219" s="49"/>
      <c r="T219" s="46">
        <v>0</v>
      </c>
      <c r="U219" s="46"/>
      <c r="V219" s="46">
        <v>0</v>
      </c>
      <c r="W219" s="3"/>
      <c r="X219" s="46">
        <v>0</v>
      </c>
      <c r="Y219" s="46"/>
      <c r="Z219" s="49"/>
      <c r="AA219" s="46">
        <v>0</v>
      </c>
      <c r="AB219" s="46"/>
      <c r="AC219" s="46">
        <v>0</v>
      </c>
      <c r="AD219" s="3"/>
      <c r="AE219" s="46">
        <v>0</v>
      </c>
      <c r="AF219" s="46"/>
      <c r="AG219" s="49"/>
      <c r="AH219" s="46" t="s">
        <v>2513</v>
      </c>
      <c r="AI219" s="46"/>
      <c r="AJ219" s="46" t="s">
        <v>2396</v>
      </c>
      <c r="AK219" s="3"/>
      <c r="AL219" s="46">
        <v>0</v>
      </c>
      <c r="AM219" s="46"/>
      <c r="AN219" s="49"/>
      <c r="AO219" s="46">
        <v>0</v>
      </c>
      <c r="AP219" s="46"/>
      <c r="AQ219" s="46">
        <v>0</v>
      </c>
      <c r="AR219" s="3"/>
      <c r="AS219" s="46">
        <v>0</v>
      </c>
      <c r="AT219" s="46"/>
      <c r="AU219" s="49"/>
      <c r="AV219" s="46" t="s">
        <v>2513</v>
      </c>
      <c r="AW219" s="46"/>
      <c r="AX219" s="46" t="s">
        <v>2397</v>
      </c>
      <c r="AY219" s="3"/>
      <c r="AZ219" s="46">
        <v>0</v>
      </c>
      <c r="BA219" s="46"/>
      <c r="BB219" s="41"/>
      <c r="BC219" s="46" t="s">
        <v>2513</v>
      </c>
      <c r="BD219" s="46" t="s">
        <v>346</v>
      </c>
      <c r="BE219" s="3" t="s">
        <v>693</v>
      </c>
      <c r="BF219" s="3"/>
      <c r="BG219" s="46" t="s">
        <v>2514</v>
      </c>
      <c r="BH219" s="3"/>
      <c r="BI219" s="56"/>
      <c r="BJ219" s="46">
        <v>0</v>
      </c>
      <c r="BK219" s="46"/>
      <c r="BL219" s="3" t="s">
        <v>830</v>
      </c>
      <c r="BM219" s="3"/>
      <c r="BN219" s="46"/>
      <c r="BO219" s="3"/>
      <c r="BP219" s="33"/>
      <c r="BQ219" s="46">
        <v>0</v>
      </c>
      <c r="BR219" s="46"/>
      <c r="BS219" s="3">
        <v>0</v>
      </c>
      <c r="BT219" s="3"/>
      <c r="BU219" s="46"/>
      <c r="BV219" s="46"/>
      <c r="BW219" s="46"/>
      <c r="BX219" s="69"/>
      <c r="BY219" s="46">
        <v>0</v>
      </c>
      <c r="BZ219" s="46">
        <v>0</v>
      </c>
      <c r="CA219" s="3" t="s">
        <v>1024</v>
      </c>
      <c r="CB219" s="46"/>
      <c r="CC219" s="46"/>
      <c r="CD219" s="46"/>
      <c r="CE219" s="46"/>
      <c r="CF219" s="69"/>
      <c r="CG219" s="46">
        <v>0</v>
      </c>
      <c r="CH219" s="46"/>
      <c r="CI219" s="3" t="s">
        <v>1166</v>
      </c>
      <c r="CJ219" s="3"/>
      <c r="CK219" s="46"/>
      <c r="CL219" s="46"/>
      <c r="CM219" s="46"/>
      <c r="CN219" s="46"/>
      <c r="CO219" s="46" t="s">
        <v>371</v>
      </c>
      <c r="CP219" s="46"/>
      <c r="CQ219" s="46"/>
      <c r="CR219" s="3" t="s">
        <v>1320</v>
      </c>
      <c r="CS219" s="46"/>
      <c r="CT219" s="46">
        <v>0</v>
      </c>
      <c r="CU219" s="3"/>
      <c r="CV219" s="12" t="s">
        <v>431</v>
      </c>
      <c r="CW219" s="12">
        <v>0</v>
      </c>
      <c r="CX219" s="12"/>
      <c r="CY219" s="3" t="s">
        <v>1494</v>
      </c>
      <c r="CZ219" s="12">
        <v>0</v>
      </c>
      <c r="DA219" s="12">
        <v>0</v>
      </c>
      <c r="DB219" s="46"/>
      <c r="DC219" s="12">
        <v>0</v>
      </c>
      <c r="DD219" s="12">
        <v>0</v>
      </c>
      <c r="DE219" s="12" t="s">
        <v>431</v>
      </c>
      <c r="DF219" s="12"/>
      <c r="DG219" s="12"/>
      <c r="DH219" s="3" t="s">
        <v>1691</v>
      </c>
      <c r="DI219" s="12"/>
      <c r="DJ219" s="12"/>
      <c r="DK219" s="46"/>
      <c r="DL219" s="46"/>
      <c r="DM219" s="46"/>
      <c r="DN219" s="12" t="s">
        <v>2227</v>
      </c>
      <c r="DO219" s="12">
        <v>0</v>
      </c>
      <c r="DP219" s="12"/>
      <c r="DQ219" s="12"/>
      <c r="DR219" s="17" t="s">
        <v>2124</v>
      </c>
      <c r="DS219" s="5">
        <v>0</v>
      </c>
      <c r="DT219" s="346"/>
      <c r="DV219" s="5">
        <f t="shared" si="12"/>
        <v>1</v>
      </c>
      <c r="DW219" s="5">
        <f t="shared" si="13"/>
        <v>3</v>
      </c>
      <c r="DX219" s="362"/>
      <c r="DZ219" s="377" t="s">
        <v>2535</v>
      </c>
    </row>
    <row r="220" spans="1:130" s="133" customFormat="1" ht="30" hidden="1" customHeight="1" x14ac:dyDescent="0.25">
      <c r="A220" s="12">
        <f>IF(C220="","",SUBTOTAL(3,$D$24:D220))</f>
        <v>24</v>
      </c>
      <c r="B220" s="12">
        <f>COUNTIF($E$24:E220,E220)</f>
        <v>8</v>
      </c>
      <c r="C220" s="4" t="s">
        <v>258</v>
      </c>
      <c r="D220" s="12" t="str">
        <f>VLOOKUP(C220,'[1]XET CUOI NAM'!$D$9:$E$332,2,0)</f>
        <v>01015006</v>
      </c>
      <c r="E220" s="12" t="s">
        <v>400</v>
      </c>
      <c r="F220" s="12" t="s">
        <v>378</v>
      </c>
      <c r="G220" s="49"/>
      <c r="H220" s="46"/>
      <c r="I220" s="46"/>
      <c r="J220" s="3"/>
      <c r="K220" s="46"/>
      <c r="L220" s="46"/>
      <c r="M220" s="49"/>
      <c r="N220" s="46"/>
      <c r="O220" s="46"/>
      <c r="P220" s="3"/>
      <c r="Q220" s="46"/>
      <c r="R220" s="46"/>
      <c r="S220" s="49"/>
      <c r="T220" s="46">
        <v>0</v>
      </c>
      <c r="U220" s="46"/>
      <c r="V220" s="46">
        <v>0</v>
      </c>
      <c r="W220" s="3"/>
      <c r="X220" s="46">
        <v>0</v>
      </c>
      <c r="Y220" s="46"/>
      <c r="Z220" s="49"/>
      <c r="AA220" s="46">
        <v>0</v>
      </c>
      <c r="AB220" s="46"/>
      <c r="AC220" s="46">
        <v>0</v>
      </c>
      <c r="AD220" s="3"/>
      <c r="AE220" s="46">
        <v>0</v>
      </c>
      <c r="AF220" s="46"/>
      <c r="AG220" s="49"/>
      <c r="AH220" s="46">
        <v>0</v>
      </c>
      <c r="AI220" s="46"/>
      <c r="AJ220" s="46">
        <v>0</v>
      </c>
      <c r="AK220" s="3"/>
      <c r="AL220" s="46">
        <v>0</v>
      </c>
      <c r="AM220" s="46"/>
      <c r="AN220" s="49"/>
      <c r="AO220" s="46">
        <v>0</v>
      </c>
      <c r="AP220" s="46"/>
      <c r="AQ220" s="46">
        <v>0</v>
      </c>
      <c r="AR220" s="3"/>
      <c r="AS220" s="46">
        <v>0</v>
      </c>
      <c r="AT220" s="46"/>
      <c r="AU220" s="49"/>
      <c r="AV220" s="46">
        <v>0</v>
      </c>
      <c r="AW220" s="46"/>
      <c r="AX220" s="46">
        <v>0</v>
      </c>
      <c r="AY220" s="3"/>
      <c r="AZ220" s="46">
        <v>0</v>
      </c>
      <c r="BA220" s="46"/>
      <c r="BB220" s="41"/>
      <c r="BC220" s="46" t="s">
        <v>2513</v>
      </c>
      <c r="BD220" s="46" t="s">
        <v>346</v>
      </c>
      <c r="BE220" s="3" t="s">
        <v>694</v>
      </c>
      <c r="BF220" s="3"/>
      <c r="BG220" s="46"/>
      <c r="BH220" s="3"/>
      <c r="BI220" s="56"/>
      <c r="BJ220" s="46">
        <v>0</v>
      </c>
      <c r="BK220" s="46"/>
      <c r="BL220" s="3">
        <v>0</v>
      </c>
      <c r="BM220" s="3"/>
      <c r="BN220" s="46"/>
      <c r="BO220" s="3"/>
      <c r="BP220" s="33"/>
      <c r="BQ220" s="46">
        <v>0</v>
      </c>
      <c r="BR220" s="46"/>
      <c r="BS220" s="3">
        <v>0</v>
      </c>
      <c r="BT220" s="3"/>
      <c r="BU220" s="46"/>
      <c r="BV220" s="46"/>
      <c r="BW220" s="46"/>
      <c r="BX220" s="69"/>
      <c r="BY220" s="46">
        <v>0</v>
      </c>
      <c r="BZ220" s="46"/>
      <c r="CA220" s="3" t="s">
        <v>1025</v>
      </c>
      <c r="CB220" s="46"/>
      <c r="CC220" s="46"/>
      <c r="CD220" s="46"/>
      <c r="CE220" s="46"/>
      <c r="CF220" s="69"/>
      <c r="CG220" s="46" t="s">
        <v>2513</v>
      </c>
      <c r="CH220" s="46" t="s">
        <v>315</v>
      </c>
      <c r="CI220" s="3" t="s">
        <v>1167</v>
      </c>
      <c r="CJ220" s="3"/>
      <c r="CK220" s="46"/>
      <c r="CL220" s="46"/>
      <c r="CM220" s="46"/>
      <c r="CN220" s="46"/>
      <c r="CO220" s="46" t="s">
        <v>371</v>
      </c>
      <c r="CP220" s="46" t="s">
        <v>2513</v>
      </c>
      <c r="CQ220" s="46" t="s">
        <v>315</v>
      </c>
      <c r="CR220" s="3" t="s">
        <v>1321</v>
      </c>
      <c r="CS220" s="46"/>
      <c r="CT220" s="46" t="s">
        <v>315</v>
      </c>
      <c r="CU220" s="3"/>
      <c r="CV220" s="12" t="s">
        <v>431</v>
      </c>
      <c r="CW220" s="12">
        <v>0</v>
      </c>
      <c r="CX220" s="12"/>
      <c r="CY220" s="3" t="s">
        <v>1495</v>
      </c>
      <c r="CZ220" s="12"/>
      <c r="DA220" s="12">
        <v>0</v>
      </c>
      <c r="DB220" s="46"/>
      <c r="DC220" s="12">
        <v>0</v>
      </c>
      <c r="DD220" s="12">
        <v>0</v>
      </c>
      <c r="DE220" s="12" t="s">
        <v>371</v>
      </c>
      <c r="DF220" s="46" t="s">
        <v>2513</v>
      </c>
      <c r="DG220" s="12" t="s">
        <v>2227</v>
      </c>
      <c r="DH220" s="3" t="s">
        <v>1692</v>
      </c>
      <c r="DI220" s="12"/>
      <c r="DJ220" s="12"/>
      <c r="DK220" s="46"/>
      <c r="DL220" s="46"/>
      <c r="DM220" s="46"/>
      <c r="DN220" s="12" t="s">
        <v>2226</v>
      </c>
      <c r="DO220" s="46" t="s">
        <v>2513</v>
      </c>
      <c r="DP220" s="46"/>
      <c r="DQ220" s="12"/>
      <c r="DR220" s="17" t="s">
        <v>2125</v>
      </c>
      <c r="DS220" s="5">
        <v>0</v>
      </c>
      <c r="DT220" s="5"/>
      <c r="DV220" s="5">
        <f t="shared" si="12"/>
        <v>0</v>
      </c>
      <c r="DW220" s="5">
        <f t="shared" si="13"/>
        <v>5</v>
      </c>
      <c r="DX220" s="362"/>
    </row>
    <row r="221" spans="1:130" s="133" customFormat="1" ht="36" hidden="1" customHeight="1" x14ac:dyDescent="0.25">
      <c r="A221" s="12">
        <f>IF(C221="","",SUBTOTAL(3,$D$24:D221))</f>
        <v>24</v>
      </c>
      <c r="B221" s="12">
        <f>COUNTIF($E$24:E221,E221)</f>
        <v>9</v>
      </c>
      <c r="C221" s="4" t="s">
        <v>259</v>
      </c>
      <c r="D221" s="12" t="str">
        <f>VLOOKUP(C221,'[1]XET CUOI NAM'!$D$9:$E$332,2,0)</f>
        <v>01018001</v>
      </c>
      <c r="E221" s="12" t="s">
        <v>400</v>
      </c>
      <c r="F221" s="12" t="s">
        <v>378</v>
      </c>
      <c r="G221" s="49"/>
      <c r="H221" s="46"/>
      <c r="I221" s="46"/>
      <c r="J221" s="3"/>
      <c r="K221" s="46"/>
      <c r="L221" s="46"/>
      <c r="M221" s="49"/>
      <c r="N221" s="46"/>
      <c r="O221" s="46"/>
      <c r="P221" s="3"/>
      <c r="Q221" s="46"/>
      <c r="R221" s="46"/>
      <c r="S221" s="49"/>
      <c r="T221" s="46" t="s">
        <v>2513</v>
      </c>
      <c r="U221" s="46"/>
      <c r="V221" s="46" t="s">
        <v>2398</v>
      </c>
      <c r="W221" s="3"/>
      <c r="X221" s="46">
        <v>0</v>
      </c>
      <c r="Y221" s="46"/>
      <c r="Z221" s="49"/>
      <c r="AA221" s="46">
        <v>0</v>
      </c>
      <c r="AB221" s="46"/>
      <c r="AC221" s="46">
        <v>0</v>
      </c>
      <c r="AD221" s="3"/>
      <c r="AE221" s="46">
        <v>0</v>
      </c>
      <c r="AF221" s="46"/>
      <c r="AG221" s="49"/>
      <c r="AH221" s="46" t="s">
        <v>2513</v>
      </c>
      <c r="AI221" s="46"/>
      <c r="AJ221" s="46" t="s">
        <v>2399</v>
      </c>
      <c r="AK221" s="3"/>
      <c r="AL221" s="46">
        <v>0</v>
      </c>
      <c r="AM221" s="46"/>
      <c r="AN221" s="49"/>
      <c r="AO221" s="46" t="s">
        <v>2513</v>
      </c>
      <c r="AP221" s="46"/>
      <c r="AQ221" s="46" t="s">
        <v>2400</v>
      </c>
      <c r="AR221" s="3"/>
      <c r="AS221" s="46" t="s">
        <v>2514</v>
      </c>
      <c r="AT221" s="46"/>
      <c r="AU221" s="49"/>
      <c r="AV221" s="46">
        <v>0</v>
      </c>
      <c r="AW221" s="46"/>
      <c r="AX221" s="46" t="s">
        <v>2401</v>
      </c>
      <c r="AY221" s="3"/>
      <c r="AZ221" s="46">
        <v>0</v>
      </c>
      <c r="BA221" s="46"/>
      <c r="BB221" s="41"/>
      <c r="BC221" s="46">
        <v>0</v>
      </c>
      <c r="BD221" s="46"/>
      <c r="BE221" s="3" t="s">
        <v>695</v>
      </c>
      <c r="BF221" s="3"/>
      <c r="BG221" s="46"/>
      <c r="BH221" s="3"/>
      <c r="BI221" s="56"/>
      <c r="BJ221" s="46">
        <v>0</v>
      </c>
      <c r="BK221" s="46"/>
      <c r="BL221" s="3" t="s">
        <v>831</v>
      </c>
      <c r="BM221" s="3"/>
      <c r="BN221" s="46"/>
      <c r="BO221" s="3"/>
      <c r="BP221" s="33"/>
      <c r="BQ221" s="46" t="s">
        <v>2513</v>
      </c>
      <c r="BR221" s="46" t="s">
        <v>315</v>
      </c>
      <c r="BS221" s="3" t="s">
        <v>917</v>
      </c>
      <c r="BT221" s="3"/>
      <c r="BU221" s="46"/>
      <c r="BV221" s="46"/>
      <c r="BW221" s="46"/>
      <c r="BX221" s="69"/>
      <c r="BY221" s="46">
        <v>0</v>
      </c>
      <c r="BZ221" s="46">
        <v>0</v>
      </c>
      <c r="CA221" s="3" t="s">
        <v>1026</v>
      </c>
      <c r="CB221" s="46"/>
      <c r="CC221" s="46"/>
      <c r="CD221" s="46"/>
      <c r="CE221" s="46"/>
      <c r="CF221" s="69"/>
      <c r="CG221" s="46">
        <v>0</v>
      </c>
      <c r="CH221" s="46" t="s">
        <v>315</v>
      </c>
      <c r="CI221" s="3" t="s">
        <v>1168</v>
      </c>
      <c r="CJ221" s="3"/>
      <c r="CK221" s="46"/>
      <c r="CL221" s="46"/>
      <c r="CM221" s="46"/>
      <c r="CN221" s="46"/>
      <c r="CO221" s="46" t="s">
        <v>2395</v>
      </c>
      <c r="CP221" s="46"/>
      <c r="CQ221" s="46"/>
      <c r="CR221" s="3" t="s">
        <v>1322</v>
      </c>
      <c r="CS221" s="46"/>
      <c r="CT221" s="46">
        <v>0</v>
      </c>
      <c r="CU221" s="3"/>
      <c r="CV221" s="12" t="s">
        <v>431</v>
      </c>
      <c r="CW221" s="12">
        <v>0</v>
      </c>
      <c r="CX221" s="12"/>
      <c r="CY221" s="3" t="s">
        <v>1496</v>
      </c>
      <c r="CZ221" s="12">
        <v>0</v>
      </c>
      <c r="DA221" s="12">
        <v>0</v>
      </c>
      <c r="DB221" s="46"/>
      <c r="DC221" s="12">
        <v>0</v>
      </c>
      <c r="DD221" s="12">
        <v>0</v>
      </c>
      <c r="DE221" s="12" t="s">
        <v>431</v>
      </c>
      <c r="DF221" s="12"/>
      <c r="DG221" s="12"/>
      <c r="DH221" s="3" t="s">
        <v>1693</v>
      </c>
      <c r="DI221" s="12"/>
      <c r="DJ221" s="12"/>
      <c r="DK221" s="46"/>
      <c r="DL221" s="46"/>
      <c r="DM221" s="46"/>
      <c r="DN221" s="12" t="s">
        <v>2227</v>
      </c>
      <c r="DO221" s="12">
        <v>0</v>
      </c>
      <c r="DP221" s="12"/>
      <c r="DQ221" s="12"/>
      <c r="DR221" s="17" t="s">
        <v>2126</v>
      </c>
      <c r="DS221" s="5">
        <v>0</v>
      </c>
      <c r="DT221" s="346"/>
      <c r="DV221" s="5">
        <f t="shared" si="12"/>
        <v>1</v>
      </c>
      <c r="DW221" s="5">
        <f t="shared" si="13"/>
        <v>4</v>
      </c>
      <c r="DX221" s="362"/>
      <c r="DZ221" s="377" t="s">
        <v>2536</v>
      </c>
    </row>
    <row r="222" spans="1:130" s="133" customFormat="1" ht="30" hidden="1" customHeight="1" x14ac:dyDescent="0.25">
      <c r="A222" s="12">
        <f>IF(C222="","",SUBTOTAL(3,$D$24:D222))</f>
        <v>24</v>
      </c>
      <c r="B222" s="12">
        <f>COUNTIF($E$24:E222,E222)</f>
        <v>10</v>
      </c>
      <c r="C222" s="4" t="s">
        <v>260</v>
      </c>
      <c r="D222" s="12" t="str">
        <f>VLOOKUP(C222,'[1]XET CUOI NAM'!$D$9:$E$332,2,0)</f>
        <v>01015004</v>
      </c>
      <c r="E222" s="12" t="s">
        <v>400</v>
      </c>
      <c r="F222" s="12" t="s">
        <v>378</v>
      </c>
      <c r="G222" s="49"/>
      <c r="H222" s="46"/>
      <c r="I222" s="46"/>
      <c r="J222" s="3"/>
      <c r="K222" s="46"/>
      <c r="L222" s="46"/>
      <c r="M222" s="49"/>
      <c r="N222" s="46"/>
      <c r="O222" s="46"/>
      <c r="P222" s="3"/>
      <c r="Q222" s="46"/>
      <c r="R222" s="46"/>
      <c r="S222" s="49"/>
      <c r="T222" s="46">
        <v>0</v>
      </c>
      <c r="U222" s="46"/>
      <c r="V222" s="46">
        <v>0</v>
      </c>
      <c r="W222" s="3"/>
      <c r="X222" s="46">
        <v>0</v>
      </c>
      <c r="Y222" s="46"/>
      <c r="Z222" s="49"/>
      <c r="AA222" s="46">
        <v>0</v>
      </c>
      <c r="AB222" s="46"/>
      <c r="AC222" s="46">
        <v>0</v>
      </c>
      <c r="AD222" s="3"/>
      <c r="AE222" s="46">
        <v>0</v>
      </c>
      <c r="AF222" s="46"/>
      <c r="AG222" s="49"/>
      <c r="AH222" s="46" t="s">
        <v>2513</v>
      </c>
      <c r="AI222" s="46"/>
      <c r="AJ222" s="46" t="s">
        <v>2402</v>
      </c>
      <c r="AK222" s="3"/>
      <c r="AL222" s="46">
        <v>0</v>
      </c>
      <c r="AM222" s="46"/>
      <c r="AN222" s="49"/>
      <c r="AO222" s="46">
        <v>0</v>
      </c>
      <c r="AP222" s="46"/>
      <c r="AQ222" s="46">
        <v>0</v>
      </c>
      <c r="AR222" s="3"/>
      <c r="AS222" s="46">
        <v>0</v>
      </c>
      <c r="AT222" s="46"/>
      <c r="AU222" s="49"/>
      <c r="AV222" s="46" t="s">
        <v>2513</v>
      </c>
      <c r="AW222" s="46"/>
      <c r="AX222" s="46" t="s">
        <v>2403</v>
      </c>
      <c r="AY222" s="3"/>
      <c r="AZ222" s="46">
        <v>0</v>
      </c>
      <c r="BA222" s="46"/>
      <c r="BB222" s="41"/>
      <c r="BC222" s="46">
        <v>0</v>
      </c>
      <c r="BD222" s="46"/>
      <c r="BE222" s="3" t="s">
        <v>696</v>
      </c>
      <c r="BF222" s="3"/>
      <c r="BG222" s="46"/>
      <c r="BH222" s="3"/>
      <c r="BI222" s="56"/>
      <c r="BJ222" s="46">
        <v>0</v>
      </c>
      <c r="BK222" s="46"/>
      <c r="BL222" s="3">
        <v>0</v>
      </c>
      <c r="BM222" s="3"/>
      <c r="BN222" s="46"/>
      <c r="BO222" s="3"/>
      <c r="BP222" s="33"/>
      <c r="BQ222" s="46">
        <v>0</v>
      </c>
      <c r="BR222" s="46"/>
      <c r="BS222" s="3">
        <v>0</v>
      </c>
      <c r="BT222" s="3"/>
      <c r="BU222" s="46"/>
      <c r="BV222" s="46"/>
      <c r="BW222" s="46"/>
      <c r="BX222" s="69"/>
      <c r="BY222" s="46">
        <v>0</v>
      </c>
      <c r="BZ222" s="46">
        <v>0</v>
      </c>
      <c r="CA222" s="3" t="s">
        <v>1027</v>
      </c>
      <c r="CB222" s="46"/>
      <c r="CC222" s="46"/>
      <c r="CD222" s="46"/>
      <c r="CE222" s="46"/>
      <c r="CF222" s="69"/>
      <c r="CG222" s="46">
        <v>0</v>
      </c>
      <c r="CH222" s="46" t="s">
        <v>315</v>
      </c>
      <c r="CI222" s="3" t="s">
        <v>1169</v>
      </c>
      <c r="CJ222" s="3"/>
      <c r="CK222" s="46"/>
      <c r="CL222" s="46"/>
      <c r="CM222" s="46"/>
      <c r="CN222" s="46"/>
      <c r="CO222" s="46" t="s">
        <v>431</v>
      </c>
      <c r="CP222" s="46"/>
      <c r="CQ222" s="46" t="s">
        <v>315</v>
      </c>
      <c r="CR222" s="3" t="s">
        <v>1323</v>
      </c>
      <c r="CS222" s="46"/>
      <c r="CT222" s="46">
        <v>0</v>
      </c>
      <c r="CU222" s="3"/>
      <c r="CV222" s="12" t="s">
        <v>431</v>
      </c>
      <c r="CW222" s="12">
        <v>0</v>
      </c>
      <c r="CX222" s="12"/>
      <c r="CY222" s="3" t="s">
        <v>1497</v>
      </c>
      <c r="CZ222" s="12">
        <v>0</v>
      </c>
      <c r="DA222" s="12">
        <v>0</v>
      </c>
      <c r="DB222" s="46"/>
      <c r="DC222" s="12">
        <v>0</v>
      </c>
      <c r="DD222" s="12">
        <v>0</v>
      </c>
      <c r="DE222" s="12" t="s">
        <v>431</v>
      </c>
      <c r="DF222" s="12"/>
      <c r="DG222" s="12"/>
      <c r="DH222" s="3" t="s">
        <v>1694</v>
      </c>
      <c r="DI222" s="12"/>
      <c r="DJ222" s="12"/>
      <c r="DK222" s="46"/>
      <c r="DL222" s="46"/>
      <c r="DM222" s="46"/>
      <c r="DN222" s="12" t="s">
        <v>2227</v>
      </c>
      <c r="DO222" s="12">
        <v>0</v>
      </c>
      <c r="DP222" s="12"/>
      <c r="DQ222" s="12"/>
      <c r="DR222" s="17" t="s">
        <v>2127</v>
      </c>
      <c r="DS222" s="5">
        <v>0</v>
      </c>
      <c r="DT222" s="346"/>
      <c r="DV222" s="5">
        <f t="shared" si="12"/>
        <v>0</v>
      </c>
      <c r="DW222" s="5">
        <f t="shared" si="13"/>
        <v>2</v>
      </c>
      <c r="DX222" s="362"/>
    </row>
    <row r="223" spans="1:130" s="133" customFormat="1" ht="30" hidden="1" customHeight="1" x14ac:dyDescent="0.25">
      <c r="A223" s="12">
        <f>ROW()-23</f>
        <v>200</v>
      </c>
      <c r="B223" s="12">
        <f>COUNTIF($E$24:E223,E223)</f>
        <v>11</v>
      </c>
      <c r="C223" s="4" t="s">
        <v>261</v>
      </c>
      <c r="D223" s="12" t="str">
        <f>VLOOKUP(C223,'[1]XET CUOI NAM'!$D$9:$E$332,2,0)</f>
        <v>01015017</v>
      </c>
      <c r="E223" s="12" t="s">
        <v>400</v>
      </c>
      <c r="F223" s="12" t="s">
        <v>378</v>
      </c>
      <c r="G223" s="49"/>
      <c r="H223" s="46"/>
      <c r="I223" s="46"/>
      <c r="J223" s="3"/>
      <c r="K223" s="46"/>
      <c r="L223" s="46"/>
      <c r="M223" s="49"/>
      <c r="N223" s="46"/>
      <c r="O223" s="46"/>
      <c r="P223" s="3"/>
      <c r="Q223" s="46"/>
      <c r="R223" s="46"/>
      <c r="S223" s="49"/>
      <c r="T223" s="46">
        <v>0</v>
      </c>
      <c r="U223" s="46"/>
      <c r="V223" s="46">
        <v>0</v>
      </c>
      <c r="W223" s="3"/>
      <c r="X223" s="46">
        <v>0</v>
      </c>
      <c r="Y223" s="46"/>
      <c r="Z223" s="49"/>
      <c r="AA223" s="46">
        <v>0</v>
      </c>
      <c r="AB223" s="46"/>
      <c r="AC223" s="46">
        <v>0</v>
      </c>
      <c r="AD223" s="3"/>
      <c r="AE223" s="46">
        <v>0</v>
      </c>
      <c r="AF223" s="46"/>
      <c r="AG223" s="49"/>
      <c r="AH223" s="46">
        <v>0</v>
      </c>
      <c r="AI223" s="46"/>
      <c r="AJ223" s="46">
        <v>0</v>
      </c>
      <c r="AK223" s="3"/>
      <c r="AL223" s="46">
        <v>0</v>
      </c>
      <c r="AM223" s="46"/>
      <c r="AN223" s="49"/>
      <c r="AO223" s="46">
        <v>0</v>
      </c>
      <c r="AP223" s="46"/>
      <c r="AQ223" s="46">
        <v>0</v>
      </c>
      <c r="AR223" s="3"/>
      <c r="AS223" s="46">
        <v>0</v>
      </c>
      <c r="AT223" s="46"/>
      <c r="AU223" s="49"/>
      <c r="AV223" s="46">
        <v>0</v>
      </c>
      <c r="AW223" s="46"/>
      <c r="AX223" s="46">
        <v>0</v>
      </c>
      <c r="AY223" s="3"/>
      <c r="AZ223" s="46">
        <v>0</v>
      </c>
      <c r="BA223" s="46"/>
      <c r="BB223" s="41"/>
      <c r="BC223" s="46">
        <v>0</v>
      </c>
      <c r="BD223" s="46"/>
      <c r="BE223" s="3" t="s">
        <v>698</v>
      </c>
      <c r="BF223" s="3"/>
      <c r="BG223" s="46"/>
      <c r="BH223" s="3"/>
      <c r="BI223" s="56"/>
      <c r="BJ223" s="46">
        <v>0</v>
      </c>
      <c r="BK223" s="46"/>
      <c r="BL223" s="3">
        <v>0</v>
      </c>
      <c r="BM223" s="3"/>
      <c r="BN223" s="46"/>
      <c r="BO223" s="3"/>
      <c r="BP223" s="33"/>
      <c r="BQ223" s="46">
        <v>0</v>
      </c>
      <c r="BR223" s="46"/>
      <c r="BS223" s="3">
        <v>0</v>
      </c>
      <c r="BT223" s="3"/>
      <c r="BU223" s="46"/>
      <c r="BV223" s="46"/>
      <c r="BW223" s="46"/>
      <c r="BX223" s="69"/>
      <c r="BY223" s="46">
        <v>0</v>
      </c>
      <c r="BZ223" s="46"/>
      <c r="CA223" s="3">
        <v>0</v>
      </c>
      <c r="CB223" s="46"/>
      <c r="CC223" s="46"/>
      <c r="CD223" s="46"/>
      <c r="CE223" s="46"/>
      <c r="CF223" s="69"/>
      <c r="CG223" s="46">
        <v>0</v>
      </c>
      <c r="CH223" s="46"/>
      <c r="CI223" s="3">
        <v>0</v>
      </c>
      <c r="CJ223" s="3"/>
      <c r="CK223" s="46"/>
      <c r="CL223" s="46"/>
      <c r="CM223" s="46"/>
      <c r="CN223" s="46"/>
      <c r="CO223" s="46" t="s">
        <v>431</v>
      </c>
      <c r="CP223" s="46"/>
      <c r="CQ223" s="46"/>
      <c r="CR223" s="3">
        <v>0</v>
      </c>
      <c r="CS223" s="46"/>
      <c r="CT223" s="46">
        <v>0</v>
      </c>
      <c r="CU223" s="3"/>
      <c r="CV223" s="12" t="s">
        <v>431</v>
      </c>
      <c r="CW223" s="12">
        <v>0</v>
      </c>
      <c r="CX223" s="12"/>
      <c r="CY223" s="3"/>
      <c r="CZ223" s="12">
        <v>0</v>
      </c>
      <c r="DA223" s="12">
        <v>0</v>
      </c>
      <c r="DB223" s="46"/>
      <c r="DC223" s="12">
        <v>0</v>
      </c>
      <c r="DD223" s="12">
        <v>0</v>
      </c>
      <c r="DE223" s="12" t="s">
        <v>431</v>
      </c>
      <c r="DF223" s="12"/>
      <c r="DG223" s="12" t="s">
        <v>2227</v>
      </c>
      <c r="DH223" s="3" t="s">
        <v>1695</v>
      </c>
      <c r="DI223" s="12"/>
      <c r="DJ223" s="12"/>
      <c r="DK223" s="46"/>
      <c r="DL223" s="46"/>
      <c r="DM223" s="46"/>
      <c r="DN223" s="12" t="s">
        <v>2227</v>
      </c>
      <c r="DO223" s="12">
        <v>0</v>
      </c>
      <c r="DP223" s="12"/>
      <c r="DQ223" s="12">
        <v>0</v>
      </c>
      <c r="DR223" s="5"/>
      <c r="DS223" s="5">
        <v>0</v>
      </c>
      <c r="DT223" s="346"/>
      <c r="DV223" s="5">
        <f t="shared" si="12"/>
        <v>0</v>
      </c>
      <c r="DW223" s="5">
        <f t="shared" si="13"/>
        <v>0</v>
      </c>
      <c r="DX223" s="362"/>
    </row>
    <row r="224" spans="1:130" s="133" customFormat="1" ht="30" hidden="1" customHeight="1" x14ac:dyDescent="0.25">
      <c r="A224" s="12">
        <f>ROW()-23</f>
        <v>201</v>
      </c>
      <c r="B224" s="12">
        <f>COUNTIF($E$24:E224,E224)</f>
        <v>12</v>
      </c>
      <c r="C224" s="4" t="s">
        <v>262</v>
      </c>
      <c r="D224" s="12" t="str">
        <f>VLOOKUP(C224,'[1]XET CUOI NAM'!$D$9:$E$332,2,0)</f>
        <v>01015016</v>
      </c>
      <c r="E224" s="12" t="s">
        <v>400</v>
      </c>
      <c r="F224" s="12" t="s">
        <v>378</v>
      </c>
      <c r="G224" s="49"/>
      <c r="H224" s="46"/>
      <c r="I224" s="46"/>
      <c r="J224" s="3"/>
      <c r="K224" s="46"/>
      <c r="L224" s="46"/>
      <c r="M224" s="49"/>
      <c r="N224" s="46"/>
      <c r="O224" s="46"/>
      <c r="P224" s="3"/>
      <c r="Q224" s="46"/>
      <c r="R224" s="46"/>
      <c r="S224" s="49"/>
      <c r="T224" s="46">
        <v>0</v>
      </c>
      <c r="U224" s="46"/>
      <c r="V224" s="46">
        <v>0</v>
      </c>
      <c r="W224" s="3"/>
      <c r="X224" s="46">
        <v>0</v>
      </c>
      <c r="Y224" s="46"/>
      <c r="Z224" s="49"/>
      <c r="AA224" s="46">
        <v>0</v>
      </c>
      <c r="AB224" s="46"/>
      <c r="AC224" s="46">
        <v>0</v>
      </c>
      <c r="AD224" s="3"/>
      <c r="AE224" s="46">
        <v>0</v>
      </c>
      <c r="AF224" s="46"/>
      <c r="AG224" s="49"/>
      <c r="AH224" s="46">
        <v>0</v>
      </c>
      <c r="AI224" s="46"/>
      <c r="AJ224" s="46">
        <v>0</v>
      </c>
      <c r="AK224" s="3"/>
      <c r="AL224" s="46">
        <v>0</v>
      </c>
      <c r="AM224" s="46"/>
      <c r="AN224" s="49"/>
      <c r="AO224" s="46">
        <v>0</v>
      </c>
      <c r="AP224" s="46"/>
      <c r="AQ224" s="46">
        <v>0</v>
      </c>
      <c r="AR224" s="3"/>
      <c r="AS224" s="46">
        <v>0</v>
      </c>
      <c r="AT224" s="46"/>
      <c r="AU224" s="49"/>
      <c r="AV224" s="46">
        <v>0</v>
      </c>
      <c r="AW224" s="46"/>
      <c r="AX224" s="46">
        <v>0</v>
      </c>
      <c r="AY224" s="3"/>
      <c r="AZ224" s="46">
        <v>0</v>
      </c>
      <c r="BA224" s="46"/>
      <c r="BB224" s="41"/>
      <c r="BC224" s="46">
        <v>0</v>
      </c>
      <c r="BD224" s="46"/>
      <c r="BE224" s="3" t="s">
        <v>699</v>
      </c>
      <c r="BF224" s="3"/>
      <c r="BG224" s="46"/>
      <c r="BH224" s="3"/>
      <c r="BI224" s="56"/>
      <c r="BJ224" s="46">
        <v>0</v>
      </c>
      <c r="BK224" s="46"/>
      <c r="BL224" s="3">
        <v>0</v>
      </c>
      <c r="BM224" s="3"/>
      <c r="BN224" s="46"/>
      <c r="BO224" s="3"/>
      <c r="BP224" s="33"/>
      <c r="BQ224" s="46">
        <v>0</v>
      </c>
      <c r="BR224" s="46"/>
      <c r="BS224" s="3">
        <v>0</v>
      </c>
      <c r="BT224" s="3"/>
      <c r="BU224" s="46"/>
      <c r="BV224" s="46"/>
      <c r="BW224" s="46"/>
      <c r="BX224" s="69"/>
      <c r="BY224" s="46">
        <v>0</v>
      </c>
      <c r="BZ224" s="46"/>
      <c r="CA224" s="3">
        <v>0</v>
      </c>
      <c r="CB224" s="46"/>
      <c r="CC224" s="46"/>
      <c r="CD224" s="46"/>
      <c r="CE224" s="46"/>
      <c r="CF224" s="69"/>
      <c r="CG224" s="46">
        <v>0</v>
      </c>
      <c r="CH224" s="46"/>
      <c r="CI224" s="3">
        <v>0</v>
      </c>
      <c r="CJ224" s="3"/>
      <c r="CK224" s="46"/>
      <c r="CL224" s="46"/>
      <c r="CM224" s="46"/>
      <c r="CN224" s="46"/>
      <c r="CO224" s="46" t="s">
        <v>371</v>
      </c>
      <c r="CP224" s="46"/>
      <c r="CQ224" s="46"/>
      <c r="CR224" s="3">
        <v>0</v>
      </c>
      <c r="CS224" s="46"/>
      <c r="CT224" s="46">
        <v>0</v>
      </c>
      <c r="CU224" s="3"/>
      <c r="CV224" s="12" t="s">
        <v>431</v>
      </c>
      <c r="CW224" s="12">
        <v>0</v>
      </c>
      <c r="CX224" s="12"/>
      <c r="CY224" s="3"/>
      <c r="CZ224" s="12">
        <v>0</v>
      </c>
      <c r="DA224" s="12">
        <v>0</v>
      </c>
      <c r="DB224" s="46"/>
      <c r="DC224" s="12">
        <v>0</v>
      </c>
      <c r="DD224" s="12">
        <v>0</v>
      </c>
      <c r="DE224" s="12" t="s">
        <v>431</v>
      </c>
      <c r="DF224" s="12"/>
      <c r="DG224" s="12"/>
      <c r="DH224" s="3"/>
      <c r="DI224" s="12"/>
      <c r="DJ224" s="12"/>
      <c r="DK224" s="46"/>
      <c r="DL224" s="46"/>
      <c r="DM224" s="46"/>
      <c r="DN224" s="12" t="s">
        <v>2227</v>
      </c>
      <c r="DO224" s="12">
        <v>0</v>
      </c>
      <c r="DP224" s="12"/>
      <c r="DQ224" s="12">
        <v>0</v>
      </c>
      <c r="DR224" s="5"/>
      <c r="DS224" s="5">
        <v>0</v>
      </c>
      <c r="DT224" s="346"/>
      <c r="DV224" s="5">
        <f t="shared" si="12"/>
        <v>0</v>
      </c>
      <c r="DW224" s="5">
        <f t="shared" si="13"/>
        <v>0</v>
      </c>
      <c r="DX224" s="362"/>
    </row>
    <row r="225" spans="1:130" s="133" customFormat="1" ht="30" hidden="1" customHeight="1" x14ac:dyDescent="0.25">
      <c r="A225" s="12">
        <f>IF(C225="","",SUBTOTAL(3,$D$24:D225))</f>
        <v>24</v>
      </c>
      <c r="B225" s="12">
        <f>COUNTIF($E$24:E225,E225)</f>
        <v>13</v>
      </c>
      <c r="C225" s="4" t="s">
        <v>263</v>
      </c>
      <c r="D225" s="12" t="str">
        <f>VLOOKUP(C225,'[1]XET CUOI NAM'!$D$9:$E$332,2,0)</f>
        <v>01015031</v>
      </c>
      <c r="E225" s="12" t="s">
        <v>400</v>
      </c>
      <c r="F225" s="12" t="s">
        <v>378</v>
      </c>
      <c r="G225" s="49"/>
      <c r="H225" s="46"/>
      <c r="I225" s="46"/>
      <c r="J225" s="3"/>
      <c r="K225" s="46"/>
      <c r="L225" s="46"/>
      <c r="M225" s="49"/>
      <c r="N225" s="46"/>
      <c r="O225" s="46"/>
      <c r="P225" s="3"/>
      <c r="Q225" s="46"/>
      <c r="R225" s="46"/>
      <c r="S225" s="49"/>
      <c r="T225" s="46">
        <v>0</v>
      </c>
      <c r="U225" s="46"/>
      <c r="V225" s="46">
        <v>0</v>
      </c>
      <c r="W225" s="3"/>
      <c r="X225" s="46">
        <v>0</v>
      </c>
      <c r="Y225" s="46"/>
      <c r="Z225" s="49"/>
      <c r="AA225" s="46">
        <v>0</v>
      </c>
      <c r="AB225" s="46"/>
      <c r="AC225" s="46">
        <v>0</v>
      </c>
      <c r="AD225" s="3"/>
      <c r="AE225" s="46">
        <v>0</v>
      </c>
      <c r="AF225" s="46"/>
      <c r="AG225" s="49"/>
      <c r="AH225" s="46">
        <v>0</v>
      </c>
      <c r="AI225" s="46"/>
      <c r="AJ225" s="46">
        <v>0</v>
      </c>
      <c r="AK225" s="3"/>
      <c r="AL225" s="46">
        <v>0</v>
      </c>
      <c r="AM225" s="46"/>
      <c r="AN225" s="49"/>
      <c r="AO225" s="46">
        <v>0</v>
      </c>
      <c r="AP225" s="46"/>
      <c r="AQ225" s="46">
        <v>0</v>
      </c>
      <c r="AR225" s="3"/>
      <c r="AS225" s="46">
        <v>0</v>
      </c>
      <c r="AT225" s="46"/>
      <c r="AU225" s="49"/>
      <c r="AV225" s="46">
        <v>0</v>
      </c>
      <c r="AW225" s="46"/>
      <c r="AX225" s="46">
        <v>0</v>
      </c>
      <c r="AY225" s="3"/>
      <c r="AZ225" s="46">
        <v>0</v>
      </c>
      <c r="BA225" s="46"/>
      <c r="BB225" s="41"/>
      <c r="BC225" s="46">
        <v>0</v>
      </c>
      <c r="BD225" s="46"/>
      <c r="BE225" s="3" t="s">
        <v>700</v>
      </c>
      <c r="BF225" s="3"/>
      <c r="BG225" s="46"/>
      <c r="BH225" s="3"/>
      <c r="BI225" s="56"/>
      <c r="BJ225" s="46">
        <v>0</v>
      </c>
      <c r="BK225" s="46"/>
      <c r="BL225" s="3">
        <v>0</v>
      </c>
      <c r="BM225" s="3"/>
      <c r="BN225" s="46"/>
      <c r="BO225" s="3"/>
      <c r="BP225" s="33"/>
      <c r="BQ225" s="46">
        <v>0</v>
      </c>
      <c r="BR225" s="46"/>
      <c r="BS225" s="3">
        <v>0</v>
      </c>
      <c r="BT225" s="3"/>
      <c r="BU225" s="46"/>
      <c r="BV225" s="46"/>
      <c r="BW225" s="46"/>
      <c r="BX225" s="69"/>
      <c r="BY225" s="46">
        <v>0</v>
      </c>
      <c r="BZ225" s="46"/>
      <c r="CA225" s="3">
        <v>0</v>
      </c>
      <c r="CB225" s="46"/>
      <c r="CC225" s="46"/>
      <c r="CD225" s="46"/>
      <c r="CE225" s="46"/>
      <c r="CF225" s="69"/>
      <c r="CG225" s="46">
        <v>0</v>
      </c>
      <c r="CH225" s="46"/>
      <c r="CI225" s="3">
        <v>0</v>
      </c>
      <c r="CJ225" s="3"/>
      <c r="CK225" s="46"/>
      <c r="CL225" s="46"/>
      <c r="CM225" s="46"/>
      <c r="CN225" s="46"/>
      <c r="CO225" s="46" t="s">
        <v>371</v>
      </c>
      <c r="CP225" s="46"/>
      <c r="CQ225" s="46"/>
      <c r="CR225" s="3">
        <v>0</v>
      </c>
      <c r="CS225" s="46"/>
      <c r="CT225" s="46">
        <v>0</v>
      </c>
      <c r="CU225" s="3"/>
      <c r="CV225" s="12" t="s">
        <v>371</v>
      </c>
      <c r="CW225" s="12">
        <v>0</v>
      </c>
      <c r="CX225" s="12"/>
      <c r="CY225" s="3" t="s">
        <v>1498</v>
      </c>
      <c r="CZ225" s="12">
        <v>0</v>
      </c>
      <c r="DA225" s="12">
        <v>0</v>
      </c>
      <c r="DB225" s="46"/>
      <c r="DC225" s="12">
        <v>0</v>
      </c>
      <c r="DD225" s="12">
        <v>0</v>
      </c>
      <c r="DE225" s="12" t="s">
        <v>371</v>
      </c>
      <c r="DF225" s="12"/>
      <c r="DG225" s="12"/>
      <c r="DH225" s="3" t="s">
        <v>1696</v>
      </c>
      <c r="DI225" s="12"/>
      <c r="DJ225" s="12"/>
      <c r="DK225" s="46"/>
      <c r="DL225" s="46"/>
      <c r="DM225" s="46"/>
      <c r="DN225" s="12" t="s">
        <v>2227</v>
      </c>
      <c r="DO225" s="12">
        <v>0</v>
      </c>
      <c r="DP225" s="12"/>
      <c r="DQ225" s="12"/>
      <c r="DR225" s="17" t="s">
        <v>2128</v>
      </c>
      <c r="DS225" s="5">
        <v>0</v>
      </c>
      <c r="DT225" s="346"/>
      <c r="DV225" s="5">
        <f t="shared" si="12"/>
        <v>0</v>
      </c>
      <c r="DW225" s="5">
        <f t="shared" si="13"/>
        <v>0</v>
      </c>
      <c r="DX225" s="362"/>
    </row>
    <row r="226" spans="1:130" s="133" customFormat="1" ht="30" hidden="1" customHeight="1" x14ac:dyDescent="0.25">
      <c r="A226" s="12">
        <f>IF(C226="","",SUBTOTAL(3,$D$24:D226))</f>
        <v>24</v>
      </c>
      <c r="B226" s="12">
        <f>COUNTIF($E$24:E226,E226)</f>
        <v>14</v>
      </c>
      <c r="C226" s="21" t="s">
        <v>264</v>
      </c>
      <c r="D226" s="12" t="str">
        <f>VLOOKUP(C226,'[1]XET CUOI NAM'!$D$9:$E$332,2,0)</f>
        <v>01015025</v>
      </c>
      <c r="E226" s="12" t="s">
        <v>400</v>
      </c>
      <c r="F226" s="12" t="s">
        <v>378</v>
      </c>
      <c r="G226" s="49"/>
      <c r="H226" s="46"/>
      <c r="I226" s="46"/>
      <c r="J226" s="3"/>
      <c r="K226" s="46"/>
      <c r="L226" s="46"/>
      <c r="M226" s="49"/>
      <c r="N226" s="46"/>
      <c r="O226" s="46"/>
      <c r="P226" s="3"/>
      <c r="Q226" s="46"/>
      <c r="R226" s="46"/>
      <c r="S226" s="49"/>
      <c r="T226" s="46">
        <v>0</v>
      </c>
      <c r="U226" s="46"/>
      <c r="V226" s="46">
        <v>0</v>
      </c>
      <c r="W226" s="3"/>
      <c r="X226" s="46">
        <v>0</v>
      </c>
      <c r="Y226" s="46"/>
      <c r="Z226" s="49"/>
      <c r="AA226" s="46">
        <v>0</v>
      </c>
      <c r="AB226" s="46"/>
      <c r="AC226" s="46">
        <v>0</v>
      </c>
      <c r="AD226" s="3"/>
      <c r="AE226" s="46">
        <v>0</v>
      </c>
      <c r="AF226" s="46"/>
      <c r="AG226" s="49"/>
      <c r="AH226" s="46">
        <v>0</v>
      </c>
      <c r="AI226" s="46"/>
      <c r="AJ226" s="46">
        <v>0</v>
      </c>
      <c r="AK226" s="3"/>
      <c r="AL226" s="46">
        <v>0</v>
      </c>
      <c r="AM226" s="46"/>
      <c r="AN226" s="49"/>
      <c r="AO226" s="46">
        <v>0</v>
      </c>
      <c r="AP226" s="46"/>
      <c r="AQ226" s="46">
        <v>0</v>
      </c>
      <c r="AR226" s="3"/>
      <c r="AS226" s="46">
        <v>0</v>
      </c>
      <c r="AT226" s="46"/>
      <c r="AU226" s="49"/>
      <c r="AV226" s="46">
        <v>0</v>
      </c>
      <c r="AW226" s="46"/>
      <c r="AX226" s="46">
        <v>0</v>
      </c>
      <c r="AY226" s="3"/>
      <c r="AZ226" s="46">
        <v>0</v>
      </c>
      <c r="BA226" s="46"/>
      <c r="BB226" s="41"/>
      <c r="BC226" s="46">
        <v>0</v>
      </c>
      <c r="BD226" s="46"/>
      <c r="BE226" s="3" t="s">
        <v>701</v>
      </c>
      <c r="BF226" s="3"/>
      <c r="BG226" s="46"/>
      <c r="BH226" s="3"/>
      <c r="BI226" s="56"/>
      <c r="BJ226" s="46">
        <v>0</v>
      </c>
      <c r="BK226" s="46"/>
      <c r="BL226" s="3">
        <v>0</v>
      </c>
      <c r="BM226" s="3"/>
      <c r="BN226" s="46"/>
      <c r="BO226" s="3"/>
      <c r="BP226" s="33"/>
      <c r="BQ226" s="46">
        <v>0</v>
      </c>
      <c r="BR226" s="46"/>
      <c r="BS226" s="3">
        <v>0</v>
      </c>
      <c r="BT226" s="3"/>
      <c r="BU226" s="46"/>
      <c r="BV226" s="46"/>
      <c r="BW226" s="46"/>
      <c r="BX226" s="69"/>
      <c r="BY226" s="46">
        <v>0</v>
      </c>
      <c r="BZ226" s="46" t="s">
        <v>315</v>
      </c>
      <c r="CA226" s="3" t="s">
        <v>1028</v>
      </c>
      <c r="CB226" s="46"/>
      <c r="CC226" s="46"/>
      <c r="CD226" s="46"/>
      <c r="CE226" s="46"/>
      <c r="CF226" s="69"/>
      <c r="CG226" s="46">
        <v>0</v>
      </c>
      <c r="CH226" s="46" t="s">
        <v>315</v>
      </c>
      <c r="CI226" s="3" t="s">
        <v>1170</v>
      </c>
      <c r="CJ226" s="3"/>
      <c r="CK226" s="46" t="s">
        <v>315</v>
      </c>
      <c r="CL226" s="46"/>
      <c r="CM226" s="46"/>
      <c r="CN226" s="46"/>
      <c r="CO226" s="46" t="s">
        <v>371</v>
      </c>
      <c r="CP226" s="46"/>
      <c r="CQ226" s="46" t="s">
        <v>315</v>
      </c>
      <c r="CR226" s="3" t="s">
        <v>1324</v>
      </c>
      <c r="CS226" s="46"/>
      <c r="CT226" s="46">
        <v>0</v>
      </c>
      <c r="CU226" s="3"/>
      <c r="CV226" s="12" t="s">
        <v>431</v>
      </c>
      <c r="CW226" s="12">
        <v>0</v>
      </c>
      <c r="CX226" s="12"/>
      <c r="CY226" s="3" t="s">
        <v>1499</v>
      </c>
      <c r="CZ226" s="12">
        <v>0</v>
      </c>
      <c r="DA226" s="12">
        <v>0</v>
      </c>
      <c r="DB226" s="46"/>
      <c r="DC226" s="12">
        <v>0</v>
      </c>
      <c r="DD226" s="12">
        <v>0</v>
      </c>
      <c r="DE226" s="12" t="s">
        <v>431</v>
      </c>
      <c r="DF226" s="12"/>
      <c r="DG226" s="12"/>
      <c r="DH226" s="3" t="s">
        <v>1697</v>
      </c>
      <c r="DI226" s="12"/>
      <c r="DJ226" s="12"/>
      <c r="DK226" s="46"/>
      <c r="DL226" s="46"/>
      <c r="DM226" s="46"/>
      <c r="DN226" s="12" t="s">
        <v>2227</v>
      </c>
      <c r="DO226" s="12">
        <v>0</v>
      </c>
      <c r="DP226" s="12"/>
      <c r="DQ226" s="12"/>
      <c r="DR226" s="17" t="s">
        <v>2129</v>
      </c>
      <c r="DS226" s="5">
        <v>0</v>
      </c>
      <c r="DT226" s="346"/>
      <c r="DV226" s="5">
        <f t="shared" si="12"/>
        <v>0</v>
      </c>
      <c r="DW226" s="5">
        <f t="shared" si="13"/>
        <v>0</v>
      </c>
      <c r="DX226" s="362"/>
    </row>
    <row r="227" spans="1:130" s="133" customFormat="1" ht="36.75" hidden="1" customHeight="1" x14ac:dyDescent="0.25">
      <c r="A227" s="12">
        <f>IF(C227="","",SUBTOTAL(3,$D$24:D227))</f>
        <v>24</v>
      </c>
      <c r="B227" s="12">
        <f>COUNTIF($E$24:E227,E227)</f>
        <v>15</v>
      </c>
      <c r="C227" s="4" t="s">
        <v>265</v>
      </c>
      <c r="D227" s="12" t="str">
        <f>VLOOKUP(C227,'[1]XET CUOI NAM'!$D$9:$E$332,2,0)</f>
        <v>01017001</v>
      </c>
      <c r="E227" s="12" t="s">
        <v>400</v>
      </c>
      <c r="F227" s="12" t="s">
        <v>378</v>
      </c>
      <c r="G227" s="49"/>
      <c r="H227" s="46"/>
      <c r="I227" s="46"/>
      <c r="J227" s="3"/>
      <c r="K227" s="46"/>
      <c r="L227" s="46"/>
      <c r="M227" s="49"/>
      <c r="N227" s="46"/>
      <c r="O227" s="46"/>
      <c r="P227" s="3"/>
      <c r="Q227" s="46"/>
      <c r="R227" s="46"/>
      <c r="S227" s="49"/>
      <c r="T227" s="46">
        <v>0</v>
      </c>
      <c r="U227" s="46"/>
      <c r="V227" s="46">
        <v>0</v>
      </c>
      <c r="W227" s="3"/>
      <c r="X227" s="46">
        <v>0</v>
      </c>
      <c r="Y227" s="46"/>
      <c r="Z227" s="49"/>
      <c r="AA227" s="46" t="s">
        <v>2513</v>
      </c>
      <c r="AB227" s="46"/>
      <c r="AC227" s="46" t="s">
        <v>2404</v>
      </c>
      <c r="AD227" s="3"/>
      <c r="AE227" s="46">
        <v>0</v>
      </c>
      <c r="AF227" s="46"/>
      <c r="AG227" s="49"/>
      <c r="AH227" s="46" t="s">
        <v>2513</v>
      </c>
      <c r="AI227" s="46"/>
      <c r="AJ227" s="46" t="s">
        <v>2405</v>
      </c>
      <c r="AK227" s="3"/>
      <c r="AL227" s="46" t="s">
        <v>2514</v>
      </c>
      <c r="AM227" s="46"/>
      <c r="AN227" s="49"/>
      <c r="AO227" s="46" t="s">
        <v>2513</v>
      </c>
      <c r="AP227" s="46"/>
      <c r="AQ227" s="46" t="s">
        <v>2406</v>
      </c>
      <c r="AR227" s="3"/>
      <c r="AS227" s="46">
        <v>0</v>
      </c>
      <c r="AT227" s="46"/>
      <c r="AU227" s="49"/>
      <c r="AV227" s="46" t="s">
        <v>2513</v>
      </c>
      <c r="AW227" s="46"/>
      <c r="AX227" s="46" t="s">
        <v>2407</v>
      </c>
      <c r="AY227" s="3"/>
      <c r="AZ227" s="46" t="s">
        <v>2514</v>
      </c>
      <c r="BA227" s="46"/>
      <c r="BB227" s="41"/>
      <c r="BC227" s="46" t="s">
        <v>2513</v>
      </c>
      <c r="BD227" s="46" t="s">
        <v>346</v>
      </c>
      <c r="BE227" s="3" t="s">
        <v>702</v>
      </c>
      <c r="BF227" s="3"/>
      <c r="BG227" s="46"/>
      <c r="BH227" s="3"/>
      <c r="BI227" s="56"/>
      <c r="BJ227" s="46" t="s">
        <v>2513</v>
      </c>
      <c r="BK227" s="46" t="s">
        <v>346</v>
      </c>
      <c r="BL227" s="3" t="s">
        <v>832</v>
      </c>
      <c r="BM227" s="3"/>
      <c r="BN227" s="46" t="s">
        <v>2514</v>
      </c>
      <c r="BO227" s="3"/>
      <c r="BP227" s="33"/>
      <c r="BQ227" s="46" t="s">
        <v>2513</v>
      </c>
      <c r="BR227" s="46" t="s">
        <v>315</v>
      </c>
      <c r="BS227" s="3" t="s">
        <v>918</v>
      </c>
      <c r="BT227" s="3"/>
      <c r="BU227" s="46"/>
      <c r="BV227" s="46"/>
      <c r="BW227" s="46"/>
      <c r="BX227" s="69"/>
      <c r="BY227" s="46" t="s">
        <v>2513</v>
      </c>
      <c r="BZ227" s="46" t="s">
        <v>315</v>
      </c>
      <c r="CA227" s="3" t="s">
        <v>1029</v>
      </c>
      <c r="CB227" s="46"/>
      <c r="CC227" s="46"/>
      <c r="CD227" s="46"/>
      <c r="CE227" s="46"/>
      <c r="CF227" s="69"/>
      <c r="CG227" s="46" t="s">
        <v>2513</v>
      </c>
      <c r="CH227" s="46" t="s">
        <v>315</v>
      </c>
      <c r="CI227" s="3" t="s">
        <v>1171</v>
      </c>
      <c r="CJ227" s="3"/>
      <c r="CK227" s="46"/>
      <c r="CL227" s="46"/>
      <c r="CM227" s="307" t="s">
        <v>315</v>
      </c>
      <c r="CN227" s="46"/>
      <c r="CO227" s="46" t="s">
        <v>371</v>
      </c>
      <c r="CP227" s="46"/>
      <c r="CQ227" s="46"/>
      <c r="CR227" s="3" t="s">
        <v>1325</v>
      </c>
      <c r="CS227" s="46"/>
      <c r="CT227" s="46">
        <v>0</v>
      </c>
      <c r="CU227" s="3"/>
      <c r="CV227" s="12" t="s">
        <v>431</v>
      </c>
      <c r="CW227" s="12">
        <v>0</v>
      </c>
      <c r="CX227" s="12"/>
      <c r="CY227" s="3" t="s">
        <v>1500</v>
      </c>
      <c r="CZ227" s="12"/>
      <c r="DA227" s="12">
        <v>0</v>
      </c>
      <c r="DB227" s="46"/>
      <c r="DC227" s="12">
        <v>0</v>
      </c>
      <c r="DD227" s="12">
        <v>0</v>
      </c>
      <c r="DE227" s="12" t="s">
        <v>431</v>
      </c>
      <c r="DF227" s="12"/>
      <c r="DG227" s="12"/>
      <c r="DH227" s="3" t="s">
        <v>1698</v>
      </c>
      <c r="DI227" s="12"/>
      <c r="DJ227" s="12"/>
      <c r="DK227" s="46"/>
      <c r="DL227" s="46"/>
      <c r="DM227" s="46"/>
      <c r="DN227" s="12" t="s">
        <v>2227</v>
      </c>
      <c r="DO227" s="12">
        <v>0</v>
      </c>
      <c r="DP227" s="12"/>
      <c r="DQ227" s="12"/>
      <c r="DR227" s="17" t="s">
        <v>2130</v>
      </c>
      <c r="DS227" s="5">
        <v>0</v>
      </c>
      <c r="DT227" s="346"/>
      <c r="DV227" s="5">
        <f t="shared" si="12"/>
        <v>3</v>
      </c>
      <c r="DW227" s="5">
        <f t="shared" si="13"/>
        <v>9</v>
      </c>
      <c r="DX227" s="362"/>
      <c r="DZ227" s="371" t="s">
        <v>2555</v>
      </c>
    </row>
    <row r="228" spans="1:130" s="133" customFormat="1" ht="30" hidden="1" customHeight="1" x14ac:dyDescent="0.25">
      <c r="A228" s="12">
        <f>IF(C228="","",SUBTOTAL(3,$D$24:D228))</f>
        <v>24</v>
      </c>
      <c r="B228" s="12">
        <f>COUNTIF($E$24:E228,E228)</f>
        <v>16</v>
      </c>
      <c r="C228" s="4" t="s">
        <v>266</v>
      </c>
      <c r="D228" s="12" t="str">
        <f>VLOOKUP(C228,'[1]XET CUOI NAM'!$D$9:$E$332,2,0)</f>
        <v>01015012</v>
      </c>
      <c r="E228" s="12" t="s">
        <v>400</v>
      </c>
      <c r="F228" s="12" t="s">
        <v>378</v>
      </c>
      <c r="G228" s="49"/>
      <c r="H228" s="46"/>
      <c r="I228" s="46"/>
      <c r="J228" s="3"/>
      <c r="K228" s="46"/>
      <c r="L228" s="46"/>
      <c r="M228" s="49"/>
      <c r="N228" s="46"/>
      <c r="O228" s="46"/>
      <c r="P228" s="3"/>
      <c r="Q228" s="46"/>
      <c r="R228" s="46"/>
      <c r="S228" s="49"/>
      <c r="T228" s="46">
        <v>0</v>
      </c>
      <c r="U228" s="46"/>
      <c r="V228" s="46" t="s">
        <v>2398</v>
      </c>
      <c r="W228" s="3"/>
      <c r="X228" s="46">
        <v>0</v>
      </c>
      <c r="Y228" s="46"/>
      <c r="Z228" s="49"/>
      <c r="AA228" s="46">
        <v>0</v>
      </c>
      <c r="AB228" s="46"/>
      <c r="AC228" s="46">
        <v>0</v>
      </c>
      <c r="AD228" s="3"/>
      <c r="AE228" s="46">
        <v>0</v>
      </c>
      <c r="AF228" s="46"/>
      <c r="AG228" s="49"/>
      <c r="AH228" s="46" t="s">
        <v>2513</v>
      </c>
      <c r="AI228" s="46"/>
      <c r="AJ228" s="46" t="s">
        <v>2408</v>
      </c>
      <c r="AK228" s="3"/>
      <c r="AL228" s="46">
        <v>0</v>
      </c>
      <c r="AM228" s="46"/>
      <c r="AN228" s="49"/>
      <c r="AO228" s="46">
        <v>0</v>
      </c>
      <c r="AP228" s="46"/>
      <c r="AQ228" s="46">
        <v>0</v>
      </c>
      <c r="AR228" s="3"/>
      <c r="AS228" s="46">
        <v>0</v>
      </c>
      <c r="AT228" s="46"/>
      <c r="AU228" s="49"/>
      <c r="AV228" s="46">
        <v>0</v>
      </c>
      <c r="AW228" s="46"/>
      <c r="AX228" s="46">
        <v>0</v>
      </c>
      <c r="AY228" s="3"/>
      <c r="AZ228" s="46">
        <v>0</v>
      </c>
      <c r="BA228" s="46"/>
      <c r="BB228" s="41"/>
      <c r="BC228" s="46">
        <v>0</v>
      </c>
      <c r="BD228" s="46"/>
      <c r="BE228" s="3" t="s">
        <v>703</v>
      </c>
      <c r="BF228" s="3"/>
      <c r="BG228" s="46"/>
      <c r="BH228" s="3"/>
      <c r="BI228" s="56"/>
      <c r="BJ228" s="46">
        <v>0</v>
      </c>
      <c r="BK228" s="46"/>
      <c r="BL228" s="3">
        <v>0</v>
      </c>
      <c r="BM228" s="3"/>
      <c r="BN228" s="46"/>
      <c r="BO228" s="3"/>
      <c r="BP228" s="33"/>
      <c r="BQ228" s="46">
        <v>0</v>
      </c>
      <c r="BR228" s="46" t="s">
        <v>315</v>
      </c>
      <c r="BS228" s="3" t="s">
        <v>919</v>
      </c>
      <c r="BT228" s="3"/>
      <c r="BU228" s="46"/>
      <c r="BV228" s="46"/>
      <c r="BW228" s="46"/>
      <c r="BX228" s="69"/>
      <c r="BY228" s="46">
        <v>0</v>
      </c>
      <c r="BZ228" s="46" t="s">
        <v>315</v>
      </c>
      <c r="CA228" s="3" t="s">
        <v>1030</v>
      </c>
      <c r="CB228" s="46"/>
      <c r="CC228" s="46"/>
      <c r="CD228" s="46"/>
      <c r="CE228" s="46" t="s">
        <v>315</v>
      </c>
      <c r="CF228" s="69"/>
      <c r="CG228" s="46">
        <v>0</v>
      </c>
      <c r="CH228" s="46" t="s">
        <v>315</v>
      </c>
      <c r="CI228" s="3" t="s">
        <v>1172</v>
      </c>
      <c r="CJ228" s="3"/>
      <c r="CK228" s="46" t="s">
        <v>315</v>
      </c>
      <c r="CL228" s="46"/>
      <c r="CM228" s="46"/>
      <c r="CN228" s="46"/>
      <c r="CO228" s="46" t="s">
        <v>371</v>
      </c>
      <c r="CP228" s="46"/>
      <c r="CQ228" s="46"/>
      <c r="CR228" s="3" t="s">
        <v>1326</v>
      </c>
      <c r="CS228" s="46"/>
      <c r="CT228" s="46">
        <v>0</v>
      </c>
      <c r="CU228" s="3"/>
      <c r="CV228" s="12" t="s">
        <v>431</v>
      </c>
      <c r="CW228" s="12">
        <v>0</v>
      </c>
      <c r="CX228" s="12"/>
      <c r="CY228" s="3" t="s">
        <v>1501</v>
      </c>
      <c r="CZ228" s="12">
        <v>0</v>
      </c>
      <c r="DA228" s="12">
        <v>0</v>
      </c>
      <c r="DB228" s="46"/>
      <c r="DC228" s="12">
        <v>0</v>
      </c>
      <c r="DD228" s="12">
        <v>0</v>
      </c>
      <c r="DE228" s="12" t="s">
        <v>371</v>
      </c>
      <c r="DF228" s="12"/>
      <c r="DG228" s="12"/>
      <c r="DH228" s="3" t="s">
        <v>1699</v>
      </c>
      <c r="DI228" s="12"/>
      <c r="DJ228" s="12"/>
      <c r="DK228" s="46"/>
      <c r="DL228" s="46"/>
      <c r="DM228" s="46"/>
      <c r="DN228" s="12" t="s">
        <v>2226</v>
      </c>
      <c r="DO228" s="46" t="s">
        <v>2513</v>
      </c>
      <c r="DP228" s="46"/>
      <c r="DQ228" s="12"/>
      <c r="DR228" s="17" t="s">
        <v>2131</v>
      </c>
      <c r="DS228" s="5">
        <v>0</v>
      </c>
      <c r="DT228" s="346"/>
      <c r="DV228" s="5">
        <f t="shared" si="12"/>
        <v>0</v>
      </c>
      <c r="DW228" s="5">
        <f t="shared" si="13"/>
        <v>2</v>
      </c>
      <c r="DX228" s="362"/>
    </row>
    <row r="229" spans="1:130" s="133" customFormat="1" ht="30" hidden="1" customHeight="1" x14ac:dyDescent="0.25">
      <c r="A229" s="12">
        <f>IF(C229="","",SUBTOTAL(3,$D$24:D229))</f>
        <v>24</v>
      </c>
      <c r="B229" s="12">
        <f>COUNTIF($E$24:E229,E229)</f>
        <v>17</v>
      </c>
      <c r="C229" s="4" t="s">
        <v>267</v>
      </c>
      <c r="D229" s="12" t="str">
        <f>VLOOKUP(C229,'[1]XET CUOI NAM'!$D$9:$E$332,2,0)</f>
        <v>01015008</v>
      </c>
      <c r="E229" s="12" t="s">
        <v>400</v>
      </c>
      <c r="F229" s="12" t="s">
        <v>378</v>
      </c>
      <c r="G229" s="49"/>
      <c r="H229" s="46"/>
      <c r="I229" s="46"/>
      <c r="J229" s="3"/>
      <c r="K229" s="46"/>
      <c r="L229" s="46"/>
      <c r="M229" s="49"/>
      <c r="N229" s="46"/>
      <c r="O229" s="46"/>
      <c r="P229" s="3"/>
      <c r="Q229" s="46"/>
      <c r="R229" s="46"/>
      <c r="S229" s="49"/>
      <c r="T229" s="46">
        <v>0</v>
      </c>
      <c r="U229" s="46"/>
      <c r="V229" s="46">
        <v>0</v>
      </c>
      <c r="W229" s="3"/>
      <c r="X229" s="46">
        <v>0</v>
      </c>
      <c r="Y229" s="46"/>
      <c r="Z229" s="49"/>
      <c r="AA229" s="46">
        <v>0</v>
      </c>
      <c r="AB229" s="46"/>
      <c r="AC229" s="46">
        <v>0</v>
      </c>
      <c r="AD229" s="3"/>
      <c r="AE229" s="46">
        <v>0</v>
      </c>
      <c r="AF229" s="46"/>
      <c r="AG229" s="49"/>
      <c r="AH229" s="46">
        <v>0</v>
      </c>
      <c r="AI229" s="46"/>
      <c r="AJ229" s="46">
        <v>0</v>
      </c>
      <c r="AK229" s="3"/>
      <c r="AL229" s="46">
        <v>0</v>
      </c>
      <c r="AM229" s="46"/>
      <c r="AN229" s="49"/>
      <c r="AO229" s="46">
        <v>0</v>
      </c>
      <c r="AP229" s="46"/>
      <c r="AQ229" s="46">
        <v>0</v>
      </c>
      <c r="AR229" s="3"/>
      <c r="AS229" s="46">
        <v>0</v>
      </c>
      <c r="AT229" s="46"/>
      <c r="AU229" s="49"/>
      <c r="AV229" s="46">
        <v>0</v>
      </c>
      <c r="AW229" s="46"/>
      <c r="AX229" s="46" t="s">
        <v>2409</v>
      </c>
      <c r="AY229" s="3"/>
      <c r="AZ229" s="46">
        <v>0</v>
      </c>
      <c r="BA229" s="46"/>
      <c r="BB229" s="41"/>
      <c r="BC229" s="46">
        <v>0</v>
      </c>
      <c r="BD229" s="46"/>
      <c r="BE229" s="3" t="s">
        <v>704</v>
      </c>
      <c r="BF229" s="3"/>
      <c r="BG229" s="46"/>
      <c r="BH229" s="3"/>
      <c r="BI229" s="56"/>
      <c r="BJ229" s="46">
        <v>0</v>
      </c>
      <c r="BK229" s="46"/>
      <c r="BL229" s="3">
        <v>0</v>
      </c>
      <c r="BM229" s="3"/>
      <c r="BN229" s="46"/>
      <c r="BO229" s="3"/>
      <c r="BP229" s="33"/>
      <c r="BQ229" s="46">
        <v>0</v>
      </c>
      <c r="BR229" s="46"/>
      <c r="BS229" s="3">
        <v>0</v>
      </c>
      <c r="BT229" s="3"/>
      <c r="BU229" s="46"/>
      <c r="BV229" s="46"/>
      <c r="BW229" s="46"/>
      <c r="BX229" s="69"/>
      <c r="BY229" s="46">
        <v>0</v>
      </c>
      <c r="BZ229" s="46" t="s">
        <v>315</v>
      </c>
      <c r="CA229" s="3" t="s">
        <v>1031</v>
      </c>
      <c r="CB229" s="46"/>
      <c r="CC229" s="46"/>
      <c r="CD229" s="46"/>
      <c r="CE229" s="46"/>
      <c r="CF229" s="69"/>
      <c r="CG229" s="46">
        <v>0</v>
      </c>
      <c r="CH229" s="46" t="s">
        <v>315</v>
      </c>
      <c r="CI229" s="3" t="s">
        <v>1173</v>
      </c>
      <c r="CJ229" s="3"/>
      <c r="CK229" s="46" t="s">
        <v>315</v>
      </c>
      <c r="CL229" s="46"/>
      <c r="CM229" s="46"/>
      <c r="CN229" s="46"/>
      <c r="CO229" s="46" t="s">
        <v>431</v>
      </c>
      <c r="CP229" s="46"/>
      <c r="CQ229" s="46"/>
      <c r="CR229" s="3" t="s">
        <v>1327</v>
      </c>
      <c r="CS229" s="46"/>
      <c r="CT229" s="46">
        <v>0</v>
      </c>
      <c r="CU229" s="3"/>
      <c r="CV229" s="12" t="s">
        <v>431</v>
      </c>
      <c r="CW229" s="12">
        <v>0</v>
      </c>
      <c r="CX229" s="12"/>
      <c r="CY229" s="3" t="s">
        <v>1502</v>
      </c>
      <c r="CZ229" s="12">
        <v>0</v>
      </c>
      <c r="DA229" s="12">
        <v>0</v>
      </c>
      <c r="DB229" s="46"/>
      <c r="DC229" s="12">
        <v>0</v>
      </c>
      <c r="DD229" s="12">
        <v>0</v>
      </c>
      <c r="DE229" s="12" t="s">
        <v>431</v>
      </c>
      <c r="DF229" s="12"/>
      <c r="DG229" s="12"/>
      <c r="DH229" s="3" t="s">
        <v>1700</v>
      </c>
      <c r="DI229" s="12"/>
      <c r="DJ229" s="12"/>
      <c r="DK229" s="46"/>
      <c r="DL229" s="46"/>
      <c r="DM229" s="46"/>
      <c r="DN229" s="12" t="s">
        <v>2227</v>
      </c>
      <c r="DO229" s="12">
        <v>0</v>
      </c>
      <c r="DP229" s="12"/>
      <c r="DQ229" s="12"/>
      <c r="DR229" s="17" t="s">
        <v>2132</v>
      </c>
      <c r="DS229" s="5">
        <v>0</v>
      </c>
      <c r="DT229" s="346"/>
      <c r="DV229" s="5">
        <f t="shared" si="12"/>
        <v>0</v>
      </c>
      <c r="DW229" s="5">
        <f t="shared" si="13"/>
        <v>0</v>
      </c>
      <c r="DX229" s="362"/>
    </row>
    <row r="230" spans="1:130" s="16" customFormat="1" ht="30" hidden="1" customHeight="1" x14ac:dyDescent="0.25">
      <c r="A230" s="12">
        <f>ROW()-23</f>
        <v>207</v>
      </c>
      <c r="B230" s="12">
        <f>COUNTIF($E$24:E230,E230)</f>
        <v>18</v>
      </c>
      <c r="C230" s="21" t="s">
        <v>268</v>
      </c>
      <c r="D230" s="12" t="str">
        <f>VLOOKUP(C230,'[1]XET CUOI NAM'!$D$9:$E$332,2,0)</f>
        <v>01015021</v>
      </c>
      <c r="E230" s="12" t="s">
        <v>400</v>
      </c>
      <c r="F230" s="12" t="s">
        <v>378</v>
      </c>
      <c r="G230" s="49"/>
      <c r="H230" s="46"/>
      <c r="I230" s="46"/>
      <c r="J230" s="3"/>
      <c r="K230" s="46"/>
      <c r="L230" s="46"/>
      <c r="M230" s="49"/>
      <c r="N230" s="46"/>
      <c r="O230" s="46"/>
      <c r="P230" s="3"/>
      <c r="Q230" s="46"/>
      <c r="R230" s="46"/>
      <c r="S230" s="49"/>
      <c r="T230" s="46">
        <v>0</v>
      </c>
      <c r="U230" s="46"/>
      <c r="V230" s="46">
        <v>0</v>
      </c>
      <c r="W230" s="3"/>
      <c r="X230" s="46">
        <v>0</v>
      </c>
      <c r="Y230" s="46"/>
      <c r="Z230" s="49"/>
      <c r="AA230" s="46">
        <v>0</v>
      </c>
      <c r="AB230" s="46"/>
      <c r="AC230" s="46">
        <v>0</v>
      </c>
      <c r="AD230" s="3"/>
      <c r="AE230" s="46">
        <v>0</v>
      </c>
      <c r="AF230" s="46"/>
      <c r="AG230" s="49"/>
      <c r="AH230" s="46">
        <v>0</v>
      </c>
      <c r="AI230" s="46"/>
      <c r="AJ230" s="46">
        <v>0</v>
      </c>
      <c r="AK230" s="3"/>
      <c r="AL230" s="46">
        <v>0</v>
      </c>
      <c r="AM230" s="46"/>
      <c r="AN230" s="49"/>
      <c r="AO230" s="46">
        <v>0</v>
      </c>
      <c r="AP230" s="46"/>
      <c r="AQ230" s="46">
        <v>0</v>
      </c>
      <c r="AR230" s="3"/>
      <c r="AS230" s="46">
        <v>0</v>
      </c>
      <c r="AT230" s="46"/>
      <c r="AU230" s="49"/>
      <c r="AV230" s="46">
        <v>0</v>
      </c>
      <c r="AW230" s="46"/>
      <c r="AX230" s="46" t="s">
        <v>2410</v>
      </c>
      <c r="AY230" s="3"/>
      <c r="AZ230" s="46">
        <v>0</v>
      </c>
      <c r="BA230" s="46"/>
      <c r="BB230" s="41"/>
      <c r="BC230" s="46">
        <v>0</v>
      </c>
      <c r="BD230" s="46"/>
      <c r="BE230" s="3" t="s">
        <v>705</v>
      </c>
      <c r="BF230" s="3"/>
      <c r="BG230" s="46"/>
      <c r="BH230" s="3"/>
      <c r="BI230" s="56"/>
      <c r="BJ230" s="46">
        <v>0</v>
      </c>
      <c r="BK230" s="46"/>
      <c r="BL230" s="3">
        <v>0</v>
      </c>
      <c r="BM230" s="3"/>
      <c r="BN230" s="46"/>
      <c r="BO230" s="3"/>
      <c r="BP230" s="33"/>
      <c r="BQ230" s="46">
        <v>0</v>
      </c>
      <c r="BR230" s="46"/>
      <c r="BS230" s="3">
        <v>0</v>
      </c>
      <c r="BT230" s="3"/>
      <c r="BU230" s="46"/>
      <c r="BV230" s="46"/>
      <c r="BW230" s="46"/>
      <c r="BX230" s="69"/>
      <c r="BY230" s="46">
        <v>0</v>
      </c>
      <c r="BZ230" s="46"/>
      <c r="CA230" s="3">
        <v>0</v>
      </c>
      <c r="CB230" s="46"/>
      <c r="CC230" s="46"/>
      <c r="CD230" s="46"/>
      <c r="CE230" s="46"/>
      <c r="CF230" s="69"/>
      <c r="CG230" s="46">
        <v>0</v>
      </c>
      <c r="CH230" s="46"/>
      <c r="CI230" s="3">
        <v>0</v>
      </c>
      <c r="CJ230" s="3"/>
      <c r="CK230" s="46"/>
      <c r="CL230" s="46"/>
      <c r="CM230" s="46"/>
      <c r="CN230" s="46"/>
      <c r="CO230" s="46" t="s">
        <v>371</v>
      </c>
      <c r="CP230" s="46"/>
      <c r="CQ230" s="46"/>
      <c r="CR230" s="3">
        <v>0</v>
      </c>
      <c r="CS230" s="46"/>
      <c r="CT230" s="46">
        <v>0</v>
      </c>
      <c r="CU230" s="3"/>
      <c r="CV230" s="12" t="s">
        <v>431</v>
      </c>
      <c r="CW230" s="12">
        <v>0</v>
      </c>
      <c r="CX230" s="12"/>
      <c r="CY230" s="3"/>
      <c r="CZ230" s="12">
        <v>0</v>
      </c>
      <c r="DA230" s="12">
        <v>0</v>
      </c>
      <c r="DB230" s="46"/>
      <c r="DC230" s="12">
        <v>0</v>
      </c>
      <c r="DD230" s="12">
        <v>0</v>
      </c>
      <c r="DE230" s="12" t="s">
        <v>431</v>
      </c>
      <c r="DF230" s="12"/>
      <c r="DG230" s="12"/>
      <c r="DH230" s="3"/>
      <c r="DI230" s="12"/>
      <c r="DJ230" s="12"/>
      <c r="DK230" s="46"/>
      <c r="DL230" s="46"/>
      <c r="DM230" s="46"/>
      <c r="DN230" s="12" t="s">
        <v>2227</v>
      </c>
      <c r="DO230" s="12">
        <v>0</v>
      </c>
      <c r="DP230" s="12"/>
      <c r="DQ230" s="12">
        <v>0</v>
      </c>
      <c r="DR230" s="5"/>
      <c r="DS230" s="5">
        <v>0</v>
      </c>
      <c r="DT230" s="194"/>
      <c r="DV230" s="5">
        <f t="shared" si="12"/>
        <v>0</v>
      </c>
      <c r="DW230" s="5">
        <f t="shared" si="13"/>
        <v>0</v>
      </c>
      <c r="DX230" s="364"/>
    </row>
    <row r="231" spans="1:130" s="16" customFormat="1" ht="30" hidden="1" customHeight="1" x14ac:dyDescent="0.25">
      <c r="A231" s="12">
        <f>IF(C231="","",SUBTOTAL(3,$D$24:D231))</f>
        <v>24</v>
      </c>
      <c r="B231" s="12">
        <f>COUNTIF($E$24:E231,E231)</f>
        <v>19</v>
      </c>
      <c r="C231" s="190" t="s">
        <v>1781</v>
      </c>
      <c r="D231" s="33" t="s">
        <v>1782</v>
      </c>
      <c r="E231" s="12" t="s">
        <v>400</v>
      </c>
      <c r="F231" s="12" t="s">
        <v>378</v>
      </c>
      <c r="G231" s="49"/>
      <c r="H231" s="46"/>
      <c r="I231" s="46"/>
      <c r="J231" s="3"/>
      <c r="K231" s="46"/>
      <c r="L231" s="46"/>
      <c r="M231" s="49"/>
      <c r="N231" s="46"/>
      <c r="O231" s="46"/>
      <c r="P231" s="3"/>
      <c r="Q231" s="46"/>
      <c r="R231" s="46"/>
      <c r="S231" s="49"/>
      <c r="T231" s="46"/>
      <c r="U231" s="46"/>
      <c r="V231" s="46"/>
      <c r="W231" s="3"/>
      <c r="X231" s="46"/>
      <c r="Y231" s="46"/>
      <c r="Z231" s="49"/>
      <c r="AA231" s="46"/>
      <c r="AB231" s="46"/>
      <c r="AC231" s="46"/>
      <c r="AD231" s="3"/>
      <c r="AE231" s="46"/>
      <c r="AF231" s="46"/>
      <c r="AG231" s="49"/>
      <c r="AH231" s="46"/>
      <c r="AI231" s="46"/>
      <c r="AJ231" s="46"/>
      <c r="AK231" s="3"/>
      <c r="AL231" s="46"/>
      <c r="AM231" s="46"/>
      <c r="AN231" s="49"/>
      <c r="AO231" s="46"/>
      <c r="AP231" s="46"/>
      <c r="AQ231" s="46"/>
      <c r="AR231" s="3"/>
      <c r="AS231" s="46"/>
      <c r="AT231" s="46"/>
      <c r="AU231" s="49"/>
      <c r="AV231" s="46"/>
      <c r="AW231" s="46"/>
      <c r="AX231" s="46"/>
      <c r="AY231" s="3"/>
      <c r="AZ231" s="46"/>
      <c r="BA231" s="46"/>
      <c r="BB231" s="41"/>
      <c r="BC231" s="46"/>
      <c r="BD231" s="46"/>
      <c r="BE231" s="3"/>
      <c r="BF231" s="3"/>
      <c r="BG231" s="46"/>
      <c r="BH231" s="3"/>
      <c r="BI231" s="56"/>
      <c r="BJ231" s="46"/>
      <c r="BK231" s="46"/>
      <c r="BL231" s="3"/>
      <c r="BM231" s="3"/>
      <c r="BN231" s="46"/>
      <c r="BO231" s="3"/>
      <c r="BP231" s="33"/>
      <c r="BQ231" s="46"/>
      <c r="BR231" s="46"/>
      <c r="BS231" s="3"/>
      <c r="BT231" s="3"/>
      <c r="BU231" s="46"/>
      <c r="BV231" s="46"/>
      <c r="BW231" s="46"/>
      <c r="BX231" s="69"/>
      <c r="BY231" s="46"/>
      <c r="BZ231" s="46"/>
      <c r="CA231" s="3"/>
      <c r="CB231" s="46"/>
      <c r="CC231" s="46"/>
      <c r="CD231" s="46"/>
      <c r="CE231" s="46"/>
      <c r="CF231" s="69"/>
      <c r="CG231" s="46"/>
      <c r="CH231" s="46"/>
      <c r="CI231" s="3"/>
      <c r="CJ231" s="3"/>
      <c r="CK231" s="46"/>
      <c r="CL231" s="46"/>
      <c r="CM231" s="46"/>
      <c r="CN231" s="46"/>
      <c r="CO231" s="46"/>
      <c r="CP231" s="46"/>
      <c r="CQ231" s="46"/>
      <c r="CR231" s="3"/>
      <c r="CS231" s="46"/>
      <c r="CT231" s="46"/>
      <c r="CU231" s="3"/>
      <c r="CV231" s="12"/>
      <c r="CW231" s="12"/>
      <c r="CX231" s="12"/>
      <c r="CY231" s="3"/>
      <c r="CZ231" s="12"/>
      <c r="DA231" s="12"/>
      <c r="DB231" s="46"/>
      <c r="DC231" s="12"/>
      <c r="DD231" s="12"/>
      <c r="DE231" s="12" t="s">
        <v>1790</v>
      </c>
      <c r="DF231" s="12"/>
      <c r="DG231" s="12"/>
      <c r="DH231" s="3"/>
      <c r="DI231" s="12"/>
      <c r="DJ231" s="12"/>
      <c r="DK231" s="46"/>
      <c r="DL231" s="46"/>
      <c r="DM231" s="46"/>
      <c r="DN231" s="12" t="s">
        <v>2227</v>
      </c>
      <c r="DO231" s="12">
        <v>0</v>
      </c>
      <c r="DP231" s="12"/>
      <c r="DQ231" s="12"/>
      <c r="DR231" s="17" t="s">
        <v>2133</v>
      </c>
      <c r="DS231" s="5">
        <v>0</v>
      </c>
      <c r="DT231" s="194"/>
      <c r="DV231" s="5">
        <f t="shared" si="12"/>
        <v>0</v>
      </c>
      <c r="DW231" s="5">
        <f t="shared" si="13"/>
        <v>0</v>
      </c>
      <c r="DX231" s="364"/>
    </row>
    <row r="232" spans="1:130" s="16" customFormat="1" ht="30" hidden="1" customHeight="1" x14ac:dyDescent="0.25">
      <c r="A232" s="12">
        <f>IF(C232="","",SUBTOTAL(3,$D$24:D232))</f>
        <v>24</v>
      </c>
      <c r="B232" s="12">
        <f>COUNTIF($E$24:E232,E232)</f>
        <v>20</v>
      </c>
      <c r="C232" s="190" t="s">
        <v>1800</v>
      </c>
      <c r="D232" s="33" t="s">
        <v>1801</v>
      </c>
      <c r="E232" s="12" t="s">
        <v>400</v>
      </c>
      <c r="F232" s="12" t="s">
        <v>378</v>
      </c>
      <c r="G232" s="49"/>
      <c r="H232" s="46"/>
      <c r="I232" s="46"/>
      <c r="J232" s="3"/>
      <c r="K232" s="46"/>
      <c r="L232" s="46"/>
      <c r="M232" s="49"/>
      <c r="N232" s="46"/>
      <c r="O232" s="46"/>
      <c r="P232" s="3"/>
      <c r="Q232" s="46"/>
      <c r="R232" s="46"/>
      <c r="S232" s="49"/>
      <c r="T232" s="46">
        <v>0</v>
      </c>
      <c r="U232" s="46"/>
      <c r="V232" s="46">
        <v>0</v>
      </c>
      <c r="W232" s="3"/>
      <c r="X232" s="46">
        <v>0</v>
      </c>
      <c r="Y232" s="46"/>
      <c r="Z232" s="49"/>
      <c r="AA232" s="46">
        <v>0</v>
      </c>
      <c r="AB232" s="46"/>
      <c r="AC232" s="46">
        <v>0</v>
      </c>
      <c r="AD232" s="3"/>
      <c r="AE232" s="46">
        <v>0</v>
      </c>
      <c r="AF232" s="46"/>
      <c r="AG232" s="49"/>
      <c r="AH232" s="46">
        <v>0</v>
      </c>
      <c r="AI232" s="46"/>
      <c r="AJ232" s="46">
        <v>0</v>
      </c>
      <c r="AK232" s="3"/>
      <c r="AL232" s="46">
        <v>0</v>
      </c>
      <c r="AM232" s="46"/>
      <c r="AN232" s="49"/>
      <c r="AO232" s="46">
        <v>0</v>
      </c>
      <c r="AP232" s="46"/>
      <c r="AQ232" s="46">
        <v>0</v>
      </c>
      <c r="AR232" s="3"/>
      <c r="AS232" s="46">
        <v>0</v>
      </c>
      <c r="AT232" s="46"/>
      <c r="AU232" s="49"/>
      <c r="AV232" s="46">
        <v>0</v>
      </c>
      <c r="AW232" s="46"/>
      <c r="AX232" s="46">
        <v>0</v>
      </c>
      <c r="AY232" s="3"/>
      <c r="AZ232" s="46">
        <v>0</v>
      </c>
      <c r="BA232" s="46"/>
      <c r="BB232" s="41"/>
      <c r="BC232" s="46"/>
      <c r="BD232" s="46"/>
      <c r="BE232" s="3"/>
      <c r="BF232" s="3"/>
      <c r="BG232" s="46"/>
      <c r="BH232" s="3"/>
      <c r="BI232" s="56"/>
      <c r="BJ232" s="46"/>
      <c r="BK232" s="46"/>
      <c r="BL232" s="3"/>
      <c r="BM232" s="3"/>
      <c r="BN232" s="46"/>
      <c r="BO232" s="3"/>
      <c r="BP232" s="33"/>
      <c r="BQ232" s="46"/>
      <c r="BR232" s="46"/>
      <c r="BS232" s="3"/>
      <c r="BT232" s="3"/>
      <c r="BU232" s="46"/>
      <c r="BV232" s="46"/>
      <c r="BW232" s="46"/>
      <c r="BX232" s="69"/>
      <c r="BY232" s="46"/>
      <c r="BZ232" s="46"/>
      <c r="CA232" s="3"/>
      <c r="CB232" s="46"/>
      <c r="CC232" s="46"/>
      <c r="CD232" s="46"/>
      <c r="CE232" s="46"/>
      <c r="CF232" s="69"/>
      <c r="CG232" s="46"/>
      <c r="CH232" s="46"/>
      <c r="CI232" s="3"/>
      <c r="CJ232" s="3"/>
      <c r="CK232" s="46"/>
      <c r="CL232" s="46"/>
      <c r="CM232" s="46"/>
      <c r="CN232" s="46"/>
      <c r="CO232" s="46"/>
      <c r="CP232" s="46"/>
      <c r="CQ232" s="46"/>
      <c r="CR232" s="3"/>
      <c r="CS232" s="46"/>
      <c r="CT232" s="46"/>
      <c r="CU232" s="3"/>
      <c r="CV232" s="12"/>
      <c r="CW232" s="12"/>
      <c r="CX232" s="12"/>
      <c r="CY232" s="3"/>
      <c r="CZ232" s="12"/>
      <c r="DA232" s="12"/>
      <c r="DB232" s="46"/>
      <c r="DC232" s="12"/>
      <c r="DD232" s="12"/>
      <c r="DE232" s="12" t="s">
        <v>1790</v>
      </c>
      <c r="DF232" s="12"/>
      <c r="DG232" s="12"/>
      <c r="DH232" s="3"/>
      <c r="DI232" s="12"/>
      <c r="DJ232" s="12"/>
      <c r="DK232" s="46"/>
      <c r="DL232" s="46"/>
      <c r="DM232" s="46"/>
      <c r="DN232" s="12" t="s">
        <v>2227</v>
      </c>
      <c r="DO232" s="46" t="s">
        <v>2513</v>
      </c>
      <c r="DP232" s="46"/>
      <c r="DQ232" s="12" t="s">
        <v>2227</v>
      </c>
      <c r="DR232" s="17" t="s">
        <v>2224</v>
      </c>
      <c r="DS232" s="5">
        <v>0</v>
      </c>
      <c r="DT232" s="194"/>
      <c r="DV232" s="5">
        <f t="shared" si="12"/>
        <v>0</v>
      </c>
      <c r="DW232" s="5">
        <f t="shared" si="13"/>
        <v>1</v>
      </c>
      <c r="DX232" s="364"/>
    </row>
    <row r="233" spans="1:130" s="133" customFormat="1" ht="39.75" customHeight="1" x14ac:dyDescent="0.25">
      <c r="A233" s="337">
        <f>IF(C233="","",SUBTOTAL(3,$D$24:D233))</f>
        <v>25</v>
      </c>
      <c r="B233" s="337">
        <f>COUNTIF($E$24:E233,E233)</f>
        <v>1</v>
      </c>
      <c r="C233" s="340" t="s">
        <v>131</v>
      </c>
      <c r="D233" s="12" t="str">
        <f>VLOOKUP(C233,'[1]XET CUOI NAM'!$D$9:$E$332,2,0)</f>
        <v>01013003</v>
      </c>
      <c r="E233" s="12" t="s">
        <v>401</v>
      </c>
      <c r="F233" s="12" t="s">
        <v>378</v>
      </c>
      <c r="G233" s="49"/>
      <c r="H233" s="46" t="s">
        <v>2513</v>
      </c>
      <c r="I233" s="46"/>
      <c r="J233" s="3"/>
      <c r="K233" s="46" t="s">
        <v>2514</v>
      </c>
      <c r="L233" s="46"/>
      <c r="M233" s="49"/>
      <c r="N233" s="46" t="s">
        <v>2513</v>
      </c>
      <c r="O233" s="46"/>
      <c r="P233" s="3"/>
      <c r="Q233" s="46"/>
      <c r="R233" s="46"/>
      <c r="S233" s="49"/>
      <c r="T233" s="46" t="s">
        <v>2513</v>
      </c>
      <c r="U233" s="46"/>
      <c r="V233" s="46" t="s">
        <v>2411</v>
      </c>
      <c r="W233" s="3"/>
      <c r="X233" s="307" t="s">
        <v>2514</v>
      </c>
      <c r="Y233" s="46"/>
      <c r="Z233" s="49"/>
      <c r="AA233" s="46" t="s">
        <v>2513</v>
      </c>
      <c r="AB233" s="46"/>
      <c r="AC233" s="46" t="s">
        <v>2412</v>
      </c>
      <c r="AD233" s="3"/>
      <c r="AE233" s="46">
        <v>0</v>
      </c>
      <c r="AF233" s="46"/>
      <c r="AG233" s="49"/>
      <c r="AH233" s="46" t="s">
        <v>2513</v>
      </c>
      <c r="AI233" s="46"/>
      <c r="AJ233" s="46" t="s">
        <v>2413</v>
      </c>
      <c r="AK233" s="3"/>
      <c r="AL233" s="46" t="s">
        <v>2514</v>
      </c>
      <c r="AM233" s="46"/>
      <c r="AN233" s="49"/>
      <c r="AO233" s="46" t="s">
        <v>2513</v>
      </c>
      <c r="AP233" s="46"/>
      <c r="AQ233" s="46" t="s">
        <v>2414</v>
      </c>
      <c r="AR233" s="3"/>
      <c r="AS233" s="46">
        <v>0</v>
      </c>
      <c r="AT233" s="46"/>
      <c r="AU233" s="49"/>
      <c r="AV233" s="46">
        <v>0</v>
      </c>
      <c r="AW233" s="46"/>
      <c r="AX233" s="46" t="s">
        <v>2415</v>
      </c>
      <c r="AY233" s="3"/>
      <c r="AZ233" s="46">
        <v>0</v>
      </c>
      <c r="BA233" s="46"/>
      <c r="BB233" s="41"/>
      <c r="BC233" s="46">
        <v>0</v>
      </c>
      <c r="BD233" s="46"/>
      <c r="BE233" s="3" t="s">
        <v>706</v>
      </c>
      <c r="BF233" s="3"/>
      <c r="BG233" s="46"/>
      <c r="BH233" s="3"/>
      <c r="BI233" s="62"/>
      <c r="BJ233" s="46">
        <v>0</v>
      </c>
      <c r="BK233" s="46"/>
      <c r="BL233" s="3" t="s">
        <v>833</v>
      </c>
      <c r="BM233" s="3"/>
      <c r="BN233" s="46"/>
      <c r="BO233" s="3"/>
      <c r="BP233" s="33"/>
      <c r="BQ233" s="46" t="s">
        <v>2513</v>
      </c>
      <c r="BR233" s="46" t="s">
        <v>315</v>
      </c>
      <c r="BS233" s="3" t="s">
        <v>920</v>
      </c>
      <c r="BT233" s="3"/>
      <c r="BU233" s="46"/>
      <c r="BV233" s="46"/>
      <c r="BW233" s="46"/>
      <c r="BX233" s="60"/>
      <c r="BY233" s="46">
        <v>0</v>
      </c>
      <c r="BZ233" s="46">
        <v>0</v>
      </c>
      <c r="CA233" s="3" t="s">
        <v>1032</v>
      </c>
      <c r="CB233" s="46"/>
      <c r="CC233" s="46"/>
      <c r="CD233" s="46"/>
      <c r="CE233" s="46"/>
      <c r="CF233" s="60"/>
      <c r="CG233" s="46" t="s">
        <v>2513</v>
      </c>
      <c r="CH233" s="46" t="s">
        <v>315</v>
      </c>
      <c r="CI233" s="3" t="s">
        <v>1174</v>
      </c>
      <c r="CJ233" s="3"/>
      <c r="CK233" s="46"/>
      <c r="CL233" s="46"/>
      <c r="CM233" s="46"/>
      <c r="CN233" s="46"/>
      <c r="CO233" s="46" t="s">
        <v>371</v>
      </c>
      <c r="CP233" s="46" t="s">
        <v>2513</v>
      </c>
      <c r="CQ233" s="46" t="s">
        <v>315</v>
      </c>
      <c r="CR233" s="3" t="s">
        <v>1328</v>
      </c>
      <c r="CS233" s="46"/>
      <c r="CT233" s="307" t="s">
        <v>315</v>
      </c>
      <c r="CU233" s="3"/>
      <c r="CV233" s="12" t="s">
        <v>371</v>
      </c>
      <c r="CW233" s="46" t="s">
        <v>2513</v>
      </c>
      <c r="CX233" s="12" t="s">
        <v>315</v>
      </c>
      <c r="CY233" s="3" t="s">
        <v>1503</v>
      </c>
      <c r="CZ233" s="12"/>
      <c r="DA233" s="12">
        <v>0</v>
      </c>
      <c r="DB233" s="46"/>
      <c r="DC233" s="12">
        <v>0</v>
      </c>
      <c r="DD233" s="12">
        <v>0</v>
      </c>
      <c r="DE233" s="12" t="s">
        <v>371</v>
      </c>
      <c r="DF233" s="46" t="s">
        <v>2513</v>
      </c>
      <c r="DG233" s="12" t="s">
        <v>2226</v>
      </c>
      <c r="DH233" s="3" t="s">
        <v>1701</v>
      </c>
      <c r="DI233" s="12"/>
      <c r="DJ233" s="203" t="s">
        <v>315</v>
      </c>
      <c r="DK233" s="46"/>
      <c r="DL233" s="46"/>
      <c r="DM233" s="46"/>
      <c r="DN233" s="12" t="s">
        <v>2227</v>
      </c>
      <c r="DO233" s="46" t="s">
        <v>2513</v>
      </c>
      <c r="DP233" s="46"/>
      <c r="DQ233" s="12" t="s">
        <v>2227</v>
      </c>
      <c r="DR233" s="17" t="s">
        <v>2134</v>
      </c>
      <c r="DS233" s="5" t="s">
        <v>315</v>
      </c>
      <c r="DT233" s="346"/>
      <c r="DV233" s="5">
        <f t="shared" si="12"/>
        <v>3</v>
      </c>
      <c r="DW233" s="5">
        <f t="shared" si="13"/>
        <v>12</v>
      </c>
      <c r="DX233" s="362" t="s">
        <v>315</v>
      </c>
      <c r="DZ233" s="377" t="s">
        <v>2547</v>
      </c>
    </row>
    <row r="234" spans="1:130" s="9" customFormat="1" ht="37.5" customHeight="1" x14ac:dyDescent="0.25">
      <c r="A234" s="337">
        <f>IF(C234="","",SUBTOTAL(3,$D$24:D234))</f>
        <v>26</v>
      </c>
      <c r="B234" s="337">
        <f>COUNTIF($E$24:E234,E234)</f>
        <v>2</v>
      </c>
      <c r="C234" s="340" t="s">
        <v>132</v>
      </c>
      <c r="D234" s="12" t="str">
        <f>VLOOKUP(C234,'[1]XET CUOI NAM'!$D$9:$E$332,2,0)</f>
        <v>01013002</v>
      </c>
      <c r="E234" s="12" t="s">
        <v>401</v>
      </c>
      <c r="F234" s="12" t="s">
        <v>378</v>
      </c>
      <c r="G234" s="49"/>
      <c r="H234" s="46" t="s">
        <v>2513</v>
      </c>
      <c r="I234" s="46"/>
      <c r="J234" s="3"/>
      <c r="K234" s="46" t="s">
        <v>2514</v>
      </c>
      <c r="L234" s="46"/>
      <c r="M234" s="49"/>
      <c r="N234" s="46" t="s">
        <v>2513</v>
      </c>
      <c r="O234" s="46"/>
      <c r="P234" s="3"/>
      <c r="Q234" s="46"/>
      <c r="R234" s="46"/>
      <c r="S234" s="49"/>
      <c r="T234" s="46" t="s">
        <v>2513</v>
      </c>
      <c r="U234" s="46"/>
      <c r="V234" s="46" t="s">
        <v>2416</v>
      </c>
      <c r="W234" s="3"/>
      <c r="X234" s="307" t="s">
        <v>2514</v>
      </c>
      <c r="Y234" s="46"/>
      <c r="Z234" s="49"/>
      <c r="AA234" s="46" t="s">
        <v>2513</v>
      </c>
      <c r="AB234" s="46"/>
      <c r="AC234" s="46" t="s">
        <v>2417</v>
      </c>
      <c r="AD234" s="3"/>
      <c r="AE234" s="46">
        <v>0</v>
      </c>
      <c r="AF234" s="46"/>
      <c r="AG234" s="49"/>
      <c r="AH234" s="46" t="s">
        <v>2513</v>
      </c>
      <c r="AI234" s="46"/>
      <c r="AJ234" s="46" t="s">
        <v>2418</v>
      </c>
      <c r="AK234" s="3"/>
      <c r="AL234" s="46" t="s">
        <v>2514</v>
      </c>
      <c r="AM234" s="46"/>
      <c r="AN234" s="49"/>
      <c r="AO234" s="46" t="s">
        <v>2513</v>
      </c>
      <c r="AP234" s="46"/>
      <c r="AQ234" s="46" t="s">
        <v>2419</v>
      </c>
      <c r="AR234" s="3"/>
      <c r="AS234" s="46">
        <v>0</v>
      </c>
      <c r="AT234" s="46"/>
      <c r="AU234" s="49"/>
      <c r="AV234" s="46">
        <v>0</v>
      </c>
      <c r="AW234" s="46"/>
      <c r="AX234" s="46" t="s">
        <v>2420</v>
      </c>
      <c r="AY234" s="3"/>
      <c r="AZ234" s="46">
        <v>0</v>
      </c>
      <c r="BA234" s="46"/>
      <c r="BB234" s="41"/>
      <c r="BC234" s="46">
        <v>0</v>
      </c>
      <c r="BD234" s="46"/>
      <c r="BE234" s="3" t="s">
        <v>707</v>
      </c>
      <c r="BF234" s="3"/>
      <c r="BG234" s="46"/>
      <c r="BH234" s="3"/>
      <c r="BI234" s="62"/>
      <c r="BJ234" s="46">
        <v>0</v>
      </c>
      <c r="BK234" s="46"/>
      <c r="BL234" s="3" t="s">
        <v>834</v>
      </c>
      <c r="BM234" s="3"/>
      <c r="BN234" s="46"/>
      <c r="BO234" s="3"/>
      <c r="BP234" s="33"/>
      <c r="BQ234" s="46">
        <v>0</v>
      </c>
      <c r="BR234" s="46"/>
      <c r="BS234" s="3">
        <v>0</v>
      </c>
      <c r="BT234" s="3"/>
      <c r="BU234" s="46"/>
      <c r="BV234" s="46"/>
      <c r="BW234" s="46"/>
      <c r="BX234" s="73"/>
      <c r="BY234" s="46">
        <v>0</v>
      </c>
      <c r="BZ234" s="46">
        <v>0</v>
      </c>
      <c r="CA234" s="3" t="s">
        <v>1033</v>
      </c>
      <c r="CB234" s="46"/>
      <c r="CC234" s="46"/>
      <c r="CD234" s="46"/>
      <c r="CE234" s="46"/>
      <c r="CF234" s="73"/>
      <c r="CG234" s="46">
        <v>0</v>
      </c>
      <c r="CH234" s="46">
        <v>0</v>
      </c>
      <c r="CI234" s="3" t="s">
        <v>1175</v>
      </c>
      <c r="CJ234" s="3"/>
      <c r="CK234" s="46"/>
      <c r="CL234" s="46"/>
      <c r="CM234" s="46"/>
      <c r="CN234" s="46"/>
      <c r="CO234" s="46" t="s">
        <v>371</v>
      </c>
      <c r="CP234" s="46"/>
      <c r="CQ234" s="46"/>
      <c r="CR234" s="3" t="s">
        <v>1329</v>
      </c>
      <c r="CS234" s="46"/>
      <c r="CT234" s="46">
        <v>0</v>
      </c>
      <c r="CU234" s="3"/>
      <c r="CV234" s="12" t="s">
        <v>371</v>
      </c>
      <c r="CW234" s="12">
        <v>0</v>
      </c>
      <c r="CX234" s="12"/>
      <c r="CY234" s="3" t="s">
        <v>1504</v>
      </c>
      <c r="CZ234" s="12">
        <v>0</v>
      </c>
      <c r="DA234" s="12">
        <v>0</v>
      </c>
      <c r="DB234" s="46"/>
      <c r="DC234" s="12">
        <v>0</v>
      </c>
      <c r="DD234" s="12">
        <v>0</v>
      </c>
      <c r="DE234" s="12" t="s">
        <v>371</v>
      </c>
      <c r="DF234" s="46" t="s">
        <v>2513</v>
      </c>
      <c r="DG234" s="12" t="s">
        <v>2227</v>
      </c>
      <c r="DH234" s="3" t="s">
        <v>1702</v>
      </c>
      <c r="DI234" s="12"/>
      <c r="DJ234" s="12"/>
      <c r="DK234" s="46"/>
      <c r="DL234" s="46"/>
      <c r="DM234" s="46"/>
      <c r="DN234" s="12" t="s">
        <v>2227</v>
      </c>
      <c r="DO234" s="46" t="s">
        <v>2513</v>
      </c>
      <c r="DP234" s="46"/>
      <c r="DQ234" s="12" t="s">
        <v>2227</v>
      </c>
      <c r="DR234" s="17" t="s">
        <v>2135</v>
      </c>
      <c r="DS234" s="5"/>
      <c r="DT234" s="5"/>
      <c r="DV234" s="5">
        <f t="shared" si="12"/>
        <v>3</v>
      </c>
      <c r="DW234" s="5">
        <f t="shared" si="13"/>
        <v>8</v>
      </c>
      <c r="DX234" s="362" t="s">
        <v>315</v>
      </c>
      <c r="DZ234" s="377" t="s">
        <v>2544</v>
      </c>
    </row>
    <row r="235" spans="1:130" s="9" customFormat="1" ht="30" hidden="1" customHeight="1" x14ac:dyDescent="0.25">
      <c r="A235" s="12">
        <f>IF(C235="","",SUBTOTAL(3,$D$24:D235))</f>
        <v>26</v>
      </c>
      <c r="B235" s="12">
        <f>COUNTIF($E$24:E235,E235)</f>
        <v>3</v>
      </c>
      <c r="C235" s="187" t="s">
        <v>133</v>
      </c>
      <c r="D235" s="12" t="str">
        <f>VLOOKUP(C235,'[1]XET CUOI NAM'!$D$9:$E$332,2,0)</f>
        <v>01013004</v>
      </c>
      <c r="E235" s="12" t="s">
        <v>401</v>
      </c>
      <c r="F235" s="12" t="s">
        <v>378</v>
      </c>
      <c r="G235" s="49"/>
      <c r="H235" s="46"/>
      <c r="I235" s="46"/>
      <c r="J235" s="3"/>
      <c r="K235" s="46"/>
      <c r="L235" s="46"/>
      <c r="M235" s="49"/>
      <c r="N235" s="46"/>
      <c r="O235" s="46"/>
      <c r="P235" s="3"/>
      <c r="Q235" s="46"/>
      <c r="R235" s="46"/>
      <c r="S235" s="49"/>
      <c r="T235" s="46">
        <v>0</v>
      </c>
      <c r="U235" s="46"/>
      <c r="V235" s="46">
        <v>0</v>
      </c>
      <c r="W235" s="3"/>
      <c r="X235" s="46">
        <v>0</v>
      </c>
      <c r="Y235" s="46"/>
      <c r="Z235" s="49"/>
      <c r="AA235" s="46">
        <v>0</v>
      </c>
      <c r="AB235" s="46"/>
      <c r="AC235" s="46">
        <v>0</v>
      </c>
      <c r="AD235" s="3"/>
      <c r="AE235" s="46">
        <v>0</v>
      </c>
      <c r="AF235" s="46"/>
      <c r="AG235" s="49"/>
      <c r="AH235" s="46">
        <v>0</v>
      </c>
      <c r="AI235" s="46"/>
      <c r="AJ235" s="46" t="s">
        <v>2421</v>
      </c>
      <c r="AK235" s="3"/>
      <c r="AL235" s="46">
        <v>0</v>
      </c>
      <c r="AM235" s="46"/>
      <c r="AN235" s="49"/>
      <c r="AO235" s="46" t="s">
        <v>2513</v>
      </c>
      <c r="AP235" s="46"/>
      <c r="AQ235" s="46" t="s">
        <v>2422</v>
      </c>
      <c r="AR235" s="3"/>
      <c r="AS235" s="46">
        <v>0</v>
      </c>
      <c r="AT235" s="46"/>
      <c r="AU235" s="49"/>
      <c r="AV235" s="46">
        <v>0</v>
      </c>
      <c r="AW235" s="46"/>
      <c r="AX235" s="46" t="s">
        <v>2423</v>
      </c>
      <c r="AY235" s="3"/>
      <c r="AZ235" s="46">
        <v>0</v>
      </c>
      <c r="BA235" s="46"/>
      <c r="BB235" s="41"/>
      <c r="BC235" s="46">
        <v>0</v>
      </c>
      <c r="BD235" s="46"/>
      <c r="BE235" s="3" t="s">
        <v>708</v>
      </c>
      <c r="BF235" s="3"/>
      <c r="BG235" s="46"/>
      <c r="BH235" s="3"/>
      <c r="BI235" s="62"/>
      <c r="BJ235" s="46">
        <v>0</v>
      </c>
      <c r="BK235" s="46"/>
      <c r="BL235" s="3">
        <v>0</v>
      </c>
      <c r="BM235" s="3"/>
      <c r="BN235" s="46"/>
      <c r="BO235" s="3"/>
      <c r="BP235" s="33"/>
      <c r="BQ235" s="46">
        <v>0</v>
      </c>
      <c r="BR235" s="46"/>
      <c r="BS235" s="3" t="s">
        <v>921</v>
      </c>
      <c r="BT235" s="3"/>
      <c r="BU235" s="46"/>
      <c r="BV235" s="46"/>
      <c r="BW235" s="46"/>
      <c r="BX235" s="60"/>
      <c r="BY235" s="46" t="s">
        <v>2513</v>
      </c>
      <c r="BZ235" s="46" t="s">
        <v>315</v>
      </c>
      <c r="CA235" s="3" t="s">
        <v>1034</v>
      </c>
      <c r="CB235" s="46"/>
      <c r="CC235" s="46"/>
      <c r="CD235" s="46"/>
      <c r="CE235" s="46"/>
      <c r="CF235" s="60"/>
      <c r="CG235" s="46">
        <v>0</v>
      </c>
      <c r="CH235" s="46">
        <v>0</v>
      </c>
      <c r="CI235" s="3" t="s">
        <v>1176</v>
      </c>
      <c r="CJ235" s="3"/>
      <c r="CK235" s="46"/>
      <c r="CL235" s="46"/>
      <c r="CM235" s="46"/>
      <c r="CN235" s="46"/>
      <c r="CO235" s="46" t="s">
        <v>371</v>
      </c>
      <c r="CP235" s="46" t="s">
        <v>2513</v>
      </c>
      <c r="CQ235" s="46" t="s">
        <v>315</v>
      </c>
      <c r="CR235" s="3" t="s">
        <v>1330</v>
      </c>
      <c r="CS235" s="46"/>
      <c r="CT235" s="46">
        <v>0</v>
      </c>
      <c r="CU235" s="3"/>
      <c r="CV235" s="12" t="s">
        <v>371</v>
      </c>
      <c r="CW235" s="46" t="s">
        <v>2513</v>
      </c>
      <c r="CX235" s="12" t="s">
        <v>315</v>
      </c>
      <c r="CY235" s="3" t="s">
        <v>1505</v>
      </c>
      <c r="CZ235" s="12"/>
      <c r="DA235" s="12" t="s">
        <v>346</v>
      </c>
      <c r="DB235" s="46"/>
      <c r="DC235" s="12"/>
      <c r="DD235" s="12"/>
      <c r="DE235" s="12" t="s">
        <v>431</v>
      </c>
      <c r="DF235" s="12"/>
      <c r="DG235" s="12" t="s">
        <v>2227</v>
      </c>
      <c r="DH235" s="3" t="s">
        <v>1703</v>
      </c>
      <c r="DI235" s="12"/>
      <c r="DJ235" s="12"/>
      <c r="DK235" s="46"/>
      <c r="DL235" s="46"/>
      <c r="DM235" s="46"/>
      <c r="DN235" s="12" t="s">
        <v>2227</v>
      </c>
      <c r="DO235" s="46" t="s">
        <v>2513</v>
      </c>
      <c r="DP235" s="46"/>
      <c r="DQ235" s="12" t="s">
        <v>2226</v>
      </c>
      <c r="DR235" s="17" t="s">
        <v>2136</v>
      </c>
      <c r="DS235" s="5">
        <v>0</v>
      </c>
      <c r="DT235" s="5"/>
      <c r="DV235" s="5">
        <f t="shared" si="12"/>
        <v>0</v>
      </c>
      <c r="DW235" s="5">
        <f t="shared" si="13"/>
        <v>5</v>
      </c>
      <c r="DX235" s="363"/>
    </row>
    <row r="236" spans="1:130" s="133" customFormat="1" ht="30" hidden="1" customHeight="1" x14ac:dyDescent="0.25">
      <c r="A236" s="12">
        <f>IF(C236="","",SUBTOTAL(3,$D$24:D236))</f>
        <v>26</v>
      </c>
      <c r="B236" s="12">
        <f>COUNTIF($E$24:E236,E236)</f>
        <v>4</v>
      </c>
      <c r="C236" s="187" t="s">
        <v>134</v>
      </c>
      <c r="D236" s="12" t="str">
        <f>VLOOKUP(C236,'[1]XET CUOI NAM'!$D$9:$E$332,2,0)</f>
        <v>01013021</v>
      </c>
      <c r="E236" s="12" t="s">
        <v>401</v>
      </c>
      <c r="F236" s="12" t="s">
        <v>378</v>
      </c>
      <c r="G236" s="49"/>
      <c r="H236" s="46"/>
      <c r="I236" s="46"/>
      <c r="J236" s="3"/>
      <c r="K236" s="46"/>
      <c r="L236" s="46"/>
      <c r="M236" s="49"/>
      <c r="N236" s="46"/>
      <c r="O236" s="46"/>
      <c r="P236" s="3"/>
      <c r="Q236" s="46"/>
      <c r="R236" s="46"/>
      <c r="S236" s="49"/>
      <c r="T236" s="46">
        <v>0</v>
      </c>
      <c r="U236" s="46"/>
      <c r="V236" s="46">
        <v>0</v>
      </c>
      <c r="W236" s="3"/>
      <c r="X236" s="46">
        <v>0</v>
      </c>
      <c r="Y236" s="46"/>
      <c r="Z236" s="49"/>
      <c r="AA236" s="46">
        <v>0</v>
      </c>
      <c r="AB236" s="46"/>
      <c r="AC236" s="46">
        <v>0</v>
      </c>
      <c r="AD236" s="3"/>
      <c r="AE236" s="46">
        <v>0</v>
      </c>
      <c r="AF236" s="46"/>
      <c r="AG236" s="49"/>
      <c r="AH236" s="46">
        <v>0</v>
      </c>
      <c r="AI236" s="46"/>
      <c r="AJ236" s="46">
        <v>0</v>
      </c>
      <c r="AK236" s="3"/>
      <c r="AL236" s="46">
        <v>0</v>
      </c>
      <c r="AM236" s="46"/>
      <c r="AN236" s="49"/>
      <c r="AO236" s="46" t="s">
        <v>2513</v>
      </c>
      <c r="AP236" s="46"/>
      <c r="AQ236" s="46" t="s">
        <v>2424</v>
      </c>
      <c r="AR236" s="3"/>
      <c r="AS236" s="46">
        <v>0</v>
      </c>
      <c r="AT236" s="46"/>
      <c r="AU236" s="49"/>
      <c r="AV236" s="46">
        <v>0</v>
      </c>
      <c r="AW236" s="46"/>
      <c r="AX236" s="46" t="s">
        <v>2425</v>
      </c>
      <c r="AY236" s="3"/>
      <c r="AZ236" s="46">
        <v>0</v>
      </c>
      <c r="BA236" s="46"/>
      <c r="BB236" s="41"/>
      <c r="BC236" s="46">
        <v>0</v>
      </c>
      <c r="BD236" s="46"/>
      <c r="BE236" s="3" t="s">
        <v>709</v>
      </c>
      <c r="BF236" s="3"/>
      <c r="BG236" s="46"/>
      <c r="BH236" s="3"/>
      <c r="BI236" s="62"/>
      <c r="BJ236" s="46">
        <v>0</v>
      </c>
      <c r="BK236" s="46"/>
      <c r="BL236" s="3" t="s">
        <v>835</v>
      </c>
      <c r="BM236" s="3"/>
      <c r="BN236" s="46"/>
      <c r="BO236" s="3"/>
      <c r="BP236" s="33"/>
      <c r="BQ236" s="46">
        <v>0</v>
      </c>
      <c r="BR236" s="46"/>
      <c r="BS236" s="3" t="s">
        <v>922</v>
      </c>
      <c r="BT236" s="3"/>
      <c r="BU236" s="46"/>
      <c r="BV236" s="46"/>
      <c r="BW236" s="46"/>
      <c r="BX236" s="60"/>
      <c r="BY236" s="46" t="s">
        <v>2513</v>
      </c>
      <c r="BZ236" s="46" t="s">
        <v>315</v>
      </c>
      <c r="CA236" s="3" t="s">
        <v>1035</v>
      </c>
      <c r="CB236" s="46"/>
      <c r="CC236" s="46"/>
      <c r="CD236" s="46"/>
      <c r="CE236" s="46"/>
      <c r="CF236" s="60"/>
      <c r="CG236" s="46">
        <v>0</v>
      </c>
      <c r="CH236" s="46">
        <v>0</v>
      </c>
      <c r="CI236" s="3" t="s">
        <v>1177</v>
      </c>
      <c r="CJ236" s="3"/>
      <c r="CK236" s="46"/>
      <c r="CL236" s="46"/>
      <c r="CM236" s="46"/>
      <c r="CN236" s="46"/>
      <c r="CO236" s="46" t="s">
        <v>371</v>
      </c>
      <c r="CP236" s="46"/>
      <c r="CQ236" s="46"/>
      <c r="CR236" s="3" t="s">
        <v>1331</v>
      </c>
      <c r="CS236" s="46"/>
      <c r="CT236" s="46">
        <v>0</v>
      </c>
      <c r="CU236" s="3"/>
      <c r="CV236" s="12" t="s">
        <v>371</v>
      </c>
      <c r="CW236" s="12">
        <v>0</v>
      </c>
      <c r="CX236" s="12"/>
      <c r="CY236" s="3" t="s">
        <v>1506</v>
      </c>
      <c r="CZ236" s="12">
        <v>0</v>
      </c>
      <c r="DA236" s="12">
        <v>0</v>
      </c>
      <c r="DB236" s="46"/>
      <c r="DC236" s="12">
        <v>0</v>
      </c>
      <c r="DD236" s="12">
        <v>0</v>
      </c>
      <c r="DE236" s="12" t="s">
        <v>431</v>
      </c>
      <c r="DF236" s="12"/>
      <c r="DG236" s="12"/>
      <c r="DH236" s="3" t="s">
        <v>1704</v>
      </c>
      <c r="DI236" s="12"/>
      <c r="DJ236" s="12"/>
      <c r="DK236" s="46"/>
      <c r="DL236" s="46"/>
      <c r="DM236" s="46"/>
      <c r="DN236" s="12" t="s">
        <v>2226</v>
      </c>
      <c r="DO236" s="46" t="s">
        <v>2513</v>
      </c>
      <c r="DP236" s="46"/>
      <c r="DQ236" s="12" t="s">
        <v>2227</v>
      </c>
      <c r="DR236" s="17" t="s">
        <v>2137</v>
      </c>
      <c r="DS236" s="5">
        <v>0</v>
      </c>
      <c r="DT236" s="346"/>
      <c r="DV236" s="5">
        <f t="shared" si="12"/>
        <v>0</v>
      </c>
      <c r="DW236" s="5">
        <f t="shared" si="13"/>
        <v>3</v>
      </c>
      <c r="DX236" s="362"/>
    </row>
    <row r="237" spans="1:130" s="133" customFormat="1" ht="36.75" hidden="1" customHeight="1" x14ac:dyDescent="0.25">
      <c r="A237" s="12">
        <f>IF(C237="","",SUBTOTAL(3,$D$24:D237))</f>
        <v>26</v>
      </c>
      <c r="B237" s="12">
        <f>COUNTIF($E$24:E237,E237)</f>
        <v>5</v>
      </c>
      <c r="C237" s="187" t="s">
        <v>135</v>
      </c>
      <c r="D237" s="12" t="str">
        <f>VLOOKUP(C237,'[1]XET CUOI NAM'!$D$9:$E$332,2,0)</f>
        <v>01013006</v>
      </c>
      <c r="E237" s="12" t="s">
        <v>401</v>
      </c>
      <c r="F237" s="12" t="s">
        <v>378</v>
      </c>
      <c r="G237" s="49"/>
      <c r="H237" s="46"/>
      <c r="I237" s="46"/>
      <c r="J237" s="3"/>
      <c r="K237" s="46"/>
      <c r="L237" s="46"/>
      <c r="M237" s="49"/>
      <c r="N237" s="46" t="s">
        <v>2513</v>
      </c>
      <c r="O237" s="46"/>
      <c r="P237" s="3"/>
      <c r="Q237" s="46"/>
      <c r="R237" s="46"/>
      <c r="S237" s="49"/>
      <c r="T237" s="46" t="s">
        <v>2513</v>
      </c>
      <c r="U237" s="46"/>
      <c r="V237" s="46" t="s">
        <v>2426</v>
      </c>
      <c r="W237" s="3"/>
      <c r="X237" s="307" t="s">
        <v>2514</v>
      </c>
      <c r="Y237" s="46"/>
      <c r="Z237" s="49"/>
      <c r="AA237" s="46">
        <v>0</v>
      </c>
      <c r="AB237" s="46"/>
      <c r="AC237" s="46" t="s">
        <v>2427</v>
      </c>
      <c r="AD237" s="3"/>
      <c r="AE237" s="46">
        <v>0</v>
      </c>
      <c r="AF237" s="46"/>
      <c r="AG237" s="49"/>
      <c r="AH237" s="46">
        <v>0</v>
      </c>
      <c r="AI237" s="46"/>
      <c r="AJ237" s="46">
        <v>0</v>
      </c>
      <c r="AK237" s="3"/>
      <c r="AL237" s="46">
        <v>0</v>
      </c>
      <c r="AM237" s="46"/>
      <c r="AN237" s="49"/>
      <c r="AO237" s="46">
        <v>0</v>
      </c>
      <c r="AP237" s="46"/>
      <c r="AQ237" s="46" t="s">
        <v>2428</v>
      </c>
      <c r="AR237" s="3"/>
      <c r="AS237" s="46">
        <v>0</v>
      </c>
      <c r="AT237" s="46"/>
      <c r="AU237" s="49"/>
      <c r="AV237" s="46">
        <v>0</v>
      </c>
      <c r="AW237" s="46"/>
      <c r="AX237" s="46" t="s">
        <v>2429</v>
      </c>
      <c r="AY237" s="3"/>
      <c r="AZ237" s="46">
        <v>0</v>
      </c>
      <c r="BA237" s="46"/>
      <c r="BB237" s="41"/>
      <c r="BC237" s="46">
        <v>0</v>
      </c>
      <c r="BD237" s="46"/>
      <c r="BE237" s="3">
        <v>0</v>
      </c>
      <c r="BF237" s="3"/>
      <c r="BG237" s="46"/>
      <c r="BH237" s="3"/>
      <c r="BI237" s="62"/>
      <c r="BJ237" s="46">
        <v>0</v>
      </c>
      <c r="BK237" s="46"/>
      <c r="BL237" s="3" t="s">
        <v>836</v>
      </c>
      <c r="BM237" s="3"/>
      <c r="BN237" s="46"/>
      <c r="BO237" s="3"/>
      <c r="BP237" s="33"/>
      <c r="BQ237" s="46">
        <v>0</v>
      </c>
      <c r="BR237" s="46"/>
      <c r="BS237" s="3">
        <v>0</v>
      </c>
      <c r="BT237" s="3"/>
      <c r="BU237" s="46"/>
      <c r="BV237" s="46"/>
      <c r="BW237" s="46"/>
      <c r="BX237" s="15"/>
      <c r="BY237" s="46">
        <v>0</v>
      </c>
      <c r="BZ237" s="46">
        <v>0</v>
      </c>
      <c r="CA237" s="3" t="s">
        <v>1036</v>
      </c>
      <c r="CB237" s="46"/>
      <c r="CC237" s="46"/>
      <c r="CD237" s="46"/>
      <c r="CE237" s="46"/>
      <c r="CF237" s="15"/>
      <c r="CG237" s="46">
        <v>0</v>
      </c>
      <c r="CH237" s="46">
        <v>0</v>
      </c>
      <c r="CI237" s="3" t="s">
        <v>1178</v>
      </c>
      <c r="CJ237" s="3"/>
      <c r="CK237" s="46"/>
      <c r="CL237" s="46"/>
      <c r="CM237" s="46"/>
      <c r="CN237" s="46"/>
      <c r="CO237" s="46" t="s">
        <v>371</v>
      </c>
      <c r="CP237" s="46"/>
      <c r="CQ237" s="46"/>
      <c r="CR237" s="3" t="s">
        <v>1332</v>
      </c>
      <c r="CS237" s="46"/>
      <c r="CT237" s="46">
        <v>0</v>
      </c>
      <c r="CU237" s="3"/>
      <c r="CV237" s="12" t="s">
        <v>371</v>
      </c>
      <c r="CW237" s="46" t="s">
        <v>2513</v>
      </c>
      <c r="CX237" s="12" t="s">
        <v>315</v>
      </c>
      <c r="CY237" s="3" t="s">
        <v>1507</v>
      </c>
      <c r="CZ237" s="12"/>
      <c r="DA237" s="12">
        <v>0</v>
      </c>
      <c r="DB237" s="46"/>
      <c r="DC237" s="12">
        <v>0</v>
      </c>
      <c r="DD237" s="12">
        <v>0</v>
      </c>
      <c r="DE237" s="12" t="s">
        <v>431</v>
      </c>
      <c r="DF237" s="12"/>
      <c r="DG237" s="12"/>
      <c r="DH237" s="3" t="s">
        <v>1705</v>
      </c>
      <c r="DI237" s="12"/>
      <c r="DJ237" s="12"/>
      <c r="DK237" s="46"/>
      <c r="DL237" s="46"/>
      <c r="DM237" s="46"/>
      <c r="DN237" s="12" t="s">
        <v>2226</v>
      </c>
      <c r="DO237" s="46" t="s">
        <v>2513</v>
      </c>
      <c r="DP237" s="46"/>
      <c r="DQ237" s="12" t="s">
        <v>2227</v>
      </c>
      <c r="DR237" s="17" t="s">
        <v>2138</v>
      </c>
      <c r="DS237" s="5">
        <v>0</v>
      </c>
      <c r="DT237" s="346"/>
      <c r="DV237" s="5">
        <f t="shared" si="12"/>
        <v>1</v>
      </c>
      <c r="DW237" s="5">
        <f t="shared" si="13"/>
        <v>4</v>
      </c>
      <c r="DX237" s="362"/>
      <c r="DZ237" s="377" t="s">
        <v>2537</v>
      </c>
    </row>
    <row r="238" spans="1:130" s="133" customFormat="1" ht="30" hidden="1" customHeight="1" x14ac:dyDescent="0.25">
      <c r="A238" s="12">
        <f>IF(C238="","",SUBTOTAL(3,$D$24:D238))</f>
        <v>26</v>
      </c>
      <c r="B238" s="12">
        <f>COUNTIF($E$24:E238,E238)</f>
        <v>6</v>
      </c>
      <c r="C238" s="187" t="s">
        <v>136</v>
      </c>
      <c r="D238" s="12" t="str">
        <f>VLOOKUP(C238,'[1]XET CUOI NAM'!$D$9:$E$332,2,0)</f>
        <v>01013018</v>
      </c>
      <c r="E238" s="12" t="s">
        <v>401</v>
      </c>
      <c r="F238" s="12" t="s">
        <v>378</v>
      </c>
      <c r="G238" s="49"/>
      <c r="H238" s="46"/>
      <c r="I238" s="46"/>
      <c r="J238" s="3"/>
      <c r="K238" s="46"/>
      <c r="L238" s="46"/>
      <c r="M238" s="49"/>
      <c r="N238" s="46"/>
      <c r="O238" s="46"/>
      <c r="P238" s="3"/>
      <c r="Q238" s="46"/>
      <c r="R238" s="46"/>
      <c r="S238" s="49"/>
      <c r="T238" s="46">
        <v>0</v>
      </c>
      <c r="U238" s="46"/>
      <c r="V238" s="46">
        <v>0</v>
      </c>
      <c r="W238" s="3"/>
      <c r="X238" s="46">
        <v>0</v>
      </c>
      <c r="Y238" s="46"/>
      <c r="Z238" s="49"/>
      <c r="AA238" s="46">
        <v>0</v>
      </c>
      <c r="AB238" s="46"/>
      <c r="AC238" s="46">
        <v>0</v>
      </c>
      <c r="AD238" s="3"/>
      <c r="AE238" s="46">
        <v>0</v>
      </c>
      <c r="AF238" s="46"/>
      <c r="AG238" s="49"/>
      <c r="AH238" s="46">
        <v>0</v>
      </c>
      <c r="AI238" s="46"/>
      <c r="AJ238" s="46">
        <v>0</v>
      </c>
      <c r="AK238" s="3"/>
      <c r="AL238" s="46">
        <v>0</v>
      </c>
      <c r="AM238" s="46"/>
      <c r="AN238" s="49"/>
      <c r="AO238" s="46" t="s">
        <v>2513</v>
      </c>
      <c r="AP238" s="46"/>
      <c r="AQ238" s="46" t="s">
        <v>2430</v>
      </c>
      <c r="AR238" s="3"/>
      <c r="AS238" s="46">
        <v>0</v>
      </c>
      <c r="AT238" s="46"/>
      <c r="AU238" s="49"/>
      <c r="AV238" s="46">
        <v>0</v>
      </c>
      <c r="AW238" s="46"/>
      <c r="AX238" s="46" t="s">
        <v>2431</v>
      </c>
      <c r="AY238" s="3"/>
      <c r="AZ238" s="46">
        <v>0</v>
      </c>
      <c r="BA238" s="46"/>
      <c r="BB238" s="41"/>
      <c r="BC238" s="46">
        <v>0</v>
      </c>
      <c r="BD238" s="46"/>
      <c r="BE238" s="3" t="s">
        <v>710</v>
      </c>
      <c r="BF238" s="3"/>
      <c r="BG238" s="46"/>
      <c r="BH238" s="3"/>
      <c r="BI238" s="62"/>
      <c r="BJ238" s="46">
        <v>0</v>
      </c>
      <c r="BK238" s="46"/>
      <c r="BL238" s="3" t="s">
        <v>837</v>
      </c>
      <c r="BM238" s="3"/>
      <c r="BN238" s="46"/>
      <c r="BO238" s="3"/>
      <c r="BP238" s="33"/>
      <c r="BQ238" s="46">
        <v>0</v>
      </c>
      <c r="BR238" s="46"/>
      <c r="BS238" s="3">
        <v>0</v>
      </c>
      <c r="BT238" s="3"/>
      <c r="BU238" s="46"/>
      <c r="BV238" s="46"/>
      <c r="BW238" s="46"/>
      <c r="BX238" s="59"/>
      <c r="BY238" s="46">
        <v>0</v>
      </c>
      <c r="BZ238" s="46">
        <v>0</v>
      </c>
      <c r="CA238" s="3" t="s">
        <v>1037</v>
      </c>
      <c r="CB238" s="46"/>
      <c r="CC238" s="46"/>
      <c r="CD238" s="46"/>
      <c r="CE238" s="46"/>
      <c r="CF238" s="59"/>
      <c r="CG238" s="46">
        <v>0</v>
      </c>
      <c r="CH238" s="46">
        <v>0</v>
      </c>
      <c r="CI238" s="3" t="s">
        <v>1179</v>
      </c>
      <c r="CJ238" s="3"/>
      <c r="CK238" s="46"/>
      <c r="CL238" s="46"/>
      <c r="CM238" s="46"/>
      <c r="CN238" s="46"/>
      <c r="CO238" s="46" t="s">
        <v>431</v>
      </c>
      <c r="CP238" s="46"/>
      <c r="CQ238" s="46"/>
      <c r="CR238" s="3" t="s">
        <v>1333</v>
      </c>
      <c r="CS238" s="46"/>
      <c r="CT238" s="46">
        <v>0</v>
      </c>
      <c r="CU238" s="3"/>
      <c r="CV238" s="12" t="s">
        <v>431</v>
      </c>
      <c r="CW238" s="12">
        <v>0</v>
      </c>
      <c r="CX238" s="12"/>
      <c r="CY238" s="3" t="s">
        <v>1508</v>
      </c>
      <c r="CZ238" s="12">
        <v>0</v>
      </c>
      <c r="DA238" s="12">
        <v>0</v>
      </c>
      <c r="DB238" s="46"/>
      <c r="DC238" s="12">
        <v>0</v>
      </c>
      <c r="DD238" s="12">
        <v>0</v>
      </c>
      <c r="DE238" s="12" t="s">
        <v>431</v>
      </c>
      <c r="DF238" s="12"/>
      <c r="DG238" s="12"/>
      <c r="DH238" s="3" t="s">
        <v>1706</v>
      </c>
      <c r="DI238" s="12"/>
      <c r="DJ238" s="12"/>
      <c r="DK238" s="46"/>
      <c r="DL238" s="46"/>
      <c r="DM238" s="46"/>
      <c r="DN238" s="12" t="s">
        <v>2227</v>
      </c>
      <c r="DO238" s="12">
        <v>0</v>
      </c>
      <c r="DP238" s="12"/>
      <c r="DQ238" s="12"/>
      <c r="DR238" s="17" t="s">
        <v>2139</v>
      </c>
      <c r="DS238" s="5">
        <v>0</v>
      </c>
      <c r="DT238" s="346"/>
      <c r="DV238" s="5">
        <f t="shared" si="12"/>
        <v>0</v>
      </c>
      <c r="DW238" s="5">
        <f t="shared" si="13"/>
        <v>1</v>
      </c>
      <c r="DX238" s="362"/>
    </row>
    <row r="239" spans="1:130" s="133" customFormat="1" ht="39" hidden="1" customHeight="1" x14ac:dyDescent="0.25">
      <c r="A239" s="12">
        <f>IF(C239="","",SUBTOTAL(3,$D$24:D239))</f>
        <v>26</v>
      </c>
      <c r="B239" s="12">
        <f>COUNTIF($E$24:E239,E239)</f>
        <v>7</v>
      </c>
      <c r="C239" s="187" t="s">
        <v>137</v>
      </c>
      <c r="D239" s="12" t="str">
        <f>VLOOKUP(C239,'[1]XET CUOI NAM'!$D$9:$E$332,2,0)</f>
        <v>01013019</v>
      </c>
      <c r="E239" s="12" t="s">
        <v>401</v>
      </c>
      <c r="F239" s="12" t="s">
        <v>378</v>
      </c>
      <c r="G239" s="49"/>
      <c r="H239" s="46"/>
      <c r="I239" s="46"/>
      <c r="J239" s="3"/>
      <c r="K239" s="46"/>
      <c r="L239" s="46"/>
      <c r="M239" s="49"/>
      <c r="N239" s="46"/>
      <c r="O239" s="46"/>
      <c r="P239" s="3"/>
      <c r="Q239" s="46"/>
      <c r="R239" s="46"/>
      <c r="S239" s="49"/>
      <c r="T239" s="46">
        <v>0</v>
      </c>
      <c r="U239" s="46"/>
      <c r="V239" s="46">
        <v>0</v>
      </c>
      <c r="W239" s="3"/>
      <c r="X239" s="46">
        <v>0</v>
      </c>
      <c r="Y239" s="46"/>
      <c r="Z239" s="49"/>
      <c r="AA239" s="46">
        <v>0</v>
      </c>
      <c r="AB239" s="46"/>
      <c r="AC239" s="46">
        <v>0</v>
      </c>
      <c r="AD239" s="3"/>
      <c r="AE239" s="46">
        <v>0</v>
      </c>
      <c r="AF239" s="46"/>
      <c r="AG239" s="49"/>
      <c r="AH239" s="46" t="s">
        <v>2513</v>
      </c>
      <c r="AI239" s="46"/>
      <c r="AJ239" s="46" t="s">
        <v>2432</v>
      </c>
      <c r="AK239" s="3"/>
      <c r="AL239" s="46">
        <v>0</v>
      </c>
      <c r="AM239" s="46"/>
      <c r="AN239" s="49"/>
      <c r="AO239" s="46" t="s">
        <v>2513</v>
      </c>
      <c r="AP239" s="46"/>
      <c r="AQ239" s="46" t="s">
        <v>2433</v>
      </c>
      <c r="AR239" s="3"/>
      <c r="AS239" s="46" t="s">
        <v>2514</v>
      </c>
      <c r="AT239" s="46"/>
      <c r="AU239" s="49"/>
      <c r="AV239" s="46" t="s">
        <v>2513</v>
      </c>
      <c r="AW239" s="46"/>
      <c r="AX239" s="46" t="s">
        <v>2434</v>
      </c>
      <c r="AY239" s="3"/>
      <c r="AZ239" s="46">
        <v>0</v>
      </c>
      <c r="BA239" s="46"/>
      <c r="BB239" s="41"/>
      <c r="BC239" s="46">
        <v>0</v>
      </c>
      <c r="BD239" s="46"/>
      <c r="BE239" s="3" t="s">
        <v>711</v>
      </c>
      <c r="BF239" s="3"/>
      <c r="BG239" s="46"/>
      <c r="BH239" s="3"/>
      <c r="BI239" s="62"/>
      <c r="BJ239" s="46">
        <v>0</v>
      </c>
      <c r="BK239" s="46"/>
      <c r="BL239" s="3">
        <v>0</v>
      </c>
      <c r="BM239" s="3"/>
      <c r="BN239" s="46"/>
      <c r="BO239" s="3"/>
      <c r="BP239" s="33"/>
      <c r="BQ239" s="46">
        <v>0</v>
      </c>
      <c r="BR239" s="46"/>
      <c r="BS239" s="3">
        <v>0</v>
      </c>
      <c r="BT239" s="3"/>
      <c r="BU239" s="46"/>
      <c r="BV239" s="46"/>
      <c r="BW239" s="46"/>
      <c r="BX239" s="55"/>
      <c r="BY239" s="46">
        <v>0</v>
      </c>
      <c r="BZ239" s="46">
        <v>0</v>
      </c>
      <c r="CA239" s="3" t="s">
        <v>1038</v>
      </c>
      <c r="CB239" s="46"/>
      <c r="CC239" s="46"/>
      <c r="CD239" s="46"/>
      <c r="CE239" s="46"/>
      <c r="CF239" s="55"/>
      <c r="CG239" s="46">
        <v>0</v>
      </c>
      <c r="CH239" s="46">
        <v>0</v>
      </c>
      <c r="CI239" s="3" t="s">
        <v>1180</v>
      </c>
      <c r="CJ239" s="3"/>
      <c r="CK239" s="46"/>
      <c r="CL239" s="307" t="s">
        <v>315</v>
      </c>
      <c r="CM239" s="46"/>
      <c r="CN239" s="46"/>
      <c r="CO239" s="46" t="s">
        <v>371</v>
      </c>
      <c r="CP239" s="46"/>
      <c r="CQ239" s="46"/>
      <c r="CR239" s="3" t="s">
        <v>1334</v>
      </c>
      <c r="CS239" s="46"/>
      <c r="CT239" s="46">
        <v>0</v>
      </c>
      <c r="CU239" s="3"/>
      <c r="CV239" s="12" t="s">
        <v>431</v>
      </c>
      <c r="CW239" s="12">
        <v>0</v>
      </c>
      <c r="CX239" s="12" t="s">
        <v>315</v>
      </c>
      <c r="CY239" s="3" t="s">
        <v>1509</v>
      </c>
      <c r="CZ239" s="12">
        <v>0</v>
      </c>
      <c r="DA239" s="12">
        <v>0</v>
      </c>
      <c r="DB239" s="46"/>
      <c r="DC239" s="12">
        <v>0</v>
      </c>
      <c r="DD239" s="12">
        <v>0</v>
      </c>
      <c r="DE239" s="12" t="s">
        <v>431</v>
      </c>
      <c r="DF239" s="12"/>
      <c r="DG239" s="12"/>
      <c r="DH239" s="3" t="s">
        <v>1707</v>
      </c>
      <c r="DI239" s="12"/>
      <c r="DJ239" s="12"/>
      <c r="DK239" s="46"/>
      <c r="DL239" s="46"/>
      <c r="DM239" s="46"/>
      <c r="DN239" s="12" t="s">
        <v>2227</v>
      </c>
      <c r="DO239" s="46" t="s">
        <v>2513</v>
      </c>
      <c r="DP239" s="46"/>
      <c r="DQ239" s="12" t="s">
        <v>2227</v>
      </c>
      <c r="DR239" s="17" t="s">
        <v>2140</v>
      </c>
      <c r="DS239" s="5">
        <v>0</v>
      </c>
      <c r="DT239" s="346"/>
      <c r="DV239" s="5">
        <f t="shared" si="12"/>
        <v>1</v>
      </c>
      <c r="DW239" s="5">
        <f t="shared" si="13"/>
        <v>4</v>
      </c>
      <c r="DX239" s="362"/>
      <c r="DZ239" s="377" t="s">
        <v>2538</v>
      </c>
    </row>
    <row r="240" spans="1:130" s="133" customFormat="1" ht="36.75" hidden="1" customHeight="1" x14ac:dyDescent="0.25">
      <c r="A240" s="12">
        <f>IF(C240="","",SUBTOTAL(3,$D$24:D240))</f>
        <v>26</v>
      </c>
      <c r="B240" s="12">
        <f>COUNTIF($E$24:E240,E240)</f>
        <v>8</v>
      </c>
      <c r="C240" s="187" t="s">
        <v>138</v>
      </c>
      <c r="D240" s="12" t="str">
        <f>VLOOKUP(C240,'[1]XET CUOI NAM'!$D$9:$E$332,2,0)</f>
        <v>01013016</v>
      </c>
      <c r="E240" s="12" t="s">
        <v>401</v>
      </c>
      <c r="F240" s="12" t="s">
        <v>378</v>
      </c>
      <c r="G240" s="49"/>
      <c r="H240" s="46"/>
      <c r="I240" s="46"/>
      <c r="J240" s="3"/>
      <c r="K240" s="46"/>
      <c r="L240" s="46"/>
      <c r="M240" s="49"/>
      <c r="N240" s="46"/>
      <c r="O240" s="46"/>
      <c r="P240" s="3"/>
      <c r="Q240" s="46"/>
      <c r="R240" s="46"/>
      <c r="S240" s="49"/>
      <c r="T240" s="46">
        <v>0</v>
      </c>
      <c r="U240" s="46"/>
      <c r="V240" s="46">
        <v>0</v>
      </c>
      <c r="W240" s="3"/>
      <c r="X240" s="46">
        <v>0</v>
      </c>
      <c r="Y240" s="46"/>
      <c r="Z240" s="49"/>
      <c r="AA240" s="46" t="s">
        <v>2513</v>
      </c>
      <c r="AB240" s="46"/>
      <c r="AC240" s="46" t="s">
        <v>2412</v>
      </c>
      <c r="AD240" s="3"/>
      <c r="AE240" s="46">
        <v>0</v>
      </c>
      <c r="AF240" s="46"/>
      <c r="AG240" s="49"/>
      <c r="AH240" s="46" t="s">
        <v>2513</v>
      </c>
      <c r="AI240" s="46"/>
      <c r="AJ240" s="46" t="s">
        <v>2435</v>
      </c>
      <c r="AK240" s="3"/>
      <c r="AL240" s="46" t="s">
        <v>2514</v>
      </c>
      <c r="AM240" s="46"/>
      <c r="AN240" s="49"/>
      <c r="AO240" s="46" t="s">
        <v>2513</v>
      </c>
      <c r="AP240" s="46"/>
      <c r="AQ240" s="46" t="s">
        <v>2436</v>
      </c>
      <c r="AR240" s="3"/>
      <c r="AS240" s="46">
        <v>0</v>
      </c>
      <c r="AT240" s="46"/>
      <c r="AU240" s="49"/>
      <c r="AV240" s="46">
        <v>0</v>
      </c>
      <c r="AW240" s="46"/>
      <c r="AX240" s="46" t="s">
        <v>2437</v>
      </c>
      <c r="AY240" s="3"/>
      <c r="AZ240" s="46">
        <v>0</v>
      </c>
      <c r="BA240" s="46"/>
      <c r="BB240" s="41"/>
      <c r="BC240" s="46">
        <v>0</v>
      </c>
      <c r="BD240" s="46"/>
      <c r="BE240" s="3" t="s">
        <v>712</v>
      </c>
      <c r="BF240" s="3"/>
      <c r="BG240" s="46"/>
      <c r="BH240" s="3"/>
      <c r="BI240" s="62"/>
      <c r="BJ240" s="46" t="s">
        <v>2513</v>
      </c>
      <c r="BK240" s="46" t="s">
        <v>346</v>
      </c>
      <c r="BL240" s="3" t="s">
        <v>838</v>
      </c>
      <c r="BM240" s="3"/>
      <c r="BN240" s="46"/>
      <c r="BO240" s="3"/>
      <c r="BP240" s="33"/>
      <c r="BQ240" s="46">
        <v>0</v>
      </c>
      <c r="BR240" s="46"/>
      <c r="BS240" s="3">
        <v>0</v>
      </c>
      <c r="BT240" s="3"/>
      <c r="BU240" s="46"/>
      <c r="BV240" s="46"/>
      <c r="BW240" s="46"/>
      <c r="BX240" s="55"/>
      <c r="BY240" s="46">
        <v>0</v>
      </c>
      <c r="BZ240" s="46">
        <v>0</v>
      </c>
      <c r="CA240" s="3" t="s">
        <v>1039</v>
      </c>
      <c r="CB240" s="46"/>
      <c r="CC240" s="46"/>
      <c r="CD240" s="46"/>
      <c r="CE240" s="46"/>
      <c r="CF240" s="55"/>
      <c r="CG240" s="46">
        <v>0</v>
      </c>
      <c r="CH240" s="46">
        <v>0</v>
      </c>
      <c r="CI240" s="3" t="s">
        <v>1181</v>
      </c>
      <c r="CJ240" s="3"/>
      <c r="CK240" s="46"/>
      <c r="CL240" s="46" t="s">
        <v>315</v>
      </c>
      <c r="CM240" s="46"/>
      <c r="CN240" s="46"/>
      <c r="CO240" s="46" t="s">
        <v>371</v>
      </c>
      <c r="CP240" s="46"/>
      <c r="CQ240" s="46"/>
      <c r="CR240" s="3" t="s">
        <v>1335</v>
      </c>
      <c r="CS240" s="46"/>
      <c r="CT240" s="46">
        <v>0</v>
      </c>
      <c r="CU240" s="3"/>
      <c r="CV240" s="12" t="s">
        <v>431</v>
      </c>
      <c r="CW240" s="12">
        <v>0</v>
      </c>
      <c r="CX240" s="12"/>
      <c r="CY240" s="3" t="s">
        <v>1510</v>
      </c>
      <c r="CZ240" s="12">
        <v>0</v>
      </c>
      <c r="DA240" s="12">
        <v>0</v>
      </c>
      <c r="DB240" s="46"/>
      <c r="DC240" s="12">
        <v>0</v>
      </c>
      <c r="DD240" s="12">
        <v>0</v>
      </c>
      <c r="DE240" s="12" t="s">
        <v>431</v>
      </c>
      <c r="DF240" s="12"/>
      <c r="DG240" s="12"/>
      <c r="DH240" s="3" t="s">
        <v>1708</v>
      </c>
      <c r="DI240" s="12"/>
      <c r="DJ240" s="12"/>
      <c r="DK240" s="46"/>
      <c r="DL240" s="46"/>
      <c r="DM240" s="46"/>
      <c r="DN240" s="12" t="s">
        <v>2227</v>
      </c>
      <c r="DO240" s="12">
        <v>0</v>
      </c>
      <c r="DP240" s="12"/>
      <c r="DQ240" s="12"/>
      <c r="DR240" s="17" t="s">
        <v>2141</v>
      </c>
      <c r="DS240" s="5">
        <v>0</v>
      </c>
      <c r="DT240" s="346"/>
      <c r="DV240" s="5">
        <f t="shared" si="12"/>
        <v>1</v>
      </c>
      <c r="DW240" s="5">
        <f t="shared" si="13"/>
        <v>4</v>
      </c>
      <c r="DX240" s="362"/>
      <c r="DZ240" s="377" t="s">
        <v>2527</v>
      </c>
    </row>
    <row r="241" spans="1:130" s="133" customFormat="1" ht="30" hidden="1" customHeight="1" x14ac:dyDescent="0.25">
      <c r="A241" s="12">
        <f>IF(C241="","",SUBTOTAL(3,$D$24:D241))</f>
        <v>26</v>
      </c>
      <c r="B241" s="12">
        <f>COUNTIF($E$24:E241,E241)</f>
        <v>9</v>
      </c>
      <c r="C241" s="187" t="s">
        <v>139</v>
      </c>
      <c r="D241" s="12" t="str">
        <f>VLOOKUP(C241,'[1]XET CUOI NAM'!$D$9:$E$332,2,0)</f>
        <v>01013017</v>
      </c>
      <c r="E241" s="12" t="s">
        <v>401</v>
      </c>
      <c r="F241" s="12" t="s">
        <v>378</v>
      </c>
      <c r="G241" s="49"/>
      <c r="H241" s="46"/>
      <c r="I241" s="46"/>
      <c r="J241" s="3"/>
      <c r="K241" s="46"/>
      <c r="L241" s="46"/>
      <c r="M241" s="49"/>
      <c r="N241" s="46"/>
      <c r="O241" s="46"/>
      <c r="P241" s="3"/>
      <c r="Q241" s="46"/>
      <c r="R241" s="46"/>
      <c r="S241" s="49"/>
      <c r="T241" s="46">
        <v>0</v>
      </c>
      <c r="U241" s="46"/>
      <c r="V241" s="46">
        <v>0</v>
      </c>
      <c r="W241" s="3"/>
      <c r="X241" s="46">
        <v>0</v>
      </c>
      <c r="Y241" s="46"/>
      <c r="Z241" s="49"/>
      <c r="AA241" s="46">
        <v>0</v>
      </c>
      <c r="AB241" s="46"/>
      <c r="AC241" s="46">
        <v>0</v>
      </c>
      <c r="AD241" s="3"/>
      <c r="AE241" s="46">
        <v>0</v>
      </c>
      <c r="AF241" s="46"/>
      <c r="AG241" s="49"/>
      <c r="AH241" s="46">
        <v>0</v>
      </c>
      <c r="AI241" s="46"/>
      <c r="AJ241" s="46" t="s">
        <v>2421</v>
      </c>
      <c r="AK241" s="3"/>
      <c r="AL241" s="46">
        <v>0</v>
      </c>
      <c r="AM241" s="46"/>
      <c r="AN241" s="49"/>
      <c r="AO241" s="46" t="s">
        <v>2513</v>
      </c>
      <c r="AP241" s="46"/>
      <c r="AQ241" s="46" t="s">
        <v>2438</v>
      </c>
      <c r="AR241" s="3"/>
      <c r="AS241" s="46">
        <v>0</v>
      </c>
      <c r="AT241" s="46"/>
      <c r="AU241" s="49"/>
      <c r="AV241" s="46">
        <v>0</v>
      </c>
      <c r="AW241" s="46"/>
      <c r="AX241" s="46" t="s">
        <v>2439</v>
      </c>
      <c r="AY241" s="3"/>
      <c r="AZ241" s="46">
        <v>0</v>
      </c>
      <c r="BA241" s="46"/>
      <c r="BB241" s="41"/>
      <c r="BC241" s="46">
        <v>0</v>
      </c>
      <c r="BD241" s="46"/>
      <c r="BE241" s="3" t="s">
        <v>713</v>
      </c>
      <c r="BF241" s="3"/>
      <c r="BG241" s="46"/>
      <c r="BH241" s="3"/>
      <c r="BI241" s="62"/>
      <c r="BJ241" s="46">
        <v>0</v>
      </c>
      <c r="BK241" s="46"/>
      <c r="BL241" s="3" t="s">
        <v>839</v>
      </c>
      <c r="BM241" s="3"/>
      <c r="BN241" s="46"/>
      <c r="BO241" s="3"/>
      <c r="BP241" s="33"/>
      <c r="BQ241" s="46">
        <v>0</v>
      </c>
      <c r="BR241" s="46"/>
      <c r="BS241" s="3">
        <v>0</v>
      </c>
      <c r="BT241" s="3"/>
      <c r="BU241" s="46"/>
      <c r="BV241" s="46"/>
      <c r="BW241" s="46"/>
      <c r="BX241" s="60"/>
      <c r="BY241" s="46">
        <v>0</v>
      </c>
      <c r="BZ241" s="46">
        <v>0</v>
      </c>
      <c r="CA241" s="3" t="s">
        <v>1040</v>
      </c>
      <c r="CB241" s="46"/>
      <c r="CC241" s="46"/>
      <c r="CD241" s="46"/>
      <c r="CE241" s="46"/>
      <c r="CF241" s="60"/>
      <c r="CG241" s="46">
        <v>0</v>
      </c>
      <c r="CH241" s="46">
        <v>0</v>
      </c>
      <c r="CI241" s="3" t="s">
        <v>1182</v>
      </c>
      <c r="CJ241" s="3"/>
      <c r="CK241" s="46"/>
      <c r="CL241" s="46"/>
      <c r="CM241" s="46"/>
      <c r="CN241" s="46"/>
      <c r="CO241" s="46" t="s">
        <v>371</v>
      </c>
      <c r="CP241" s="46"/>
      <c r="CQ241" s="46"/>
      <c r="CR241" s="3" t="s">
        <v>1336</v>
      </c>
      <c r="CS241" s="46"/>
      <c r="CT241" s="46">
        <v>0</v>
      </c>
      <c r="CU241" s="3"/>
      <c r="CV241" s="12" t="s">
        <v>431</v>
      </c>
      <c r="CW241" s="12">
        <v>0</v>
      </c>
      <c r="CX241" s="12"/>
      <c r="CY241" s="3" t="s">
        <v>1511</v>
      </c>
      <c r="CZ241" s="12">
        <v>0</v>
      </c>
      <c r="DA241" s="12">
        <v>0</v>
      </c>
      <c r="DB241" s="46"/>
      <c r="DC241" s="12">
        <v>0</v>
      </c>
      <c r="DD241" s="12">
        <v>0</v>
      </c>
      <c r="DE241" s="12" t="s">
        <v>431</v>
      </c>
      <c r="DF241" s="12"/>
      <c r="DG241" s="12"/>
      <c r="DH241" s="3" t="s">
        <v>1709</v>
      </c>
      <c r="DI241" s="12"/>
      <c r="DJ241" s="12"/>
      <c r="DK241" s="46"/>
      <c r="DL241" s="46"/>
      <c r="DM241" s="46"/>
      <c r="DN241" s="12" t="s">
        <v>2227</v>
      </c>
      <c r="DO241" s="12">
        <v>0</v>
      </c>
      <c r="DP241" s="12"/>
      <c r="DQ241" s="12"/>
      <c r="DR241" s="17" t="s">
        <v>2142</v>
      </c>
      <c r="DS241" s="5">
        <v>0</v>
      </c>
      <c r="DT241" s="346"/>
      <c r="DV241" s="5">
        <f t="shared" si="12"/>
        <v>0</v>
      </c>
      <c r="DW241" s="5">
        <f t="shared" si="13"/>
        <v>1</v>
      </c>
      <c r="DX241" s="362"/>
    </row>
    <row r="242" spans="1:130" s="133" customFormat="1" ht="30" hidden="1" customHeight="1" x14ac:dyDescent="0.25">
      <c r="A242" s="12">
        <f>IF(C242="","",SUBTOTAL(3,$D$24:D242))</f>
        <v>26</v>
      </c>
      <c r="B242" s="12">
        <f>COUNTIF($E$24:E242,E242)</f>
        <v>10</v>
      </c>
      <c r="C242" s="187" t="s">
        <v>140</v>
      </c>
      <c r="D242" s="12" t="str">
        <f>VLOOKUP(C242,'[1]XET CUOI NAM'!$D$9:$E$332,2,0)</f>
        <v>01013027</v>
      </c>
      <c r="E242" s="12" t="s">
        <v>401</v>
      </c>
      <c r="F242" s="12" t="s">
        <v>378</v>
      </c>
      <c r="G242" s="49"/>
      <c r="H242" s="46"/>
      <c r="I242" s="46"/>
      <c r="J242" s="3"/>
      <c r="K242" s="46"/>
      <c r="L242" s="46"/>
      <c r="M242" s="49"/>
      <c r="N242" s="46"/>
      <c r="O242" s="46"/>
      <c r="P242" s="3"/>
      <c r="Q242" s="46"/>
      <c r="R242" s="46"/>
      <c r="S242" s="49"/>
      <c r="T242" s="46">
        <v>0</v>
      </c>
      <c r="U242" s="46"/>
      <c r="V242" s="46">
        <v>0</v>
      </c>
      <c r="W242" s="3"/>
      <c r="X242" s="46">
        <v>0</v>
      </c>
      <c r="Y242" s="46"/>
      <c r="Z242" s="49"/>
      <c r="AA242" s="46">
        <v>0</v>
      </c>
      <c r="AB242" s="46"/>
      <c r="AC242" s="46">
        <v>0</v>
      </c>
      <c r="AD242" s="3"/>
      <c r="AE242" s="46">
        <v>0</v>
      </c>
      <c r="AF242" s="46"/>
      <c r="AG242" s="49"/>
      <c r="AH242" s="46">
        <v>0</v>
      </c>
      <c r="AI242" s="46"/>
      <c r="AJ242" s="46">
        <v>0</v>
      </c>
      <c r="AK242" s="3"/>
      <c r="AL242" s="46">
        <v>0</v>
      </c>
      <c r="AM242" s="46"/>
      <c r="AN242" s="49"/>
      <c r="AO242" s="46">
        <v>0</v>
      </c>
      <c r="AP242" s="46"/>
      <c r="AQ242" s="46" t="s">
        <v>2440</v>
      </c>
      <c r="AR242" s="3"/>
      <c r="AS242" s="46">
        <v>0</v>
      </c>
      <c r="AT242" s="46"/>
      <c r="AU242" s="49"/>
      <c r="AV242" s="46">
        <v>0</v>
      </c>
      <c r="AW242" s="46"/>
      <c r="AX242" s="46" t="s">
        <v>2441</v>
      </c>
      <c r="AY242" s="3"/>
      <c r="AZ242" s="46">
        <v>0</v>
      </c>
      <c r="BA242" s="46"/>
      <c r="BB242" s="41"/>
      <c r="BC242" s="46">
        <v>0</v>
      </c>
      <c r="BD242" s="46"/>
      <c r="BE242" s="3" t="s">
        <v>714</v>
      </c>
      <c r="BF242" s="3"/>
      <c r="BG242" s="46"/>
      <c r="BH242" s="3"/>
      <c r="BI242" s="62"/>
      <c r="BJ242" s="46">
        <v>0</v>
      </c>
      <c r="BK242" s="46"/>
      <c r="BL242" s="3">
        <v>0</v>
      </c>
      <c r="BM242" s="3"/>
      <c r="BN242" s="46"/>
      <c r="BO242" s="3"/>
      <c r="BP242" s="33"/>
      <c r="BQ242" s="46">
        <v>0</v>
      </c>
      <c r="BR242" s="46"/>
      <c r="BS242" s="3" t="s">
        <v>923</v>
      </c>
      <c r="BT242" s="3"/>
      <c r="BU242" s="46"/>
      <c r="BV242" s="46"/>
      <c r="BW242" s="46"/>
      <c r="BX242" s="55"/>
      <c r="BY242" s="46">
        <v>0</v>
      </c>
      <c r="BZ242" s="46">
        <v>0</v>
      </c>
      <c r="CA242" s="3" t="s">
        <v>1041</v>
      </c>
      <c r="CB242" s="46"/>
      <c r="CC242" s="46"/>
      <c r="CD242" s="46"/>
      <c r="CE242" s="46"/>
      <c r="CF242" s="55"/>
      <c r="CG242" s="46">
        <v>0</v>
      </c>
      <c r="CH242" s="46">
        <v>0</v>
      </c>
      <c r="CI242" s="3" t="s">
        <v>1183</v>
      </c>
      <c r="CJ242" s="3"/>
      <c r="CK242" s="46"/>
      <c r="CL242" s="46"/>
      <c r="CM242" s="46"/>
      <c r="CN242" s="46"/>
      <c r="CO242" s="46" t="s">
        <v>431</v>
      </c>
      <c r="CP242" s="46"/>
      <c r="CQ242" s="46"/>
      <c r="CR242" s="3" t="s">
        <v>1337</v>
      </c>
      <c r="CS242" s="46"/>
      <c r="CT242" s="46">
        <v>0</v>
      </c>
      <c r="CU242" s="3"/>
      <c r="CV242" s="12" t="s">
        <v>431</v>
      </c>
      <c r="CW242" s="12">
        <v>0</v>
      </c>
      <c r="CX242" s="12" t="s">
        <v>315</v>
      </c>
      <c r="CY242" s="3" t="s">
        <v>1512</v>
      </c>
      <c r="CZ242" s="12">
        <v>0</v>
      </c>
      <c r="DA242" s="12">
        <v>0</v>
      </c>
      <c r="DB242" s="46"/>
      <c r="DC242" s="12">
        <v>0</v>
      </c>
      <c r="DD242" s="12">
        <v>0</v>
      </c>
      <c r="DE242" s="12" t="s">
        <v>431</v>
      </c>
      <c r="DF242" s="12"/>
      <c r="DG242" s="12"/>
      <c r="DH242" s="3" t="s">
        <v>1710</v>
      </c>
      <c r="DI242" s="12"/>
      <c r="DJ242" s="12"/>
      <c r="DK242" s="46"/>
      <c r="DL242" s="46"/>
      <c r="DM242" s="46"/>
      <c r="DN242" s="12" t="s">
        <v>2227</v>
      </c>
      <c r="DO242" s="12">
        <v>0</v>
      </c>
      <c r="DP242" s="12"/>
      <c r="DQ242" s="12"/>
      <c r="DR242" s="17" t="s">
        <v>2143</v>
      </c>
      <c r="DS242" s="5">
        <v>0</v>
      </c>
      <c r="DT242" s="346"/>
      <c r="DV242" s="5">
        <f t="shared" si="12"/>
        <v>0</v>
      </c>
      <c r="DW242" s="5">
        <f t="shared" si="13"/>
        <v>0</v>
      </c>
      <c r="DX242" s="362"/>
    </row>
    <row r="243" spans="1:130" s="133" customFormat="1" ht="30" hidden="1" customHeight="1" x14ac:dyDescent="0.25">
      <c r="A243" s="12">
        <f>IF(C243="","",SUBTOTAL(3,$D$24:D243))</f>
        <v>26</v>
      </c>
      <c r="B243" s="12">
        <f>COUNTIF($E$24:E243,E243)</f>
        <v>11</v>
      </c>
      <c r="C243" s="187" t="s">
        <v>141</v>
      </c>
      <c r="D243" s="12" t="str">
        <f>VLOOKUP(C243,'[1]XET CUOI NAM'!$D$9:$E$332,2,0)</f>
        <v>01013026</v>
      </c>
      <c r="E243" s="12" t="s">
        <v>401</v>
      </c>
      <c r="F243" s="12" t="s">
        <v>378</v>
      </c>
      <c r="G243" s="49"/>
      <c r="H243" s="46"/>
      <c r="I243" s="46"/>
      <c r="J243" s="3"/>
      <c r="K243" s="46"/>
      <c r="L243" s="46"/>
      <c r="M243" s="49"/>
      <c r="N243" s="46"/>
      <c r="O243" s="46"/>
      <c r="P243" s="3"/>
      <c r="Q243" s="46"/>
      <c r="R243" s="46"/>
      <c r="S243" s="49"/>
      <c r="T243" s="46">
        <v>0</v>
      </c>
      <c r="U243" s="46"/>
      <c r="V243" s="46">
        <v>0</v>
      </c>
      <c r="W243" s="3"/>
      <c r="X243" s="46">
        <v>0</v>
      </c>
      <c r="Y243" s="46"/>
      <c r="Z243" s="49"/>
      <c r="AA243" s="46">
        <v>0</v>
      </c>
      <c r="AB243" s="46"/>
      <c r="AC243" s="46">
        <v>0</v>
      </c>
      <c r="AD243" s="3"/>
      <c r="AE243" s="46">
        <v>0</v>
      </c>
      <c r="AF243" s="46"/>
      <c r="AG243" s="49"/>
      <c r="AH243" s="46">
        <v>0</v>
      </c>
      <c r="AI243" s="46"/>
      <c r="AJ243" s="46">
        <v>0</v>
      </c>
      <c r="AK243" s="3"/>
      <c r="AL243" s="46">
        <v>0</v>
      </c>
      <c r="AM243" s="46"/>
      <c r="AN243" s="49"/>
      <c r="AO243" s="46" t="s">
        <v>2513</v>
      </c>
      <c r="AP243" s="46"/>
      <c r="AQ243" s="46" t="s">
        <v>2442</v>
      </c>
      <c r="AR243" s="3"/>
      <c r="AS243" s="46">
        <v>0</v>
      </c>
      <c r="AT243" s="46"/>
      <c r="AU243" s="49"/>
      <c r="AV243" s="46">
        <v>0</v>
      </c>
      <c r="AW243" s="46"/>
      <c r="AX243" s="46" t="s">
        <v>2443</v>
      </c>
      <c r="AY243" s="3"/>
      <c r="AZ243" s="46">
        <v>0</v>
      </c>
      <c r="BA243" s="46"/>
      <c r="BB243" s="41"/>
      <c r="BC243" s="46">
        <v>0</v>
      </c>
      <c r="BD243" s="46"/>
      <c r="BE243" s="3" t="s">
        <v>715</v>
      </c>
      <c r="BF243" s="3"/>
      <c r="BG243" s="46"/>
      <c r="BH243" s="3"/>
      <c r="BI243" s="62"/>
      <c r="BJ243" s="46">
        <v>0</v>
      </c>
      <c r="BK243" s="46"/>
      <c r="BL243" s="3" t="s">
        <v>840</v>
      </c>
      <c r="BM243" s="3"/>
      <c r="BN243" s="46"/>
      <c r="BO243" s="3"/>
      <c r="BP243" s="33"/>
      <c r="BQ243" s="46">
        <v>0</v>
      </c>
      <c r="BR243" s="46"/>
      <c r="BS243" s="3">
        <v>0</v>
      </c>
      <c r="BT243" s="3"/>
      <c r="BU243" s="46"/>
      <c r="BV243" s="46"/>
      <c r="BW243" s="46"/>
      <c r="BX243" s="60"/>
      <c r="BY243" s="46">
        <v>0</v>
      </c>
      <c r="BZ243" s="46"/>
      <c r="CA243" s="3" t="s">
        <v>1042</v>
      </c>
      <c r="CB243" s="46"/>
      <c r="CC243" s="46"/>
      <c r="CD243" s="46"/>
      <c r="CE243" s="46"/>
      <c r="CF243" s="60"/>
      <c r="CG243" s="46">
        <v>0</v>
      </c>
      <c r="CH243" s="46">
        <v>0</v>
      </c>
      <c r="CI243" s="3" t="s">
        <v>1184</v>
      </c>
      <c r="CJ243" s="3"/>
      <c r="CK243" s="46"/>
      <c r="CL243" s="46"/>
      <c r="CM243" s="46"/>
      <c r="CN243" s="46"/>
      <c r="CO243" s="46" t="s">
        <v>371</v>
      </c>
      <c r="CP243" s="46"/>
      <c r="CQ243" s="46" t="s">
        <v>315</v>
      </c>
      <c r="CR243" s="3" t="s">
        <v>1338</v>
      </c>
      <c r="CS243" s="46"/>
      <c r="CT243" s="46">
        <v>0</v>
      </c>
      <c r="CU243" s="3"/>
      <c r="CV243" s="12" t="s">
        <v>431</v>
      </c>
      <c r="CW243" s="12">
        <v>0</v>
      </c>
      <c r="CX243" s="12"/>
      <c r="CY243" s="3" t="s">
        <v>1513</v>
      </c>
      <c r="CZ243" s="12">
        <v>0</v>
      </c>
      <c r="DA243" s="12">
        <v>0</v>
      </c>
      <c r="DB243" s="46"/>
      <c r="DC243" s="12">
        <v>0</v>
      </c>
      <c r="DD243" s="12">
        <v>0</v>
      </c>
      <c r="DE243" s="12" t="s">
        <v>431</v>
      </c>
      <c r="DF243" s="12"/>
      <c r="DG243" s="12"/>
      <c r="DH243" s="3" t="s">
        <v>1711</v>
      </c>
      <c r="DI243" s="12"/>
      <c r="DJ243" s="12"/>
      <c r="DK243" s="46"/>
      <c r="DL243" s="46"/>
      <c r="DM243" s="46"/>
      <c r="DN243" s="12" t="s">
        <v>2227</v>
      </c>
      <c r="DO243" s="46" t="s">
        <v>2513</v>
      </c>
      <c r="DP243" s="46"/>
      <c r="DQ243" s="12" t="s">
        <v>2227</v>
      </c>
      <c r="DR243" s="17" t="s">
        <v>2144</v>
      </c>
      <c r="DS243" s="5">
        <v>0</v>
      </c>
      <c r="DT243" s="346"/>
      <c r="DV243" s="5">
        <f t="shared" si="12"/>
        <v>0</v>
      </c>
      <c r="DW243" s="5">
        <f t="shared" si="13"/>
        <v>2</v>
      </c>
      <c r="DX243" s="362"/>
    </row>
    <row r="244" spans="1:130" s="133" customFormat="1" ht="30" hidden="1" customHeight="1" x14ac:dyDescent="0.25">
      <c r="A244" s="12">
        <f>IF(C244="","",SUBTOTAL(3,$D$24:D244))</f>
        <v>26</v>
      </c>
      <c r="B244" s="12">
        <f>COUNTIF($E$24:E244,E244)</f>
        <v>12</v>
      </c>
      <c r="C244" s="187" t="s">
        <v>142</v>
      </c>
      <c r="D244" s="12" t="str">
        <f>VLOOKUP(C244,'[1]XET CUOI NAM'!$D$9:$E$332,2,0)</f>
        <v>01013029</v>
      </c>
      <c r="E244" s="12" t="s">
        <v>401</v>
      </c>
      <c r="F244" s="12" t="s">
        <v>378</v>
      </c>
      <c r="G244" s="49"/>
      <c r="H244" s="46"/>
      <c r="I244" s="46"/>
      <c r="J244" s="3"/>
      <c r="K244" s="46"/>
      <c r="L244" s="46"/>
      <c r="M244" s="49"/>
      <c r="N244" s="46"/>
      <c r="O244" s="46"/>
      <c r="P244" s="3"/>
      <c r="Q244" s="46"/>
      <c r="R244" s="46"/>
      <c r="S244" s="49"/>
      <c r="T244" s="46">
        <v>0</v>
      </c>
      <c r="U244" s="46"/>
      <c r="V244" s="46">
        <v>0</v>
      </c>
      <c r="W244" s="3"/>
      <c r="X244" s="46">
        <v>0</v>
      </c>
      <c r="Y244" s="46"/>
      <c r="Z244" s="49"/>
      <c r="AA244" s="46">
        <v>0</v>
      </c>
      <c r="AB244" s="46"/>
      <c r="AC244" s="46">
        <v>0</v>
      </c>
      <c r="AD244" s="3"/>
      <c r="AE244" s="46">
        <v>0</v>
      </c>
      <c r="AF244" s="46"/>
      <c r="AG244" s="49"/>
      <c r="AH244" s="46">
        <v>0</v>
      </c>
      <c r="AI244" s="46"/>
      <c r="AJ244" s="46">
        <v>0</v>
      </c>
      <c r="AK244" s="3"/>
      <c r="AL244" s="46">
        <v>0</v>
      </c>
      <c r="AM244" s="46"/>
      <c r="AN244" s="49"/>
      <c r="AO244" s="46" t="s">
        <v>2513</v>
      </c>
      <c r="AP244" s="46"/>
      <c r="AQ244" s="46" t="s">
        <v>2444</v>
      </c>
      <c r="AR244" s="3"/>
      <c r="AS244" s="46">
        <v>0</v>
      </c>
      <c r="AT244" s="46"/>
      <c r="AU244" s="49"/>
      <c r="AV244" s="46">
        <v>0</v>
      </c>
      <c r="AW244" s="46"/>
      <c r="AX244" s="46" t="s">
        <v>2445</v>
      </c>
      <c r="AY244" s="3"/>
      <c r="AZ244" s="46">
        <v>0</v>
      </c>
      <c r="BA244" s="46"/>
      <c r="BB244" s="41"/>
      <c r="BC244" s="46">
        <v>0</v>
      </c>
      <c r="BD244" s="46"/>
      <c r="BE244" s="3" t="s">
        <v>716</v>
      </c>
      <c r="BF244" s="3"/>
      <c r="BG244" s="46"/>
      <c r="BH244" s="3"/>
      <c r="BI244" s="62"/>
      <c r="BJ244" s="46">
        <v>0</v>
      </c>
      <c r="BK244" s="46"/>
      <c r="BL244" s="3">
        <v>0</v>
      </c>
      <c r="BM244" s="3"/>
      <c r="BN244" s="46"/>
      <c r="BO244" s="3"/>
      <c r="BP244" s="33"/>
      <c r="BQ244" s="46">
        <v>0</v>
      </c>
      <c r="BR244" s="46"/>
      <c r="BS244" s="3">
        <v>0</v>
      </c>
      <c r="BT244" s="3"/>
      <c r="BU244" s="46"/>
      <c r="BV244" s="46"/>
      <c r="BW244" s="46"/>
      <c r="BX244" s="60"/>
      <c r="BY244" s="46">
        <v>0</v>
      </c>
      <c r="BZ244" s="46"/>
      <c r="CA244" s="3" t="s">
        <v>1043</v>
      </c>
      <c r="CB244" s="46"/>
      <c r="CC244" s="46"/>
      <c r="CD244" s="46"/>
      <c r="CE244" s="46"/>
      <c r="CF244" s="60"/>
      <c r="CG244" s="46">
        <v>0</v>
      </c>
      <c r="CH244" s="46">
        <v>0</v>
      </c>
      <c r="CI244" s="3" t="s">
        <v>1185</v>
      </c>
      <c r="CJ244" s="3"/>
      <c r="CK244" s="46"/>
      <c r="CL244" s="46"/>
      <c r="CM244" s="46"/>
      <c r="CN244" s="46"/>
      <c r="CO244" s="46" t="s">
        <v>371</v>
      </c>
      <c r="CP244" s="46" t="s">
        <v>2513</v>
      </c>
      <c r="CQ244" s="46" t="s">
        <v>315</v>
      </c>
      <c r="CR244" s="3" t="s">
        <v>1339</v>
      </c>
      <c r="CS244" s="46"/>
      <c r="CT244" s="46">
        <v>0</v>
      </c>
      <c r="CU244" s="3"/>
      <c r="CV244" s="12" t="s">
        <v>431</v>
      </c>
      <c r="CW244" s="12">
        <v>0</v>
      </c>
      <c r="CX244" s="12"/>
      <c r="CY244" s="3" t="s">
        <v>1514</v>
      </c>
      <c r="CZ244" s="12"/>
      <c r="DA244" s="12">
        <v>0</v>
      </c>
      <c r="DB244" s="46"/>
      <c r="DC244" s="12">
        <v>0</v>
      </c>
      <c r="DD244" s="12">
        <v>0</v>
      </c>
      <c r="DE244" s="12" t="s">
        <v>431</v>
      </c>
      <c r="DF244" s="12"/>
      <c r="DG244" s="12"/>
      <c r="DH244" s="3" t="s">
        <v>1712</v>
      </c>
      <c r="DI244" s="12"/>
      <c r="DJ244" s="12"/>
      <c r="DK244" s="46"/>
      <c r="DL244" s="46"/>
      <c r="DM244" s="46"/>
      <c r="DN244" s="12" t="s">
        <v>2227</v>
      </c>
      <c r="DO244" s="12">
        <v>0</v>
      </c>
      <c r="DP244" s="12"/>
      <c r="DQ244" s="12"/>
      <c r="DR244" s="17" t="s">
        <v>2145</v>
      </c>
      <c r="DS244" s="5">
        <v>0</v>
      </c>
      <c r="DT244" s="346"/>
      <c r="DV244" s="5">
        <f t="shared" si="12"/>
        <v>0</v>
      </c>
      <c r="DW244" s="5">
        <f t="shared" si="13"/>
        <v>2</v>
      </c>
      <c r="DX244" s="362"/>
    </row>
    <row r="245" spans="1:130" s="133" customFormat="1" ht="38.25" hidden="1" customHeight="1" x14ac:dyDescent="0.25">
      <c r="A245" s="12">
        <f>IF(C245="","",SUBTOTAL(3,$D$24:D245))</f>
        <v>26</v>
      </c>
      <c r="B245" s="12">
        <f>COUNTIF($E$24:E245,E245)</f>
        <v>13</v>
      </c>
      <c r="C245" s="187" t="s">
        <v>143</v>
      </c>
      <c r="D245" s="12" t="str">
        <f>VLOOKUP(C245,'[1]XET CUOI NAM'!$D$9:$E$332,2,0)</f>
        <v>01013028</v>
      </c>
      <c r="E245" s="12" t="s">
        <v>401</v>
      </c>
      <c r="F245" s="12" t="s">
        <v>378</v>
      </c>
      <c r="G245" s="49"/>
      <c r="H245" s="46"/>
      <c r="I245" s="46"/>
      <c r="J245" s="3"/>
      <c r="K245" s="46"/>
      <c r="L245" s="46"/>
      <c r="M245" s="49"/>
      <c r="N245" s="46"/>
      <c r="O245" s="46"/>
      <c r="P245" s="3"/>
      <c r="Q245" s="46"/>
      <c r="R245" s="46"/>
      <c r="S245" s="49"/>
      <c r="T245" s="46">
        <v>0</v>
      </c>
      <c r="U245" s="46"/>
      <c r="V245" s="46">
        <v>0</v>
      </c>
      <c r="W245" s="3"/>
      <c r="X245" s="46">
        <v>0</v>
      </c>
      <c r="Y245" s="46"/>
      <c r="Z245" s="49"/>
      <c r="AA245" s="46">
        <v>0</v>
      </c>
      <c r="AB245" s="46"/>
      <c r="AC245" s="46">
        <v>0</v>
      </c>
      <c r="AD245" s="3"/>
      <c r="AE245" s="46">
        <v>0</v>
      </c>
      <c r="AF245" s="46"/>
      <c r="AG245" s="49"/>
      <c r="AH245" s="46">
        <v>0</v>
      </c>
      <c r="AI245" s="46"/>
      <c r="AJ245" s="46">
        <v>0</v>
      </c>
      <c r="AK245" s="3"/>
      <c r="AL245" s="46">
        <v>0</v>
      </c>
      <c r="AM245" s="46"/>
      <c r="AN245" s="49"/>
      <c r="AO245" s="46" t="s">
        <v>2513</v>
      </c>
      <c r="AP245" s="46"/>
      <c r="AQ245" s="46" t="s">
        <v>2446</v>
      </c>
      <c r="AR245" s="3"/>
      <c r="AS245" s="46">
        <v>0</v>
      </c>
      <c r="AT245" s="46"/>
      <c r="AU245" s="49"/>
      <c r="AV245" s="46" t="s">
        <v>2513</v>
      </c>
      <c r="AW245" s="46"/>
      <c r="AX245" s="46" t="s">
        <v>2447</v>
      </c>
      <c r="AY245" s="3"/>
      <c r="AZ245" s="46" t="s">
        <v>2514</v>
      </c>
      <c r="BA245" s="46"/>
      <c r="BB245" s="41"/>
      <c r="BC245" s="46" t="s">
        <v>2513</v>
      </c>
      <c r="BD245" s="46" t="s">
        <v>346</v>
      </c>
      <c r="BE245" s="3" t="s">
        <v>717</v>
      </c>
      <c r="BF245" s="3"/>
      <c r="BG245" s="46"/>
      <c r="BH245" s="3"/>
      <c r="BI245" s="62"/>
      <c r="BJ245" s="46">
        <v>0</v>
      </c>
      <c r="BK245" s="46"/>
      <c r="BL245" s="3">
        <v>0</v>
      </c>
      <c r="BM245" s="3"/>
      <c r="BN245" s="46"/>
      <c r="BO245" s="3"/>
      <c r="BP245" s="33"/>
      <c r="BQ245" s="46">
        <v>0</v>
      </c>
      <c r="BR245" s="46"/>
      <c r="BS245" s="3">
        <v>0</v>
      </c>
      <c r="BT245" s="3"/>
      <c r="BU245" s="46"/>
      <c r="BV245" s="46"/>
      <c r="BW245" s="46"/>
      <c r="BX245" s="60"/>
      <c r="BY245" s="46">
        <v>0</v>
      </c>
      <c r="BZ245" s="46">
        <v>0</v>
      </c>
      <c r="CA245" s="3" t="s">
        <v>1044</v>
      </c>
      <c r="CB245" s="46"/>
      <c r="CC245" s="46"/>
      <c r="CD245" s="46"/>
      <c r="CE245" s="46"/>
      <c r="CF245" s="60"/>
      <c r="CG245" s="46">
        <v>0</v>
      </c>
      <c r="CH245" s="46">
        <v>0</v>
      </c>
      <c r="CI245" s="3" t="s">
        <v>1186</v>
      </c>
      <c r="CJ245" s="3"/>
      <c r="CK245" s="46"/>
      <c r="CL245" s="46"/>
      <c r="CM245" s="46"/>
      <c r="CN245" s="46"/>
      <c r="CO245" s="46" t="s">
        <v>371</v>
      </c>
      <c r="CP245" s="46"/>
      <c r="CQ245" s="46"/>
      <c r="CR245" s="3" t="s">
        <v>1340</v>
      </c>
      <c r="CS245" s="46"/>
      <c r="CT245" s="46">
        <v>0</v>
      </c>
      <c r="CU245" s="3"/>
      <c r="CV245" s="12" t="s">
        <v>431</v>
      </c>
      <c r="CW245" s="12">
        <v>0</v>
      </c>
      <c r="CX245" s="12"/>
      <c r="CY245" s="3" t="s">
        <v>1515</v>
      </c>
      <c r="CZ245" s="12">
        <v>0</v>
      </c>
      <c r="DA245" s="12">
        <v>0</v>
      </c>
      <c r="DB245" s="46"/>
      <c r="DC245" s="12">
        <v>0</v>
      </c>
      <c r="DD245" s="12">
        <v>0</v>
      </c>
      <c r="DE245" s="12" t="s">
        <v>431</v>
      </c>
      <c r="DF245" s="12"/>
      <c r="DG245" s="12" t="s">
        <v>2227</v>
      </c>
      <c r="DH245" s="3" t="s">
        <v>1713</v>
      </c>
      <c r="DI245" s="12"/>
      <c r="DJ245" s="12"/>
      <c r="DK245" s="46"/>
      <c r="DL245" s="46"/>
      <c r="DM245" s="46"/>
      <c r="DN245" s="12" t="s">
        <v>2227</v>
      </c>
      <c r="DO245" s="12">
        <v>0</v>
      </c>
      <c r="DP245" s="12"/>
      <c r="DQ245" s="12"/>
      <c r="DR245" s="17" t="s">
        <v>2146</v>
      </c>
      <c r="DS245" s="5">
        <v>0</v>
      </c>
      <c r="DT245" s="346"/>
      <c r="DV245" s="5">
        <f t="shared" si="12"/>
        <v>1</v>
      </c>
      <c r="DW245" s="5">
        <f t="shared" si="13"/>
        <v>3</v>
      </c>
      <c r="DX245" s="362"/>
      <c r="DZ245" s="377" t="s">
        <v>2539</v>
      </c>
    </row>
    <row r="246" spans="1:130" s="133" customFormat="1" ht="37.5" customHeight="1" x14ac:dyDescent="0.25">
      <c r="A246" s="337">
        <f>IF(C246="","",SUBTOTAL(3,$D$24:D246))</f>
        <v>27</v>
      </c>
      <c r="B246" s="337">
        <f>COUNTIF($E$24:E246,E246)</f>
        <v>14</v>
      </c>
      <c r="C246" s="340" t="s">
        <v>144</v>
      </c>
      <c r="D246" s="337" t="str">
        <f>VLOOKUP(C246,'[1]XET CUOI NAM'!$D$9:$E$332,2,0)</f>
        <v>01013005</v>
      </c>
      <c r="E246" s="12" t="s">
        <v>401</v>
      </c>
      <c r="F246" s="12" t="s">
        <v>378</v>
      </c>
      <c r="G246" s="49"/>
      <c r="H246" s="46"/>
      <c r="I246" s="46"/>
      <c r="J246" s="3"/>
      <c r="K246" s="46"/>
      <c r="L246" s="46"/>
      <c r="M246" s="49"/>
      <c r="N246" s="46"/>
      <c r="O246" s="46"/>
      <c r="P246" s="3"/>
      <c r="Q246" s="46"/>
      <c r="R246" s="46"/>
      <c r="S246" s="49"/>
      <c r="T246" s="46">
        <v>0</v>
      </c>
      <c r="U246" s="46"/>
      <c r="V246" s="46">
        <v>0</v>
      </c>
      <c r="W246" s="3"/>
      <c r="X246" s="46">
        <v>0</v>
      </c>
      <c r="Y246" s="46"/>
      <c r="Z246" s="49"/>
      <c r="AA246" s="46" t="s">
        <v>2513</v>
      </c>
      <c r="AB246" s="46"/>
      <c r="AC246" s="46" t="s">
        <v>2448</v>
      </c>
      <c r="AD246" s="3"/>
      <c r="AE246" s="46">
        <v>0</v>
      </c>
      <c r="AF246" s="46"/>
      <c r="AG246" s="49"/>
      <c r="AH246" s="46" t="s">
        <v>2513</v>
      </c>
      <c r="AI246" s="46"/>
      <c r="AJ246" s="46" t="s">
        <v>2449</v>
      </c>
      <c r="AK246" s="3"/>
      <c r="AL246" s="46" t="s">
        <v>2514</v>
      </c>
      <c r="AM246" s="46"/>
      <c r="AN246" s="49"/>
      <c r="AO246" s="46" t="s">
        <v>2513</v>
      </c>
      <c r="AP246" s="46"/>
      <c r="AQ246" s="46" t="s">
        <v>2450</v>
      </c>
      <c r="AR246" s="3"/>
      <c r="AS246" s="46">
        <v>0</v>
      </c>
      <c r="AT246" s="46"/>
      <c r="AU246" s="49"/>
      <c r="AV246" s="46" t="s">
        <v>2513</v>
      </c>
      <c r="AW246" s="46"/>
      <c r="AX246" s="46" t="s">
        <v>2451</v>
      </c>
      <c r="AY246" s="3"/>
      <c r="AZ246" s="46" t="s">
        <v>2514</v>
      </c>
      <c r="BA246" s="46"/>
      <c r="BB246" s="41"/>
      <c r="BC246" s="46" t="s">
        <v>2513</v>
      </c>
      <c r="BD246" s="46" t="s">
        <v>346</v>
      </c>
      <c r="BE246" s="3" t="s">
        <v>718</v>
      </c>
      <c r="BF246" s="3"/>
      <c r="BG246" s="46"/>
      <c r="BH246" s="3"/>
      <c r="BI246" s="62"/>
      <c r="BJ246" s="46" t="s">
        <v>2513</v>
      </c>
      <c r="BK246" s="46" t="s">
        <v>346</v>
      </c>
      <c r="BL246" s="3" t="s">
        <v>841</v>
      </c>
      <c r="BM246" s="3"/>
      <c r="BN246" s="46" t="s">
        <v>2514</v>
      </c>
      <c r="BO246" s="46" t="s">
        <v>346</v>
      </c>
      <c r="BP246" s="33"/>
      <c r="BQ246" s="46">
        <v>0</v>
      </c>
      <c r="BR246" s="46"/>
      <c r="BS246" s="3" t="s">
        <v>924</v>
      </c>
      <c r="BT246" s="3"/>
      <c r="BU246" s="46"/>
      <c r="BV246" s="46"/>
      <c r="BW246" s="46"/>
      <c r="BX246" s="60"/>
      <c r="BY246" s="46">
        <v>0</v>
      </c>
      <c r="BZ246" s="46">
        <v>0</v>
      </c>
      <c r="CA246" s="3" t="s">
        <v>1045</v>
      </c>
      <c r="CB246" s="46"/>
      <c r="CC246" s="46"/>
      <c r="CD246" s="46"/>
      <c r="CE246" s="46"/>
      <c r="CF246" s="60"/>
      <c r="CG246" s="46">
        <v>0</v>
      </c>
      <c r="CH246" s="46">
        <v>0</v>
      </c>
      <c r="CI246" s="3" t="s">
        <v>1187</v>
      </c>
      <c r="CJ246" s="3"/>
      <c r="CK246" s="46"/>
      <c r="CL246" s="46"/>
      <c r="CM246" s="46"/>
      <c r="CN246" s="46"/>
      <c r="CO246" s="46" t="s">
        <v>371</v>
      </c>
      <c r="CP246" s="46"/>
      <c r="CQ246" s="46"/>
      <c r="CR246" s="3" t="s">
        <v>1341</v>
      </c>
      <c r="CS246" s="46"/>
      <c r="CT246" s="46">
        <v>0</v>
      </c>
      <c r="CU246" s="3"/>
      <c r="CV246" s="12" t="s">
        <v>431</v>
      </c>
      <c r="CW246" s="12">
        <v>0</v>
      </c>
      <c r="CX246" s="12" t="s">
        <v>315</v>
      </c>
      <c r="CY246" s="3" t="s">
        <v>1516</v>
      </c>
      <c r="CZ246" s="12">
        <v>0</v>
      </c>
      <c r="DA246" s="12">
        <v>0</v>
      </c>
      <c r="DB246" s="46"/>
      <c r="DC246" s="12">
        <v>0</v>
      </c>
      <c r="DD246" s="12">
        <v>0</v>
      </c>
      <c r="DE246" s="12" t="s">
        <v>431</v>
      </c>
      <c r="DF246" s="12"/>
      <c r="DG246" s="12" t="s">
        <v>2227</v>
      </c>
      <c r="DH246" s="3" t="s">
        <v>1714</v>
      </c>
      <c r="DI246" s="12"/>
      <c r="DJ246" s="12"/>
      <c r="DK246" s="46"/>
      <c r="DL246" s="46"/>
      <c r="DM246" s="46"/>
      <c r="DN246" s="12" t="s">
        <v>2227</v>
      </c>
      <c r="DO246" s="46" t="s">
        <v>2513</v>
      </c>
      <c r="DP246" s="46"/>
      <c r="DQ246" s="12" t="s">
        <v>2227</v>
      </c>
      <c r="DR246" s="17" t="s">
        <v>2147</v>
      </c>
      <c r="DS246" s="5">
        <v>0</v>
      </c>
      <c r="DT246" s="346"/>
      <c r="DV246" s="5">
        <f t="shared" si="12"/>
        <v>3</v>
      </c>
      <c r="DW246" s="5">
        <f t="shared" si="13"/>
        <v>7</v>
      </c>
      <c r="DX246" s="362" t="s">
        <v>315</v>
      </c>
      <c r="DZ246" s="377" t="s">
        <v>2532</v>
      </c>
    </row>
    <row r="247" spans="1:130" s="133" customFormat="1" ht="30" hidden="1" customHeight="1" x14ac:dyDescent="0.25">
      <c r="A247" s="12">
        <f>IF(C247="","",SUBTOTAL(3,$D$24:D247))</f>
        <v>27</v>
      </c>
      <c r="B247" s="12">
        <f>COUNTIF($E$24:E247,E247)</f>
        <v>15</v>
      </c>
      <c r="C247" s="187" t="s">
        <v>145</v>
      </c>
      <c r="D247" s="12" t="str">
        <f>VLOOKUP(C247,'[1]XET CUOI NAM'!$D$9:$E$332,2,0)</f>
        <v>01013022</v>
      </c>
      <c r="E247" s="12" t="s">
        <v>401</v>
      </c>
      <c r="F247" s="12" t="s">
        <v>378</v>
      </c>
      <c r="G247" s="49"/>
      <c r="H247" s="46"/>
      <c r="I247" s="46"/>
      <c r="J247" s="3"/>
      <c r="K247" s="46"/>
      <c r="L247" s="46"/>
      <c r="M247" s="49"/>
      <c r="N247" s="46"/>
      <c r="O247" s="46"/>
      <c r="P247" s="3"/>
      <c r="Q247" s="46"/>
      <c r="R247" s="46"/>
      <c r="S247" s="49"/>
      <c r="T247" s="46">
        <v>0</v>
      </c>
      <c r="U247" s="46"/>
      <c r="V247" s="46">
        <v>0</v>
      </c>
      <c r="W247" s="3"/>
      <c r="X247" s="46">
        <v>0</v>
      </c>
      <c r="Y247" s="46"/>
      <c r="Z247" s="49"/>
      <c r="AA247" s="46">
        <v>0</v>
      </c>
      <c r="AB247" s="46"/>
      <c r="AC247" s="46">
        <v>0</v>
      </c>
      <c r="AD247" s="3"/>
      <c r="AE247" s="46">
        <v>0</v>
      </c>
      <c r="AF247" s="46"/>
      <c r="AG247" s="49"/>
      <c r="AH247" s="46">
        <v>0</v>
      </c>
      <c r="AI247" s="46"/>
      <c r="AJ247" s="46">
        <v>0</v>
      </c>
      <c r="AK247" s="3"/>
      <c r="AL247" s="46">
        <v>0</v>
      </c>
      <c r="AM247" s="46"/>
      <c r="AN247" s="49"/>
      <c r="AO247" s="46" t="s">
        <v>2513</v>
      </c>
      <c r="AP247" s="46"/>
      <c r="AQ247" s="46" t="s">
        <v>2452</v>
      </c>
      <c r="AR247" s="3"/>
      <c r="AS247" s="46">
        <v>0</v>
      </c>
      <c r="AT247" s="46"/>
      <c r="AU247" s="49"/>
      <c r="AV247" s="46">
        <v>0</v>
      </c>
      <c r="AW247" s="46"/>
      <c r="AX247" s="46">
        <v>0</v>
      </c>
      <c r="AY247" s="3"/>
      <c r="AZ247" s="46">
        <v>0</v>
      </c>
      <c r="BA247" s="46"/>
      <c r="BB247" s="41"/>
      <c r="BC247" s="46">
        <v>0</v>
      </c>
      <c r="BD247" s="46"/>
      <c r="BE247" s="3" t="s">
        <v>719</v>
      </c>
      <c r="BF247" s="3"/>
      <c r="BG247" s="46"/>
      <c r="BH247" s="3"/>
      <c r="BI247" s="62"/>
      <c r="BJ247" s="46">
        <v>0</v>
      </c>
      <c r="BK247" s="46"/>
      <c r="BL247" s="3">
        <v>0</v>
      </c>
      <c r="BM247" s="3"/>
      <c r="BN247" s="46"/>
      <c r="BO247" s="3"/>
      <c r="BP247" s="33"/>
      <c r="BQ247" s="46">
        <v>0</v>
      </c>
      <c r="BR247" s="46"/>
      <c r="BS247" s="3">
        <v>0</v>
      </c>
      <c r="BT247" s="3"/>
      <c r="BU247" s="46"/>
      <c r="BV247" s="46"/>
      <c r="BW247" s="46"/>
      <c r="BX247" s="60"/>
      <c r="BY247" s="46">
        <v>0</v>
      </c>
      <c r="BZ247" s="46"/>
      <c r="CA247" s="3" t="s">
        <v>1046</v>
      </c>
      <c r="CB247" s="46"/>
      <c r="CC247" s="46"/>
      <c r="CD247" s="46"/>
      <c r="CE247" s="46"/>
      <c r="CF247" s="60"/>
      <c r="CG247" s="46">
        <v>0</v>
      </c>
      <c r="CH247" s="46">
        <v>0</v>
      </c>
      <c r="CI247" s="3" t="s">
        <v>1188</v>
      </c>
      <c r="CJ247" s="3"/>
      <c r="CK247" s="46"/>
      <c r="CL247" s="46"/>
      <c r="CM247" s="46"/>
      <c r="CN247" s="46"/>
      <c r="CO247" s="46" t="s">
        <v>371</v>
      </c>
      <c r="CP247" s="46"/>
      <c r="CQ247" s="46"/>
      <c r="CR247" s="3" t="s">
        <v>1342</v>
      </c>
      <c r="CS247" s="46"/>
      <c r="CT247" s="46">
        <v>0</v>
      </c>
      <c r="CU247" s="3"/>
      <c r="CV247" s="12" t="s">
        <v>431</v>
      </c>
      <c r="CW247" s="12">
        <v>0</v>
      </c>
      <c r="CX247" s="12"/>
      <c r="CY247" s="3" t="s">
        <v>1517</v>
      </c>
      <c r="CZ247" s="12">
        <v>0</v>
      </c>
      <c r="DA247" s="12">
        <v>0</v>
      </c>
      <c r="DB247" s="46"/>
      <c r="DC247" s="12">
        <v>0</v>
      </c>
      <c r="DD247" s="12">
        <v>0</v>
      </c>
      <c r="DE247" s="12" t="s">
        <v>431</v>
      </c>
      <c r="DF247" s="12"/>
      <c r="DG247" s="12"/>
      <c r="DH247" s="3" t="s">
        <v>1715</v>
      </c>
      <c r="DI247" s="12"/>
      <c r="DJ247" s="12"/>
      <c r="DK247" s="46"/>
      <c r="DL247" s="46"/>
      <c r="DM247" s="46"/>
      <c r="DN247" s="12" t="s">
        <v>2227</v>
      </c>
      <c r="DO247" s="12">
        <v>0</v>
      </c>
      <c r="DP247" s="12"/>
      <c r="DQ247" s="12"/>
      <c r="DR247" s="17" t="s">
        <v>2148</v>
      </c>
      <c r="DS247" s="5">
        <v>0</v>
      </c>
      <c r="DT247" s="346"/>
      <c r="DV247" s="5">
        <f t="shared" si="12"/>
        <v>0</v>
      </c>
      <c r="DW247" s="5">
        <f t="shared" si="13"/>
        <v>1</v>
      </c>
      <c r="DX247" s="362"/>
    </row>
    <row r="248" spans="1:130" s="16" customFormat="1" ht="30" hidden="1" customHeight="1" x14ac:dyDescent="0.25">
      <c r="A248" s="12">
        <f>IF(C248="","",SUBTOTAL(3,$D$24:D248))</f>
        <v>27</v>
      </c>
      <c r="B248" s="12">
        <f>COUNTIF($E$24:E248,E248)</f>
        <v>16</v>
      </c>
      <c r="C248" s="187" t="s">
        <v>146</v>
      </c>
      <c r="D248" s="12" t="str">
        <f>VLOOKUP(C248,'[1]XET CUOI NAM'!$D$9:$E$332,2,0)</f>
        <v>01013047</v>
      </c>
      <c r="E248" s="12" t="s">
        <v>401</v>
      </c>
      <c r="F248" s="12" t="s">
        <v>378</v>
      </c>
      <c r="G248" s="49"/>
      <c r="H248" s="46"/>
      <c r="I248" s="46"/>
      <c r="J248" s="3"/>
      <c r="K248" s="46"/>
      <c r="L248" s="46"/>
      <c r="M248" s="49"/>
      <c r="N248" s="46"/>
      <c r="O248" s="46"/>
      <c r="P248" s="3"/>
      <c r="Q248" s="46"/>
      <c r="R248" s="46"/>
      <c r="S248" s="49"/>
      <c r="T248" s="46">
        <v>0</v>
      </c>
      <c r="U248" s="46"/>
      <c r="V248" s="46">
        <v>0</v>
      </c>
      <c r="W248" s="3"/>
      <c r="X248" s="46">
        <v>0</v>
      </c>
      <c r="Y248" s="46"/>
      <c r="Z248" s="49"/>
      <c r="AA248" s="46">
        <v>0</v>
      </c>
      <c r="AB248" s="46"/>
      <c r="AC248" s="46">
        <v>0</v>
      </c>
      <c r="AD248" s="3"/>
      <c r="AE248" s="46">
        <v>0</v>
      </c>
      <c r="AF248" s="46"/>
      <c r="AG248" s="49"/>
      <c r="AH248" s="46">
        <v>0</v>
      </c>
      <c r="AI248" s="46"/>
      <c r="AJ248" s="46">
        <v>0</v>
      </c>
      <c r="AK248" s="3"/>
      <c r="AL248" s="46">
        <v>0</v>
      </c>
      <c r="AM248" s="46"/>
      <c r="AN248" s="49"/>
      <c r="AO248" s="46">
        <v>0</v>
      </c>
      <c r="AP248" s="46"/>
      <c r="AQ248" s="46">
        <v>0</v>
      </c>
      <c r="AR248" s="3"/>
      <c r="AS248" s="46">
        <v>0</v>
      </c>
      <c r="AT248" s="46"/>
      <c r="AU248" s="49"/>
      <c r="AV248" s="46">
        <v>0</v>
      </c>
      <c r="AW248" s="46"/>
      <c r="AX248" s="46">
        <v>0</v>
      </c>
      <c r="AY248" s="3"/>
      <c r="AZ248" s="46">
        <v>0</v>
      </c>
      <c r="BA248" s="46"/>
      <c r="BB248" s="51"/>
      <c r="BC248" s="46">
        <v>0</v>
      </c>
      <c r="BD248" s="46"/>
      <c r="BE248" s="3">
        <v>0</v>
      </c>
      <c r="BF248" s="3"/>
      <c r="BG248" s="46"/>
      <c r="BH248" s="3"/>
      <c r="BI248" s="62"/>
      <c r="BJ248" s="46">
        <v>0</v>
      </c>
      <c r="BK248" s="46"/>
      <c r="BL248" s="3">
        <v>0</v>
      </c>
      <c r="BM248" s="3"/>
      <c r="BN248" s="46"/>
      <c r="BO248" s="3"/>
      <c r="BP248" s="33"/>
      <c r="BQ248" s="46">
        <v>0</v>
      </c>
      <c r="BR248" s="46"/>
      <c r="BS248" s="3">
        <v>0</v>
      </c>
      <c r="BT248" s="3"/>
      <c r="BU248" s="46"/>
      <c r="BV248" s="46"/>
      <c r="BW248" s="46"/>
      <c r="BX248" s="60"/>
      <c r="BY248" s="46">
        <v>0</v>
      </c>
      <c r="BZ248" s="46">
        <v>0</v>
      </c>
      <c r="CA248" s="3" t="s">
        <v>1047</v>
      </c>
      <c r="CB248" s="46"/>
      <c r="CC248" s="46"/>
      <c r="CD248" s="46"/>
      <c r="CE248" s="46"/>
      <c r="CF248" s="60"/>
      <c r="CG248" s="46">
        <v>0</v>
      </c>
      <c r="CH248" s="46">
        <v>0</v>
      </c>
      <c r="CI248" s="3" t="s">
        <v>1189</v>
      </c>
      <c r="CJ248" s="3"/>
      <c r="CK248" s="46"/>
      <c r="CL248" s="46"/>
      <c r="CM248" s="46"/>
      <c r="CN248" s="46"/>
      <c r="CO248" s="46" t="s">
        <v>371</v>
      </c>
      <c r="CP248" s="46"/>
      <c r="CQ248" s="46"/>
      <c r="CR248" s="3" t="s">
        <v>1343</v>
      </c>
      <c r="CS248" s="46"/>
      <c r="CT248" s="46">
        <v>0</v>
      </c>
      <c r="CU248" s="3"/>
      <c r="CV248" s="12" t="s">
        <v>431</v>
      </c>
      <c r="CW248" s="12">
        <v>0</v>
      </c>
      <c r="CX248" s="12" t="s">
        <v>315</v>
      </c>
      <c r="CY248" s="3" t="s">
        <v>1518</v>
      </c>
      <c r="CZ248" s="12">
        <v>0</v>
      </c>
      <c r="DA248" s="12">
        <v>0</v>
      </c>
      <c r="DB248" s="46"/>
      <c r="DC248" s="12">
        <v>0</v>
      </c>
      <c r="DD248" s="12" t="s">
        <v>315</v>
      </c>
      <c r="DE248" s="12" t="s">
        <v>431</v>
      </c>
      <c r="DF248" s="12"/>
      <c r="DG248" s="12"/>
      <c r="DH248" s="3" t="s">
        <v>1716</v>
      </c>
      <c r="DI248" s="12"/>
      <c r="DJ248" s="12"/>
      <c r="DK248" s="46"/>
      <c r="DL248" s="46"/>
      <c r="DM248" s="46"/>
      <c r="DN248" s="12" t="s">
        <v>2227</v>
      </c>
      <c r="DO248" s="46" t="s">
        <v>2513</v>
      </c>
      <c r="DP248" s="46"/>
      <c r="DQ248" s="12" t="s">
        <v>2227</v>
      </c>
      <c r="DR248" s="17" t="s">
        <v>2149</v>
      </c>
      <c r="DS248" s="5">
        <v>0</v>
      </c>
      <c r="DT248" s="194"/>
      <c r="DV248" s="5">
        <f t="shared" si="12"/>
        <v>0</v>
      </c>
      <c r="DW248" s="5">
        <f t="shared" si="13"/>
        <v>1</v>
      </c>
      <c r="DX248" s="364"/>
    </row>
    <row r="249" spans="1:130" s="16" customFormat="1" ht="30" hidden="1" customHeight="1" x14ac:dyDescent="0.25">
      <c r="A249" s="12">
        <f>IF(C249="","",SUBTOTAL(3,$D$24:D249))</f>
        <v>27</v>
      </c>
      <c r="B249" s="12">
        <f>COUNTIF($E$24:E249,E249)</f>
        <v>17</v>
      </c>
      <c r="C249" s="187" t="s">
        <v>147</v>
      </c>
      <c r="D249" s="12" t="str">
        <f>VLOOKUP(C249,'[1]XET CUOI NAM'!$D$9:$E$332,2,0)</f>
        <v>01013070</v>
      </c>
      <c r="E249" s="12" t="s">
        <v>401</v>
      </c>
      <c r="F249" s="12" t="s">
        <v>378</v>
      </c>
      <c r="G249" s="49"/>
      <c r="H249" s="46"/>
      <c r="I249" s="46"/>
      <c r="J249" s="3"/>
      <c r="K249" s="46"/>
      <c r="L249" s="46"/>
      <c r="M249" s="49"/>
      <c r="N249" s="46"/>
      <c r="O249" s="46"/>
      <c r="P249" s="3"/>
      <c r="Q249" s="46"/>
      <c r="R249" s="46"/>
      <c r="S249" s="49"/>
      <c r="T249" s="46">
        <v>0</v>
      </c>
      <c r="U249" s="46"/>
      <c r="V249" s="46">
        <v>0</v>
      </c>
      <c r="W249" s="3"/>
      <c r="X249" s="46">
        <v>0</v>
      </c>
      <c r="Y249" s="46"/>
      <c r="Z249" s="49"/>
      <c r="AA249" s="46">
        <v>0</v>
      </c>
      <c r="AB249" s="46"/>
      <c r="AC249" s="46">
        <v>0</v>
      </c>
      <c r="AD249" s="3"/>
      <c r="AE249" s="46">
        <v>0</v>
      </c>
      <c r="AF249" s="46"/>
      <c r="AG249" s="49"/>
      <c r="AH249" s="46">
        <v>0</v>
      </c>
      <c r="AI249" s="46"/>
      <c r="AJ249" s="46">
        <v>0</v>
      </c>
      <c r="AK249" s="3"/>
      <c r="AL249" s="46">
        <v>0</v>
      </c>
      <c r="AM249" s="46"/>
      <c r="AN249" s="49"/>
      <c r="AO249" s="46">
        <v>0</v>
      </c>
      <c r="AP249" s="46"/>
      <c r="AQ249" s="46">
        <v>0</v>
      </c>
      <c r="AR249" s="3"/>
      <c r="AS249" s="46">
        <v>0</v>
      </c>
      <c r="AT249" s="46"/>
      <c r="AU249" s="49"/>
      <c r="AV249" s="46">
        <v>0</v>
      </c>
      <c r="AW249" s="46"/>
      <c r="AX249" s="46">
        <v>0</v>
      </c>
      <c r="AY249" s="3"/>
      <c r="AZ249" s="46">
        <v>0</v>
      </c>
      <c r="BA249" s="46"/>
      <c r="BB249" s="51"/>
      <c r="BC249" s="46">
        <v>0</v>
      </c>
      <c r="BD249" s="46"/>
      <c r="BE249" s="3">
        <v>0</v>
      </c>
      <c r="BF249" s="3"/>
      <c r="BG249" s="46"/>
      <c r="BH249" s="3"/>
      <c r="BI249" s="62"/>
      <c r="BJ249" s="46">
        <v>0</v>
      </c>
      <c r="BK249" s="46"/>
      <c r="BL249" s="3">
        <v>0</v>
      </c>
      <c r="BM249" s="3"/>
      <c r="BN249" s="46"/>
      <c r="BO249" s="3"/>
      <c r="BP249" s="33"/>
      <c r="BQ249" s="46">
        <v>0</v>
      </c>
      <c r="BR249" s="46"/>
      <c r="BS249" s="3">
        <v>0</v>
      </c>
      <c r="BT249" s="3"/>
      <c r="BU249" s="46"/>
      <c r="BV249" s="46"/>
      <c r="BW249" s="46"/>
      <c r="BX249" s="66"/>
      <c r="BY249" s="46">
        <v>0</v>
      </c>
      <c r="BZ249" s="46">
        <v>0</v>
      </c>
      <c r="CA249" s="3" t="s">
        <v>1048</v>
      </c>
      <c r="CB249" s="46"/>
      <c r="CC249" s="46"/>
      <c r="CD249" s="46"/>
      <c r="CE249" s="46"/>
      <c r="CF249" s="66"/>
      <c r="CG249" s="46">
        <v>0</v>
      </c>
      <c r="CH249" s="46">
        <v>0</v>
      </c>
      <c r="CI249" s="3" t="s">
        <v>1190</v>
      </c>
      <c r="CJ249" s="3"/>
      <c r="CK249" s="46"/>
      <c r="CL249" s="46"/>
      <c r="CM249" s="46"/>
      <c r="CN249" s="46"/>
      <c r="CO249" s="46" t="s">
        <v>371</v>
      </c>
      <c r="CP249" s="46"/>
      <c r="CQ249" s="46"/>
      <c r="CR249" s="3" t="s">
        <v>1344</v>
      </c>
      <c r="CS249" s="46"/>
      <c r="CT249" s="46">
        <v>0</v>
      </c>
      <c r="CU249" s="3"/>
      <c r="CV249" s="12" t="s">
        <v>431</v>
      </c>
      <c r="CW249" s="12">
        <v>0</v>
      </c>
      <c r="CX249" s="12"/>
      <c r="CY249" s="3" t="s">
        <v>1519</v>
      </c>
      <c r="CZ249" s="12">
        <v>0</v>
      </c>
      <c r="DA249" s="12">
        <v>0</v>
      </c>
      <c r="DB249" s="46"/>
      <c r="DC249" s="12">
        <v>0</v>
      </c>
      <c r="DD249" s="12">
        <v>0</v>
      </c>
      <c r="DE249" s="12" t="s">
        <v>431</v>
      </c>
      <c r="DF249" s="12"/>
      <c r="DG249" s="12"/>
      <c r="DH249" s="3" t="s">
        <v>1717</v>
      </c>
      <c r="DI249" s="12"/>
      <c r="DJ249" s="12"/>
      <c r="DK249" s="46"/>
      <c r="DL249" s="46"/>
      <c r="DM249" s="46"/>
      <c r="DN249" s="12" t="s">
        <v>2227</v>
      </c>
      <c r="DO249" s="46" t="s">
        <v>2513</v>
      </c>
      <c r="DP249" s="46"/>
      <c r="DQ249" s="12" t="s">
        <v>2227</v>
      </c>
      <c r="DR249" s="17" t="s">
        <v>2150</v>
      </c>
      <c r="DS249" s="5">
        <v>0</v>
      </c>
      <c r="DT249" s="194"/>
      <c r="DV249" s="5">
        <f t="shared" si="12"/>
        <v>0</v>
      </c>
      <c r="DW249" s="5">
        <f t="shared" si="13"/>
        <v>1</v>
      </c>
      <c r="DX249" s="364"/>
    </row>
    <row r="250" spans="1:130" s="16" customFormat="1" ht="30" hidden="1" customHeight="1" x14ac:dyDescent="0.25">
      <c r="A250" s="12">
        <f>IF(C250="","",SUBTOTAL(3,$D$24:D250))</f>
        <v>27</v>
      </c>
      <c r="B250" s="12">
        <f>COUNTIF($E$24:E250,E250)</f>
        <v>18</v>
      </c>
      <c r="C250" s="188" t="s">
        <v>148</v>
      </c>
      <c r="D250" s="12" t="str">
        <f>VLOOKUP(C250,'[1]XET CUOI NAM'!$D$9:$E$332,2,0)</f>
        <v>01014047</v>
      </c>
      <c r="E250" s="12" t="s">
        <v>401</v>
      </c>
      <c r="F250" s="12" t="s">
        <v>378</v>
      </c>
      <c r="G250" s="49"/>
      <c r="H250" s="46"/>
      <c r="I250" s="46"/>
      <c r="J250" s="3"/>
      <c r="K250" s="46"/>
      <c r="L250" s="46"/>
      <c r="M250" s="49"/>
      <c r="N250" s="46"/>
      <c r="O250" s="46"/>
      <c r="P250" s="3"/>
      <c r="Q250" s="46"/>
      <c r="R250" s="46"/>
      <c r="S250" s="49"/>
      <c r="T250" s="46">
        <v>0</v>
      </c>
      <c r="U250" s="46"/>
      <c r="V250" s="46">
        <v>0</v>
      </c>
      <c r="W250" s="3"/>
      <c r="X250" s="46">
        <v>0</v>
      </c>
      <c r="Y250" s="46"/>
      <c r="Z250" s="49"/>
      <c r="AA250" s="46">
        <v>0</v>
      </c>
      <c r="AB250" s="46"/>
      <c r="AC250" s="46">
        <v>0</v>
      </c>
      <c r="AD250" s="3"/>
      <c r="AE250" s="46">
        <v>0</v>
      </c>
      <c r="AF250" s="46"/>
      <c r="AG250" s="49"/>
      <c r="AH250" s="46">
        <v>0</v>
      </c>
      <c r="AI250" s="46"/>
      <c r="AJ250" s="46">
        <v>0</v>
      </c>
      <c r="AK250" s="3"/>
      <c r="AL250" s="46">
        <v>0</v>
      </c>
      <c r="AM250" s="46"/>
      <c r="AN250" s="49"/>
      <c r="AO250" s="46">
        <v>0</v>
      </c>
      <c r="AP250" s="46"/>
      <c r="AQ250" s="46">
        <v>0</v>
      </c>
      <c r="AR250" s="3"/>
      <c r="AS250" s="46">
        <v>0</v>
      </c>
      <c r="AT250" s="46"/>
      <c r="AU250" s="49"/>
      <c r="AV250" s="46">
        <v>0</v>
      </c>
      <c r="AW250" s="46"/>
      <c r="AX250" s="46">
        <v>0</v>
      </c>
      <c r="AY250" s="3"/>
      <c r="AZ250" s="46">
        <v>0</v>
      </c>
      <c r="BA250" s="46"/>
      <c r="BB250" s="51"/>
      <c r="BC250" s="46">
        <v>0</v>
      </c>
      <c r="BD250" s="46"/>
      <c r="BE250" s="3">
        <v>0</v>
      </c>
      <c r="BF250" s="3"/>
      <c r="BG250" s="46"/>
      <c r="BH250" s="3"/>
      <c r="BI250" s="62"/>
      <c r="BJ250" s="46">
        <v>0</v>
      </c>
      <c r="BK250" s="46"/>
      <c r="BL250" s="3">
        <v>0</v>
      </c>
      <c r="BM250" s="3"/>
      <c r="BN250" s="46"/>
      <c r="BO250" s="3"/>
      <c r="BP250" s="33"/>
      <c r="BQ250" s="46">
        <v>0</v>
      </c>
      <c r="BR250" s="46"/>
      <c r="BS250" s="3">
        <v>0</v>
      </c>
      <c r="BT250" s="3"/>
      <c r="BU250" s="46"/>
      <c r="BV250" s="46"/>
      <c r="BW250" s="46"/>
      <c r="BX250" s="60"/>
      <c r="BY250" s="46">
        <v>0</v>
      </c>
      <c r="BZ250" s="46"/>
      <c r="CA250" s="3">
        <v>0</v>
      </c>
      <c r="CB250" s="46"/>
      <c r="CC250" s="46"/>
      <c r="CD250" s="46"/>
      <c r="CE250" s="46"/>
      <c r="CF250" s="60"/>
      <c r="CG250" s="46">
        <v>0</v>
      </c>
      <c r="CH250" s="46">
        <v>0</v>
      </c>
      <c r="CI250" s="3" t="s">
        <v>1191</v>
      </c>
      <c r="CJ250" s="3"/>
      <c r="CK250" s="46"/>
      <c r="CL250" s="46"/>
      <c r="CM250" s="46"/>
      <c r="CN250" s="46"/>
      <c r="CO250" s="46" t="s">
        <v>371</v>
      </c>
      <c r="CP250" s="46"/>
      <c r="CQ250" s="46"/>
      <c r="CR250" s="3" t="s">
        <v>1345</v>
      </c>
      <c r="CS250" s="46"/>
      <c r="CT250" s="46">
        <v>0</v>
      </c>
      <c r="CU250" s="3"/>
      <c r="CV250" s="12" t="s">
        <v>431</v>
      </c>
      <c r="CW250" s="12">
        <v>0</v>
      </c>
      <c r="CX250" s="12" t="s">
        <v>315</v>
      </c>
      <c r="CY250" s="3" t="s">
        <v>1520</v>
      </c>
      <c r="CZ250" s="12">
        <v>0</v>
      </c>
      <c r="DA250" s="12">
        <v>0</v>
      </c>
      <c r="DB250" s="46"/>
      <c r="DC250" s="12">
        <v>0</v>
      </c>
      <c r="DD250" s="12">
        <v>0</v>
      </c>
      <c r="DE250" s="12" t="s">
        <v>371</v>
      </c>
      <c r="DF250" s="12"/>
      <c r="DG250" s="12"/>
      <c r="DH250" s="3" t="s">
        <v>1718</v>
      </c>
      <c r="DI250" s="12"/>
      <c r="DJ250" s="12"/>
      <c r="DK250" s="46"/>
      <c r="DL250" s="46"/>
      <c r="DM250" s="46"/>
      <c r="DN250" s="12" t="s">
        <v>2226</v>
      </c>
      <c r="DO250" s="46" t="s">
        <v>2513</v>
      </c>
      <c r="DP250" s="46"/>
      <c r="DQ250" s="12" t="s">
        <v>2227</v>
      </c>
      <c r="DR250" s="17" t="s">
        <v>2151</v>
      </c>
      <c r="DS250" s="5">
        <v>0</v>
      </c>
      <c r="DT250" s="194"/>
      <c r="DV250" s="5">
        <f t="shared" si="12"/>
        <v>0</v>
      </c>
      <c r="DW250" s="5">
        <f t="shared" si="13"/>
        <v>1</v>
      </c>
      <c r="DX250" s="364"/>
    </row>
    <row r="251" spans="1:130" s="16" customFormat="1" ht="30" hidden="1" customHeight="1" x14ac:dyDescent="0.25">
      <c r="A251" s="12">
        <f>IF(C251="","",SUBTOTAL(3,$D$24:D251))</f>
        <v>27</v>
      </c>
      <c r="B251" s="12">
        <f>COUNTIF($E$24:E251,E251)</f>
        <v>19</v>
      </c>
      <c r="C251" s="188" t="s">
        <v>149</v>
      </c>
      <c r="D251" s="12" t="str">
        <f>VLOOKUP(C251,'[1]XET CUOI NAM'!$D$9:$E$332,2,0)</f>
        <v>01013079</v>
      </c>
      <c r="E251" s="12" t="s">
        <v>401</v>
      </c>
      <c r="F251" s="12" t="s">
        <v>378</v>
      </c>
      <c r="G251" s="49"/>
      <c r="H251" s="46"/>
      <c r="I251" s="46"/>
      <c r="J251" s="3"/>
      <c r="K251" s="46"/>
      <c r="L251" s="46"/>
      <c r="M251" s="49"/>
      <c r="N251" s="46"/>
      <c r="O251" s="46"/>
      <c r="P251" s="3"/>
      <c r="Q251" s="46"/>
      <c r="R251" s="46"/>
      <c r="S251" s="49"/>
      <c r="T251" s="46">
        <v>0</v>
      </c>
      <c r="U251" s="46"/>
      <c r="V251" s="46">
        <v>0</v>
      </c>
      <c r="W251" s="3"/>
      <c r="X251" s="46">
        <v>0</v>
      </c>
      <c r="Y251" s="46"/>
      <c r="Z251" s="49"/>
      <c r="AA251" s="46">
        <v>0</v>
      </c>
      <c r="AB251" s="46"/>
      <c r="AC251" s="46">
        <v>0</v>
      </c>
      <c r="AD251" s="3"/>
      <c r="AE251" s="46">
        <v>0</v>
      </c>
      <c r="AF251" s="46"/>
      <c r="AG251" s="49"/>
      <c r="AH251" s="46">
        <v>0</v>
      </c>
      <c r="AI251" s="46"/>
      <c r="AJ251" s="46">
        <v>0</v>
      </c>
      <c r="AK251" s="3"/>
      <c r="AL251" s="46">
        <v>0</v>
      </c>
      <c r="AM251" s="46"/>
      <c r="AN251" s="49"/>
      <c r="AO251" s="46">
        <v>0</v>
      </c>
      <c r="AP251" s="46"/>
      <c r="AQ251" s="46">
        <v>0</v>
      </c>
      <c r="AR251" s="3"/>
      <c r="AS251" s="46">
        <v>0</v>
      </c>
      <c r="AT251" s="46"/>
      <c r="AU251" s="49"/>
      <c r="AV251" s="46">
        <v>0</v>
      </c>
      <c r="AW251" s="46"/>
      <c r="AX251" s="46">
        <v>0</v>
      </c>
      <c r="AY251" s="3"/>
      <c r="AZ251" s="46">
        <v>0</v>
      </c>
      <c r="BA251" s="46"/>
      <c r="BB251" s="51"/>
      <c r="BC251" s="46">
        <v>0</v>
      </c>
      <c r="BD251" s="46"/>
      <c r="BE251" s="3">
        <v>0</v>
      </c>
      <c r="BF251" s="3"/>
      <c r="BG251" s="46"/>
      <c r="BH251" s="3"/>
      <c r="BI251" s="62"/>
      <c r="BJ251" s="46">
        <v>0</v>
      </c>
      <c r="BK251" s="46"/>
      <c r="BL251" s="3">
        <v>0</v>
      </c>
      <c r="BM251" s="3"/>
      <c r="BN251" s="46"/>
      <c r="BO251" s="3"/>
      <c r="BP251" s="33"/>
      <c r="BQ251" s="46">
        <v>0</v>
      </c>
      <c r="BR251" s="46"/>
      <c r="BS251" s="3">
        <v>0</v>
      </c>
      <c r="BT251" s="3"/>
      <c r="BU251" s="46"/>
      <c r="BV251" s="46"/>
      <c r="BW251" s="46"/>
      <c r="BX251" s="60"/>
      <c r="BY251" s="46">
        <v>0</v>
      </c>
      <c r="BZ251" s="46"/>
      <c r="CA251" s="3">
        <v>0</v>
      </c>
      <c r="CB251" s="46"/>
      <c r="CC251" s="46"/>
      <c r="CD251" s="46"/>
      <c r="CE251" s="46"/>
      <c r="CF251" s="60"/>
      <c r="CG251" s="46">
        <v>0</v>
      </c>
      <c r="CH251" s="46"/>
      <c r="CI251" s="3">
        <v>0</v>
      </c>
      <c r="CJ251" s="3"/>
      <c r="CK251" s="46"/>
      <c r="CL251" s="46"/>
      <c r="CM251" s="46"/>
      <c r="CN251" s="46"/>
      <c r="CO251" s="46" t="s">
        <v>371</v>
      </c>
      <c r="CP251" s="46"/>
      <c r="CQ251" s="46"/>
      <c r="CR251" s="3" t="s">
        <v>1346</v>
      </c>
      <c r="CS251" s="46"/>
      <c r="CT251" s="46">
        <v>0</v>
      </c>
      <c r="CU251" s="3"/>
      <c r="CV251" s="12" t="s">
        <v>431</v>
      </c>
      <c r="CW251" s="12">
        <v>0</v>
      </c>
      <c r="CX251" s="12"/>
      <c r="CY251" s="3" t="s">
        <v>1521</v>
      </c>
      <c r="CZ251" s="12">
        <v>0</v>
      </c>
      <c r="DA251" s="12">
        <v>0</v>
      </c>
      <c r="DB251" s="46"/>
      <c r="DC251" s="12">
        <v>0</v>
      </c>
      <c r="DD251" s="12">
        <v>0</v>
      </c>
      <c r="DE251" s="12" t="s">
        <v>431</v>
      </c>
      <c r="DF251" s="12"/>
      <c r="DG251" s="12"/>
      <c r="DH251" s="3" t="s">
        <v>1719</v>
      </c>
      <c r="DI251" s="12"/>
      <c r="DJ251" s="12"/>
      <c r="DK251" s="46"/>
      <c r="DL251" s="46"/>
      <c r="DM251" s="46"/>
      <c r="DN251" s="12" t="s">
        <v>2226</v>
      </c>
      <c r="DO251" s="46" t="s">
        <v>2513</v>
      </c>
      <c r="DP251" s="46"/>
      <c r="DQ251" s="12"/>
      <c r="DR251" s="17" t="s">
        <v>2152</v>
      </c>
      <c r="DS251" s="5">
        <v>0</v>
      </c>
      <c r="DT251" s="194"/>
      <c r="DV251" s="5">
        <f t="shared" si="12"/>
        <v>0</v>
      </c>
      <c r="DW251" s="5">
        <f t="shared" si="13"/>
        <v>1</v>
      </c>
      <c r="DX251" s="364"/>
    </row>
    <row r="252" spans="1:130" s="16" customFormat="1" ht="30" hidden="1" customHeight="1" x14ac:dyDescent="0.25">
      <c r="A252" s="12">
        <f>IF(C252="","",SUBTOTAL(3,$D$24:D252))</f>
        <v>27</v>
      </c>
      <c r="B252" s="12">
        <f>COUNTIF($E$24:E252,E252)</f>
        <v>20</v>
      </c>
      <c r="C252" s="188" t="s">
        <v>150</v>
      </c>
      <c r="D252" s="12" t="str">
        <f>VLOOKUP(C252,'[1]XET CUOI NAM'!$D$9:$E$332,2,0)</f>
        <v>01013087</v>
      </c>
      <c r="E252" s="12" t="s">
        <v>401</v>
      </c>
      <c r="F252" s="12" t="s">
        <v>378</v>
      </c>
      <c r="G252" s="49"/>
      <c r="H252" s="46"/>
      <c r="I252" s="46"/>
      <c r="J252" s="3"/>
      <c r="K252" s="46"/>
      <c r="L252" s="46"/>
      <c r="M252" s="49"/>
      <c r="N252" s="46"/>
      <c r="O252" s="46"/>
      <c r="P252" s="3"/>
      <c r="Q252" s="46"/>
      <c r="R252" s="46"/>
      <c r="S252" s="49"/>
      <c r="T252" s="46">
        <v>0</v>
      </c>
      <c r="U252" s="46"/>
      <c r="V252" s="46">
        <v>0</v>
      </c>
      <c r="W252" s="3"/>
      <c r="X252" s="46">
        <v>0</v>
      </c>
      <c r="Y252" s="46"/>
      <c r="Z252" s="49"/>
      <c r="AA252" s="46">
        <v>0</v>
      </c>
      <c r="AB252" s="46"/>
      <c r="AC252" s="46">
        <v>0</v>
      </c>
      <c r="AD252" s="3"/>
      <c r="AE252" s="46">
        <v>0</v>
      </c>
      <c r="AF252" s="46"/>
      <c r="AG252" s="49"/>
      <c r="AH252" s="46">
        <v>0</v>
      </c>
      <c r="AI252" s="46"/>
      <c r="AJ252" s="46">
        <v>0</v>
      </c>
      <c r="AK252" s="3"/>
      <c r="AL252" s="46">
        <v>0</v>
      </c>
      <c r="AM252" s="46"/>
      <c r="AN252" s="49"/>
      <c r="AO252" s="46">
        <v>0</v>
      </c>
      <c r="AP252" s="46"/>
      <c r="AQ252" s="46">
        <v>0</v>
      </c>
      <c r="AR252" s="3"/>
      <c r="AS252" s="46">
        <v>0</v>
      </c>
      <c r="AT252" s="46"/>
      <c r="AU252" s="49"/>
      <c r="AV252" s="46">
        <v>0</v>
      </c>
      <c r="AW252" s="46"/>
      <c r="AX252" s="46">
        <v>0</v>
      </c>
      <c r="AY252" s="3"/>
      <c r="AZ252" s="46">
        <v>0</v>
      </c>
      <c r="BA252" s="46"/>
      <c r="BB252" s="51"/>
      <c r="BC252" s="46">
        <v>0</v>
      </c>
      <c r="BD252" s="46"/>
      <c r="BE252" s="3">
        <v>0</v>
      </c>
      <c r="BF252" s="3"/>
      <c r="BG252" s="46"/>
      <c r="BH252" s="3"/>
      <c r="BI252" s="62"/>
      <c r="BJ252" s="46">
        <v>0</v>
      </c>
      <c r="BK252" s="46"/>
      <c r="BL252" s="3">
        <v>0</v>
      </c>
      <c r="BM252" s="3"/>
      <c r="BN252" s="46"/>
      <c r="BO252" s="3"/>
      <c r="BP252" s="33"/>
      <c r="BQ252" s="46">
        <v>0</v>
      </c>
      <c r="BR252" s="46"/>
      <c r="BS252" s="3">
        <v>0</v>
      </c>
      <c r="BT252" s="3"/>
      <c r="BU252" s="46"/>
      <c r="BV252" s="46"/>
      <c r="BW252" s="46"/>
      <c r="BX252" s="66"/>
      <c r="BY252" s="46">
        <v>0</v>
      </c>
      <c r="BZ252" s="46"/>
      <c r="CA252" s="3">
        <v>0</v>
      </c>
      <c r="CB252" s="46"/>
      <c r="CC252" s="46"/>
      <c r="CD252" s="46"/>
      <c r="CE252" s="46"/>
      <c r="CF252" s="66"/>
      <c r="CG252" s="46">
        <v>0</v>
      </c>
      <c r="CH252" s="46"/>
      <c r="CI252" s="3">
        <v>0</v>
      </c>
      <c r="CJ252" s="3"/>
      <c r="CK252" s="46"/>
      <c r="CL252" s="46"/>
      <c r="CM252" s="46"/>
      <c r="CN252" s="46"/>
      <c r="CO252" s="46" t="s">
        <v>371</v>
      </c>
      <c r="CP252" s="46"/>
      <c r="CQ252" s="46"/>
      <c r="CR252" s="3" t="s">
        <v>1347</v>
      </c>
      <c r="CS252" s="46"/>
      <c r="CT252" s="46">
        <v>0</v>
      </c>
      <c r="CU252" s="3"/>
      <c r="CV252" s="12" t="s">
        <v>431</v>
      </c>
      <c r="CW252" s="12">
        <v>0</v>
      </c>
      <c r="CX252" s="12" t="s">
        <v>315</v>
      </c>
      <c r="CY252" s="3" t="s">
        <v>1522</v>
      </c>
      <c r="CZ252" s="12">
        <v>0</v>
      </c>
      <c r="DA252" s="12">
        <v>0</v>
      </c>
      <c r="DB252" s="46"/>
      <c r="DC252" s="12">
        <v>0</v>
      </c>
      <c r="DD252" s="12">
        <v>0</v>
      </c>
      <c r="DE252" s="12" t="s">
        <v>371</v>
      </c>
      <c r="DF252" s="12"/>
      <c r="DG252" s="12"/>
      <c r="DH252" s="3" t="s">
        <v>1720</v>
      </c>
      <c r="DI252" s="12"/>
      <c r="DJ252" s="12"/>
      <c r="DK252" s="46"/>
      <c r="DL252" s="46"/>
      <c r="DM252" s="46"/>
      <c r="DN252" s="12" t="s">
        <v>2227</v>
      </c>
      <c r="DO252" s="46" t="s">
        <v>2513</v>
      </c>
      <c r="DP252" s="46"/>
      <c r="DQ252" s="12" t="s">
        <v>2227</v>
      </c>
      <c r="DR252" s="17" t="s">
        <v>2153</v>
      </c>
      <c r="DS252" s="5">
        <v>0</v>
      </c>
      <c r="DT252" s="194"/>
      <c r="DV252" s="5">
        <f t="shared" si="12"/>
        <v>0</v>
      </c>
      <c r="DW252" s="5">
        <f t="shared" si="13"/>
        <v>1</v>
      </c>
      <c r="DX252" s="364"/>
    </row>
    <row r="253" spans="1:130" s="16" customFormat="1" ht="30" hidden="1" customHeight="1" x14ac:dyDescent="0.25">
      <c r="A253" s="12">
        <f>IF(C253="","",SUBTOTAL(3,$D$24:D253))</f>
        <v>27</v>
      </c>
      <c r="B253" s="12">
        <f>COUNTIF($E$24:E253,E253)</f>
        <v>21</v>
      </c>
      <c r="C253" s="87" t="s">
        <v>327</v>
      </c>
      <c r="D253" s="12" t="str">
        <f>VLOOKUP(C253,'[1]XET CUOI NAM'!$D$9:$E$332,2,0)</f>
        <v>01013094</v>
      </c>
      <c r="E253" s="12" t="s">
        <v>401</v>
      </c>
      <c r="F253" s="12" t="s">
        <v>378</v>
      </c>
      <c r="G253" s="49"/>
      <c r="H253" s="46"/>
      <c r="I253" s="46"/>
      <c r="J253" s="3"/>
      <c r="K253" s="46"/>
      <c r="L253" s="46"/>
      <c r="M253" s="49"/>
      <c r="N253" s="46"/>
      <c r="O253" s="46"/>
      <c r="P253" s="3"/>
      <c r="Q253" s="46"/>
      <c r="R253" s="46"/>
      <c r="S253" s="49"/>
      <c r="T253" s="46"/>
      <c r="U253" s="46"/>
      <c r="V253" s="46"/>
      <c r="W253" s="3"/>
      <c r="X253" s="46"/>
      <c r="Y253" s="46"/>
      <c r="Z253" s="49"/>
      <c r="AA253" s="46"/>
      <c r="AB253" s="46"/>
      <c r="AC253" s="46"/>
      <c r="AD253" s="3"/>
      <c r="AE253" s="46"/>
      <c r="AF253" s="46"/>
      <c r="AG253" s="49"/>
      <c r="AH253" s="46"/>
      <c r="AI253" s="46"/>
      <c r="AJ253" s="46"/>
      <c r="AK253" s="3"/>
      <c r="AL253" s="46"/>
      <c r="AM253" s="46"/>
      <c r="AN253" s="49"/>
      <c r="AO253" s="46"/>
      <c r="AP253" s="46"/>
      <c r="AQ253" s="46"/>
      <c r="AR253" s="3"/>
      <c r="AS253" s="46"/>
      <c r="AT253" s="46"/>
      <c r="AU253" s="49"/>
      <c r="AV253" s="46"/>
      <c r="AW253" s="46"/>
      <c r="AX253" s="46"/>
      <c r="AY253" s="3"/>
      <c r="AZ253" s="46"/>
      <c r="BA253" s="46"/>
      <c r="BB253" s="51"/>
      <c r="BC253" s="46"/>
      <c r="BD253" s="46"/>
      <c r="BE253" s="3"/>
      <c r="BF253" s="3"/>
      <c r="BG253" s="46"/>
      <c r="BH253" s="3"/>
      <c r="BI253" s="62"/>
      <c r="BJ253" s="46"/>
      <c r="BK253" s="46"/>
      <c r="BL253" s="3"/>
      <c r="BM253" s="3"/>
      <c r="BN253" s="46"/>
      <c r="BO253" s="3"/>
      <c r="BP253" s="33"/>
      <c r="BQ253" s="46"/>
      <c r="BR253" s="46"/>
      <c r="BS253" s="3"/>
      <c r="BT253" s="3"/>
      <c r="BU253" s="46"/>
      <c r="BV253" s="46"/>
      <c r="BW253" s="46"/>
      <c r="BX253" s="55"/>
      <c r="BY253" s="46"/>
      <c r="BZ253" s="46"/>
      <c r="CA253" s="3"/>
      <c r="CB253" s="46"/>
      <c r="CC253" s="46"/>
      <c r="CD253" s="46"/>
      <c r="CE253" s="46"/>
      <c r="CF253" s="55"/>
      <c r="CG253" s="46"/>
      <c r="CH253" s="46"/>
      <c r="CI253" s="3"/>
      <c r="CJ253" s="3"/>
      <c r="CK253" s="46"/>
      <c r="CL253" s="46"/>
      <c r="CM253" s="46"/>
      <c r="CN253" s="46"/>
      <c r="CO253" s="46"/>
      <c r="CP253" s="46"/>
      <c r="CQ253" s="46"/>
      <c r="CR253" s="3"/>
      <c r="CS253" s="46"/>
      <c r="CT253" s="46">
        <v>0</v>
      </c>
      <c r="CU253" s="3"/>
      <c r="CV253" s="12" t="s">
        <v>431</v>
      </c>
      <c r="CW253" s="12">
        <v>0</v>
      </c>
      <c r="CX253" s="12" t="s">
        <v>315</v>
      </c>
      <c r="CY253" s="3" t="s">
        <v>1524</v>
      </c>
      <c r="CZ253" s="12">
        <v>0</v>
      </c>
      <c r="DA253" s="12">
        <v>0</v>
      </c>
      <c r="DB253" s="46"/>
      <c r="DC253" s="12">
        <v>0</v>
      </c>
      <c r="DD253" s="12">
        <v>0</v>
      </c>
      <c r="DE253" s="12" t="s">
        <v>431</v>
      </c>
      <c r="DF253" s="12"/>
      <c r="DG253" s="12"/>
      <c r="DH253" s="3" t="s">
        <v>1722</v>
      </c>
      <c r="DI253" s="12"/>
      <c r="DJ253" s="12"/>
      <c r="DK253" s="46"/>
      <c r="DL253" s="46"/>
      <c r="DM253" s="46"/>
      <c r="DN253" s="12" t="s">
        <v>2227</v>
      </c>
      <c r="DO253" s="46" t="s">
        <v>2513</v>
      </c>
      <c r="DP253" s="46"/>
      <c r="DQ253" s="12" t="s">
        <v>2227</v>
      </c>
      <c r="DR253" s="17" t="s">
        <v>2154</v>
      </c>
      <c r="DS253" s="5">
        <v>0</v>
      </c>
      <c r="DT253" s="194"/>
      <c r="DV253" s="5">
        <f t="shared" si="12"/>
        <v>0</v>
      </c>
      <c r="DW253" s="5">
        <f t="shared" si="13"/>
        <v>1</v>
      </c>
      <c r="DX253" s="364"/>
    </row>
    <row r="254" spans="1:130" s="16" customFormat="1" ht="30" hidden="1" customHeight="1" x14ac:dyDescent="0.25">
      <c r="A254" s="12">
        <f>ROW()-23</f>
        <v>231</v>
      </c>
      <c r="B254" s="12">
        <f>COUNTIF($E$24:E254,E254)</f>
        <v>22</v>
      </c>
      <c r="C254" s="17" t="s">
        <v>337</v>
      </c>
      <c r="D254" s="12" t="str">
        <f>VLOOKUP(C254,'[1]XET CUOI NAM'!$D$9:$E$332,2,0)</f>
        <v>01013120</v>
      </c>
      <c r="E254" s="12" t="s">
        <v>401</v>
      </c>
      <c r="F254" s="12" t="s">
        <v>378</v>
      </c>
      <c r="G254" s="49"/>
      <c r="H254" s="46"/>
      <c r="I254" s="46"/>
      <c r="J254" s="3"/>
      <c r="K254" s="46"/>
      <c r="L254" s="46"/>
      <c r="M254" s="49"/>
      <c r="N254" s="46"/>
      <c r="O254" s="46"/>
      <c r="P254" s="3"/>
      <c r="Q254" s="46"/>
      <c r="R254" s="46"/>
      <c r="S254" s="49"/>
      <c r="T254" s="46"/>
      <c r="U254" s="46"/>
      <c r="V254" s="46"/>
      <c r="W254" s="3"/>
      <c r="X254" s="46"/>
      <c r="Y254" s="46"/>
      <c r="Z254" s="49"/>
      <c r="AA254" s="46"/>
      <c r="AB254" s="46"/>
      <c r="AC254" s="46"/>
      <c r="AD254" s="3"/>
      <c r="AE254" s="46"/>
      <c r="AF254" s="46"/>
      <c r="AG254" s="49"/>
      <c r="AH254" s="46"/>
      <c r="AI254" s="46"/>
      <c r="AJ254" s="46"/>
      <c r="AK254" s="3"/>
      <c r="AL254" s="46"/>
      <c r="AM254" s="46"/>
      <c r="AN254" s="49"/>
      <c r="AO254" s="46"/>
      <c r="AP254" s="46"/>
      <c r="AQ254" s="46"/>
      <c r="AR254" s="3"/>
      <c r="AS254" s="46"/>
      <c r="AT254" s="46"/>
      <c r="AU254" s="49"/>
      <c r="AV254" s="46"/>
      <c r="AW254" s="46"/>
      <c r="AX254" s="46"/>
      <c r="AY254" s="3"/>
      <c r="AZ254" s="46"/>
      <c r="BA254" s="46"/>
      <c r="BB254" s="51"/>
      <c r="BC254" s="46"/>
      <c r="BD254" s="46"/>
      <c r="BE254" s="3"/>
      <c r="BF254" s="3"/>
      <c r="BG254" s="46"/>
      <c r="BH254" s="3"/>
      <c r="BI254" s="62"/>
      <c r="BJ254" s="46"/>
      <c r="BK254" s="46"/>
      <c r="BL254" s="3"/>
      <c r="BM254" s="3"/>
      <c r="BN254" s="46"/>
      <c r="BO254" s="3"/>
      <c r="BP254" s="33"/>
      <c r="BQ254" s="46"/>
      <c r="BR254" s="46"/>
      <c r="BS254" s="3"/>
      <c r="BT254" s="3"/>
      <c r="BU254" s="46"/>
      <c r="BV254" s="46"/>
      <c r="BW254" s="46"/>
      <c r="BX254" s="66"/>
      <c r="BY254" s="46"/>
      <c r="BZ254" s="46"/>
      <c r="CA254" s="3"/>
      <c r="CB254" s="46"/>
      <c r="CC254" s="46"/>
      <c r="CD254" s="46"/>
      <c r="CE254" s="46"/>
      <c r="CF254" s="66"/>
      <c r="CG254" s="46"/>
      <c r="CH254" s="46"/>
      <c r="CI254" s="3"/>
      <c r="CJ254" s="3"/>
      <c r="CK254" s="46"/>
      <c r="CL254" s="46"/>
      <c r="CM254" s="46"/>
      <c r="CN254" s="46"/>
      <c r="CO254" s="46"/>
      <c r="CP254" s="46"/>
      <c r="CQ254" s="46"/>
      <c r="CR254" s="3"/>
      <c r="CS254" s="46"/>
      <c r="CT254" s="46">
        <v>0</v>
      </c>
      <c r="CU254" s="3"/>
      <c r="CV254" s="12" t="s">
        <v>431</v>
      </c>
      <c r="CW254" s="12">
        <v>0</v>
      </c>
      <c r="CX254" s="12"/>
      <c r="CY254" s="3" t="s">
        <v>1525</v>
      </c>
      <c r="CZ254" s="12">
        <v>0</v>
      </c>
      <c r="DA254" s="12">
        <v>0</v>
      </c>
      <c r="DB254" s="46"/>
      <c r="DC254" s="12">
        <v>0</v>
      </c>
      <c r="DD254" s="12">
        <v>0</v>
      </c>
      <c r="DE254" s="12" t="s">
        <v>431</v>
      </c>
      <c r="DF254" s="12"/>
      <c r="DG254" s="12" t="s">
        <v>2227</v>
      </c>
      <c r="DH254" s="3" t="s">
        <v>1723</v>
      </c>
      <c r="DI254" s="12"/>
      <c r="DJ254" s="12"/>
      <c r="DK254" s="46"/>
      <c r="DL254" s="46"/>
      <c r="DM254" s="46"/>
      <c r="DN254" s="12" t="s">
        <v>2227</v>
      </c>
      <c r="DO254" s="12">
        <v>0</v>
      </c>
      <c r="DP254" s="12"/>
      <c r="DQ254" s="12">
        <v>0</v>
      </c>
      <c r="DR254" s="5"/>
      <c r="DS254" s="5">
        <v>0</v>
      </c>
      <c r="DT254" s="194"/>
      <c r="DV254" s="5">
        <f t="shared" si="12"/>
        <v>0</v>
      </c>
      <c r="DW254" s="5">
        <f t="shared" si="13"/>
        <v>0</v>
      </c>
      <c r="DX254" s="364"/>
    </row>
    <row r="255" spans="1:130" s="16" customFormat="1" ht="30" hidden="1" customHeight="1" x14ac:dyDescent="0.25">
      <c r="A255" s="12">
        <f>IF(C255="","",SUBTOTAL(3,$D$24:D255))</f>
        <v>27</v>
      </c>
      <c r="B255" s="12">
        <f>COUNTIF($E$24:E255,E255)</f>
        <v>23</v>
      </c>
      <c r="C255" s="87" t="s">
        <v>339</v>
      </c>
      <c r="D255" s="12" t="str">
        <f>VLOOKUP(C255,'[1]XET CUOI NAM'!$D$9:$E$332,2,0)</f>
        <v>01013117</v>
      </c>
      <c r="E255" s="12" t="s">
        <v>401</v>
      </c>
      <c r="F255" s="12" t="s">
        <v>378</v>
      </c>
      <c r="G255" s="49"/>
      <c r="H255" s="46"/>
      <c r="I255" s="46"/>
      <c r="J255" s="3"/>
      <c r="K255" s="46"/>
      <c r="L255" s="46"/>
      <c r="M255" s="49"/>
      <c r="N255" s="46"/>
      <c r="O255" s="46"/>
      <c r="P255" s="3"/>
      <c r="Q255" s="46"/>
      <c r="R255" s="46"/>
      <c r="S255" s="49"/>
      <c r="T255" s="46"/>
      <c r="U255" s="46"/>
      <c r="V255" s="46"/>
      <c r="W255" s="3"/>
      <c r="X255" s="46"/>
      <c r="Y255" s="46"/>
      <c r="Z255" s="49"/>
      <c r="AA255" s="46"/>
      <c r="AB255" s="46"/>
      <c r="AC255" s="46"/>
      <c r="AD255" s="3"/>
      <c r="AE255" s="46"/>
      <c r="AF255" s="46"/>
      <c r="AG255" s="49"/>
      <c r="AH255" s="46"/>
      <c r="AI255" s="46"/>
      <c r="AJ255" s="46"/>
      <c r="AK255" s="3"/>
      <c r="AL255" s="46"/>
      <c r="AM255" s="46"/>
      <c r="AN255" s="49"/>
      <c r="AO255" s="46"/>
      <c r="AP255" s="46"/>
      <c r="AQ255" s="46"/>
      <c r="AR255" s="3"/>
      <c r="AS255" s="46"/>
      <c r="AT255" s="46"/>
      <c r="AU255" s="49"/>
      <c r="AV255" s="46"/>
      <c r="AW255" s="46"/>
      <c r="AX255" s="46"/>
      <c r="AY255" s="3"/>
      <c r="AZ255" s="46"/>
      <c r="BA255" s="46"/>
      <c r="BB255" s="51"/>
      <c r="BC255" s="46"/>
      <c r="BD255" s="46"/>
      <c r="BE255" s="3"/>
      <c r="BF255" s="3"/>
      <c r="BG255" s="46"/>
      <c r="BH255" s="3"/>
      <c r="BI255" s="62"/>
      <c r="BJ255" s="46"/>
      <c r="BK255" s="46"/>
      <c r="BL255" s="3"/>
      <c r="BM255" s="3"/>
      <c r="BN255" s="46"/>
      <c r="BO255" s="3"/>
      <c r="BP255" s="33"/>
      <c r="BQ255" s="46"/>
      <c r="BR255" s="46"/>
      <c r="BS255" s="3"/>
      <c r="BT255" s="3"/>
      <c r="BU255" s="46"/>
      <c r="BV255" s="46"/>
      <c r="BW255" s="46"/>
      <c r="BX255" s="55"/>
      <c r="BY255" s="46"/>
      <c r="BZ255" s="46"/>
      <c r="CA255" s="3"/>
      <c r="CB255" s="46"/>
      <c r="CC255" s="46"/>
      <c r="CD255" s="46"/>
      <c r="CE255" s="46"/>
      <c r="CF255" s="55"/>
      <c r="CG255" s="46"/>
      <c r="CH255" s="46"/>
      <c r="CI255" s="3"/>
      <c r="CJ255" s="3"/>
      <c r="CK255" s="46"/>
      <c r="CL255" s="46"/>
      <c r="CM255" s="46"/>
      <c r="CN255" s="46"/>
      <c r="CO255" s="46"/>
      <c r="CP255" s="46"/>
      <c r="CQ255" s="46"/>
      <c r="CR255" s="3"/>
      <c r="CS255" s="46"/>
      <c r="CT255" s="46">
        <v>0</v>
      </c>
      <c r="CU255" s="3"/>
      <c r="CV255" s="12" t="s">
        <v>431</v>
      </c>
      <c r="CW255" s="12">
        <v>0</v>
      </c>
      <c r="CX255" s="12"/>
      <c r="CY255" s="3" t="s">
        <v>1526</v>
      </c>
      <c r="CZ255" s="12">
        <v>0</v>
      </c>
      <c r="DA255" s="12">
        <v>0</v>
      </c>
      <c r="DB255" s="46"/>
      <c r="DC255" s="12">
        <v>0</v>
      </c>
      <c r="DD255" s="12">
        <v>0</v>
      </c>
      <c r="DE255" s="12" t="s">
        <v>431</v>
      </c>
      <c r="DF255" s="12"/>
      <c r="DG255" s="12"/>
      <c r="DH255" s="3" t="s">
        <v>1724</v>
      </c>
      <c r="DI255" s="12"/>
      <c r="DJ255" s="12"/>
      <c r="DK255" s="46"/>
      <c r="DL255" s="46"/>
      <c r="DM255" s="46"/>
      <c r="DN255" s="12" t="s">
        <v>2227</v>
      </c>
      <c r="DO255" s="46" t="s">
        <v>2513</v>
      </c>
      <c r="DP255" s="46"/>
      <c r="DQ255" s="12" t="s">
        <v>2227</v>
      </c>
      <c r="DR255" s="17" t="s">
        <v>2155</v>
      </c>
      <c r="DS255" s="5">
        <v>0</v>
      </c>
      <c r="DT255" s="194"/>
      <c r="DV255" s="5">
        <f t="shared" si="12"/>
        <v>0</v>
      </c>
      <c r="DW255" s="5">
        <f t="shared" si="13"/>
        <v>1</v>
      </c>
      <c r="DX255" s="364"/>
    </row>
    <row r="256" spans="1:130" s="16" customFormat="1" ht="30" hidden="1" customHeight="1" x14ac:dyDescent="0.25">
      <c r="A256" s="12">
        <f>IF(C256="","",SUBTOTAL(3,$D$24:D256))</f>
        <v>27</v>
      </c>
      <c r="B256" s="12">
        <f>COUNTIF($E$24:E256,E256)</f>
        <v>24</v>
      </c>
      <c r="C256" s="87" t="s">
        <v>402</v>
      </c>
      <c r="D256" s="33" t="s">
        <v>403</v>
      </c>
      <c r="E256" s="12" t="s">
        <v>401</v>
      </c>
      <c r="F256" s="12" t="s">
        <v>378</v>
      </c>
      <c r="G256" s="49"/>
      <c r="H256" s="46"/>
      <c r="I256" s="46"/>
      <c r="J256" s="3"/>
      <c r="K256" s="46"/>
      <c r="L256" s="46"/>
      <c r="M256" s="49"/>
      <c r="N256" s="46"/>
      <c r="O256" s="46"/>
      <c r="P256" s="3"/>
      <c r="Q256" s="46"/>
      <c r="R256" s="46"/>
      <c r="S256" s="49"/>
      <c r="T256" s="46"/>
      <c r="U256" s="46"/>
      <c r="V256" s="46"/>
      <c r="W256" s="3"/>
      <c r="X256" s="46"/>
      <c r="Y256" s="46"/>
      <c r="Z256" s="49"/>
      <c r="AA256" s="46"/>
      <c r="AB256" s="46"/>
      <c r="AC256" s="46"/>
      <c r="AD256" s="3"/>
      <c r="AE256" s="46"/>
      <c r="AF256" s="46"/>
      <c r="AG256" s="49"/>
      <c r="AH256" s="46"/>
      <c r="AI256" s="46"/>
      <c r="AJ256" s="46"/>
      <c r="AK256" s="3"/>
      <c r="AL256" s="46"/>
      <c r="AM256" s="46"/>
      <c r="AN256" s="49"/>
      <c r="AO256" s="46"/>
      <c r="AP256" s="46"/>
      <c r="AQ256" s="46"/>
      <c r="AR256" s="3"/>
      <c r="AS256" s="46"/>
      <c r="AT256" s="46"/>
      <c r="AU256" s="49"/>
      <c r="AV256" s="46"/>
      <c r="AW256" s="46"/>
      <c r="AX256" s="46"/>
      <c r="AY256" s="3"/>
      <c r="AZ256" s="46"/>
      <c r="BA256" s="46"/>
      <c r="BB256" s="51"/>
      <c r="BC256" s="46"/>
      <c r="BD256" s="46"/>
      <c r="BE256" s="3"/>
      <c r="BF256" s="3"/>
      <c r="BG256" s="46"/>
      <c r="BH256" s="3"/>
      <c r="BI256" s="62"/>
      <c r="BJ256" s="46"/>
      <c r="BK256" s="46"/>
      <c r="BL256" s="3"/>
      <c r="BM256" s="3"/>
      <c r="BN256" s="46"/>
      <c r="BO256" s="3"/>
      <c r="BP256" s="33"/>
      <c r="BQ256" s="46"/>
      <c r="BR256" s="46"/>
      <c r="BS256" s="3"/>
      <c r="BT256" s="3"/>
      <c r="BU256" s="46"/>
      <c r="BV256" s="46"/>
      <c r="BW256" s="46"/>
      <c r="BX256" s="55"/>
      <c r="BY256" s="46"/>
      <c r="BZ256" s="46"/>
      <c r="CA256" s="3"/>
      <c r="CB256" s="46"/>
      <c r="CC256" s="46"/>
      <c r="CD256" s="46"/>
      <c r="CE256" s="46"/>
      <c r="CF256" s="55"/>
      <c r="CG256" s="46"/>
      <c r="CH256" s="46"/>
      <c r="CI256" s="3"/>
      <c r="CJ256" s="3"/>
      <c r="CK256" s="46"/>
      <c r="CL256" s="46"/>
      <c r="CM256" s="46"/>
      <c r="CN256" s="46"/>
      <c r="CO256" s="46"/>
      <c r="CP256" s="46"/>
      <c r="CQ256" s="46"/>
      <c r="CR256" s="3"/>
      <c r="CS256" s="46"/>
      <c r="CT256" s="46"/>
      <c r="CU256" s="3"/>
      <c r="CV256" s="12"/>
      <c r="CW256" s="12"/>
      <c r="CX256" s="12"/>
      <c r="CY256" s="3"/>
      <c r="CZ256" s="12"/>
      <c r="DA256" s="12"/>
      <c r="DB256" s="46"/>
      <c r="DC256" s="12"/>
      <c r="DD256" s="12"/>
      <c r="DE256" s="12" t="s">
        <v>431</v>
      </c>
      <c r="DF256" s="12"/>
      <c r="DG256" s="12"/>
      <c r="DH256" s="3" t="s">
        <v>1725</v>
      </c>
      <c r="DI256" s="12"/>
      <c r="DJ256" s="12"/>
      <c r="DK256" s="46"/>
      <c r="DL256" s="46"/>
      <c r="DM256" s="46"/>
      <c r="DN256" s="12" t="s">
        <v>2227</v>
      </c>
      <c r="DO256" s="12">
        <v>0</v>
      </c>
      <c r="DP256" s="12"/>
      <c r="DQ256" s="12"/>
      <c r="DR256" s="17" t="s">
        <v>2156</v>
      </c>
      <c r="DS256" s="5">
        <v>0</v>
      </c>
      <c r="DT256" s="194"/>
      <c r="DV256" s="5">
        <f t="shared" si="12"/>
        <v>0</v>
      </c>
      <c r="DW256" s="5">
        <f t="shared" si="13"/>
        <v>0</v>
      </c>
      <c r="DX256" s="364"/>
    </row>
    <row r="257" spans="1:130" s="16" customFormat="1" ht="30" hidden="1" customHeight="1" x14ac:dyDescent="0.25">
      <c r="A257" s="12">
        <f>IF(C257="","",SUBTOTAL(3,$D$24:D257))</f>
        <v>27</v>
      </c>
      <c r="B257" s="12">
        <f>COUNTIF($E$24:E257,E257)</f>
        <v>25</v>
      </c>
      <c r="C257" s="197" t="s">
        <v>1783</v>
      </c>
      <c r="D257" s="33" t="s">
        <v>1784</v>
      </c>
      <c r="E257" s="12" t="s">
        <v>401</v>
      </c>
      <c r="F257" s="12" t="s">
        <v>378</v>
      </c>
      <c r="G257" s="49"/>
      <c r="H257" s="46"/>
      <c r="I257" s="46"/>
      <c r="J257" s="3"/>
      <c r="K257" s="46"/>
      <c r="L257" s="46"/>
      <c r="M257" s="49"/>
      <c r="N257" s="46"/>
      <c r="O257" s="46"/>
      <c r="P257" s="3"/>
      <c r="Q257" s="46"/>
      <c r="R257" s="46"/>
      <c r="S257" s="49"/>
      <c r="T257" s="46"/>
      <c r="U257" s="46"/>
      <c r="V257" s="46"/>
      <c r="W257" s="3"/>
      <c r="X257" s="46"/>
      <c r="Y257" s="46"/>
      <c r="Z257" s="49"/>
      <c r="AA257" s="46"/>
      <c r="AB257" s="46"/>
      <c r="AC257" s="46"/>
      <c r="AD257" s="3"/>
      <c r="AE257" s="46"/>
      <c r="AF257" s="46"/>
      <c r="AG257" s="49"/>
      <c r="AH257" s="46"/>
      <c r="AI257" s="46"/>
      <c r="AJ257" s="46"/>
      <c r="AK257" s="3"/>
      <c r="AL257" s="46"/>
      <c r="AM257" s="46"/>
      <c r="AN257" s="49"/>
      <c r="AO257" s="46"/>
      <c r="AP257" s="46"/>
      <c r="AQ257" s="46"/>
      <c r="AR257" s="3"/>
      <c r="AS257" s="46"/>
      <c r="AT257" s="46"/>
      <c r="AU257" s="49"/>
      <c r="AV257" s="46"/>
      <c r="AW257" s="46"/>
      <c r="AX257" s="46"/>
      <c r="AY257" s="3"/>
      <c r="AZ257" s="46"/>
      <c r="BA257" s="46"/>
      <c r="BB257" s="51"/>
      <c r="BC257" s="46"/>
      <c r="BD257" s="46"/>
      <c r="BE257" s="3"/>
      <c r="BF257" s="3"/>
      <c r="BG257" s="46"/>
      <c r="BH257" s="3"/>
      <c r="BI257" s="62"/>
      <c r="BJ257" s="46"/>
      <c r="BK257" s="46"/>
      <c r="BL257" s="3"/>
      <c r="BM257" s="3"/>
      <c r="BN257" s="46"/>
      <c r="BO257" s="3"/>
      <c r="BP257" s="33"/>
      <c r="BQ257" s="46"/>
      <c r="BR257" s="46"/>
      <c r="BS257" s="3"/>
      <c r="BT257" s="3"/>
      <c r="BU257" s="46"/>
      <c r="BV257" s="46"/>
      <c r="BW257" s="46"/>
      <c r="BX257" s="55"/>
      <c r="BY257" s="46"/>
      <c r="BZ257" s="46"/>
      <c r="CA257" s="3"/>
      <c r="CB257" s="46"/>
      <c r="CC257" s="46"/>
      <c r="CD257" s="46"/>
      <c r="CE257" s="46"/>
      <c r="CF257" s="55"/>
      <c r="CG257" s="46"/>
      <c r="CH257" s="46"/>
      <c r="CI257" s="3"/>
      <c r="CJ257" s="3"/>
      <c r="CK257" s="46"/>
      <c r="CL257" s="46"/>
      <c r="CM257" s="46"/>
      <c r="CN257" s="46"/>
      <c r="CO257" s="46"/>
      <c r="CP257" s="46"/>
      <c r="CQ257" s="46"/>
      <c r="CR257" s="3"/>
      <c r="CS257" s="46"/>
      <c r="CT257" s="46"/>
      <c r="CU257" s="3"/>
      <c r="CV257" s="12"/>
      <c r="CW257" s="12"/>
      <c r="CX257" s="12"/>
      <c r="CY257" s="3"/>
      <c r="CZ257" s="12"/>
      <c r="DA257" s="12"/>
      <c r="DB257" s="46"/>
      <c r="DC257" s="12"/>
      <c r="DD257" s="12"/>
      <c r="DE257" s="12" t="s">
        <v>1790</v>
      </c>
      <c r="DF257" s="12"/>
      <c r="DG257" s="12"/>
      <c r="DH257" s="3"/>
      <c r="DI257" s="12"/>
      <c r="DJ257" s="12"/>
      <c r="DK257" s="46"/>
      <c r="DL257" s="46"/>
      <c r="DM257" s="46"/>
      <c r="DN257" s="12" t="s">
        <v>2227</v>
      </c>
      <c r="DO257" s="12">
        <v>0</v>
      </c>
      <c r="DP257" s="12"/>
      <c r="DQ257" s="12"/>
      <c r="DR257" s="17" t="s">
        <v>2157</v>
      </c>
      <c r="DS257" s="5">
        <v>0</v>
      </c>
      <c r="DT257" s="194"/>
      <c r="DV257" s="5">
        <f t="shared" si="12"/>
        <v>0</v>
      </c>
      <c r="DW257" s="5">
        <f t="shared" si="13"/>
        <v>0</v>
      </c>
      <c r="DX257" s="364"/>
    </row>
    <row r="258" spans="1:130" s="133" customFormat="1" ht="30" hidden="1" customHeight="1" x14ac:dyDescent="0.25">
      <c r="A258" s="12">
        <f>IF(C258="","",SUBTOTAL(3,$D$24:D258))</f>
        <v>27</v>
      </c>
      <c r="B258" s="12">
        <f>COUNTIF($E$24:E258,E258)</f>
        <v>26</v>
      </c>
      <c r="C258" s="188" t="s">
        <v>194</v>
      </c>
      <c r="D258" s="12" t="str">
        <f>VLOOKUP(C258,'[1]XET CUOI NAM'!$D$9:$E$332,2,0)</f>
        <v>01013096</v>
      </c>
      <c r="E258" s="12" t="s">
        <v>401</v>
      </c>
      <c r="F258" s="12" t="s">
        <v>380</v>
      </c>
      <c r="G258" s="49"/>
      <c r="H258" s="46"/>
      <c r="I258" s="46"/>
      <c r="J258" s="3"/>
      <c r="K258" s="46"/>
      <c r="L258" s="46"/>
      <c r="M258" s="49"/>
      <c r="N258" s="46"/>
      <c r="O258" s="46"/>
      <c r="P258" s="3"/>
      <c r="Q258" s="46"/>
      <c r="R258" s="46"/>
      <c r="S258" s="49"/>
      <c r="T258" s="46">
        <v>0</v>
      </c>
      <c r="U258" s="46"/>
      <c r="V258" s="46">
        <v>0</v>
      </c>
      <c r="W258" s="3"/>
      <c r="X258" s="46">
        <v>0</v>
      </c>
      <c r="Y258" s="46"/>
      <c r="Z258" s="49"/>
      <c r="AA258" s="46">
        <v>0</v>
      </c>
      <c r="AB258" s="46"/>
      <c r="AC258" s="46">
        <v>0</v>
      </c>
      <c r="AD258" s="3"/>
      <c r="AE258" s="46">
        <v>0</v>
      </c>
      <c r="AF258" s="46"/>
      <c r="AG258" s="49"/>
      <c r="AH258" s="46">
        <v>0</v>
      </c>
      <c r="AI258" s="46"/>
      <c r="AJ258" s="46">
        <v>0</v>
      </c>
      <c r="AK258" s="3"/>
      <c r="AL258" s="46">
        <v>0</v>
      </c>
      <c r="AM258" s="46"/>
      <c r="AN258" s="49"/>
      <c r="AO258" s="46">
        <v>0</v>
      </c>
      <c r="AP258" s="46"/>
      <c r="AQ258" s="46">
        <v>0</v>
      </c>
      <c r="AR258" s="3"/>
      <c r="AS258" s="46">
        <v>0</v>
      </c>
      <c r="AT258" s="46"/>
      <c r="AU258" s="49"/>
      <c r="AV258" s="46">
        <v>0</v>
      </c>
      <c r="AW258" s="46"/>
      <c r="AX258" s="46">
        <v>0</v>
      </c>
      <c r="AY258" s="3"/>
      <c r="AZ258" s="46">
        <v>0</v>
      </c>
      <c r="BA258" s="46"/>
      <c r="BB258" s="41"/>
      <c r="BC258" s="46">
        <v>0</v>
      </c>
      <c r="BD258" s="46"/>
      <c r="BE258" s="3">
        <v>0</v>
      </c>
      <c r="BF258" s="3"/>
      <c r="BG258" s="46"/>
      <c r="BH258" s="3"/>
      <c r="BI258" s="28"/>
      <c r="BJ258" s="46">
        <v>0</v>
      </c>
      <c r="BK258" s="46"/>
      <c r="BL258" s="3">
        <v>0</v>
      </c>
      <c r="BM258" s="3"/>
      <c r="BN258" s="46"/>
      <c r="BO258" s="3"/>
      <c r="BP258" s="28"/>
      <c r="BQ258" s="46">
        <v>0</v>
      </c>
      <c r="BR258" s="46"/>
      <c r="BS258" s="3">
        <v>0</v>
      </c>
      <c r="BT258" s="3"/>
      <c r="BU258" s="46"/>
      <c r="BV258" s="46"/>
      <c r="BW258" s="46"/>
      <c r="BX258" s="3"/>
      <c r="BY258" s="46">
        <v>0</v>
      </c>
      <c r="BZ258" s="46"/>
      <c r="CA258" s="3">
        <v>0</v>
      </c>
      <c r="CB258" s="46"/>
      <c r="CC258" s="46"/>
      <c r="CD258" s="46"/>
      <c r="CE258" s="46"/>
      <c r="CF258" s="3"/>
      <c r="CG258" s="46">
        <v>0</v>
      </c>
      <c r="CH258" s="46"/>
      <c r="CI258" s="3">
        <v>0</v>
      </c>
      <c r="CJ258" s="3"/>
      <c r="CK258" s="46"/>
      <c r="CL258" s="46"/>
      <c r="CM258" s="46"/>
      <c r="CN258" s="46"/>
      <c r="CO258" s="46" t="s">
        <v>371</v>
      </c>
      <c r="CP258" s="46"/>
      <c r="CQ258" s="46"/>
      <c r="CR258" s="3" t="s">
        <v>1349</v>
      </c>
      <c r="CS258" s="46"/>
      <c r="CT258" s="46">
        <v>0</v>
      </c>
      <c r="CU258" s="3"/>
      <c r="CV258" s="12" t="s">
        <v>371</v>
      </c>
      <c r="CW258" s="46" t="s">
        <v>2513</v>
      </c>
      <c r="CX258" s="12" t="s">
        <v>315</v>
      </c>
      <c r="CY258" s="3" t="s">
        <v>1527</v>
      </c>
      <c r="CZ258" s="12"/>
      <c r="DA258" s="12">
        <v>0</v>
      </c>
      <c r="DB258" s="46"/>
      <c r="DC258" s="12">
        <v>0</v>
      </c>
      <c r="DD258" s="12">
        <v>0</v>
      </c>
      <c r="DE258" s="12" t="s">
        <v>371</v>
      </c>
      <c r="DF258" s="46" t="s">
        <v>2513</v>
      </c>
      <c r="DG258" s="12" t="s">
        <v>2226</v>
      </c>
      <c r="DH258" s="3" t="s">
        <v>1726</v>
      </c>
      <c r="DI258" s="12"/>
      <c r="DJ258" s="203" t="s">
        <v>315</v>
      </c>
      <c r="DK258" s="46"/>
      <c r="DL258" s="46"/>
      <c r="DM258" s="46"/>
      <c r="DN258" s="12" t="s">
        <v>2226</v>
      </c>
      <c r="DO258" s="46" t="s">
        <v>2513</v>
      </c>
      <c r="DP258" s="46"/>
      <c r="DQ258" s="12" t="s">
        <v>2227</v>
      </c>
      <c r="DR258" s="17" t="s">
        <v>2158</v>
      </c>
      <c r="DS258" s="5" t="s">
        <v>315</v>
      </c>
      <c r="DT258" s="346"/>
      <c r="DV258" s="5">
        <f t="shared" si="12"/>
        <v>0</v>
      </c>
      <c r="DW258" s="5">
        <f t="shared" si="13"/>
        <v>3</v>
      </c>
      <c r="DX258" s="362"/>
    </row>
    <row r="259" spans="1:130" s="133" customFormat="1" ht="30" hidden="1" customHeight="1" x14ac:dyDescent="0.25">
      <c r="A259" s="354">
        <f>IF(C259="","",SUBTOTAL(3,$D$24:D259))</f>
        <v>27</v>
      </c>
      <c r="B259" s="354">
        <f>COUNTIF($E$24:E259,E259)</f>
        <v>1</v>
      </c>
      <c r="C259" s="383" t="s">
        <v>269</v>
      </c>
      <c r="D259" s="12" t="str">
        <f>VLOOKUP(C259,'[1]XET CUOI NAM'!$D$9:$E$332,2,0)</f>
        <v>01014002</v>
      </c>
      <c r="E259" s="12" t="s">
        <v>404</v>
      </c>
      <c r="F259" s="12" t="s">
        <v>378</v>
      </c>
      <c r="G259" s="49"/>
      <c r="H259" s="46"/>
      <c r="I259" s="46"/>
      <c r="J259" s="3"/>
      <c r="K259" s="46"/>
      <c r="L259" s="46"/>
      <c r="M259" s="49"/>
      <c r="N259" s="46" t="s">
        <v>2513</v>
      </c>
      <c r="O259" s="46"/>
      <c r="P259" s="3"/>
      <c r="Q259" s="46"/>
      <c r="R259" s="46"/>
      <c r="S259" s="49"/>
      <c r="T259" s="46" t="s">
        <v>2513</v>
      </c>
      <c r="U259" s="46"/>
      <c r="V259" s="46" t="s">
        <v>2453</v>
      </c>
      <c r="W259" s="3"/>
      <c r="X259" s="307" t="s">
        <v>2514</v>
      </c>
      <c r="Y259" s="46"/>
      <c r="Z259" s="49"/>
      <c r="AA259" s="46" t="s">
        <v>2513</v>
      </c>
      <c r="AB259" s="46"/>
      <c r="AC259" s="46" t="s">
        <v>2454</v>
      </c>
      <c r="AD259" s="3"/>
      <c r="AE259" s="46">
        <v>0</v>
      </c>
      <c r="AF259" s="46"/>
      <c r="AG259" s="49"/>
      <c r="AH259" s="46" t="s">
        <v>2513</v>
      </c>
      <c r="AI259" s="46"/>
      <c r="AJ259" s="46" t="s">
        <v>2455</v>
      </c>
      <c r="AK259" s="3"/>
      <c r="AL259" s="46" t="s">
        <v>2514</v>
      </c>
      <c r="AM259" s="46"/>
      <c r="AN259" s="49"/>
      <c r="AO259" s="46" t="s">
        <v>2513</v>
      </c>
      <c r="AP259" s="46"/>
      <c r="AQ259" s="46" t="s">
        <v>2456</v>
      </c>
      <c r="AR259" s="3"/>
      <c r="AS259" s="46">
        <v>0</v>
      </c>
      <c r="AT259" s="46"/>
      <c r="AU259" s="49"/>
      <c r="AV259" s="46" t="s">
        <v>2513</v>
      </c>
      <c r="AW259" s="46"/>
      <c r="AX259" s="46" t="s">
        <v>2457</v>
      </c>
      <c r="AY259" s="3"/>
      <c r="AZ259" s="46" t="s">
        <v>2514</v>
      </c>
      <c r="BA259" s="46"/>
      <c r="BB259" s="41"/>
      <c r="BC259" s="46" t="s">
        <v>2513</v>
      </c>
      <c r="BD259" s="46" t="s">
        <v>346</v>
      </c>
      <c r="BE259" s="3" t="s">
        <v>720</v>
      </c>
      <c r="BF259" s="3"/>
      <c r="BG259" s="46"/>
      <c r="BH259" s="3"/>
      <c r="BI259" s="56"/>
      <c r="BJ259" s="46" t="s">
        <v>2513</v>
      </c>
      <c r="BK259" s="46" t="s">
        <v>346</v>
      </c>
      <c r="BL259" s="3" t="s">
        <v>842</v>
      </c>
      <c r="BM259" s="3"/>
      <c r="BN259" s="46" t="s">
        <v>2514</v>
      </c>
      <c r="BO259" s="3"/>
      <c r="BP259" s="33"/>
      <c r="BQ259" s="46">
        <v>0</v>
      </c>
      <c r="BR259" s="46" t="s">
        <v>315</v>
      </c>
      <c r="BS259" s="3" t="s">
        <v>925</v>
      </c>
      <c r="BT259" s="3"/>
      <c r="BU259" s="46"/>
      <c r="BV259" s="46"/>
      <c r="BW259" s="46"/>
      <c r="BX259" s="15"/>
      <c r="BY259" s="46" t="s">
        <v>2513</v>
      </c>
      <c r="BZ259" s="46" t="s">
        <v>315</v>
      </c>
      <c r="CA259" s="3" t="s">
        <v>1049</v>
      </c>
      <c r="CB259" s="46"/>
      <c r="CC259" s="46"/>
      <c r="CD259" s="46"/>
      <c r="CE259" s="46"/>
      <c r="CF259" s="15"/>
      <c r="CG259" s="46" t="s">
        <v>2513</v>
      </c>
      <c r="CH259" s="46" t="s">
        <v>315</v>
      </c>
      <c r="CI259" s="3" t="s">
        <v>1192</v>
      </c>
      <c r="CJ259" s="3"/>
      <c r="CK259" s="46" t="s">
        <v>315</v>
      </c>
      <c r="CL259" s="46"/>
      <c r="CM259" s="46"/>
      <c r="CN259" s="46"/>
      <c r="CO259" s="46" t="s">
        <v>371</v>
      </c>
      <c r="CP259" s="46"/>
      <c r="CQ259" s="46" t="s">
        <v>315</v>
      </c>
      <c r="CR259" s="3" t="s">
        <v>1350</v>
      </c>
      <c r="CS259" s="46"/>
      <c r="CT259" s="46">
        <v>0</v>
      </c>
      <c r="CU259" s="3"/>
      <c r="CV259" s="12" t="s">
        <v>371</v>
      </c>
      <c r="CW259" s="12">
        <v>0</v>
      </c>
      <c r="CX259" s="12" t="s">
        <v>315</v>
      </c>
      <c r="CY259" s="3" t="s">
        <v>1528</v>
      </c>
      <c r="CZ259" s="12"/>
      <c r="DA259" s="12" t="s">
        <v>346</v>
      </c>
      <c r="DB259" s="46"/>
      <c r="DC259" s="12"/>
      <c r="DD259" s="12"/>
      <c r="DE259" s="12" t="s">
        <v>371</v>
      </c>
      <c r="DF259" s="12"/>
      <c r="DG259" s="12" t="s">
        <v>2227</v>
      </c>
      <c r="DH259" s="3" t="s">
        <v>1727</v>
      </c>
      <c r="DI259" s="12"/>
      <c r="DJ259" s="203"/>
      <c r="DK259" s="46"/>
      <c r="DL259" s="46"/>
      <c r="DM259" s="46"/>
      <c r="DN259" s="12" t="s">
        <v>2226</v>
      </c>
      <c r="DO259" s="46" t="s">
        <v>2513</v>
      </c>
      <c r="DP259" s="46" t="s">
        <v>315</v>
      </c>
      <c r="DQ259" s="12" t="s">
        <v>2226</v>
      </c>
      <c r="DR259" s="17" t="s">
        <v>2159</v>
      </c>
      <c r="DS259" s="5">
        <v>0</v>
      </c>
      <c r="DT259" s="313"/>
      <c r="DV259" s="5">
        <f t="shared" si="12"/>
        <v>4</v>
      </c>
      <c r="DW259" s="5">
        <f t="shared" si="13"/>
        <v>11</v>
      </c>
      <c r="DX259" s="362"/>
      <c r="DZ259" s="371" t="s">
        <v>2556</v>
      </c>
    </row>
    <row r="260" spans="1:130" s="9" customFormat="1" ht="37.5" customHeight="1" x14ac:dyDescent="0.25">
      <c r="A260" s="337">
        <f>IF(C260="","",SUBTOTAL(3,$D$24:D260))</f>
        <v>28</v>
      </c>
      <c r="B260" s="337">
        <f>COUNTIF($E$24:E260,E260)</f>
        <v>2</v>
      </c>
      <c r="C260" s="341" t="s">
        <v>270</v>
      </c>
      <c r="D260" s="12" t="str">
        <f>VLOOKUP(C260,'[1]XET CUOI NAM'!$D$9:$E$332,2,0)</f>
        <v>01014004</v>
      </c>
      <c r="E260" s="12" t="s">
        <v>404</v>
      </c>
      <c r="F260" s="12" t="s">
        <v>378</v>
      </c>
      <c r="G260" s="49"/>
      <c r="H260" s="46" t="s">
        <v>2513</v>
      </c>
      <c r="I260" s="46"/>
      <c r="J260" s="3"/>
      <c r="K260" s="46"/>
      <c r="L260" s="46"/>
      <c r="M260" s="49"/>
      <c r="N260" s="46" t="s">
        <v>2513</v>
      </c>
      <c r="O260" s="46"/>
      <c r="P260" s="3"/>
      <c r="Q260" s="46" t="s">
        <v>2514</v>
      </c>
      <c r="R260" s="46"/>
      <c r="S260" s="49"/>
      <c r="T260" s="46" t="s">
        <v>2513</v>
      </c>
      <c r="U260" s="46"/>
      <c r="V260" s="46" t="s">
        <v>2458</v>
      </c>
      <c r="W260" s="3"/>
      <c r="X260" s="307" t="s">
        <v>2514</v>
      </c>
      <c r="Y260" s="46"/>
      <c r="Z260" s="49"/>
      <c r="AA260" s="46" t="s">
        <v>2513</v>
      </c>
      <c r="AB260" s="46"/>
      <c r="AC260" s="46" t="s">
        <v>2459</v>
      </c>
      <c r="AD260" s="3"/>
      <c r="AE260" s="46">
        <v>0</v>
      </c>
      <c r="AF260" s="46"/>
      <c r="AG260" s="49"/>
      <c r="AH260" s="46" t="s">
        <v>2513</v>
      </c>
      <c r="AI260" s="46"/>
      <c r="AJ260" s="46" t="s">
        <v>2460</v>
      </c>
      <c r="AK260" s="3"/>
      <c r="AL260" s="46" t="s">
        <v>2514</v>
      </c>
      <c r="AM260" s="46"/>
      <c r="AN260" s="49"/>
      <c r="AO260" s="46" t="s">
        <v>2513</v>
      </c>
      <c r="AP260" s="46"/>
      <c r="AQ260" s="46" t="s">
        <v>2461</v>
      </c>
      <c r="AR260" s="3"/>
      <c r="AS260" s="46">
        <v>0</v>
      </c>
      <c r="AT260" s="46"/>
      <c r="AU260" s="49"/>
      <c r="AV260" s="46">
        <v>0</v>
      </c>
      <c r="AW260" s="46"/>
      <c r="AX260" s="46" t="s">
        <v>2462</v>
      </c>
      <c r="AY260" s="3"/>
      <c r="AZ260" s="46">
        <v>0</v>
      </c>
      <c r="BA260" s="46"/>
      <c r="BB260" s="41"/>
      <c r="BC260" s="46">
        <v>0</v>
      </c>
      <c r="BD260" s="46"/>
      <c r="BE260" s="3" t="s">
        <v>721</v>
      </c>
      <c r="BF260" s="3"/>
      <c r="BG260" s="46"/>
      <c r="BH260" s="3"/>
      <c r="BI260" s="56"/>
      <c r="BJ260" s="46">
        <v>0</v>
      </c>
      <c r="BK260" s="46"/>
      <c r="BL260" s="3" t="s">
        <v>843</v>
      </c>
      <c r="BM260" s="3"/>
      <c r="BN260" s="46"/>
      <c r="BO260" s="3"/>
      <c r="BP260" s="33"/>
      <c r="BQ260" s="46">
        <v>0</v>
      </c>
      <c r="BR260" s="46"/>
      <c r="BS260" s="3">
        <v>0</v>
      </c>
      <c r="BT260" s="3"/>
      <c r="BU260" s="46"/>
      <c r="BV260" s="46"/>
      <c r="BW260" s="46"/>
      <c r="BX260" s="3"/>
      <c r="BY260" s="46">
        <v>0</v>
      </c>
      <c r="BZ260" s="46">
        <v>0</v>
      </c>
      <c r="CA260" s="3" t="s">
        <v>1050</v>
      </c>
      <c r="CB260" s="46"/>
      <c r="CC260" s="46"/>
      <c r="CD260" s="46"/>
      <c r="CE260" s="46"/>
      <c r="CF260" s="3"/>
      <c r="CG260" s="46" t="s">
        <v>2513</v>
      </c>
      <c r="CH260" s="46" t="s">
        <v>315</v>
      </c>
      <c r="CI260" s="3" t="s">
        <v>1193</v>
      </c>
      <c r="CJ260" s="3"/>
      <c r="CK260" s="46"/>
      <c r="CL260" s="46"/>
      <c r="CM260" s="46"/>
      <c r="CN260" s="46"/>
      <c r="CO260" s="46" t="s">
        <v>371</v>
      </c>
      <c r="CP260" s="46" t="s">
        <v>2513</v>
      </c>
      <c r="CQ260" s="46" t="s">
        <v>315</v>
      </c>
      <c r="CR260" s="3" t="s">
        <v>1351</v>
      </c>
      <c r="CS260" s="46"/>
      <c r="CT260" s="46" t="s">
        <v>315</v>
      </c>
      <c r="CU260" s="3"/>
      <c r="CV260" s="12" t="s">
        <v>371</v>
      </c>
      <c r="CW260" s="12">
        <v>0</v>
      </c>
      <c r="CX260" s="12" t="s">
        <v>315</v>
      </c>
      <c r="CY260" s="3" t="s">
        <v>1529</v>
      </c>
      <c r="CZ260" s="12"/>
      <c r="DA260" s="12">
        <v>0</v>
      </c>
      <c r="DB260" s="46"/>
      <c r="DC260" s="12">
        <v>0</v>
      </c>
      <c r="DD260" s="12">
        <v>0</v>
      </c>
      <c r="DE260" s="12" t="s">
        <v>371</v>
      </c>
      <c r="DF260" s="12"/>
      <c r="DG260" s="12" t="s">
        <v>2227</v>
      </c>
      <c r="DH260" s="3" t="s">
        <v>1728</v>
      </c>
      <c r="DI260" s="12"/>
      <c r="DJ260" s="203" t="s">
        <v>315</v>
      </c>
      <c r="DK260" s="46"/>
      <c r="DL260" s="46"/>
      <c r="DM260" s="46"/>
      <c r="DN260" s="12" t="s">
        <v>2227</v>
      </c>
      <c r="DO260" s="12">
        <v>0</v>
      </c>
      <c r="DP260" s="12"/>
      <c r="DQ260" s="12"/>
      <c r="DR260" s="17" t="s">
        <v>2160</v>
      </c>
      <c r="DS260" s="5">
        <v>0</v>
      </c>
      <c r="DT260" s="5"/>
      <c r="DV260" s="5">
        <f t="shared" si="12"/>
        <v>3</v>
      </c>
      <c r="DW260" s="5">
        <f t="shared" si="13"/>
        <v>8</v>
      </c>
      <c r="DX260" s="362" t="s">
        <v>315</v>
      </c>
      <c r="DZ260" s="377" t="s">
        <v>2551</v>
      </c>
    </row>
    <row r="261" spans="1:130" s="133" customFormat="1" ht="42.75" customHeight="1" x14ac:dyDescent="0.25">
      <c r="A261" s="337">
        <f>ROW()-23</f>
        <v>238</v>
      </c>
      <c r="B261" s="337">
        <f>COUNTIF($E$24:E261,E261)</f>
        <v>3</v>
      </c>
      <c r="C261" s="341" t="s">
        <v>271</v>
      </c>
      <c r="D261" s="12" t="str">
        <f>VLOOKUP(C261,'[1]XET CUOI NAM'!$D$9:$E$332,2,0)</f>
        <v>01023003</v>
      </c>
      <c r="E261" s="12" t="s">
        <v>404</v>
      </c>
      <c r="F261" s="12" t="s">
        <v>378</v>
      </c>
      <c r="G261" s="49"/>
      <c r="H261" s="46"/>
      <c r="I261" s="46"/>
      <c r="J261" s="3"/>
      <c r="K261" s="46"/>
      <c r="L261" s="46"/>
      <c r="M261" s="49"/>
      <c r="N261" s="46" t="s">
        <v>2513</v>
      </c>
      <c r="O261" s="46"/>
      <c r="P261" s="3"/>
      <c r="Q261" s="46"/>
      <c r="R261" s="46"/>
      <c r="S261" s="49"/>
      <c r="T261" s="46" t="s">
        <v>2513</v>
      </c>
      <c r="U261" s="46"/>
      <c r="V261" s="46" t="s">
        <v>2463</v>
      </c>
      <c r="W261" s="3"/>
      <c r="X261" s="307" t="s">
        <v>2514</v>
      </c>
      <c r="Y261" s="46"/>
      <c r="Z261" s="49"/>
      <c r="AA261" s="46" t="s">
        <v>2513</v>
      </c>
      <c r="AB261" s="46"/>
      <c r="AC261" s="46" t="s">
        <v>2464</v>
      </c>
      <c r="AD261" s="3"/>
      <c r="AE261" s="46">
        <v>0</v>
      </c>
      <c r="AF261" s="46"/>
      <c r="AG261" s="49"/>
      <c r="AH261" s="46" t="s">
        <v>2513</v>
      </c>
      <c r="AI261" s="46"/>
      <c r="AJ261" s="46" t="s">
        <v>2255</v>
      </c>
      <c r="AK261" s="3"/>
      <c r="AL261" s="46">
        <v>0</v>
      </c>
      <c r="AM261" s="46"/>
      <c r="AN261" s="49"/>
      <c r="AO261" s="46" t="s">
        <v>2513</v>
      </c>
      <c r="AP261" s="46"/>
      <c r="AQ261" s="46" t="s">
        <v>2465</v>
      </c>
      <c r="AR261" s="3"/>
      <c r="AS261" s="46">
        <v>0</v>
      </c>
      <c r="AT261" s="46"/>
      <c r="AU261" s="49"/>
      <c r="AV261" s="46" t="s">
        <v>2513</v>
      </c>
      <c r="AW261" s="46"/>
      <c r="AX261" s="46" t="s">
        <v>2466</v>
      </c>
      <c r="AY261" s="3"/>
      <c r="AZ261" s="46" t="s">
        <v>2514</v>
      </c>
      <c r="BA261" s="46"/>
      <c r="BB261" s="41"/>
      <c r="BC261" s="46" t="s">
        <v>2513</v>
      </c>
      <c r="BD261" s="46" t="s">
        <v>346</v>
      </c>
      <c r="BE261" s="3" t="s">
        <v>722</v>
      </c>
      <c r="BF261" s="3" t="s">
        <v>346</v>
      </c>
      <c r="BG261" s="46"/>
      <c r="BH261" s="3"/>
      <c r="BI261" s="56"/>
      <c r="BJ261" s="46">
        <v>0</v>
      </c>
      <c r="BK261" s="46"/>
      <c r="BL261" s="3" t="s">
        <v>844</v>
      </c>
      <c r="BM261" s="3"/>
      <c r="BN261" s="46"/>
      <c r="BO261" s="3"/>
      <c r="BP261" s="33"/>
      <c r="BQ261" s="46">
        <v>0</v>
      </c>
      <c r="BR261" s="46"/>
      <c r="BS261" s="3">
        <v>0</v>
      </c>
      <c r="BT261" s="3"/>
      <c r="BU261" s="46"/>
      <c r="BV261" s="46"/>
      <c r="BW261" s="46"/>
      <c r="BX261" s="72"/>
      <c r="BY261" s="46">
        <v>0</v>
      </c>
      <c r="BZ261" s="46">
        <v>0</v>
      </c>
      <c r="CA261" s="3" t="s">
        <v>1051</v>
      </c>
      <c r="CB261" s="46"/>
      <c r="CC261" s="46"/>
      <c r="CD261" s="46"/>
      <c r="CE261" s="46"/>
      <c r="CF261" s="72"/>
      <c r="CG261" s="46" t="s">
        <v>2513</v>
      </c>
      <c r="CH261" s="46" t="s">
        <v>315</v>
      </c>
      <c r="CI261" s="3" t="s">
        <v>1194</v>
      </c>
      <c r="CJ261" s="3"/>
      <c r="CK261" s="46"/>
      <c r="CL261" s="46"/>
      <c r="CM261" s="46"/>
      <c r="CN261" s="46"/>
      <c r="CO261" s="46" t="s">
        <v>371</v>
      </c>
      <c r="CP261" s="46" t="s">
        <v>2513</v>
      </c>
      <c r="CQ261" s="46" t="s">
        <v>315</v>
      </c>
      <c r="CR261" s="3" t="s">
        <v>1352</v>
      </c>
      <c r="CS261" s="46"/>
      <c r="CT261" s="46" t="s">
        <v>315</v>
      </c>
      <c r="CU261" s="3"/>
      <c r="CV261" s="12" t="s">
        <v>371</v>
      </c>
      <c r="CW261" s="12">
        <v>0</v>
      </c>
      <c r="CX261" s="12"/>
      <c r="CY261" s="3"/>
      <c r="CZ261" s="12"/>
      <c r="DA261" s="12">
        <v>0</v>
      </c>
      <c r="DB261" s="46"/>
      <c r="DC261" s="12">
        <v>0</v>
      </c>
      <c r="DD261" s="12">
        <v>0</v>
      </c>
      <c r="DE261" s="12" t="s">
        <v>371</v>
      </c>
      <c r="DF261" s="12"/>
      <c r="DG261" s="12" t="s">
        <v>2227</v>
      </c>
      <c r="DH261" s="3" t="s">
        <v>1729</v>
      </c>
      <c r="DI261" s="12"/>
      <c r="DJ261" s="12"/>
      <c r="DK261" s="46"/>
      <c r="DL261" s="46"/>
      <c r="DM261" s="46"/>
      <c r="DN261" s="12" t="s">
        <v>2227</v>
      </c>
      <c r="DO261" s="12">
        <v>0</v>
      </c>
      <c r="DP261" s="12"/>
      <c r="DQ261" s="12">
        <v>0</v>
      </c>
      <c r="DR261" s="5"/>
      <c r="DS261" s="5">
        <v>0</v>
      </c>
      <c r="DT261" s="346"/>
      <c r="DV261" s="5">
        <f t="shared" si="12"/>
        <v>2</v>
      </c>
      <c r="DW261" s="5">
        <f t="shared" si="13"/>
        <v>9</v>
      </c>
      <c r="DX261" s="362" t="s">
        <v>315</v>
      </c>
      <c r="DZ261" s="377" t="s">
        <v>2520</v>
      </c>
    </row>
    <row r="262" spans="1:130" s="133" customFormat="1" ht="30" hidden="1" customHeight="1" x14ac:dyDescent="0.25">
      <c r="A262" s="12">
        <f>IF(C262="","",SUBTOTAL(3,$D$24:D262))</f>
        <v>29</v>
      </c>
      <c r="B262" s="12">
        <f>COUNTIF($E$24:E262,E262)</f>
        <v>4</v>
      </c>
      <c r="C262" s="322" t="s">
        <v>274</v>
      </c>
      <c r="D262" s="12" t="str">
        <f>VLOOKUP(C262,'[1]XET CUOI NAM'!$D$9:$E$332,2,0)</f>
        <v>01014038</v>
      </c>
      <c r="E262" s="12" t="s">
        <v>404</v>
      </c>
      <c r="F262" s="12" t="s">
        <v>378</v>
      </c>
      <c r="G262" s="49"/>
      <c r="H262" s="46"/>
      <c r="I262" s="46"/>
      <c r="J262" s="3"/>
      <c r="K262" s="46"/>
      <c r="L262" s="46"/>
      <c r="M262" s="49"/>
      <c r="N262" s="46"/>
      <c r="O262" s="46"/>
      <c r="P262" s="3"/>
      <c r="Q262" s="46"/>
      <c r="R262" s="46"/>
      <c r="S262" s="49"/>
      <c r="T262" s="46">
        <v>0</v>
      </c>
      <c r="U262" s="46"/>
      <c r="V262" s="46">
        <v>0</v>
      </c>
      <c r="W262" s="3"/>
      <c r="X262" s="46">
        <v>0</v>
      </c>
      <c r="Y262" s="46"/>
      <c r="Z262" s="49"/>
      <c r="AA262" s="46">
        <v>0</v>
      </c>
      <c r="AB262" s="46"/>
      <c r="AC262" s="46">
        <v>0</v>
      </c>
      <c r="AD262" s="3"/>
      <c r="AE262" s="46">
        <v>0</v>
      </c>
      <c r="AF262" s="46"/>
      <c r="AG262" s="49"/>
      <c r="AH262" s="46">
        <v>0</v>
      </c>
      <c r="AI262" s="46"/>
      <c r="AJ262" s="46">
        <v>0</v>
      </c>
      <c r="AK262" s="3"/>
      <c r="AL262" s="46">
        <v>0</v>
      </c>
      <c r="AM262" s="46"/>
      <c r="AN262" s="49"/>
      <c r="AO262" s="46">
        <v>0</v>
      </c>
      <c r="AP262" s="46"/>
      <c r="AQ262" s="46">
        <v>0</v>
      </c>
      <c r="AR262" s="3"/>
      <c r="AS262" s="46">
        <v>0</v>
      </c>
      <c r="AT262" s="46"/>
      <c r="AU262" s="49"/>
      <c r="AV262" s="46">
        <v>0</v>
      </c>
      <c r="AW262" s="46"/>
      <c r="AX262" s="46">
        <v>0</v>
      </c>
      <c r="AY262" s="3"/>
      <c r="AZ262" s="46">
        <v>0</v>
      </c>
      <c r="BA262" s="46"/>
      <c r="BB262" s="41"/>
      <c r="BC262" s="46">
        <v>0</v>
      </c>
      <c r="BD262" s="46"/>
      <c r="BE262" s="3">
        <v>0</v>
      </c>
      <c r="BF262" s="3"/>
      <c r="BG262" s="46"/>
      <c r="BH262" s="3"/>
      <c r="BI262" s="56"/>
      <c r="BJ262" s="46">
        <v>0</v>
      </c>
      <c r="BK262" s="46"/>
      <c r="BL262" s="3">
        <v>0</v>
      </c>
      <c r="BM262" s="3"/>
      <c r="BN262" s="46"/>
      <c r="BO262" s="3"/>
      <c r="BP262" s="33"/>
      <c r="BQ262" s="46">
        <v>0</v>
      </c>
      <c r="BR262" s="46"/>
      <c r="BS262" s="3">
        <v>0</v>
      </c>
      <c r="BT262" s="3"/>
      <c r="BU262" s="46"/>
      <c r="BV262" s="46"/>
      <c r="BW262" s="46"/>
      <c r="BX262" s="79"/>
      <c r="BY262" s="46">
        <v>0</v>
      </c>
      <c r="BZ262" s="46" t="s">
        <v>315</v>
      </c>
      <c r="CA262" s="3" t="s">
        <v>1052</v>
      </c>
      <c r="CB262" s="46"/>
      <c r="CC262" s="46"/>
      <c r="CD262" s="46"/>
      <c r="CE262" s="46"/>
      <c r="CF262" s="79"/>
      <c r="CG262" s="46">
        <v>0</v>
      </c>
      <c r="CH262" s="46">
        <v>0</v>
      </c>
      <c r="CI262" s="3" t="s">
        <v>1195</v>
      </c>
      <c r="CJ262" s="3"/>
      <c r="CK262" s="46"/>
      <c r="CL262" s="46"/>
      <c r="CM262" s="46"/>
      <c r="CN262" s="46"/>
      <c r="CO262" s="46" t="s">
        <v>371</v>
      </c>
      <c r="CP262" s="46" t="s">
        <v>2513</v>
      </c>
      <c r="CQ262" s="46" t="s">
        <v>315</v>
      </c>
      <c r="CR262" s="3" t="s">
        <v>1353</v>
      </c>
      <c r="CS262" s="46"/>
      <c r="CT262" s="46">
        <v>0</v>
      </c>
      <c r="CU262" s="3"/>
      <c r="CV262" s="12" t="s">
        <v>371</v>
      </c>
      <c r="CW262" s="46" t="s">
        <v>2513</v>
      </c>
      <c r="CX262" s="12" t="s">
        <v>315</v>
      </c>
      <c r="CY262" s="3" t="s">
        <v>1530</v>
      </c>
      <c r="CZ262" s="12"/>
      <c r="DA262" s="12" t="s">
        <v>346</v>
      </c>
      <c r="DB262" s="46"/>
      <c r="DC262" s="12"/>
      <c r="DD262" s="12"/>
      <c r="DE262" s="12" t="s">
        <v>371</v>
      </c>
      <c r="DF262" s="46" t="s">
        <v>2513</v>
      </c>
      <c r="DG262" s="12" t="s">
        <v>2227</v>
      </c>
      <c r="DH262" s="3" t="s">
        <v>1730</v>
      </c>
      <c r="DI262" s="12" t="s">
        <v>315</v>
      </c>
      <c r="DJ262" s="203"/>
      <c r="DK262" s="46"/>
      <c r="DL262" s="46"/>
      <c r="DM262" s="46"/>
      <c r="DN262" s="12" t="s">
        <v>2226</v>
      </c>
      <c r="DO262" s="46" t="s">
        <v>2513</v>
      </c>
      <c r="DP262" s="46"/>
      <c r="DQ262" s="12" t="s">
        <v>2226</v>
      </c>
      <c r="DR262" s="17" t="s">
        <v>2161</v>
      </c>
      <c r="DS262" s="5"/>
      <c r="DT262" s="313"/>
      <c r="DV262" s="5">
        <f t="shared" si="12"/>
        <v>0</v>
      </c>
      <c r="DW262" s="5">
        <f t="shared" si="13"/>
        <v>4</v>
      </c>
      <c r="DX262" s="362"/>
    </row>
    <row r="263" spans="1:130" s="133" customFormat="1" ht="38.25" customHeight="1" x14ac:dyDescent="0.25">
      <c r="A263" s="337">
        <f>ROW()-23</f>
        <v>240</v>
      </c>
      <c r="B263" s="337">
        <f>COUNTIF($E$24:E263,E263)</f>
        <v>5</v>
      </c>
      <c r="C263" s="341" t="s">
        <v>275</v>
      </c>
      <c r="D263" s="12" t="str">
        <f>VLOOKUP(C263,'[1]XET CUOI NAM'!$D$9:$E$332,2,0)</f>
        <v>01014005</v>
      </c>
      <c r="E263" s="12" t="s">
        <v>404</v>
      </c>
      <c r="F263" s="12" t="s">
        <v>378</v>
      </c>
      <c r="G263" s="49"/>
      <c r="H263" s="46" t="s">
        <v>2513</v>
      </c>
      <c r="I263" s="46"/>
      <c r="J263" s="3"/>
      <c r="K263" s="46"/>
      <c r="L263" s="46"/>
      <c r="M263" s="49"/>
      <c r="N263" s="46" t="s">
        <v>2513</v>
      </c>
      <c r="O263" s="46"/>
      <c r="P263" s="3"/>
      <c r="Q263" s="46" t="s">
        <v>2514</v>
      </c>
      <c r="R263" s="46"/>
      <c r="S263" s="49"/>
      <c r="T263" s="46" t="s">
        <v>2513</v>
      </c>
      <c r="U263" s="46"/>
      <c r="V263" s="46" t="s">
        <v>2467</v>
      </c>
      <c r="W263" s="3"/>
      <c r="X263" s="307" t="s">
        <v>2514</v>
      </c>
      <c r="Y263" s="46"/>
      <c r="Z263" s="49"/>
      <c r="AA263" s="46" t="s">
        <v>2513</v>
      </c>
      <c r="AB263" s="46"/>
      <c r="AC263" s="46" t="s">
        <v>2468</v>
      </c>
      <c r="AD263" s="3"/>
      <c r="AE263" s="46">
        <v>0</v>
      </c>
      <c r="AF263" s="46"/>
      <c r="AG263" s="49"/>
      <c r="AH263" s="46" t="s">
        <v>2513</v>
      </c>
      <c r="AI263" s="46"/>
      <c r="AJ263" s="46" t="s">
        <v>2469</v>
      </c>
      <c r="AK263" s="3"/>
      <c r="AL263" s="46" t="s">
        <v>2514</v>
      </c>
      <c r="AM263" s="46"/>
      <c r="AN263" s="49"/>
      <c r="AO263" s="46">
        <v>0</v>
      </c>
      <c r="AP263" s="46"/>
      <c r="AQ263" s="46" t="s">
        <v>2470</v>
      </c>
      <c r="AR263" s="3"/>
      <c r="AS263" s="46">
        <v>0</v>
      </c>
      <c r="AT263" s="46"/>
      <c r="AU263" s="49"/>
      <c r="AV263" s="46">
        <v>0</v>
      </c>
      <c r="AW263" s="46"/>
      <c r="AX263" s="46">
        <v>0</v>
      </c>
      <c r="AY263" s="3"/>
      <c r="AZ263" s="46">
        <v>0</v>
      </c>
      <c r="BA263" s="46"/>
      <c r="BB263" s="41"/>
      <c r="BC263" s="46">
        <v>0</v>
      </c>
      <c r="BD263" s="46"/>
      <c r="BE263" s="3" t="s">
        <v>723</v>
      </c>
      <c r="BF263" s="3"/>
      <c r="BG263" s="46"/>
      <c r="BH263" s="3"/>
      <c r="BI263" s="56"/>
      <c r="BJ263" s="46">
        <v>0</v>
      </c>
      <c r="BK263" s="46"/>
      <c r="BL263" s="3">
        <v>0</v>
      </c>
      <c r="BM263" s="3"/>
      <c r="BN263" s="46"/>
      <c r="BO263" s="3"/>
      <c r="BP263" s="33"/>
      <c r="BQ263" s="46">
        <v>0</v>
      </c>
      <c r="BR263" s="46"/>
      <c r="BS263" s="3">
        <v>0</v>
      </c>
      <c r="BT263" s="3"/>
      <c r="BU263" s="46"/>
      <c r="BV263" s="46"/>
      <c r="BW263" s="46"/>
      <c r="BX263" s="3"/>
      <c r="BY263" s="46">
        <v>0</v>
      </c>
      <c r="BZ263" s="46"/>
      <c r="CA263" s="3">
        <v>0</v>
      </c>
      <c r="CB263" s="46"/>
      <c r="CC263" s="46"/>
      <c r="CD263" s="46"/>
      <c r="CE263" s="46"/>
      <c r="CF263" s="3"/>
      <c r="CG263" s="46">
        <v>0</v>
      </c>
      <c r="CH263" s="46"/>
      <c r="CI263" s="3">
        <v>0</v>
      </c>
      <c r="CJ263" s="3"/>
      <c r="CK263" s="46"/>
      <c r="CL263" s="46"/>
      <c r="CM263" s="46"/>
      <c r="CN263" s="46"/>
      <c r="CO263" s="46" t="s">
        <v>371</v>
      </c>
      <c r="CP263" s="46"/>
      <c r="CQ263" s="46"/>
      <c r="CR263" s="3">
        <v>0</v>
      </c>
      <c r="CS263" s="46"/>
      <c r="CT263" s="46">
        <v>0</v>
      </c>
      <c r="CU263" s="3"/>
      <c r="CV263" s="12" t="s">
        <v>431</v>
      </c>
      <c r="CW263" s="12">
        <v>0</v>
      </c>
      <c r="CX263" s="12"/>
      <c r="CY263" s="3"/>
      <c r="CZ263" s="12">
        <v>0</v>
      </c>
      <c r="DA263" s="12">
        <v>0</v>
      </c>
      <c r="DB263" s="46"/>
      <c r="DC263" s="12">
        <v>0</v>
      </c>
      <c r="DD263" s="12" t="s">
        <v>315</v>
      </c>
      <c r="DE263" s="12" t="s">
        <v>431</v>
      </c>
      <c r="DF263" s="12"/>
      <c r="DG263" s="12"/>
      <c r="DH263" s="3"/>
      <c r="DI263" s="12"/>
      <c r="DJ263" s="12"/>
      <c r="DK263" s="46"/>
      <c r="DL263" s="46"/>
      <c r="DM263" s="46"/>
      <c r="DN263" s="12" t="s">
        <v>2227</v>
      </c>
      <c r="DO263" s="12">
        <v>0</v>
      </c>
      <c r="DP263" s="12"/>
      <c r="DQ263" s="12">
        <v>0</v>
      </c>
      <c r="DR263" s="5"/>
      <c r="DS263" s="5">
        <v>0</v>
      </c>
      <c r="DT263" s="346"/>
      <c r="DV263" s="5">
        <f t="shared" si="12"/>
        <v>3</v>
      </c>
      <c r="DW263" s="5">
        <f t="shared" si="13"/>
        <v>5</v>
      </c>
      <c r="DX263" s="362" t="s">
        <v>315</v>
      </c>
      <c r="DZ263" s="377" t="s">
        <v>2550</v>
      </c>
    </row>
    <row r="264" spans="1:130" s="16" customFormat="1" ht="30" hidden="1" customHeight="1" x14ac:dyDescent="0.25">
      <c r="A264" s="12">
        <f>IF(C264="","",SUBTOTAL(3,$D$24:D264))</f>
        <v>30</v>
      </c>
      <c r="B264" s="12">
        <f>COUNTIF($E$24:E264,E264)</f>
        <v>6</v>
      </c>
      <c r="C264" s="322" t="s">
        <v>276</v>
      </c>
      <c r="D264" s="12" t="str">
        <f>VLOOKUP(C264,'[1]XET CUOI NAM'!$D$9:$E$332,2,0)</f>
        <v>01014046</v>
      </c>
      <c r="E264" s="12" t="s">
        <v>404</v>
      </c>
      <c r="F264" s="12" t="s">
        <v>378</v>
      </c>
      <c r="G264" s="49"/>
      <c r="H264" s="46"/>
      <c r="I264" s="46"/>
      <c r="J264" s="3"/>
      <c r="K264" s="46"/>
      <c r="L264" s="46"/>
      <c r="M264" s="49"/>
      <c r="N264" s="46"/>
      <c r="O264" s="46"/>
      <c r="P264" s="3"/>
      <c r="Q264" s="46"/>
      <c r="R264" s="46"/>
      <c r="S264" s="49"/>
      <c r="T264" s="46">
        <v>0</v>
      </c>
      <c r="U264" s="46"/>
      <c r="V264" s="46">
        <v>0</v>
      </c>
      <c r="W264" s="3"/>
      <c r="X264" s="46">
        <v>0</v>
      </c>
      <c r="Y264" s="46"/>
      <c r="Z264" s="49"/>
      <c r="AA264" s="46">
        <v>0</v>
      </c>
      <c r="AB264" s="46"/>
      <c r="AC264" s="46">
        <v>0</v>
      </c>
      <c r="AD264" s="3"/>
      <c r="AE264" s="46">
        <v>0</v>
      </c>
      <c r="AF264" s="46"/>
      <c r="AG264" s="49"/>
      <c r="AH264" s="46">
        <v>0</v>
      </c>
      <c r="AI264" s="46"/>
      <c r="AJ264" s="46">
        <v>0</v>
      </c>
      <c r="AK264" s="3"/>
      <c r="AL264" s="46"/>
      <c r="AM264" s="46"/>
      <c r="AN264" s="49"/>
      <c r="AO264" s="46">
        <v>0</v>
      </c>
      <c r="AP264" s="46"/>
      <c r="AQ264" s="46">
        <v>0</v>
      </c>
      <c r="AR264" s="3"/>
      <c r="AS264" s="46">
        <v>0</v>
      </c>
      <c r="AT264" s="46"/>
      <c r="AU264" s="49"/>
      <c r="AV264" s="46">
        <v>0</v>
      </c>
      <c r="AW264" s="46"/>
      <c r="AX264" s="46">
        <v>0</v>
      </c>
      <c r="AY264" s="3"/>
      <c r="AZ264" s="46">
        <v>0</v>
      </c>
      <c r="BA264" s="46"/>
      <c r="BB264" s="41"/>
      <c r="BC264" s="46">
        <v>0</v>
      </c>
      <c r="BD264" s="46"/>
      <c r="BE264" s="3">
        <v>0</v>
      </c>
      <c r="BF264" s="3"/>
      <c r="BG264" s="46"/>
      <c r="BH264" s="3"/>
      <c r="BI264" s="56"/>
      <c r="BJ264" s="46">
        <v>0</v>
      </c>
      <c r="BK264" s="46"/>
      <c r="BL264" s="3">
        <v>0</v>
      </c>
      <c r="BM264" s="3"/>
      <c r="BN264" s="46"/>
      <c r="BO264" s="3"/>
      <c r="BP264" s="33"/>
      <c r="BQ264" s="46">
        <v>0</v>
      </c>
      <c r="BR264" s="46"/>
      <c r="BS264" s="3">
        <v>0</v>
      </c>
      <c r="BT264" s="3"/>
      <c r="BU264" s="46"/>
      <c r="BV264" s="46"/>
      <c r="BW264" s="46"/>
      <c r="BX264" s="3"/>
      <c r="BY264" s="46">
        <v>0</v>
      </c>
      <c r="BZ264" s="46"/>
      <c r="CA264" s="3">
        <v>0</v>
      </c>
      <c r="CB264" s="46"/>
      <c r="CC264" s="46"/>
      <c r="CD264" s="46"/>
      <c r="CE264" s="46"/>
      <c r="CF264" s="3"/>
      <c r="CG264" s="46">
        <v>0</v>
      </c>
      <c r="CH264" s="46">
        <v>0</v>
      </c>
      <c r="CI264" s="3" t="s">
        <v>1196</v>
      </c>
      <c r="CJ264" s="3"/>
      <c r="CK264" s="46"/>
      <c r="CL264" s="46"/>
      <c r="CM264" s="46"/>
      <c r="CN264" s="46"/>
      <c r="CO264" s="46" t="s">
        <v>371</v>
      </c>
      <c r="CP264" s="46"/>
      <c r="CQ264" s="46" t="s">
        <v>315</v>
      </c>
      <c r="CR264" s="3" t="s">
        <v>1354</v>
      </c>
      <c r="CS264" s="46"/>
      <c r="CT264" s="46">
        <v>0</v>
      </c>
      <c r="CU264" s="3"/>
      <c r="CV264" s="12" t="s">
        <v>371</v>
      </c>
      <c r="CW264" s="46" t="s">
        <v>2513</v>
      </c>
      <c r="CX264" s="12" t="s">
        <v>315</v>
      </c>
      <c r="CY264" s="3" t="s">
        <v>1531</v>
      </c>
      <c r="CZ264" s="12"/>
      <c r="DA264" s="12" t="s">
        <v>346</v>
      </c>
      <c r="DB264" s="46"/>
      <c r="DC264" s="12"/>
      <c r="DD264" s="12"/>
      <c r="DE264" s="12" t="s">
        <v>371</v>
      </c>
      <c r="DF264" s="46" t="s">
        <v>2513</v>
      </c>
      <c r="DG264" s="12" t="s">
        <v>2227</v>
      </c>
      <c r="DH264" s="3" t="s">
        <v>1731</v>
      </c>
      <c r="DI264" s="12"/>
      <c r="DJ264" s="203"/>
      <c r="DK264" s="46"/>
      <c r="DL264" s="46"/>
      <c r="DM264" s="46"/>
      <c r="DN264" s="12" t="s">
        <v>2226</v>
      </c>
      <c r="DO264" s="46" t="s">
        <v>2513</v>
      </c>
      <c r="DP264" s="46"/>
      <c r="DQ264" s="12" t="s">
        <v>2226</v>
      </c>
      <c r="DR264" s="17" t="s">
        <v>2162</v>
      </c>
      <c r="DS264" s="5" t="s">
        <v>315</v>
      </c>
      <c r="DT264" s="313"/>
      <c r="DV264" s="5">
        <f t="shared" si="12"/>
        <v>0</v>
      </c>
      <c r="DW264" s="5">
        <f t="shared" si="13"/>
        <v>3</v>
      </c>
      <c r="DX264" s="364"/>
    </row>
    <row r="265" spans="1:130" s="133" customFormat="1" ht="30" hidden="1" customHeight="1" x14ac:dyDescent="0.25">
      <c r="A265" s="12">
        <f>ROW()-23</f>
        <v>242</v>
      </c>
      <c r="B265" s="12">
        <f>COUNTIF($E$24:E265,E265)</f>
        <v>7</v>
      </c>
      <c r="C265" s="21" t="s">
        <v>277</v>
      </c>
      <c r="D265" s="12" t="str">
        <f>VLOOKUP(C265,'[1]XET CUOI NAM'!$D$9:$E$332,2,0)</f>
        <v>01014026</v>
      </c>
      <c r="E265" s="12" t="s">
        <v>404</v>
      </c>
      <c r="F265" s="12" t="s">
        <v>378</v>
      </c>
      <c r="G265" s="49"/>
      <c r="H265" s="46"/>
      <c r="I265" s="46"/>
      <c r="J265" s="3"/>
      <c r="K265" s="46"/>
      <c r="L265" s="46"/>
      <c r="M265" s="49"/>
      <c r="N265" s="46"/>
      <c r="O265" s="46"/>
      <c r="P265" s="3"/>
      <c r="Q265" s="46"/>
      <c r="R265" s="46"/>
      <c r="S265" s="49"/>
      <c r="T265" s="46">
        <v>0</v>
      </c>
      <c r="U265" s="46"/>
      <c r="V265" s="46">
        <v>0</v>
      </c>
      <c r="W265" s="3"/>
      <c r="X265" s="46">
        <v>0</v>
      </c>
      <c r="Y265" s="46"/>
      <c r="Z265" s="49"/>
      <c r="AA265" s="46">
        <v>0</v>
      </c>
      <c r="AB265" s="46"/>
      <c r="AC265" s="46">
        <v>0</v>
      </c>
      <c r="AD265" s="3"/>
      <c r="AE265" s="46">
        <v>0</v>
      </c>
      <c r="AF265" s="46"/>
      <c r="AG265" s="49"/>
      <c r="AH265" s="46">
        <v>0</v>
      </c>
      <c r="AI265" s="46"/>
      <c r="AJ265" s="46">
        <v>0</v>
      </c>
      <c r="AK265" s="3"/>
      <c r="AL265" s="46">
        <v>0</v>
      </c>
      <c r="AM265" s="46"/>
      <c r="AN265" s="49"/>
      <c r="AO265" s="46">
        <v>0</v>
      </c>
      <c r="AP265" s="46"/>
      <c r="AQ265" s="46">
        <v>0</v>
      </c>
      <c r="AR265" s="3"/>
      <c r="AS265" s="46">
        <v>0</v>
      </c>
      <c r="AT265" s="46"/>
      <c r="AU265" s="49"/>
      <c r="AV265" s="46">
        <v>0</v>
      </c>
      <c r="AW265" s="46"/>
      <c r="AX265" s="46">
        <v>0</v>
      </c>
      <c r="AY265" s="3"/>
      <c r="AZ265" s="46">
        <v>0</v>
      </c>
      <c r="BA265" s="46"/>
      <c r="BB265" s="41"/>
      <c r="BC265" s="46">
        <v>0</v>
      </c>
      <c r="BD265" s="46"/>
      <c r="BE265" s="3"/>
      <c r="BF265" s="3"/>
      <c r="BG265" s="46"/>
      <c r="BH265" s="3"/>
      <c r="BI265" s="56"/>
      <c r="BJ265" s="46">
        <v>0</v>
      </c>
      <c r="BK265" s="46"/>
      <c r="BL265" s="3">
        <v>0</v>
      </c>
      <c r="BM265" s="3"/>
      <c r="BN265" s="46"/>
      <c r="BO265" s="3"/>
      <c r="BP265" s="33"/>
      <c r="BQ265" s="46">
        <v>0</v>
      </c>
      <c r="BR265" s="46"/>
      <c r="BS265" s="3">
        <v>0</v>
      </c>
      <c r="BT265" s="3"/>
      <c r="BU265" s="46"/>
      <c r="BV265" s="46"/>
      <c r="BW265" s="46"/>
      <c r="BX265" s="3"/>
      <c r="BY265" s="46">
        <v>0</v>
      </c>
      <c r="BZ265" s="46"/>
      <c r="CA265" s="3">
        <v>0</v>
      </c>
      <c r="CB265" s="46"/>
      <c r="CC265" s="46"/>
      <c r="CD265" s="46"/>
      <c r="CE265" s="46"/>
      <c r="CF265" s="3"/>
      <c r="CG265" s="46">
        <v>0</v>
      </c>
      <c r="CH265" s="46"/>
      <c r="CI265" s="3">
        <v>0</v>
      </c>
      <c r="CJ265" s="3"/>
      <c r="CK265" s="46"/>
      <c r="CL265" s="46"/>
      <c r="CM265" s="46"/>
      <c r="CN265" s="46"/>
      <c r="CO265" s="46" t="s">
        <v>371</v>
      </c>
      <c r="CP265" s="46"/>
      <c r="CQ265" s="46"/>
      <c r="CR265" s="3">
        <v>0</v>
      </c>
      <c r="CS265" s="46"/>
      <c r="CT265" s="46">
        <v>0</v>
      </c>
      <c r="CU265" s="3"/>
      <c r="CV265" s="12" t="s">
        <v>431</v>
      </c>
      <c r="CW265" s="12">
        <v>0</v>
      </c>
      <c r="CX265" s="12"/>
      <c r="CY265" s="3"/>
      <c r="CZ265" s="12">
        <v>0</v>
      </c>
      <c r="DA265" s="12">
        <v>0</v>
      </c>
      <c r="DB265" s="46"/>
      <c r="DC265" s="12">
        <v>0</v>
      </c>
      <c r="DD265" s="12">
        <v>0</v>
      </c>
      <c r="DE265" s="12" t="s">
        <v>431</v>
      </c>
      <c r="DF265" s="12"/>
      <c r="DG265" s="12"/>
      <c r="DH265" s="3"/>
      <c r="DI265" s="12"/>
      <c r="DJ265" s="12"/>
      <c r="DK265" s="46"/>
      <c r="DL265" s="46"/>
      <c r="DM265" s="46"/>
      <c r="DN265" s="12" t="s">
        <v>2227</v>
      </c>
      <c r="DO265" s="12">
        <v>0</v>
      </c>
      <c r="DP265" s="12"/>
      <c r="DQ265" s="12">
        <v>0</v>
      </c>
      <c r="DR265" s="5"/>
      <c r="DS265" s="5">
        <v>0</v>
      </c>
      <c r="DT265" s="346"/>
      <c r="DV265" s="5">
        <f t="shared" si="12"/>
        <v>0</v>
      </c>
      <c r="DW265" s="5">
        <f t="shared" si="13"/>
        <v>0</v>
      </c>
      <c r="DX265" s="362"/>
    </row>
    <row r="266" spans="1:130" s="133" customFormat="1" ht="30" hidden="1" customHeight="1" x14ac:dyDescent="0.25">
      <c r="A266" s="12">
        <f>ROW()-23</f>
        <v>243</v>
      </c>
      <c r="B266" s="12">
        <f>COUNTIF($E$24:E266,E266)</f>
        <v>8</v>
      </c>
      <c r="C266" s="21" t="s">
        <v>278</v>
      </c>
      <c r="D266" s="12" t="str">
        <f>VLOOKUP(C266,'[1]XET CUOI NAM'!$D$9:$E$332,2,0)</f>
        <v>01014029</v>
      </c>
      <c r="E266" s="12" t="s">
        <v>404</v>
      </c>
      <c r="F266" s="12" t="s">
        <v>378</v>
      </c>
      <c r="G266" s="49"/>
      <c r="H266" s="46"/>
      <c r="I266" s="46"/>
      <c r="J266" s="3"/>
      <c r="K266" s="46"/>
      <c r="L266" s="46"/>
      <c r="M266" s="49"/>
      <c r="N266" s="46" t="s">
        <v>2513</v>
      </c>
      <c r="O266" s="46"/>
      <c r="P266" s="3"/>
      <c r="Q266" s="46"/>
      <c r="R266" s="46"/>
      <c r="S266" s="49"/>
      <c r="T266" s="46">
        <v>0</v>
      </c>
      <c r="U266" s="46"/>
      <c r="V266" s="46" t="s">
        <v>2471</v>
      </c>
      <c r="W266" s="3"/>
      <c r="X266" s="307" t="s">
        <v>2514</v>
      </c>
      <c r="Y266" s="46"/>
      <c r="Z266" s="49"/>
      <c r="AA266" s="46">
        <v>0</v>
      </c>
      <c r="AB266" s="46"/>
      <c r="AC266" s="46">
        <v>0</v>
      </c>
      <c r="AD266" s="3"/>
      <c r="AE266" s="46">
        <v>0</v>
      </c>
      <c r="AF266" s="46"/>
      <c r="AG266" s="49"/>
      <c r="AH266" s="46" t="s">
        <v>2513</v>
      </c>
      <c r="AI266" s="46"/>
      <c r="AJ266" s="46" t="s">
        <v>2472</v>
      </c>
      <c r="AK266" s="3"/>
      <c r="AL266" s="46">
        <v>0</v>
      </c>
      <c r="AM266" s="46"/>
      <c r="AN266" s="49"/>
      <c r="AO266" s="46" t="s">
        <v>2513</v>
      </c>
      <c r="AP266" s="46"/>
      <c r="AQ266" s="46" t="s">
        <v>2473</v>
      </c>
      <c r="AR266" s="3"/>
      <c r="AS266" s="46" t="s">
        <v>2514</v>
      </c>
      <c r="AT266" s="46"/>
      <c r="AU266" s="49"/>
      <c r="AV266" s="46">
        <v>0</v>
      </c>
      <c r="AW266" s="46"/>
      <c r="AX266" s="46">
        <v>0</v>
      </c>
      <c r="AY266" s="3"/>
      <c r="AZ266" s="46">
        <v>0</v>
      </c>
      <c r="BA266" s="46"/>
      <c r="BB266" s="41"/>
      <c r="BC266" s="46">
        <v>0</v>
      </c>
      <c r="BD266" s="46"/>
      <c r="BE266" s="3"/>
      <c r="BF266" s="3"/>
      <c r="BG266" s="46"/>
      <c r="BH266" s="3"/>
      <c r="BI266" s="56"/>
      <c r="BJ266" s="46">
        <v>0</v>
      </c>
      <c r="BK266" s="46"/>
      <c r="BL266" s="3">
        <v>0</v>
      </c>
      <c r="BM266" s="3"/>
      <c r="BN266" s="46"/>
      <c r="BO266" s="3"/>
      <c r="BP266" s="33"/>
      <c r="BQ266" s="46">
        <v>0</v>
      </c>
      <c r="BR266" s="46"/>
      <c r="BS266" s="3">
        <v>0</v>
      </c>
      <c r="BT266" s="3"/>
      <c r="BU266" s="46"/>
      <c r="BV266" s="46"/>
      <c r="BW266" s="46"/>
      <c r="BX266" s="3"/>
      <c r="BY266" s="46">
        <v>0</v>
      </c>
      <c r="BZ266" s="46"/>
      <c r="CA266" s="3">
        <v>0</v>
      </c>
      <c r="CB266" s="46"/>
      <c r="CC266" s="46"/>
      <c r="CD266" s="46"/>
      <c r="CE266" s="46"/>
      <c r="CF266" s="3"/>
      <c r="CG266" s="46">
        <v>0</v>
      </c>
      <c r="CH266" s="46"/>
      <c r="CI266" s="3">
        <v>0</v>
      </c>
      <c r="CJ266" s="3"/>
      <c r="CK266" s="46"/>
      <c r="CL266" s="46"/>
      <c r="CM266" s="46"/>
      <c r="CN266" s="46"/>
      <c r="CO266" s="46" t="s">
        <v>371</v>
      </c>
      <c r="CP266" s="46"/>
      <c r="CQ266" s="46"/>
      <c r="CR266" s="3">
        <v>0</v>
      </c>
      <c r="CS266" s="46"/>
      <c r="CT266" s="46">
        <v>0</v>
      </c>
      <c r="CU266" s="3"/>
      <c r="CV266" s="12" t="s">
        <v>431</v>
      </c>
      <c r="CW266" s="12">
        <v>0</v>
      </c>
      <c r="CX266" s="12"/>
      <c r="CY266" s="3"/>
      <c r="CZ266" s="12">
        <v>0</v>
      </c>
      <c r="DA266" s="12">
        <v>0</v>
      </c>
      <c r="DB266" s="46"/>
      <c r="DC266" s="12">
        <v>0</v>
      </c>
      <c r="DD266" s="12">
        <v>0</v>
      </c>
      <c r="DE266" s="12" t="s">
        <v>431</v>
      </c>
      <c r="DF266" s="12"/>
      <c r="DG266" s="12"/>
      <c r="DH266" s="3"/>
      <c r="DI266" s="12"/>
      <c r="DJ266" s="12"/>
      <c r="DK266" s="46"/>
      <c r="DL266" s="46"/>
      <c r="DM266" s="46"/>
      <c r="DN266" s="12" t="s">
        <v>2227</v>
      </c>
      <c r="DO266" s="12">
        <v>0</v>
      </c>
      <c r="DP266" s="12"/>
      <c r="DQ266" s="12">
        <v>0</v>
      </c>
      <c r="DR266" s="5"/>
      <c r="DS266" s="5">
        <v>0</v>
      </c>
      <c r="DT266" s="346"/>
      <c r="DV266" s="5">
        <f t="shared" si="12"/>
        <v>2</v>
      </c>
      <c r="DW266" s="5">
        <f t="shared" si="13"/>
        <v>3</v>
      </c>
      <c r="DX266" s="362"/>
      <c r="DZ266" s="377" t="s">
        <v>2537</v>
      </c>
    </row>
    <row r="267" spans="1:130" s="133" customFormat="1" ht="30" hidden="1" customHeight="1" x14ac:dyDescent="0.25">
      <c r="A267" s="12">
        <f>IF(C267="","",SUBTOTAL(3,$D$24:D267))</f>
        <v>30</v>
      </c>
      <c r="B267" s="12">
        <f>COUNTIF($E$24:E267,E267)</f>
        <v>9</v>
      </c>
      <c r="C267" s="322" t="s">
        <v>279</v>
      </c>
      <c r="D267" s="12" t="str">
        <f>VLOOKUP(C267,'[1]XET CUOI NAM'!$D$9:$E$332,2,0)</f>
        <v>01014033</v>
      </c>
      <c r="E267" s="12" t="s">
        <v>404</v>
      </c>
      <c r="F267" s="12" t="s">
        <v>378</v>
      </c>
      <c r="G267" s="49"/>
      <c r="H267" s="46"/>
      <c r="I267" s="46"/>
      <c r="J267" s="3"/>
      <c r="K267" s="46"/>
      <c r="L267" s="46"/>
      <c r="M267" s="49"/>
      <c r="N267" s="46"/>
      <c r="O267" s="46"/>
      <c r="P267" s="3"/>
      <c r="Q267" s="46"/>
      <c r="R267" s="46"/>
      <c r="S267" s="49"/>
      <c r="T267" s="46">
        <v>0</v>
      </c>
      <c r="U267" s="46"/>
      <c r="V267" s="46">
        <v>0</v>
      </c>
      <c r="W267" s="3"/>
      <c r="X267" s="46">
        <v>0</v>
      </c>
      <c r="Y267" s="46"/>
      <c r="Z267" s="49"/>
      <c r="AA267" s="46">
        <v>0</v>
      </c>
      <c r="AB267" s="46"/>
      <c r="AC267" s="46">
        <v>0</v>
      </c>
      <c r="AD267" s="3"/>
      <c r="AE267" s="46">
        <v>0</v>
      </c>
      <c r="AF267" s="46"/>
      <c r="AG267" s="49"/>
      <c r="AH267" s="46">
        <v>0</v>
      </c>
      <c r="AI267" s="46"/>
      <c r="AJ267" s="46">
        <v>0</v>
      </c>
      <c r="AK267" s="3"/>
      <c r="AL267" s="46">
        <v>0</v>
      </c>
      <c r="AM267" s="46"/>
      <c r="AN267" s="49"/>
      <c r="AO267" s="46">
        <v>0</v>
      </c>
      <c r="AP267" s="46"/>
      <c r="AQ267" s="46">
        <v>0</v>
      </c>
      <c r="AR267" s="3"/>
      <c r="AS267" s="46">
        <v>0</v>
      </c>
      <c r="AT267" s="46"/>
      <c r="AU267" s="49"/>
      <c r="AV267" s="46">
        <v>0</v>
      </c>
      <c r="AW267" s="46"/>
      <c r="AX267" s="46">
        <v>0</v>
      </c>
      <c r="AY267" s="3"/>
      <c r="AZ267" s="46">
        <v>0</v>
      </c>
      <c r="BA267" s="46"/>
      <c r="BB267" s="41"/>
      <c r="BC267" s="46">
        <v>0</v>
      </c>
      <c r="BD267" s="46"/>
      <c r="BE267" s="3" t="s">
        <v>724</v>
      </c>
      <c r="BF267" s="3"/>
      <c r="BG267" s="46"/>
      <c r="BH267" s="3"/>
      <c r="BI267" s="56"/>
      <c r="BJ267" s="46">
        <v>0</v>
      </c>
      <c r="BK267" s="46"/>
      <c r="BL267" s="3">
        <v>0</v>
      </c>
      <c r="BM267" s="3"/>
      <c r="BN267" s="46"/>
      <c r="BO267" s="3"/>
      <c r="BP267" s="33"/>
      <c r="BQ267" s="46">
        <v>0</v>
      </c>
      <c r="BR267" s="46"/>
      <c r="BS267" s="3">
        <v>0</v>
      </c>
      <c r="BT267" s="3"/>
      <c r="BU267" s="46"/>
      <c r="BV267" s="46"/>
      <c r="BW267" s="46"/>
      <c r="BX267" s="2"/>
      <c r="BY267" s="46">
        <v>0</v>
      </c>
      <c r="BZ267" s="46">
        <v>0</v>
      </c>
      <c r="CA267" s="3" t="s">
        <v>1053</v>
      </c>
      <c r="CB267" s="46"/>
      <c r="CC267" s="46"/>
      <c r="CD267" s="46"/>
      <c r="CE267" s="46"/>
      <c r="CF267" s="2"/>
      <c r="CG267" s="46">
        <v>0</v>
      </c>
      <c r="CH267" s="46">
        <v>0</v>
      </c>
      <c r="CI267" s="3" t="s">
        <v>1197</v>
      </c>
      <c r="CJ267" s="3"/>
      <c r="CK267" s="46"/>
      <c r="CL267" s="46"/>
      <c r="CM267" s="46"/>
      <c r="CN267" s="46"/>
      <c r="CO267" s="46" t="s">
        <v>371</v>
      </c>
      <c r="CP267" s="46" t="s">
        <v>2513</v>
      </c>
      <c r="CQ267" s="46" t="s">
        <v>315</v>
      </c>
      <c r="CR267" s="3" t="s">
        <v>1355</v>
      </c>
      <c r="CS267" s="46"/>
      <c r="CT267" s="46">
        <v>0</v>
      </c>
      <c r="CU267" s="3"/>
      <c r="CV267" s="12" t="s">
        <v>371</v>
      </c>
      <c r="CW267" s="46" t="s">
        <v>2513</v>
      </c>
      <c r="CX267" s="12" t="s">
        <v>315</v>
      </c>
      <c r="CY267" s="3" t="s">
        <v>1532</v>
      </c>
      <c r="CZ267" s="12"/>
      <c r="DA267" s="12" t="s">
        <v>346</v>
      </c>
      <c r="DB267" s="46"/>
      <c r="DC267" s="12"/>
      <c r="DD267" s="12"/>
      <c r="DE267" s="12" t="s">
        <v>371</v>
      </c>
      <c r="DF267" s="46" t="s">
        <v>2513</v>
      </c>
      <c r="DG267" s="12" t="s">
        <v>2227</v>
      </c>
      <c r="DH267" s="3" t="s">
        <v>1732</v>
      </c>
      <c r="DI267" s="12" t="s">
        <v>315</v>
      </c>
      <c r="DJ267" s="203"/>
      <c r="DK267" s="46"/>
      <c r="DL267" s="46"/>
      <c r="DM267" s="46"/>
      <c r="DN267" s="12" t="s">
        <v>2226</v>
      </c>
      <c r="DO267" s="46" t="s">
        <v>2513</v>
      </c>
      <c r="DP267" s="46"/>
      <c r="DQ267" s="12"/>
      <c r="DR267" s="17" t="s">
        <v>2163</v>
      </c>
      <c r="DS267" s="5"/>
      <c r="DT267" s="5"/>
      <c r="DV267" s="5">
        <f t="shared" si="12"/>
        <v>0</v>
      </c>
      <c r="DW267" s="5">
        <f t="shared" si="13"/>
        <v>4</v>
      </c>
      <c r="DX267" s="362"/>
    </row>
    <row r="268" spans="1:130" s="133" customFormat="1" ht="30" hidden="1" customHeight="1" x14ac:dyDescent="0.25">
      <c r="A268" s="12">
        <f t="shared" ref="A268:A275" si="14">ROW()-23</f>
        <v>245</v>
      </c>
      <c r="B268" s="12">
        <f>COUNTIF($E$24:E268,E268)</f>
        <v>10</v>
      </c>
      <c r="C268" s="21" t="s">
        <v>281</v>
      </c>
      <c r="D268" s="12" t="str">
        <f>VLOOKUP(C268,'[1]XET CUOI NAM'!$D$9:$E$332,2,0)</f>
        <v>01014013</v>
      </c>
      <c r="E268" s="12" t="s">
        <v>404</v>
      </c>
      <c r="F268" s="12" t="s">
        <v>378</v>
      </c>
      <c r="G268" s="49"/>
      <c r="H268" s="46"/>
      <c r="I268" s="46"/>
      <c r="J268" s="3"/>
      <c r="K268" s="46"/>
      <c r="L268" s="46"/>
      <c r="M268" s="49"/>
      <c r="N268" s="46" t="s">
        <v>2513</v>
      </c>
      <c r="O268" s="46"/>
      <c r="P268" s="3"/>
      <c r="Q268" s="46"/>
      <c r="R268" s="46"/>
      <c r="S268" s="49"/>
      <c r="T268" s="46" t="s">
        <v>2513</v>
      </c>
      <c r="U268" s="46"/>
      <c r="V268" s="46" t="s">
        <v>2474</v>
      </c>
      <c r="W268" s="3"/>
      <c r="X268" s="307" t="s">
        <v>2514</v>
      </c>
      <c r="Y268" s="46"/>
      <c r="Z268" s="49"/>
      <c r="AA268" s="46">
        <v>0</v>
      </c>
      <c r="AB268" s="46"/>
      <c r="AC268" s="46">
        <v>0</v>
      </c>
      <c r="AD268" s="3"/>
      <c r="AE268" s="46">
        <v>0</v>
      </c>
      <c r="AF268" s="46"/>
      <c r="AG268" s="49"/>
      <c r="AH268" s="46">
        <v>0</v>
      </c>
      <c r="AI268" s="46"/>
      <c r="AJ268" s="46">
        <v>0</v>
      </c>
      <c r="AK268" s="3"/>
      <c r="AL268" s="46">
        <v>0</v>
      </c>
      <c r="AM268" s="46"/>
      <c r="AN268" s="49"/>
      <c r="AO268" s="46">
        <v>0</v>
      </c>
      <c r="AP268" s="46"/>
      <c r="AQ268" s="46">
        <v>0</v>
      </c>
      <c r="AR268" s="3"/>
      <c r="AS268" s="46">
        <v>0</v>
      </c>
      <c r="AT268" s="46"/>
      <c r="AU268" s="49"/>
      <c r="AV268" s="46">
        <v>0</v>
      </c>
      <c r="AW268" s="46"/>
      <c r="AX268" s="46">
        <v>0</v>
      </c>
      <c r="AY268" s="3"/>
      <c r="AZ268" s="46">
        <v>0</v>
      </c>
      <c r="BA268" s="46"/>
      <c r="BB268" s="41"/>
      <c r="BC268" s="46">
        <v>0</v>
      </c>
      <c r="BD268" s="46"/>
      <c r="BE268" s="3"/>
      <c r="BF268" s="3"/>
      <c r="BG268" s="46"/>
      <c r="BH268" s="3"/>
      <c r="BI268" s="56"/>
      <c r="BJ268" s="46">
        <v>0</v>
      </c>
      <c r="BK268" s="46"/>
      <c r="BL268" s="3">
        <v>0</v>
      </c>
      <c r="BM268" s="3"/>
      <c r="BN268" s="46"/>
      <c r="BO268" s="3"/>
      <c r="BP268" s="33"/>
      <c r="BQ268" s="46">
        <v>0</v>
      </c>
      <c r="BR268" s="46"/>
      <c r="BS268" s="3">
        <v>0</v>
      </c>
      <c r="BT268" s="3"/>
      <c r="BU268" s="46"/>
      <c r="BV268" s="46"/>
      <c r="BW268" s="46"/>
      <c r="BX268" s="2"/>
      <c r="BY268" s="46">
        <v>0</v>
      </c>
      <c r="BZ268" s="46"/>
      <c r="CA268" s="3" t="s">
        <v>1055</v>
      </c>
      <c r="CB268" s="46"/>
      <c r="CC268" s="46"/>
      <c r="CD268" s="46"/>
      <c r="CE268" s="46"/>
      <c r="CF268" s="2"/>
      <c r="CG268" s="46">
        <v>0</v>
      </c>
      <c r="CH268" s="46"/>
      <c r="CI268" s="3" t="s">
        <v>1199</v>
      </c>
      <c r="CJ268" s="3"/>
      <c r="CK268" s="46"/>
      <c r="CL268" s="46"/>
      <c r="CM268" s="46"/>
      <c r="CN268" s="46"/>
      <c r="CO268" s="46" t="s">
        <v>371</v>
      </c>
      <c r="CP268" s="46"/>
      <c r="CQ268" s="46"/>
      <c r="CR268" s="3">
        <v>0</v>
      </c>
      <c r="CS268" s="46"/>
      <c r="CT268" s="46">
        <v>0</v>
      </c>
      <c r="CU268" s="3"/>
      <c r="CV268" s="12" t="s">
        <v>431</v>
      </c>
      <c r="CW268" s="12">
        <v>0</v>
      </c>
      <c r="CX268" s="12"/>
      <c r="CY268" s="3"/>
      <c r="CZ268" s="12">
        <v>0</v>
      </c>
      <c r="DA268" s="12">
        <v>0</v>
      </c>
      <c r="DB268" s="46"/>
      <c r="DC268" s="12">
        <v>0</v>
      </c>
      <c r="DD268" s="12">
        <v>0</v>
      </c>
      <c r="DE268" s="12" t="s">
        <v>431</v>
      </c>
      <c r="DF268" s="12"/>
      <c r="DG268" s="12"/>
      <c r="DH268" s="3"/>
      <c r="DI268" s="12"/>
      <c r="DJ268" s="12"/>
      <c r="DK268" s="46"/>
      <c r="DL268" s="46"/>
      <c r="DM268" s="46"/>
      <c r="DN268" s="12" t="s">
        <v>2227</v>
      </c>
      <c r="DO268" s="12">
        <v>0</v>
      </c>
      <c r="DP268" s="12"/>
      <c r="DQ268" s="12">
        <v>0</v>
      </c>
      <c r="DR268" s="5"/>
      <c r="DS268" s="5">
        <v>0</v>
      </c>
      <c r="DT268" s="346"/>
      <c r="DV268" s="5">
        <f t="shared" si="12"/>
        <v>1</v>
      </c>
      <c r="DW268" s="5">
        <f t="shared" si="13"/>
        <v>2</v>
      </c>
      <c r="DX268" s="362"/>
    </row>
    <row r="269" spans="1:130" s="133" customFormat="1" ht="30" hidden="1" customHeight="1" x14ac:dyDescent="0.25">
      <c r="A269" s="12">
        <f t="shared" si="14"/>
        <v>246</v>
      </c>
      <c r="B269" s="12">
        <f>COUNTIF($E$24:E269,E269)</f>
        <v>11</v>
      </c>
      <c r="C269" s="21" t="s">
        <v>282</v>
      </c>
      <c r="D269" s="12" t="str">
        <f>VLOOKUP(C269,'[1]XET CUOI NAM'!$D$9:$E$332,2,0)</f>
        <v>01014017</v>
      </c>
      <c r="E269" s="12" t="s">
        <v>404</v>
      </c>
      <c r="F269" s="12" t="s">
        <v>378</v>
      </c>
      <c r="G269" s="49"/>
      <c r="H269" s="46"/>
      <c r="I269" s="46"/>
      <c r="J269" s="3"/>
      <c r="K269" s="46"/>
      <c r="L269" s="46"/>
      <c r="M269" s="49"/>
      <c r="N269" s="46"/>
      <c r="O269" s="46"/>
      <c r="P269" s="3"/>
      <c r="Q269" s="46"/>
      <c r="R269" s="46"/>
      <c r="S269" s="49"/>
      <c r="T269" s="46">
        <v>0</v>
      </c>
      <c r="U269" s="46"/>
      <c r="V269" s="46">
        <v>0</v>
      </c>
      <c r="W269" s="3"/>
      <c r="X269" s="46">
        <v>0</v>
      </c>
      <c r="Y269" s="46"/>
      <c r="Z269" s="49"/>
      <c r="AA269" s="46">
        <v>0</v>
      </c>
      <c r="AB269" s="46"/>
      <c r="AC269" s="46">
        <v>0</v>
      </c>
      <c r="AD269" s="3"/>
      <c r="AE269" s="46">
        <v>0</v>
      </c>
      <c r="AF269" s="46"/>
      <c r="AG269" s="49"/>
      <c r="AH269" s="46">
        <v>0</v>
      </c>
      <c r="AI269" s="46"/>
      <c r="AJ269" s="46">
        <v>0</v>
      </c>
      <c r="AK269" s="3"/>
      <c r="AL269" s="46">
        <v>0</v>
      </c>
      <c r="AM269" s="46"/>
      <c r="AN269" s="49"/>
      <c r="AO269" s="46">
        <v>0</v>
      </c>
      <c r="AP269" s="46"/>
      <c r="AQ269" s="46">
        <v>0</v>
      </c>
      <c r="AR269" s="3"/>
      <c r="AS269" s="46">
        <v>0</v>
      </c>
      <c r="AT269" s="46"/>
      <c r="AU269" s="49"/>
      <c r="AV269" s="46">
        <v>0</v>
      </c>
      <c r="AW269" s="46"/>
      <c r="AX269" s="46">
        <v>0</v>
      </c>
      <c r="AY269" s="3"/>
      <c r="AZ269" s="46">
        <v>0</v>
      </c>
      <c r="BA269" s="46"/>
      <c r="BB269" s="41"/>
      <c r="BC269" s="46">
        <v>0</v>
      </c>
      <c r="BD269" s="46"/>
      <c r="BE269" s="3" t="s">
        <v>726</v>
      </c>
      <c r="BF269" s="3"/>
      <c r="BG269" s="46"/>
      <c r="BH269" s="3"/>
      <c r="BI269" s="56"/>
      <c r="BJ269" s="46">
        <v>0</v>
      </c>
      <c r="BK269" s="46"/>
      <c r="BL269" s="3">
        <v>0</v>
      </c>
      <c r="BM269" s="3"/>
      <c r="BN269" s="46"/>
      <c r="BO269" s="3"/>
      <c r="BP269" s="33"/>
      <c r="BQ269" s="46">
        <v>0</v>
      </c>
      <c r="BR269" s="46"/>
      <c r="BS269" s="3">
        <v>0</v>
      </c>
      <c r="BT269" s="3"/>
      <c r="BU269" s="46"/>
      <c r="BV269" s="46"/>
      <c r="BW269" s="46"/>
      <c r="BX269" s="2"/>
      <c r="BY269" s="46">
        <v>0</v>
      </c>
      <c r="BZ269" s="46"/>
      <c r="CA269" s="3">
        <v>0</v>
      </c>
      <c r="CB269" s="46"/>
      <c r="CC269" s="46"/>
      <c r="CD269" s="46"/>
      <c r="CE269" s="46"/>
      <c r="CF269" s="2"/>
      <c r="CG269" s="46">
        <v>0</v>
      </c>
      <c r="CH269" s="46"/>
      <c r="CI269" s="3" t="s">
        <v>1200</v>
      </c>
      <c r="CJ269" s="3"/>
      <c r="CK269" s="46"/>
      <c r="CL269" s="46"/>
      <c r="CM269" s="46"/>
      <c r="CN269" s="46" t="s">
        <v>315</v>
      </c>
      <c r="CO269" s="46" t="e">
        <v>#N/A</v>
      </c>
      <c r="CP269" s="46"/>
      <c r="CQ269" s="46"/>
      <c r="CR269" s="3">
        <v>0</v>
      </c>
      <c r="CS269" s="46"/>
      <c r="CT269" s="46">
        <v>0</v>
      </c>
      <c r="CU269" s="3"/>
      <c r="CV269" s="12" t="s">
        <v>431</v>
      </c>
      <c r="CW269" s="12">
        <v>0</v>
      </c>
      <c r="CX269" s="12"/>
      <c r="CY269" s="3"/>
      <c r="CZ269" s="12">
        <v>0</v>
      </c>
      <c r="DA269" s="12">
        <v>0</v>
      </c>
      <c r="DB269" s="46"/>
      <c r="DC269" s="12">
        <v>0</v>
      </c>
      <c r="DD269" s="12">
        <v>0</v>
      </c>
      <c r="DE269" s="12" t="s">
        <v>431</v>
      </c>
      <c r="DF269" s="12"/>
      <c r="DG269" s="12"/>
      <c r="DH269" s="3"/>
      <c r="DI269" s="12"/>
      <c r="DJ269" s="12"/>
      <c r="DK269" s="46"/>
      <c r="DL269" s="46"/>
      <c r="DM269" s="46"/>
      <c r="DN269" s="12" t="s">
        <v>2227</v>
      </c>
      <c r="DO269" s="12">
        <v>0</v>
      </c>
      <c r="DP269" s="12"/>
      <c r="DQ269" s="12">
        <v>0</v>
      </c>
      <c r="DR269" s="5"/>
      <c r="DS269" s="5">
        <v>0</v>
      </c>
      <c r="DT269" s="346"/>
      <c r="DV269" s="5">
        <f t="shared" si="12"/>
        <v>0</v>
      </c>
      <c r="DW269" s="5">
        <f t="shared" si="13"/>
        <v>0</v>
      </c>
      <c r="DX269" s="362"/>
    </row>
    <row r="270" spans="1:130" s="133" customFormat="1" ht="30" hidden="1" customHeight="1" x14ac:dyDescent="0.25">
      <c r="A270" s="12">
        <f t="shared" si="14"/>
        <v>247</v>
      </c>
      <c r="B270" s="12">
        <f>COUNTIF($E$24:E270,E270)</f>
        <v>12</v>
      </c>
      <c r="C270" s="21" t="s">
        <v>283</v>
      </c>
      <c r="D270" s="12" t="str">
        <f>VLOOKUP(C270,'[1]XET CUOI NAM'!$D$9:$E$332,2,0)</f>
        <v>01014034</v>
      </c>
      <c r="E270" s="12" t="s">
        <v>404</v>
      </c>
      <c r="F270" s="12" t="s">
        <v>378</v>
      </c>
      <c r="G270" s="49"/>
      <c r="H270" s="46"/>
      <c r="I270" s="46"/>
      <c r="J270" s="3"/>
      <c r="K270" s="46"/>
      <c r="L270" s="46"/>
      <c r="M270" s="49"/>
      <c r="N270" s="46"/>
      <c r="O270" s="46"/>
      <c r="P270" s="3"/>
      <c r="Q270" s="46"/>
      <c r="R270" s="46"/>
      <c r="S270" s="49"/>
      <c r="T270" s="46">
        <v>0</v>
      </c>
      <c r="U270" s="46"/>
      <c r="V270" s="46">
        <v>0</v>
      </c>
      <c r="W270" s="3"/>
      <c r="X270" s="46">
        <v>0</v>
      </c>
      <c r="Y270" s="46"/>
      <c r="Z270" s="49"/>
      <c r="AA270" s="46" t="s">
        <v>2513</v>
      </c>
      <c r="AB270" s="46"/>
      <c r="AC270" s="46" t="s">
        <v>2475</v>
      </c>
      <c r="AD270" s="3"/>
      <c r="AE270" s="46">
        <v>0</v>
      </c>
      <c r="AF270" s="46"/>
      <c r="AG270" s="49"/>
      <c r="AH270" s="46">
        <v>0</v>
      </c>
      <c r="AI270" s="46"/>
      <c r="AJ270" s="46">
        <v>0</v>
      </c>
      <c r="AK270" s="3"/>
      <c r="AL270" s="46">
        <v>0</v>
      </c>
      <c r="AM270" s="46"/>
      <c r="AN270" s="49"/>
      <c r="AO270" s="46" t="s">
        <v>2513</v>
      </c>
      <c r="AP270" s="46"/>
      <c r="AQ270" s="46" t="s">
        <v>2476</v>
      </c>
      <c r="AR270" s="3"/>
      <c r="AS270" s="46">
        <v>0</v>
      </c>
      <c r="AT270" s="46"/>
      <c r="AU270" s="49"/>
      <c r="AV270" s="46">
        <v>0</v>
      </c>
      <c r="AW270" s="46"/>
      <c r="AX270" s="46" t="s">
        <v>2477</v>
      </c>
      <c r="AY270" s="3"/>
      <c r="AZ270" s="46">
        <v>0</v>
      </c>
      <c r="BA270" s="46"/>
      <c r="BB270" s="41"/>
      <c r="BC270" s="46">
        <v>0</v>
      </c>
      <c r="BD270" s="46"/>
      <c r="BE270" s="3" t="s">
        <v>727</v>
      </c>
      <c r="BF270" s="3"/>
      <c r="BG270" s="46"/>
      <c r="BH270" s="3"/>
      <c r="BI270" s="56"/>
      <c r="BJ270" s="46">
        <v>0</v>
      </c>
      <c r="BK270" s="46"/>
      <c r="BL270" s="3" t="s">
        <v>845</v>
      </c>
      <c r="BM270" s="3"/>
      <c r="BN270" s="46"/>
      <c r="BO270" s="3"/>
      <c r="BP270" s="33"/>
      <c r="BQ270" s="46">
        <v>0</v>
      </c>
      <c r="BR270" s="46"/>
      <c r="BS270" s="3">
        <v>0</v>
      </c>
      <c r="BT270" s="3"/>
      <c r="BU270" s="46"/>
      <c r="BV270" s="46"/>
      <c r="BW270" s="46"/>
      <c r="BX270" s="2"/>
      <c r="BY270" s="46">
        <v>0</v>
      </c>
      <c r="BZ270" s="46"/>
      <c r="CA270" s="3">
        <v>0</v>
      </c>
      <c r="CB270" s="46"/>
      <c r="CC270" s="46"/>
      <c r="CD270" s="46"/>
      <c r="CE270" s="46"/>
      <c r="CF270" s="2"/>
      <c r="CG270" s="46">
        <v>0</v>
      </c>
      <c r="CH270" s="46"/>
      <c r="CI270" s="3">
        <v>0</v>
      </c>
      <c r="CJ270" s="3"/>
      <c r="CK270" s="46"/>
      <c r="CL270" s="46"/>
      <c r="CM270" s="46"/>
      <c r="CN270" s="46"/>
      <c r="CO270" s="46" t="s">
        <v>371</v>
      </c>
      <c r="CP270" s="46"/>
      <c r="CQ270" s="46"/>
      <c r="CR270" s="3">
        <v>0</v>
      </c>
      <c r="CS270" s="46"/>
      <c r="CT270" s="46">
        <v>0</v>
      </c>
      <c r="CU270" s="3"/>
      <c r="CV270" s="12" t="s">
        <v>431</v>
      </c>
      <c r="CW270" s="12">
        <v>0</v>
      </c>
      <c r="CX270" s="12"/>
      <c r="CY270" s="3"/>
      <c r="CZ270" s="12">
        <v>0</v>
      </c>
      <c r="DA270" s="12">
        <v>0</v>
      </c>
      <c r="DB270" s="46"/>
      <c r="DC270" s="12">
        <v>0</v>
      </c>
      <c r="DD270" s="12">
        <v>0</v>
      </c>
      <c r="DE270" s="12" t="s">
        <v>431</v>
      </c>
      <c r="DF270" s="12"/>
      <c r="DG270" s="12"/>
      <c r="DH270" s="3"/>
      <c r="DI270" s="12"/>
      <c r="DJ270" s="12"/>
      <c r="DK270" s="46"/>
      <c r="DL270" s="46"/>
      <c r="DM270" s="46"/>
      <c r="DN270" s="12" t="s">
        <v>2227</v>
      </c>
      <c r="DO270" s="12">
        <v>0</v>
      </c>
      <c r="DP270" s="12"/>
      <c r="DQ270" s="12">
        <v>0</v>
      </c>
      <c r="DR270" s="5"/>
      <c r="DS270" s="5">
        <v>0</v>
      </c>
      <c r="DT270" s="346"/>
      <c r="DV270" s="5">
        <f t="shared" si="12"/>
        <v>0</v>
      </c>
      <c r="DW270" s="5">
        <f t="shared" si="13"/>
        <v>2</v>
      </c>
      <c r="DX270" s="362"/>
    </row>
    <row r="271" spans="1:130" s="133" customFormat="1" ht="30" hidden="1" customHeight="1" x14ac:dyDescent="0.25">
      <c r="A271" s="12">
        <f t="shared" si="14"/>
        <v>248</v>
      </c>
      <c r="B271" s="12">
        <f>COUNTIF($E$24:E271,E271)</f>
        <v>13</v>
      </c>
      <c r="C271" s="21" t="s">
        <v>284</v>
      </c>
      <c r="D271" s="12" t="str">
        <f>VLOOKUP(C271,'[1]XET CUOI NAM'!$D$9:$E$332,2,0)</f>
        <v>01014020</v>
      </c>
      <c r="E271" s="12" t="s">
        <v>404</v>
      </c>
      <c r="F271" s="12" t="s">
        <v>378</v>
      </c>
      <c r="G271" s="49"/>
      <c r="H271" s="46"/>
      <c r="I271" s="46"/>
      <c r="J271" s="3"/>
      <c r="K271" s="46"/>
      <c r="L271" s="46"/>
      <c r="M271" s="49"/>
      <c r="N271" s="46"/>
      <c r="O271" s="46"/>
      <c r="P271" s="3"/>
      <c r="Q271" s="46"/>
      <c r="R271" s="46"/>
      <c r="S271" s="49"/>
      <c r="T271" s="46">
        <v>0</v>
      </c>
      <c r="U271" s="46"/>
      <c r="V271" s="46">
        <v>0</v>
      </c>
      <c r="W271" s="3"/>
      <c r="X271" s="46">
        <v>0</v>
      </c>
      <c r="Y271" s="46"/>
      <c r="Z271" s="49"/>
      <c r="AA271" s="46">
        <v>0</v>
      </c>
      <c r="AB271" s="46"/>
      <c r="AC271" s="46">
        <v>0</v>
      </c>
      <c r="AD271" s="3"/>
      <c r="AE271" s="46">
        <v>0</v>
      </c>
      <c r="AF271" s="46"/>
      <c r="AG271" s="49"/>
      <c r="AH271" s="46">
        <v>0</v>
      </c>
      <c r="AI271" s="46"/>
      <c r="AJ271" s="46">
        <v>0</v>
      </c>
      <c r="AK271" s="3"/>
      <c r="AL271" s="46">
        <v>0</v>
      </c>
      <c r="AM271" s="46"/>
      <c r="AN271" s="49"/>
      <c r="AO271" s="46">
        <v>0</v>
      </c>
      <c r="AP271" s="46"/>
      <c r="AQ271" s="46">
        <v>0</v>
      </c>
      <c r="AR271" s="3"/>
      <c r="AS271" s="46">
        <v>0</v>
      </c>
      <c r="AT271" s="46"/>
      <c r="AU271" s="49"/>
      <c r="AV271" s="46">
        <v>0</v>
      </c>
      <c r="AW271" s="46"/>
      <c r="AX271" s="46">
        <v>0</v>
      </c>
      <c r="AY271" s="3"/>
      <c r="AZ271" s="46">
        <v>0</v>
      </c>
      <c r="BA271" s="46"/>
      <c r="BB271" s="41"/>
      <c r="BC271" s="46">
        <v>0</v>
      </c>
      <c r="BD271" s="46"/>
      <c r="BE271" s="3" t="s">
        <v>728</v>
      </c>
      <c r="BF271" s="3"/>
      <c r="BG271" s="46"/>
      <c r="BH271" s="3"/>
      <c r="BI271" s="56"/>
      <c r="BJ271" s="46">
        <v>0</v>
      </c>
      <c r="BK271" s="46"/>
      <c r="BL271" s="3">
        <v>0</v>
      </c>
      <c r="BM271" s="3"/>
      <c r="BN271" s="46"/>
      <c r="BO271" s="3"/>
      <c r="BP271" s="33"/>
      <c r="BQ271" s="46">
        <v>0</v>
      </c>
      <c r="BR271" s="46"/>
      <c r="BS271" s="3">
        <v>0</v>
      </c>
      <c r="BT271" s="3"/>
      <c r="BU271" s="46"/>
      <c r="BV271" s="46"/>
      <c r="BW271" s="46"/>
      <c r="BX271" s="2"/>
      <c r="BY271" s="46">
        <v>0</v>
      </c>
      <c r="BZ271" s="46"/>
      <c r="CA271" s="3">
        <v>0</v>
      </c>
      <c r="CB271" s="46"/>
      <c r="CC271" s="46"/>
      <c r="CD271" s="46"/>
      <c r="CE271" s="46"/>
      <c r="CF271" s="2"/>
      <c r="CG271" s="46">
        <v>0</v>
      </c>
      <c r="CH271" s="46"/>
      <c r="CI271" s="3">
        <v>0</v>
      </c>
      <c r="CJ271" s="3"/>
      <c r="CK271" s="46"/>
      <c r="CL271" s="46"/>
      <c r="CM271" s="46"/>
      <c r="CN271" s="46"/>
      <c r="CO271" s="46" t="s">
        <v>371</v>
      </c>
      <c r="CP271" s="46"/>
      <c r="CQ271" s="46"/>
      <c r="CR271" s="3">
        <v>0</v>
      </c>
      <c r="CS271" s="46"/>
      <c r="CT271" s="46">
        <v>0</v>
      </c>
      <c r="CU271" s="3"/>
      <c r="CV271" s="12" t="s">
        <v>431</v>
      </c>
      <c r="CW271" s="12">
        <v>0</v>
      </c>
      <c r="CX271" s="12"/>
      <c r="CY271" s="3"/>
      <c r="CZ271" s="12">
        <v>0</v>
      </c>
      <c r="DA271" s="12">
        <v>0</v>
      </c>
      <c r="DB271" s="46"/>
      <c r="DC271" s="12">
        <v>0</v>
      </c>
      <c r="DD271" s="12">
        <v>0</v>
      </c>
      <c r="DE271" s="12" t="s">
        <v>431</v>
      </c>
      <c r="DF271" s="12"/>
      <c r="DG271" s="12"/>
      <c r="DH271" s="3"/>
      <c r="DI271" s="12"/>
      <c r="DJ271" s="12"/>
      <c r="DK271" s="46"/>
      <c r="DL271" s="46"/>
      <c r="DM271" s="46"/>
      <c r="DN271" s="12" t="s">
        <v>2227</v>
      </c>
      <c r="DO271" s="12">
        <v>0</v>
      </c>
      <c r="DP271" s="12"/>
      <c r="DQ271" s="12">
        <v>0</v>
      </c>
      <c r="DR271" s="5"/>
      <c r="DS271" s="5">
        <v>0</v>
      </c>
      <c r="DT271" s="346"/>
      <c r="DV271" s="5">
        <f t="shared" si="12"/>
        <v>0</v>
      </c>
      <c r="DW271" s="5">
        <f t="shared" si="13"/>
        <v>0</v>
      </c>
      <c r="DX271" s="362"/>
    </row>
    <row r="272" spans="1:130" s="133" customFormat="1" ht="30" hidden="1" customHeight="1" x14ac:dyDescent="0.25">
      <c r="A272" s="12">
        <f t="shared" si="14"/>
        <v>249</v>
      </c>
      <c r="B272" s="12">
        <f>COUNTIF($E$24:E272,E272)</f>
        <v>14</v>
      </c>
      <c r="C272" s="21" t="s">
        <v>285</v>
      </c>
      <c r="D272" s="12" t="str">
        <f>VLOOKUP(C272,'[1]XET CUOI NAM'!$D$9:$E$332,2,0)</f>
        <v>01014018</v>
      </c>
      <c r="E272" s="12" t="s">
        <v>404</v>
      </c>
      <c r="F272" s="12" t="s">
        <v>378</v>
      </c>
      <c r="G272" s="49"/>
      <c r="H272" s="46"/>
      <c r="I272" s="46"/>
      <c r="J272" s="3"/>
      <c r="K272" s="46"/>
      <c r="L272" s="46"/>
      <c r="M272" s="49"/>
      <c r="N272" s="46"/>
      <c r="O272" s="46"/>
      <c r="P272" s="3"/>
      <c r="Q272" s="46"/>
      <c r="R272" s="46"/>
      <c r="S272" s="49"/>
      <c r="T272" s="46">
        <v>0</v>
      </c>
      <c r="U272" s="46"/>
      <c r="V272" s="46">
        <v>0</v>
      </c>
      <c r="W272" s="3"/>
      <c r="X272" s="46">
        <v>0</v>
      </c>
      <c r="Y272" s="46"/>
      <c r="Z272" s="49"/>
      <c r="AA272" s="46">
        <v>0</v>
      </c>
      <c r="AB272" s="46"/>
      <c r="AC272" s="46">
        <v>0</v>
      </c>
      <c r="AD272" s="3"/>
      <c r="AE272" s="46">
        <v>0</v>
      </c>
      <c r="AF272" s="46"/>
      <c r="AG272" s="49"/>
      <c r="AH272" s="46">
        <v>0</v>
      </c>
      <c r="AI272" s="46"/>
      <c r="AJ272" s="46">
        <v>0</v>
      </c>
      <c r="AK272" s="3"/>
      <c r="AL272" s="46">
        <v>0</v>
      </c>
      <c r="AM272" s="46"/>
      <c r="AN272" s="49"/>
      <c r="AO272" s="46">
        <v>0</v>
      </c>
      <c r="AP272" s="46"/>
      <c r="AQ272" s="46">
        <v>0</v>
      </c>
      <c r="AR272" s="3"/>
      <c r="AS272" s="46">
        <v>0</v>
      </c>
      <c r="AT272" s="46"/>
      <c r="AU272" s="49"/>
      <c r="AV272" s="46">
        <v>0</v>
      </c>
      <c r="AW272" s="46"/>
      <c r="AX272" s="46">
        <v>0</v>
      </c>
      <c r="AY272" s="3"/>
      <c r="AZ272" s="46">
        <v>0</v>
      </c>
      <c r="BA272" s="46"/>
      <c r="BB272" s="41"/>
      <c r="BC272" s="46">
        <v>0</v>
      </c>
      <c r="BD272" s="46"/>
      <c r="BE272" s="3">
        <v>0</v>
      </c>
      <c r="BF272" s="3"/>
      <c r="BG272" s="46"/>
      <c r="BH272" s="3"/>
      <c r="BI272" s="56"/>
      <c r="BJ272" s="46">
        <v>0</v>
      </c>
      <c r="BK272" s="46"/>
      <c r="BL272" s="3">
        <v>0</v>
      </c>
      <c r="BM272" s="3"/>
      <c r="BN272" s="46"/>
      <c r="BO272" s="3"/>
      <c r="BP272" s="33"/>
      <c r="BQ272" s="46">
        <v>0</v>
      </c>
      <c r="BR272" s="46"/>
      <c r="BS272" s="3">
        <v>0</v>
      </c>
      <c r="BT272" s="3"/>
      <c r="BU272" s="46"/>
      <c r="BV272" s="46"/>
      <c r="BW272" s="46"/>
      <c r="BX272" s="2"/>
      <c r="BY272" s="46">
        <v>0</v>
      </c>
      <c r="BZ272" s="46"/>
      <c r="CA272" s="3">
        <v>0</v>
      </c>
      <c r="CB272" s="46"/>
      <c r="CC272" s="46"/>
      <c r="CD272" s="46"/>
      <c r="CE272" s="46"/>
      <c r="CF272" s="2"/>
      <c r="CG272" s="46">
        <v>0</v>
      </c>
      <c r="CH272" s="46"/>
      <c r="CI272" s="3">
        <v>0</v>
      </c>
      <c r="CJ272" s="3"/>
      <c r="CK272" s="46"/>
      <c r="CL272" s="46"/>
      <c r="CM272" s="46"/>
      <c r="CN272" s="46"/>
      <c r="CO272" s="46" t="s">
        <v>371</v>
      </c>
      <c r="CP272" s="46"/>
      <c r="CQ272" s="46"/>
      <c r="CR272" s="3">
        <v>0</v>
      </c>
      <c r="CS272" s="46"/>
      <c r="CT272" s="46">
        <v>0</v>
      </c>
      <c r="CU272" s="3"/>
      <c r="CV272" s="12" t="s">
        <v>431</v>
      </c>
      <c r="CW272" s="12">
        <v>0</v>
      </c>
      <c r="CX272" s="12"/>
      <c r="CY272" s="3"/>
      <c r="CZ272" s="12">
        <v>0</v>
      </c>
      <c r="DA272" s="12">
        <v>0</v>
      </c>
      <c r="DB272" s="46"/>
      <c r="DC272" s="12">
        <v>0</v>
      </c>
      <c r="DD272" s="12">
        <v>0</v>
      </c>
      <c r="DE272" s="12" t="s">
        <v>431</v>
      </c>
      <c r="DF272" s="12"/>
      <c r="DG272" s="12"/>
      <c r="DH272" s="3"/>
      <c r="DI272" s="12"/>
      <c r="DJ272" s="12"/>
      <c r="DK272" s="46"/>
      <c r="DL272" s="46"/>
      <c r="DM272" s="46"/>
      <c r="DN272" s="12" t="s">
        <v>2227</v>
      </c>
      <c r="DO272" s="12">
        <v>0</v>
      </c>
      <c r="DP272" s="12"/>
      <c r="DQ272" s="12">
        <v>0</v>
      </c>
      <c r="DR272" s="5"/>
      <c r="DS272" s="5">
        <v>0</v>
      </c>
      <c r="DT272" s="346"/>
      <c r="DV272" s="5">
        <f t="shared" si="12"/>
        <v>0</v>
      </c>
      <c r="DW272" s="5">
        <f t="shared" si="13"/>
        <v>0</v>
      </c>
      <c r="DX272" s="362"/>
    </row>
    <row r="273" spans="1:130" s="133" customFormat="1" ht="30" hidden="1" customHeight="1" x14ac:dyDescent="0.25">
      <c r="A273" s="12">
        <f t="shared" si="14"/>
        <v>250</v>
      </c>
      <c r="B273" s="12">
        <f>COUNTIF($E$24:E273,E273)</f>
        <v>15</v>
      </c>
      <c r="C273" s="21" t="s">
        <v>286</v>
      </c>
      <c r="D273" s="12" t="str">
        <f>VLOOKUP(C273,'[1]XET CUOI NAM'!$D$9:$E$332,2,0)</f>
        <v>01014019</v>
      </c>
      <c r="E273" s="12" t="s">
        <v>404</v>
      </c>
      <c r="F273" s="12" t="s">
        <v>378</v>
      </c>
      <c r="G273" s="49"/>
      <c r="H273" s="46"/>
      <c r="I273" s="46"/>
      <c r="J273" s="3"/>
      <c r="K273" s="46"/>
      <c r="L273" s="46"/>
      <c r="M273" s="49"/>
      <c r="N273" s="46"/>
      <c r="O273" s="46"/>
      <c r="P273" s="3"/>
      <c r="Q273" s="46"/>
      <c r="R273" s="46"/>
      <c r="S273" s="49"/>
      <c r="T273" s="46">
        <v>0</v>
      </c>
      <c r="U273" s="46"/>
      <c r="V273" s="46">
        <v>0</v>
      </c>
      <c r="W273" s="3"/>
      <c r="X273" s="46">
        <v>0</v>
      </c>
      <c r="Y273" s="46"/>
      <c r="Z273" s="49"/>
      <c r="AA273" s="46">
        <v>0</v>
      </c>
      <c r="AB273" s="46"/>
      <c r="AC273" s="46">
        <v>0</v>
      </c>
      <c r="AD273" s="3"/>
      <c r="AE273" s="46">
        <v>0</v>
      </c>
      <c r="AF273" s="46"/>
      <c r="AG273" s="49"/>
      <c r="AH273" s="46">
        <v>0</v>
      </c>
      <c r="AI273" s="46"/>
      <c r="AJ273" s="46">
        <v>0</v>
      </c>
      <c r="AK273" s="3"/>
      <c r="AL273" s="46">
        <v>0</v>
      </c>
      <c r="AM273" s="46"/>
      <c r="AN273" s="49"/>
      <c r="AO273" s="46">
        <v>0</v>
      </c>
      <c r="AP273" s="46"/>
      <c r="AQ273" s="46">
        <v>0</v>
      </c>
      <c r="AR273" s="3"/>
      <c r="AS273" s="46">
        <v>0</v>
      </c>
      <c r="AT273" s="46"/>
      <c r="AU273" s="49"/>
      <c r="AV273" s="46">
        <v>0</v>
      </c>
      <c r="AW273" s="46"/>
      <c r="AX273" s="46">
        <v>0</v>
      </c>
      <c r="AY273" s="3"/>
      <c r="AZ273" s="46">
        <v>0</v>
      </c>
      <c r="BA273" s="46"/>
      <c r="BB273" s="41"/>
      <c r="BC273" s="46">
        <v>0</v>
      </c>
      <c r="BD273" s="46"/>
      <c r="BE273" s="3"/>
      <c r="BF273" s="3"/>
      <c r="BG273" s="46"/>
      <c r="BH273" s="3"/>
      <c r="BI273" s="56"/>
      <c r="BJ273" s="46">
        <v>0</v>
      </c>
      <c r="BK273" s="46"/>
      <c r="BL273" s="3">
        <v>0</v>
      </c>
      <c r="BM273" s="3"/>
      <c r="BN273" s="46"/>
      <c r="BO273" s="3"/>
      <c r="BP273" s="33"/>
      <c r="BQ273" s="46">
        <v>0</v>
      </c>
      <c r="BR273" s="46"/>
      <c r="BS273" s="3">
        <v>0</v>
      </c>
      <c r="BT273" s="3"/>
      <c r="BU273" s="46"/>
      <c r="BV273" s="46"/>
      <c r="BW273" s="46"/>
      <c r="BX273" s="2"/>
      <c r="BY273" s="46">
        <v>0</v>
      </c>
      <c r="BZ273" s="46"/>
      <c r="CA273" s="3">
        <v>0</v>
      </c>
      <c r="CB273" s="46"/>
      <c r="CC273" s="46"/>
      <c r="CD273" s="46"/>
      <c r="CE273" s="46"/>
      <c r="CF273" s="2"/>
      <c r="CG273" s="46">
        <v>0</v>
      </c>
      <c r="CH273" s="46"/>
      <c r="CI273" s="3">
        <v>0</v>
      </c>
      <c r="CJ273" s="3"/>
      <c r="CK273" s="46"/>
      <c r="CL273" s="46"/>
      <c r="CM273" s="46"/>
      <c r="CN273" s="46"/>
      <c r="CO273" s="46" t="s">
        <v>371</v>
      </c>
      <c r="CP273" s="46"/>
      <c r="CQ273" s="46"/>
      <c r="CR273" s="3">
        <v>0</v>
      </c>
      <c r="CS273" s="46"/>
      <c r="CT273" s="46">
        <v>0</v>
      </c>
      <c r="CU273" s="3"/>
      <c r="CV273" s="12" t="s">
        <v>431</v>
      </c>
      <c r="CW273" s="12">
        <v>0</v>
      </c>
      <c r="CX273" s="12"/>
      <c r="CY273" s="3"/>
      <c r="CZ273" s="12">
        <v>0</v>
      </c>
      <c r="DA273" s="12">
        <v>0</v>
      </c>
      <c r="DB273" s="46"/>
      <c r="DC273" s="12">
        <v>0</v>
      </c>
      <c r="DD273" s="12">
        <v>0</v>
      </c>
      <c r="DE273" s="12" t="s">
        <v>431</v>
      </c>
      <c r="DF273" s="12"/>
      <c r="DG273" s="12"/>
      <c r="DH273" s="3"/>
      <c r="DI273" s="12"/>
      <c r="DJ273" s="12"/>
      <c r="DK273" s="46"/>
      <c r="DL273" s="46"/>
      <c r="DM273" s="46"/>
      <c r="DN273" s="12" t="s">
        <v>2227</v>
      </c>
      <c r="DO273" s="12">
        <v>0</v>
      </c>
      <c r="DP273" s="12"/>
      <c r="DQ273" s="12">
        <v>0</v>
      </c>
      <c r="DR273" s="5"/>
      <c r="DS273" s="5">
        <v>0</v>
      </c>
      <c r="DT273" s="346"/>
      <c r="DV273" s="5">
        <f t="shared" si="12"/>
        <v>0</v>
      </c>
      <c r="DW273" s="5">
        <f t="shared" si="13"/>
        <v>0</v>
      </c>
      <c r="DX273" s="362"/>
    </row>
    <row r="274" spans="1:130" s="133" customFormat="1" ht="30" hidden="1" customHeight="1" x14ac:dyDescent="0.25">
      <c r="A274" s="12">
        <f t="shared" si="14"/>
        <v>251</v>
      </c>
      <c r="B274" s="12">
        <f>COUNTIF($E$24:E274,E274)</f>
        <v>16</v>
      </c>
      <c r="C274" s="21" t="s">
        <v>287</v>
      </c>
      <c r="D274" s="12" t="str">
        <f>VLOOKUP(C274,'[1]XET CUOI NAM'!$D$9:$E$332,2,0)</f>
        <v>01014010</v>
      </c>
      <c r="E274" s="12" t="s">
        <v>404</v>
      </c>
      <c r="F274" s="12" t="s">
        <v>378</v>
      </c>
      <c r="G274" s="49"/>
      <c r="H274" s="46"/>
      <c r="I274" s="46"/>
      <c r="J274" s="3"/>
      <c r="K274" s="46"/>
      <c r="L274" s="46"/>
      <c r="M274" s="49"/>
      <c r="N274" s="46"/>
      <c r="O274" s="46"/>
      <c r="P274" s="3"/>
      <c r="Q274" s="46"/>
      <c r="R274" s="46"/>
      <c r="S274" s="49"/>
      <c r="T274" s="46">
        <v>0</v>
      </c>
      <c r="U274" s="46"/>
      <c r="V274" s="46">
        <v>0</v>
      </c>
      <c r="W274" s="3"/>
      <c r="X274" s="46">
        <v>0</v>
      </c>
      <c r="Y274" s="46"/>
      <c r="Z274" s="49"/>
      <c r="AA274" s="46" t="s">
        <v>2513</v>
      </c>
      <c r="AB274" s="46"/>
      <c r="AC274" s="46" t="s">
        <v>2478</v>
      </c>
      <c r="AD274" s="3"/>
      <c r="AE274" s="46">
        <v>0</v>
      </c>
      <c r="AF274" s="46"/>
      <c r="AG274" s="49"/>
      <c r="AH274" s="46">
        <v>0</v>
      </c>
      <c r="AI274" s="46"/>
      <c r="AJ274" s="46">
        <v>0</v>
      </c>
      <c r="AK274" s="3"/>
      <c r="AL274" s="46">
        <v>0</v>
      </c>
      <c r="AM274" s="46"/>
      <c r="AN274" s="49"/>
      <c r="AO274" s="46">
        <v>0</v>
      </c>
      <c r="AP274" s="46"/>
      <c r="AQ274" s="46">
        <v>0</v>
      </c>
      <c r="AR274" s="3"/>
      <c r="AS274" s="46">
        <v>0</v>
      </c>
      <c r="AT274" s="46"/>
      <c r="AU274" s="49"/>
      <c r="AV274" s="46">
        <v>0</v>
      </c>
      <c r="AW274" s="46"/>
      <c r="AX274" s="46" t="s">
        <v>2479</v>
      </c>
      <c r="AY274" s="3"/>
      <c r="AZ274" s="46">
        <v>0</v>
      </c>
      <c r="BA274" s="46"/>
      <c r="BB274" s="41"/>
      <c r="BC274" s="46">
        <v>0</v>
      </c>
      <c r="BD274" s="46"/>
      <c r="BE274" s="3" t="s">
        <v>729</v>
      </c>
      <c r="BF274" s="3"/>
      <c r="BG274" s="46"/>
      <c r="BH274" s="3"/>
      <c r="BI274" s="56"/>
      <c r="BJ274" s="46">
        <v>0</v>
      </c>
      <c r="BK274" s="46"/>
      <c r="BL274" s="3">
        <v>0</v>
      </c>
      <c r="BM274" s="3"/>
      <c r="BN274" s="46"/>
      <c r="BO274" s="3"/>
      <c r="BP274" s="33"/>
      <c r="BQ274" s="46">
        <v>0</v>
      </c>
      <c r="BR274" s="46"/>
      <c r="BS274" s="3">
        <v>0</v>
      </c>
      <c r="BT274" s="3"/>
      <c r="BU274" s="46"/>
      <c r="BV274" s="46"/>
      <c r="BW274" s="46"/>
      <c r="BX274" s="2"/>
      <c r="BY274" s="46">
        <v>0</v>
      </c>
      <c r="BZ274" s="46"/>
      <c r="CA274" s="3">
        <v>0</v>
      </c>
      <c r="CB274" s="46"/>
      <c r="CC274" s="46"/>
      <c r="CD274" s="46"/>
      <c r="CE274" s="46"/>
      <c r="CF274" s="2"/>
      <c r="CG274" s="46">
        <v>0</v>
      </c>
      <c r="CH274" s="46"/>
      <c r="CI274" s="3">
        <v>0</v>
      </c>
      <c r="CJ274" s="3"/>
      <c r="CK274" s="46"/>
      <c r="CL274" s="46"/>
      <c r="CM274" s="46"/>
      <c r="CN274" s="46"/>
      <c r="CO274" s="46" t="s">
        <v>371</v>
      </c>
      <c r="CP274" s="46"/>
      <c r="CQ274" s="46"/>
      <c r="CR274" s="3">
        <v>0</v>
      </c>
      <c r="CS274" s="46"/>
      <c r="CT274" s="46">
        <v>0</v>
      </c>
      <c r="CU274" s="3"/>
      <c r="CV274" s="12" t="s">
        <v>431</v>
      </c>
      <c r="CW274" s="12">
        <v>0</v>
      </c>
      <c r="CX274" s="12"/>
      <c r="CY274" s="3"/>
      <c r="CZ274" s="12">
        <v>0</v>
      </c>
      <c r="DA274" s="12">
        <v>0</v>
      </c>
      <c r="DB274" s="46"/>
      <c r="DC274" s="12">
        <v>0</v>
      </c>
      <c r="DD274" s="12">
        <v>0</v>
      </c>
      <c r="DE274" s="12" t="s">
        <v>431</v>
      </c>
      <c r="DF274" s="12"/>
      <c r="DG274" s="12"/>
      <c r="DH274" s="3"/>
      <c r="DI274" s="12"/>
      <c r="DJ274" s="12"/>
      <c r="DK274" s="46"/>
      <c r="DL274" s="46"/>
      <c r="DM274" s="46"/>
      <c r="DN274" s="12" t="s">
        <v>2227</v>
      </c>
      <c r="DO274" s="12">
        <v>0</v>
      </c>
      <c r="DP274" s="12"/>
      <c r="DQ274" s="12">
        <v>0</v>
      </c>
      <c r="DR274" s="5"/>
      <c r="DS274" s="5">
        <v>0</v>
      </c>
      <c r="DT274" s="346"/>
      <c r="DV274" s="5">
        <f t="shared" si="12"/>
        <v>0</v>
      </c>
      <c r="DW274" s="5">
        <f t="shared" si="13"/>
        <v>1</v>
      </c>
      <c r="DX274" s="362"/>
    </row>
    <row r="275" spans="1:130" s="133" customFormat="1" ht="30" hidden="1" customHeight="1" x14ac:dyDescent="0.25">
      <c r="A275" s="12">
        <f t="shared" si="14"/>
        <v>252</v>
      </c>
      <c r="B275" s="12">
        <f>COUNTIF($E$24:E275,E275)</f>
        <v>17</v>
      </c>
      <c r="C275" s="21" t="s">
        <v>288</v>
      </c>
      <c r="D275" s="12" t="str">
        <f>VLOOKUP(C275,'[1]XET CUOI NAM'!$D$9:$E$332,2,0)</f>
        <v>01014030</v>
      </c>
      <c r="E275" s="12" t="s">
        <v>404</v>
      </c>
      <c r="F275" s="12" t="s">
        <v>378</v>
      </c>
      <c r="G275" s="49"/>
      <c r="H275" s="46"/>
      <c r="I275" s="46"/>
      <c r="J275" s="3"/>
      <c r="K275" s="46"/>
      <c r="L275" s="46"/>
      <c r="M275" s="49"/>
      <c r="N275" s="46"/>
      <c r="O275" s="46"/>
      <c r="P275" s="3"/>
      <c r="Q275" s="46"/>
      <c r="R275" s="46"/>
      <c r="S275" s="49"/>
      <c r="T275" s="46">
        <v>0</v>
      </c>
      <c r="U275" s="46"/>
      <c r="V275" s="46">
        <v>0</v>
      </c>
      <c r="W275" s="3"/>
      <c r="X275" s="46">
        <v>0</v>
      </c>
      <c r="Y275" s="46"/>
      <c r="Z275" s="49"/>
      <c r="AA275" s="46">
        <v>0</v>
      </c>
      <c r="AB275" s="46"/>
      <c r="AC275" s="46">
        <v>0</v>
      </c>
      <c r="AD275" s="3"/>
      <c r="AE275" s="46">
        <v>0</v>
      </c>
      <c r="AF275" s="46"/>
      <c r="AG275" s="49"/>
      <c r="AH275" s="46">
        <v>0</v>
      </c>
      <c r="AI275" s="46"/>
      <c r="AJ275" s="46">
        <v>0</v>
      </c>
      <c r="AK275" s="3"/>
      <c r="AL275" s="46">
        <v>0</v>
      </c>
      <c r="AM275" s="46"/>
      <c r="AN275" s="49"/>
      <c r="AO275" s="46">
        <v>0</v>
      </c>
      <c r="AP275" s="46"/>
      <c r="AQ275" s="46">
        <v>0</v>
      </c>
      <c r="AR275" s="3"/>
      <c r="AS275" s="46">
        <v>0</v>
      </c>
      <c r="AT275" s="46"/>
      <c r="AU275" s="49"/>
      <c r="AV275" s="46">
        <v>0</v>
      </c>
      <c r="AW275" s="46"/>
      <c r="AX275" s="46">
        <v>0</v>
      </c>
      <c r="AY275" s="3"/>
      <c r="AZ275" s="46">
        <v>0</v>
      </c>
      <c r="BA275" s="46"/>
      <c r="BB275" s="41"/>
      <c r="BC275" s="46">
        <v>0</v>
      </c>
      <c r="BD275" s="46"/>
      <c r="BE275" s="3" t="s">
        <v>730</v>
      </c>
      <c r="BF275" s="3"/>
      <c r="BG275" s="46"/>
      <c r="BH275" s="3"/>
      <c r="BI275" s="56"/>
      <c r="BJ275" s="46">
        <v>0</v>
      </c>
      <c r="BK275" s="46"/>
      <c r="BL275" s="3">
        <v>0</v>
      </c>
      <c r="BM275" s="3"/>
      <c r="BN275" s="46"/>
      <c r="BO275" s="3"/>
      <c r="BP275" s="33"/>
      <c r="BQ275" s="46">
        <v>0</v>
      </c>
      <c r="BR275" s="46"/>
      <c r="BS275" s="3">
        <v>0</v>
      </c>
      <c r="BT275" s="3"/>
      <c r="BU275" s="46"/>
      <c r="BV275" s="46"/>
      <c r="BW275" s="46"/>
      <c r="BX275" s="2"/>
      <c r="BY275" s="46">
        <v>0</v>
      </c>
      <c r="BZ275" s="46"/>
      <c r="CA275" s="3">
        <v>0</v>
      </c>
      <c r="CB275" s="46"/>
      <c r="CC275" s="46"/>
      <c r="CD275" s="46"/>
      <c r="CE275" s="46"/>
      <c r="CF275" s="2"/>
      <c r="CG275" s="46">
        <v>0</v>
      </c>
      <c r="CH275" s="46"/>
      <c r="CI275" s="3">
        <v>0</v>
      </c>
      <c r="CJ275" s="3"/>
      <c r="CK275" s="46"/>
      <c r="CL275" s="46"/>
      <c r="CM275" s="46"/>
      <c r="CN275" s="46"/>
      <c r="CO275" s="46" t="s">
        <v>371</v>
      </c>
      <c r="CP275" s="46"/>
      <c r="CQ275" s="46"/>
      <c r="CR275" s="3">
        <v>0</v>
      </c>
      <c r="CS275" s="46"/>
      <c r="CT275" s="46">
        <v>0</v>
      </c>
      <c r="CU275" s="3"/>
      <c r="CV275" s="12" t="s">
        <v>431</v>
      </c>
      <c r="CW275" s="12">
        <v>0</v>
      </c>
      <c r="CX275" s="12"/>
      <c r="CY275" s="3"/>
      <c r="CZ275" s="12">
        <v>0</v>
      </c>
      <c r="DA275" s="12">
        <v>0</v>
      </c>
      <c r="DB275" s="46"/>
      <c r="DC275" s="12">
        <v>0</v>
      </c>
      <c r="DD275" s="12">
        <v>0</v>
      </c>
      <c r="DE275" s="12" t="s">
        <v>431</v>
      </c>
      <c r="DF275" s="12"/>
      <c r="DG275" s="12"/>
      <c r="DH275" s="3"/>
      <c r="DI275" s="12"/>
      <c r="DJ275" s="12"/>
      <c r="DK275" s="46"/>
      <c r="DL275" s="46"/>
      <c r="DM275" s="46"/>
      <c r="DN275" s="12" t="s">
        <v>2227</v>
      </c>
      <c r="DO275" s="12">
        <v>0</v>
      </c>
      <c r="DP275" s="12"/>
      <c r="DQ275" s="12">
        <v>0</v>
      </c>
      <c r="DR275" s="5"/>
      <c r="DS275" s="5">
        <v>0</v>
      </c>
      <c r="DT275" s="346"/>
      <c r="DV275" s="5">
        <f t="shared" si="12"/>
        <v>0</v>
      </c>
      <c r="DW275" s="5">
        <f t="shared" si="13"/>
        <v>0</v>
      </c>
      <c r="DX275" s="362"/>
    </row>
    <row r="276" spans="1:130" s="133" customFormat="1" ht="36.75" hidden="1" customHeight="1" x14ac:dyDescent="0.25">
      <c r="A276" s="12">
        <f>IF(C276="","",SUBTOTAL(3,$D$24:D276))</f>
        <v>30</v>
      </c>
      <c r="B276" s="12">
        <f>COUNTIF($E$24:E276,E276)</f>
        <v>18</v>
      </c>
      <c r="C276" s="21" t="s">
        <v>289</v>
      </c>
      <c r="D276" s="12" t="str">
        <f>VLOOKUP(C276,'[1]XET CUOI NAM'!$D$9:$E$332,2,0)</f>
        <v>01014024</v>
      </c>
      <c r="E276" s="12" t="s">
        <v>404</v>
      </c>
      <c r="F276" s="12" t="s">
        <v>378</v>
      </c>
      <c r="G276" s="49"/>
      <c r="H276" s="46"/>
      <c r="I276" s="46"/>
      <c r="J276" s="3"/>
      <c r="K276" s="46"/>
      <c r="L276" s="46"/>
      <c r="M276" s="49"/>
      <c r="N276" s="46" t="s">
        <v>2513</v>
      </c>
      <c r="O276" s="46"/>
      <c r="P276" s="3"/>
      <c r="Q276" s="46"/>
      <c r="R276" s="46"/>
      <c r="S276" s="49"/>
      <c r="T276" s="46" t="s">
        <v>2513</v>
      </c>
      <c r="U276" s="46"/>
      <c r="V276" s="46" t="s">
        <v>2471</v>
      </c>
      <c r="W276" s="3"/>
      <c r="X276" s="307" t="s">
        <v>2514</v>
      </c>
      <c r="Y276" s="46"/>
      <c r="Z276" s="49"/>
      <c r="AA276" s="46" t="s">
        <v>2513</v>
      </c>
      <c r="AB276" s="46"/>
      <c r="AC276" s="46" t="s">
        <v>2480</v>
      </c>
      <c r="AD276" s="3"/>
      <c r="AE276" s="46">
        <v>0</v>
      </c>
      <c r="AF276" s="46"/>
      <c r="AG276" s="49"/>
      <c r="AH276" s="46" t="s">
        <v>2513</v>
      </c>
      <c r="AI276" s="46"/>
      <c r="AJ276" s="46" t="s">
        <v>2481</v>
      </c>
      <c r="AK276" s="3"/>
      <c r="AL276" s="46">
        <v>0</v>
      </c>
      <c r="AM276" s="46"/>
      <c r="AN276" s="49"/>
      <c r="AO276" s="46" t="s">
        <v>2513</v>
      </c>
      <c r="AP276" s="46"/>
      <c r="AQ276" s="46" t="s">
        <v>2482</v>
      </c>
      <c r="AR276" s="3"/>
      <c r="AS276" s="46">
        <v>0</v>
      </c>
      <c r="AT276" s="46"/>
      <c r="AU276" s="49"/>
      <c r="AV276" s="46" t="s">
        <v>2513</v>
      </c>
      <c r="AW276" s="46"/>
      <c r="AX276" s="46" t="s">
        <v>2483</v>
      </c>
      <c r="AY276" s="3"/>
      <c r="AZ276" s="46" t="s">
        <v>2514</v>
      </c>
      <c r="BA276" s="46"/>
      <c r="BB276" s="41"/>
      <c r="BC276" s="46" t="s">
        <v>2513</v>
      </c>
      <c r="BD276" s="46" t="s">
        <v>346</v>
      </c>
      <c r="BE276" s="3" t="s">
        <v>731</v>
      </c>
      <c r="BF276" s="3" t="s">
        <v>346</v>
      </c>
      <c r="BG276" s="46"/>
      <c r="BH276" s="3"/>
      <c r="BI276" s="56"/>
      <c r="BJ276" s="46">
        <v>0</v>
      </c>
      <c r="BK276" s="46"/>
      <c r="BL276" s="3" t="s">
        <v>846</v>
      </c>
      <c r="BM276" s="3"/>
      <c r="BN276" s="46"/>
      <c r="BO276" s="3"/>
      <c r="BP276" s="33"/>
      <c r="BQ276" s="46">
        <v>0</v>
      </c>
      <c r="BR276" s="46"/>
      <c r="BS276" s="3">
        <v>0</v>
      </c>
      <c r="BT276" s="3"/>
      <c r="BU276" s="46"/>
      <c r="BV276" s="46"/>
      <c r="BW276" s="46"/>
      <c r="BX276" s="2"/>
      <c r="BY276" s="46">
        <v>0</v>
      </c>
      <c r="BZ276" s="46">
        <v>0</v>
      </c>
      <c r="CA276" s="3" t="s">
        <v>1056</v>
      </c>
      <c r="CB276" s="46"/>
      <c r="CC276" s="46"/>
      <c r="CD276" s="46"/>
      <c r="CE276" s="46"/>
      <c r="CF276" s="2"/>
      <c r="CG276" s="46">
        <v>0</v>
      </c>
      <c r="CH276" s="46">
        <v>0</v>
      </c>
      <c r="CI276" s="3" t="s">
        <v>1201</v>
      </c>
      <c r="CJ276" s="3"/>
      <c r="CK276" s="46"/>
      <c r="CL276" s="46"/>
      <c r="CM276" s="46"/>
      <c r="CN276" s="46"/>
      <c r="CO276" s="46" t="s">
        <v>371</v>
      </c>
      <c r="CP276" s="46"/>
      <c r="CQ276" s="46"/>
      <c r="CR276" s="3" t="s">
        <v>1357</v>
      </c>
      <c r="CS276" s="46"/>
      <c r="CT276" s="46">
        <v>0</v>
      </c>
      <c r="CU276" s="3"/>
      <c r="CV276" s="12" t="s">
        <v>371</v>
      </c>
      <c r="CW276" s="12">
        <v>0</v>
      </c>
      <c r="CX276" s="12"/>
      <c r="CY276" s="3" t="s">
        <v>1534</v>
      </c>
      <c r="CZ276" s="12">
        <v>0</v>
      </c>
      <c r="DA276" s="12">
        <v>0</v>
      </c>
      <c r="DB276" s="46"/>
      <c r="DC276" s="12">
        <v>0</v>
      </c>
      <c r="DD276" s="12">
        <v>0</v>
      </c>
      <c r="DE276" s="12" t="s">
        <v>431</v>
      </c>
      <c r="DF276" s="12"/>
      <c r="DG276" s="12" t="s">
        <v>2227</v>
      </c>
      <c r="DH276" s="3" t="s">
        <v>1734</v>
      </c>
      <c r="DI276" s="12"/>
      <c r="DJ276" s="12"/>
      <c r="DK276" s="46"/>
      <c r="DL276" s="46"/>
      <c r="DM276" s="46"/>
      <c r="DN276" s="12" t="s">
        <v>2227</v>
      </c>
      <c r="DO276" s="12">
        <v>0</v>
      </c>
      <c r="DP276" s="12"/>
      <c r="DQ276" s="12"/>
      <c r="DR276" s="17" t="s">
        <v>2164</v>
      </c>
      <c r="DS276" s="5">
        <v>0</v>
      </c>
      <c r="DT276" s="346"/>
      <c r="DV276" s="5">
        <f t="shared" si="12"/>
        <v>2</v>
      </c>
      <c r="DW276" s="5">
        <f t="shared" si="13"/>
        <v>7</v>
      </c>
      <c r="DX276" s="362"/>
      <c r="DZ276" s="371" t="s">
        <v>2552</v>
      </c>
    </row>
    <row r="277" spans="1:130" s="16" customFormat="1" ht="30" hidden="1" customHeight="1" x14ac:dyDescent="0.25">
      <c r="A277" s="12">
        <f>IF(C277="","",SUBTOTAL(3,$D$24:D277))</f>
        <v>30</v>
      </c>
      <c r="B277" s="12">
        <f>COUNTIF($E$24:E277,E277)</f>
        <v>19</v>
      </c>
      <c r="C277" s="322" t="s">
        <v>290</v>
      </c>
      <c r="D277" s="12" t="str">
        <f>VLOOKUP(C277,'[1]XET CUOI NAM'!$D$9:$E$332,2,0)</f>
        <v>01014048</v>
      </c>
      <c r="E277" s="12" t="s">
        <v>404</v>
      </c>
      <c r="F277" s="12" t="s">
        <v>378</v>
      </c>
      <c r="G277" s="49"/>
      <c r="H277" s="46"/>
      <c r="I277" s="46"/>
      <c r="J277" s="3"/>
      <c r="K277" s="46"/>
      <c r="L277" s="46"/>
      <c r="M277" s="49"/>
      <c r="N277" s="46"/>
      <c r="O277" s="46"/>
      <c r="P277" s="3"/>
      <c r="Q277" s="46"/>
      <c r="R277" s="46"/>
      <c r="S277" s="49"/>
      <c r="T277" s="46">
        <v>0</v>
      </c>
      <c r="U277" s="46"/>
      <c r="V277" s="46">
        <v>0</v>
      </c>
      <c r="W277" s="3"/>
      <c r="X277" s="46">
        <v>0</v>
      </c>
      <c r="Y277" s="46"/>
      <c r="Z277" s="49"/>
      <c r="AA277" s="46">
        <v>0</v>
      </c>
      <c r="AB277" s="46"/>
      <c r="AC277" s="46">
        <v>0</v>
      </c>
      <c r="AD277" s="3"/>
      <c r="AE277" s="46">
        <v>0</v>
      </c>
      <c r="AF277" s="46"/>
      <c r="AG277" s="49"/>
      <c r="AH277" s="46">
        <v>0</v>
      </c>
      <c r="AI277" s="46"/>
      <c r="AJ277" s="46">
        <v>0</v>
      </c>
      <c r="AK277" s="3"/>
      <c r="AL277" s="46"/>
      <c r="AM277" s="46"/>
      <c r="AN277" s="49"/>
      <c r="AO277" s="46">
        <v>0</v>
      </c>
      <c r="AP277" s="46"/>
      <c r="AQ277" s="46">
        <v>0</v>
      </c>
      <c r="AR277" s="3"/>
      <c r="AS277" s="46">
        <v>0</v>
      </c>
      <c r="AT277" s="46"/>
      <c r="AU277" s="49"/>
      <c r="AV277" s="46">
        <v>0</v>
      </c>
      <c r="AW277" s="46"/>
      <c r="AX277" s="46">
        <v>0</v>
      </c>
      <c r="AY277" s="3"/>
      <c r="AZ277" s="46">
        <v>0</v>
      </c>
      <c r="BA277" s="46"/>
      <c r="BB277" s="41"/>
      <c r="BC277" s="46">
        <v>0</v>
      </c>
      <c r="BD277" s="46"/>
      <c r="BE277" s="3">
        <v>0</v>
      </c>
      <c r="BF277" s="3"/>
      <c r="BG277" s="46"/>
      <c r="BH277" s="3"/>
      <c r="BI277" s="56"/>
      <c r="BJ277" s="46">
        <v>0</v>
      </c>
      <c r="BK277" s="46"/>
      <c r="BL277" s="3">
        <v>0</v>
      </c>
      <c r="BM277" s="3"/>
      <c r="BN277" s="46"/>
      <c r="BO277" s="3"/>
      <c r="BP277" s="33"/>
      <c r="BQ277" s="46">
        <v>0</v>
      </c>
      <c r="BR277" s="46"/>
      <c r="BS277" s="3">
        <v>0</v>
      </c>
      <c r="BT277" s="3"/>
      <c r="BU277" s="46"/>
      <c r="BV277" s="46"/>
      <c r="BW277" s="46"/>
      <c r="BX277" s="2"/>
      <c r="BY277" s="46">
        <v>0</v>
      </c>
      <c r="BZ277" s="46"/>
      <c r="CA277" s="3">
        <v>0</v>
      </c>
      <c r="CB277" s="46"/>
      <c r="CC277" s="46"/>
      <c r="CD277" s="46"/>
      <c r="CE277" s="46"/>
      <c r="CF277" s="2"/>
      <c r="CG277" s="46">
        <v>0</v>
      </c>
      <c r="CH277" s="46">
        <v>0</v>
      </c>
      <c r="CI277" s="3" t="s">
        <v>1202</v>
      </c>
      <c r="CJ277" s="3"/>
      <c r="CK277" s="46"/>
      <c r="CL277" s="46"/>
      <c r="CM277" s="46"/>
      <c r="CN277" s="46"/>
      <c r="CO277" s="46" t="s">
        <v>371</v>
      </c>
      <c r="CP277" s="46"/>
      <c r="CQ277" s="46" t="s">
        <v>315</v>
      </c>
      <c r="CR277" s="3" t="s">
        <v>1358</v>
      </c>
      <c r="CS277" s="46"/>
      <c r="CT277" s="46">
        <v>0</v>
      </c>
      <c r="CU277" s="3"/>
      <c r="CV277" s="12" t="s">
        <v>371</v>
      </c>
      <c r="CW277" s="12">
        <v>0</v>
      </c>
      <c r="CX277" s="12" t="s">
        <v>315</v>
      </c>
      <c r="CY277" s="3" t="s">
        <v>1535</v>
      </c>
      <c r="CZ277" s="12">
        <v>0</v>
      </c>
      <c r="DA277" s="12" t="s">
        <v>346</v>
      </c>
      <c r="DB277" s="46"/>
      <c r="DC277" s="12"/>
      <c r="DD277" s="12"/>
      <c r="DE277" s="12" t="s">
        <v>371</v>
      </c>
      <c r="DF277" s="46" t="s">
        <v>2513</v>
      </c>
      <c r="DG277" s="12" t="s">
        <v>2227</v>
      </c>
      <c r="DH277" s="3" t="s">
        <v>1735</v>
      </c>
      <c r="DI277" s="12"/>
      <c r="DJ277" s="203"/>
      <c r="DK277" s="46"/>
      <c r="DL277" s="46"/>
      <c r="DM277" s="46"/>
      <c r="DN277" s="12" t="s">
        <v>2226</v>
      </c>
      <c r="DO277" s="46" t="s">
        <v>2513</v>
      </c>
      <c r="DP277" s="46" t="s">
        <v>315</v>
      </c>
      <c r="DQ277" s="12" t="s">
        <v>2226</v>
      </c>
      <c r="DR277" s="17" t="s">
        <v>2165</v>
      </c>
      <c r="DS277" s="5"/>
      <c r="DT277" s="313" t="s">
        <v>315</v>
      </c>
      <c r="DV277" s="5">
        <f t="shared" si="12"/>
        <v>0</v>
      </c>
      <c r="DW277" s="5">
        <f t="shared" si="13"/>
        <v>2</v>
      </c>
      <c r="DX277" s="364"/>
    </row>
    <row r="278" spans="1:130" s="133" customFormat="1" ht="30" hidden="1" customHeight="1" x14ac:dyDescent="0.25">
      <c r="A278" s="12">
        <f>IF(C278="","",SUBTOTAL(3,$D$24:D278))</f>
        <v>30</v>
      </c>
      <c r="B278" s="12">
        <f>COUNTIF($E$24:E278,E278)</f>
        <v>20</v>
      </c>
      <c r="C278" s="21" t="s">
        <v>291</v>
      </c>
      <c r="D278" s="12" t="str">
        <f>VLOOKUP(C278,'[1]XET CUOI NAM'!$D$9:$E$332,2,0)</f>
        <v>01014022</v>
      </c>
      <c r="E278" s="12" t="s">
        <v>404</v>
      </c>
      <c r="F278" s="12" t="s">
        <v>378</v>
      </c>
      <c r="G278" s="49"/>
      <c r="H278" s="46"/>
      <c r="I278" s="46"/>
      <c r="J278" s="3"/>
      <c r="K278" s="46"/>
      <c r="L278" s="46"/>
      <c r="M278" s="49"/>
      <c r="N278" s="46"/>
      <c r="O278" s="46"/>
      <c r="P278" s="3"/>
      <c r="Q278" s="46"/>
      <c r="R278" s="46"/>
      <c r="S278" s="49"/>
      <c r="T278" s="46">
        <v>0</v>
      </c>
      <c r="U278" s="46"/>
      <c r="V278" s="46">
        <v>0</v>
      </c>
      <c r="W278" s="3"/>
      <c r="X278" s="46">
        <v>0</v>
      </c>
      <c r="Y278" s="46"/>
      <c r="Z278" s="49"/>
      <c r="AA278" s="46" t="s">
        <v>2513</v>
      </c>
      <c r="AB278" s="46"/>
      <c r="AC278" s="46">
        <v>0</v>
      </c>
      <c r="AD278" s="3"/>
      <c r="AE278" s="46">
        <v>0</v>
      </c>
      <c r="AF278" s="46"/>
      <c r="AG278" s="49"/>
      <c r="AH278" s="46">
        <v>0</v>
      </c>
      <c r="AI278" s="46"/>
      <c r="AJ278" s="46">
        <v>0</v>
      </c>
      <c r="AK278" s="3"/>
      <c r="AL278" s="46">
        <v>0</v>
      </c>
      <c r="AM278" s="46"/>
      <c r="AN278" s="49"/>
      <c r="AO278" s="46" t="s">
        <v>2513</v>
      </c>
      <c r="AP278" s="46"/>
      <c r="AQ278" s="46" t="s">
        <v>2484</v>
      </c>
      <c r="AR278" s="3"/>
      <c r="AS278" s="46">
        <v>0</v>
      </c>
      <c r="AT278" s="46"/>
      <c r="AU278" s="49"/>
      <c r="AV278" s="46">
        <v>0</v>
      </c>
      <c r="AW278" s="46"/>
      <c r="AX278" s="46" t="s">
        <v>2485</v>
      </c>
      <c r="AY278" s="3"/>
      <c r="AZ278" s="46">
        <v>0</v>
      </c>
      <c r="BA278" s="46"/>
      <c r="BB278" s="41"/>
      <c r="BC278" s="46">
        <v>0</v>
      </c>
      <c r="BD278" s="46"/>
      <c r="BE278" s="3" t="s">
        <v>732</v>
      </c>
      <c r="BF278" s="3"/>
      <c r="BG278" s="46"/>
      <c r="BH278" s="3"/>
      <c r="BI278" s="56"/>
      <c r="BJ278" s="46">
        <v>0</v>
      </c>
      <c r="BK278" s="46"/>
      <c r="BL278" s="3" t="s">
        <v>847</v>
      </c>
      <c r="BM278" s="3"/>
      <c r="BN278" s="46"/>
      <c r="BO278" s="3"/>
      <c r="BP278" s="33"/>
      <c r="BQ278" s="46">
        <v>0</v>
      </c>
      <c r="BR278" s="46"/>
      <c r="BS278" s="3">
        <v>0</v>
      </c>
      <c r="BT278" s="3"/>
      <c r="BU278" s="46"/>
      <c r="BV278" s="46"/>
      <c r="BW278" s="46"/>
      <c r="BX278" s="2"/>
      <c r="BY278" s="46">
        <v>0</v>
      </c>
      <c r="BZ278" s="46"/>
      <c r="CA278" s="3">
        <v>0</v>
      </c>
      <c r="CB278" s="46"/>
      <c r="CC278" s="46"/>
      <c r="CD278" s="46"/>
      <c r="CE278" s="46"/>
      <c r="CF278" s="2"/>
      <c r="CG278" s="46">
        <v>0</v>
      </c>
      <c r="CH278" s="46">
        <v>0</v>
      </c>
      <c r="CI278" s="3" t="s">
        <v>1203</v>
      </c>
      <c r="CJ278" s="3"/>
      <c r="CK278" s="46"/>
      <c r="CL278" s="46"/>
      <c r="CM278" s="46"/>
      <c r="CN278" s="46"/>
      <c r="CO278" s="46" t="s">
        <v>371</v>
      </c>
      <c r="CP278" s="46"/>
      <c r="CQ278" s="46" t="s">
        <v>315</v>
      </c>
      <c r="CR278" s="3" t="s">
        <v>1359</v>
      </c>
      <c r="CS278" s="46"/>
      <c r="CT278" s="46">
        <v>0</v>
      </c>
      <c r="CU278" s="3"/>
      <c r="CV278" s="12" t="s">
        <v>431</v>
      </c>
      <c r="CW278" s="12">
        <v>0</v>
      </c>
      <c r="CX278" s="12"/>
      <c r="CY278" s="3" t="s">
        <v>1536</v>
      </c>
      <c r="CZ278" s="12">
        <v>0</v>
      </c>
      <c r="DA278" s="12">
        <v>0</v>
      </c>
      <c r="DB278" s="46"/>
      <c r="DC278" s="12">
        <v>0</v>
      </c>
      <c r="DD278" s="12">
        <v>0</v>
      </c>
      <c r="DE278" s="12" t="s">
        <v>431</v>
      </c>
      <c r="DF278" s="12"/>
      <c r="DG278" s="12"/>
      <c r="DH278" s="3" t="s">
        <v>1736</v>
      </c>
      <c r="DI278" s="12"/>
      <c r="DJ278" s="12"/>
      <c r="DK278" s="46"/>
      <c r="DL278" s="46"/>
      <c r="DM278" s="46"/>
      <c r="DN278" s="12" t="s">
        <v>2227</v>
      </c>
      <c r="DO278" s="12">
        <v>0</v>
      </c>
      <c r="DP278" s="12"/>
      <c r="DQ278" s="12"/>
      <c r="DR278" s="17" t="s">
        <v>2166</v>
      </c>
      <c r="DS278" s="5">
        <v>0</v>
      </c>
      <c r="DT278" s="346"/>
      <c r="DV278" s="5">
        <f t="shared" si="12"/>
        <v>0</v>
      </c>
      <c r="DW278" s="5">
        <f t="shared" si="13"/>
        <v>2</v>
      </c>
      <c r="DX278" s="362"/>
    </row>
    <row r="279" spans="1:130" s="133" customFormat="1" ht="30" hidden="1" customHeight="1" x14ac:dyDescent="0.25">
      <c r="A279" s="12">
        <f>ROW()-23</f>
        <v>256</v>
      </c>
      <c r="B279" s="12">
        <f>COUNTIF($E$24:E279,E279)</f>
        <v>21</v>
      </c>
      <c r="C279" s="21" t="s">
        <v>292</v>
      </c>
      <c r="D279" s="12" t="str">
        <f>VLOOKUP(C279,'[1]XET CUOI NAM'!$D$9:$E$332,2,0)</f>
        <v>01014025</v>
      </c>
      <c r="E279" s="12" t="s">
        <v>404</v>
      </c>
      <c r="F279" s="12" t="s">
        <v>378</v>
      </c>
      <c r="G279" s="49"/>
      <c r="H279" s="46"/>
      <c r="I279" s="46"/>
      <c r="J279" s="3"/>
      <c r="K279" s="46"/>
      <c r="L279" s="46"/>
      <c r="M279" s="49"/>
      <c r="N279" s="46"/>
      <c r="O279" s="46"/>
      <c r="P279" s="3"/>
      <c r="Q279" s="46"/>
      <c r="R279" s="46"/>
      <c r="S279" s="49"/>
      <c r="T279" s="46">
        <v>0</v>
      </c>
      <c r="U279" s="46"/>
      <c r="V279" s="46">
        <v>0</v>
      </c>
      <c r="W279" s="3"/>
      <c r="X279" s="46">
        <v>0</v>
      </c>
      <c r="Y279" s="46"/>
      <c r="Z279" s="49"/>
      <c r="AA279" s="46">
        <v>0</v>
      </c>
      <c r="AB279" s="46"/>
      <c r="AC279" s="46" t="s">
        <v>2486</v>
      </c>
      <c r="AD279" s="3"/>
      <c r="AE279" s="46">
        <v>0</v>
      </c>
      <c r="AF279" s="46"/>
      <c r="AG279" s="49"/>
      <c r="AH279" s="46">
        <v>0</v>
      </c>
      <c r="AI279" s="46"/>
      <c r="AJ279" s="46">
        <v>0</v>
      </c>
      <c r="AK279" s="3"/>
      <c r="AL279" s="46">
        <v>0</v>
      </c>
      <c r="AM279" s="46"/>
      <c r="AN279" s="49"/>
      <c r="AO279" s="46">
        <v>0</v>
      </c>
      <c r="AP279" s="46"/>
      <c r="AQ279" s="46">
        <v>0</v>
      </c>
      <c r="AR279" s="3"/>
      <c r="AS279" s="46">
        <v>0</v>
      </c>
      <c r="AT279" s="46"/>
      <c r="AU279" s="49"/>
      <c r="AV279" s="46">
        <v>0</v>
      </c>
      <c r="AW279" s="46"/>
      <c r="AX279" s="46">
        <v>0</v>
      </c>
      <c r="AY279" s="3"/>
      <c r="AZ279" s="46">
        <v>0</v>
      </c>
      <c r="BA279" s="46"/>
      <c r="BB279" s="41"/>
      <c r="BC279" s="46">
        <v>0</v>
      </c>
      <c r="BD279" s="46"/>
      <c r="BE279" s="3" t="s">
        <v>733</v>
      </c>
      <c r="BF279" s="3"/>
      <c r="BG279" s="46"/>
      <c r="BH279" s="3"/>
      <c r="BI279" s="56"/>
      <c r="BJ279" s="46">
        <v>0</v>
      </c>
      <c r="BK279" s="46"/>
      <c r="BL279" s="3">
        <v>0</v>
      </c>
      <c r="BM279" s="3"/>
      <c r="BN279" s="46"/>
      <c r="BO279" s="3"/>
      <c r="BP279" s="33"/>
      <c r="BQ279" s="46">
        <v>0</v>
      </c>
      <c r="BR279" s="46"/>
      <c r="BS279" s="3">
        <v>0</v>
      </c>
      <c r="BT279" s="3"/>
      <c r="BU279" s="46"/>
      <c r="BV279" s="46"/>
      <c r="BW279" s="46"/>
      <c r="BX279" s="2"/>
      <c r="BY279" s="46">
        <v>0</v>
      </c>
      <c r="BZ279" s="46"/>
      <c r="CA279" s="3">
        <v>0</v>
      </c>
      <c r="CB279" s="46"/>
      <c r="CC279" s="46"/>
      <c r="CD279" s="46"/>
      <c r="CE279" s="46"/>
      <c r="CF279" s="2"/>
      <c r="CG279" s="46">
        <v>0</v>
      </c>
      <c r="CH279" s="46"/>
      <c r="CI279" s="3">
        <v>0</v>
      </c>
      <c r="CJ279" s="3"/>
      <c r="CK279" s="46"/>
      <c r="CL279" s="46"/>
      <c r="CM279" s="46"/>
      <c r="CN279" s="46"/>
      <c r="CO279" s="46" t="s">
        <v>371</v>
      </c>
      <c r="CP279" s="46"/>
      <c r="CQ279" s="46"/>
      <c r="CR279" s="3">
        <v>0</v>
      </c>
      <c r="CS279" s="46"/>
      <c r="CT279" s="46">
        <v>0</v>
      </c>
      <c r="CU279" s="3"/>
      <c r="CV279" s="12" t="s">
        <v>431</v>
      </c>
      <c r="CW279" s="12">
        <v>0</v>
      </c>
      <c r="CX279" s="12"/>
      <c r="CY279" s="3"/>
      <c r="CZ279" s="12">
        <v>0</v>
      </c>
      <c r="DA279" s="12">
        <v>0</v>
      </c>
      <c r="DB279" s="46"/>
      <c r="DC279" s="12">
        <v>0</v>
      </c>
      <c r="DD279" s="12">
        <v>0</v>
      </c>
      <c r="DE279" s="12" t="s">
        <v>431</v>
      </c>
      <c r="DF279" s="12"/>
      <c r="DG279" s="12"/>
      <c r="DH279" s="3"/>
      <c r="DI279" s="12"/>
      <c r="DJ279" s="12"/>
      <c r="DK279" s="46"/>
      <c r="DL279" s="46"/>
      <c r="DM279" s="46"/>
      <c r="DN279" s="12" t="s">
        <v>2227</v>
      </c>
      <c r="DO279" s="12">
        <v>0</v>
      </c>
      <c r="DP279" s="12"/>
      <c r="DQ279" s="12">
        <v>0</v>
      </c>
      <c r="DR279" s="5"/>
      <c r="DS279" s="5">
        <v>0</v>
      </c>
      <c r="DT279" s="346"/>
      <c r="DV279" s="5">
        <f t="shared" si="12"/>
        <v>0</v>
      </c>
      <c r="DW279" s="5">
        <f t="shared" si="13"/>
        <v>0</v>
      </c>
      <c r="DX279" s="362"/>
    </row>
    <row r="280" spans="1:130" s="133" customFormat="1" ht="30" hidden="1" customHeight="1" x14ac:dyDescent="0.25">
      <c r="A280" s="12">
        <f>ROW()-23</f>
        <v>257</v>
      </c>
      <c r="B280" s="12">
        <f>COUNTIF($E$24:E280,E280)</f>
        <v>22</v>
      </c>
      <c r="C280" s="21" t="s">
        <v>293</v>
      </c>
      <c r="D280" s="12" t="str">
        <f>VLOOKUP(C280,'[1]XET CUOI NAM'!$D$9:$E$332,2,0)</f>
        <v>01014032</v>
      </c>
      <c r="E280" s="12" t="s">
        <v>404</v>
      </c>
      <c r="F280" s="12" t="s">
        <v>378</v>
      </c>
      <c r="G280" s="49"/>
      <c r="H280" s="46"/>
      <c r="I280" s="46"/>
      <c r="J280" s="3"/>
      <c r="K280" s="46"/>
      <c r="L280" s="46"/>
      <c r="M280" s="49"/>
      <c r="N280" s="46"/>
      <c r="O280" s="46"/>
      <c r="P280" s="3"/>
      <c r="Q280" s="46"/>
      <c r="R280" s="46"/>
      <c r="S280" s="49"/>
      <c r="T280" s="46">
        <v>0</v>
      </c>
      <c r="U280" s="46"/>
      <c r="V280" s="46">
        <v>0</v>
      </c>
      <c r="W280" s="3"/>
      <c r="X280" s="46">
        <v>0</v>
      </c>
      <c r="Y280" s="46"/>
      <c r="Z280" s="49"/>
      <c r="AA280" s="46">
        <v>0</v>
      </c>
      <c r="AB280" s="46"/>
      <c r="AC280" s="46">
        <v>0</v>
      </c>
      <c r="AD280" s="3"/>
      <c r="AE280" s="46">
        <v>0</v>
      </c>
      <c r="AF280" s="46"/>
      <c r="AG280" s="49"/>
      <c r="AH280" s="46">
        <v>0</v>
      </c>
      <c r="AI280" s="46"/>
      <c r="AJ280" s="46">
        <v>0</v>
      </c>
      <c r="AK280" s="3"/>
      <c r="AL280" s="46">
        <v>0</v>
      </c>
      <c r="AM280" s="46"/>
      <c r="AN280" s="49"/>
      <c r="AO280" s="46">
        <v>0</v>
      </c>
      <c r="AP280" s="46"/>
      <c r="AQ280" s="46">
        <v>0</v>
      </c>
      <c r="AR280" s="3"/>
      <c r="AS280" s="46">
        <v>0</v>
      </c>
      <c r="AT280" s="46"/>
      <c r="AU280" s="49"/>
      <c r="AV280" s="46">
        <v>0</v>
      </c>
      <c r="AW280" s="46"/>
      <c r="AX280" s="46">
        <v>0</v>
      </c>
      <c r="AY280" s="3"/>
      <c r="AZ280" s="46">
        <v>0</v>
      </c>
      <c r="BA280" s="46"/>
      <c r="BB280" s="41"/>
      <c r="BC280" s="46">
        <v>0</v>
      </c>
      <c r="BD280" s="46"/>
      <c r="BE280" s="3" t="s">
        <v>734</v>
      </c>
      <c r="BF280" s="3"/>
      <c r="BG280" s="46"/>
      <c r="BH280" s="3"/>
      <c r="BI280" s="56"/>
      <c r="BJ280" s="46">
        <v>0</v>
      </c>
      <c r="BK280" s="46"/>
      <c r="BL280" s="3">
        <v>0</v>
      </c>
      <c r="BM280" s="3"/>
      <c r="BN280" s="46"/>
      <c r="BO280" s="3"/>
      <c r="BP280" s="33"/>
      <c r="BQ280" s="46">
        <v>0</v>
      </c>
      <c r="BR280" s="46"/>
      <c r="BS280" s="3">
        <v>0</v>
      </c>
      <c r="BT280" s="3"/>
      <c r="BU280" s="46"/>
      <c r="BV280" s="46"/>
      <c r="BW280" s="46"/>
      <c r="BX280" s="2"/>
      <c r="BY280" s="46">
        <v>0</v>
      </c>
      <c r="BZ280" s="46"/>
      <c r="CA280" s="3">
        <v>0</v>
      </c>
      <c r="CB280" s="46"/>
      <c r="CC280" s="46"/>
      <c r="CD280" s="46"/>
      <c r="CE280" s="46"/>
      <c r="CF280" s="2"/>
      <c r="CG280" s="46">
        <v>0</v>
      </c>
      <c r="CH280" s="46"/>
      <c r="CI280" s="3">
        <v>0</v>
      </c>
      <c r="CJ280" s="3"/>
      <c r="CK280" s="46"/>
      <c r="CL280" s="46"/>
      <c r="CM280" s="46"/>
      <c r="CN280" s="46"/>
      <c r="CO280" s="46" t="s">
        <v>371</v>
      </c>
      <c r="CP280" s="46"/>
      <c r="CQ280" s="46"/>
      <c r="CR280" s="3">
        <v>0</v>
      </c>
      <c r="CS280" s="46"/>
      <c r="CT280" s="46">
        <v>0</v>
      </c>
      <c r="CU280" s="3"/>
      <c r="CV280" s="12" t="s">
        <v>431</v>
      </c>
      <c r="CW280" s="12">
        <v>0</v>
      </c>
      <c r="CX280" s="12"/>
      <c r="CY280" s="3"/>
      <c r="CZ280" s="12">
        <v>0</v>
      </c>
      <c r="DA280" s="12">
        <v>0</v>
      </c>
      <c r="DB280" s="46"/>
      <c r="DC280" s="12">
        <v>0</v>
      </c>
      <c r="DD280" s="12">
        <v>0</v>
      </c>
      <c r="DE280" s="12" t="s">
        <v>431</v>
      </c>
      <c r="DF280" s="12"/>
      <c r="DG280" s="12"/>
      <c r="DH280" s="3"/>
      <c r="DI280" s="12"/>
      <c r="DJ280" s="12"/>
      <c r="DK280" s="46"/>
      <c r="DL280" s="46"/>
      <c r="DM280" s="46"/>
      <c r="DN280" s="12" t="s">
        <v>2227</v>
      </c>
      <c r="DO280" s="12">
        <v>0</v>
      </c>
      <c r="DP280" s="12"/>
      <c r="DQ280" s="12">
        <v>0</v>
      </c>
      <c r="DR280" s="5"/>
      <c r="DS280" s="5">
        <v>0</v>
      </c>
      <c r="DT280" s="346"/>
      <c r="DV280" s="5">
        <f t="shared" ref="DV280:DV343" si="15">COUNTIF(G280:DT280,"BK")</f>
        <v>0</v>
      </c>
      <c r="DW280" s="5">
        <f t="shared" ref="DW280:DW343" si="16">COUNTIF(G280:DT280,"CS")</f>
        <v>0</v>
      </c>
      <c r="DX280" s="362"/>
    </row>
    <row r="281" spans="1:130" s="133" customFormat="1" ht="31.5" hidden="1" customHeight="1" x14ac:dyDescent="0.25">
      <c r="A281" s="12">
        <f>ROW()-23</f>
        <v>258</v>
      </c>
      <c r="B281" s="12">
        <f>COUNTIF($E$24:E281,E281)</f>
        <v>23</v>
      </c>
      <c r="C281" s="21" t="s">
        <v>294</v>
      </c>
      <c r="D281" s="12" t="str">
        <f>VLOOKUP(C281,'[1]XET CUOI NAM'!$D$9:$E$332,2,0)</f>
        <v>01014006</v>
      </c>
      <c r="E281" s="12" t="s">
        <v>404</v>
      </c>
      <c r="F281" s="12" t="s">
        <v>378</v>
      </c>
      <c r="G281" s="49"/>
      <c r="H281" s="46"/>
      <c r="I281" s="46"/>
      <c r="J281" s="3"/>
      <c r="K281" s="46"/>
      <c r="L281" s="46"/>
      <c r="M281" s="49"/>
      <c r="N281" s="46" t="s">
        <v>2513</v>
      </c>
      <c r="O281" s="46"/>
      <c r="P281" s="3"/>
      <c r="Q281" s="46"/>
      <c r="R281" s="46"/>
      <c r="S281" s="49"/>
      <c r="T281" s="46" t="s">
        <v>2513</v>
      </c>
      <c r="U281" s="46"/>
      <c r="V281" s="46" t="s">
        <v>2487</v>
      </c>
      <c r="W281" s="3"/>
      <c r="X281" s="307" t="s">
        <v>2514</v>
      </c>
      <c r="Y281" s="46"/>
      <c r="Z281" s="49"/>
      <c r="AA281" s="46">
        <v>0</v>
      </c>
      <c r="AB281" s="46"/>
      <c r="AC281" s="46">
        <v>0</v>
      </c>
      <c r="AD281" s="3"/>
      <c r="AE281" s="46">
        <v>0</v>
      </c>
      <c r="AF281" s="46"/>
      <c r="AG281" s="49"/>
      <c r="AH281" s="46">
        <v>0</v>
      </c>
      <c r="AI281" s="46"/>
      <c r="AJ281" s="46">
        <v>0</v>
      </c>
      <c r="AK281" s="3"/>
      <c r="AL281" s="46">
        <v>0</v>
      </c>
      <c r="AM281" s="46"/>
      <c r="AN281" s="49"/>
      <c r="AO281" s="46">
        <v>0</v>
      </c>
      <c r="AP281" s="46"/>
      <c r="AQ281" s="46">
        <v>0</v>
      </c>
      <c r="AR281" s="3"/>
      <c r="AS281" s="46">
        <v>0</v>
      </c>
      <c r="AT281" s="46"/>
      <c r="AU281" s="49"/>
      <c r="AV281" s="46">
        <v>0</v>
      </c>
      <c r="AW281" s="46"/>
      <c r="AX281" s="46">
        <v>0</v>
      </c>
      <c r="AY281" s="3"/>
      <c r="AZ281" s="46">
        <v>0</v>
      </c>
      <c r="BA281" s="46"/>
      <c r="BB281" s="41"/>
      <c r="BC281" s="46">
        <v>0</v>
      </c>
      <c r="BD281" s="46"/>
      <c r="BE281" s="3" t="s">
        <v>735</v>
      </c>
      <c r="BF281" s="3"/>
      <c r="BG281" s="46"/>
      <c r="BH281" s="3"/>
      <c r="BI281" s="56"/>
      <c r="BJ281" s="46">
        <v>0</v>
      </c>
      <c r="BK281" s="46"/>
      <c r="BL281" s="3">
        <v>0</v>
      </c>
      <c r="BM281" s="3"/>
      <c r="BN281" s="46"/>
      <c r="BO281" s="3"/>
      <c r="BP281" s="33"/>
      <c r="BQ281" s="46">
        <v>0</v>
      </c>
      <c r="BR281" s="46"/>
      <c r="BS281" s="3">
        <v>0</v>
      </c>
      <c r="BT281" s="3"/>
      <c r="BU281" s="46"/>
      <c r="BV281" s="46"/>
      <c r="BW281" s="46"/>
      <c r="BX281" s="2"/>
      <c r="BY281" s="46">
        <v>0</v>
      </c>
      <c r="BZ281" s="46"/>
      <c r="CA281" s="3">
        <v>0</v>
      </c>
      <c r="CB281" s="46"/>
      <c r="CC281" s="46"/>
      <c r="CD281" s="46"/>
      <c r="CE281" s="46"/>
      <c r="CF281" s="2"/>
      <c r="CG281" s="46">
        <v>0</v>
      </c>
      <c r="CH281" s="46"/>
      <c r="CI281" s="3">
        <v>0</v>
      </c>
      <c r="CJ281" s="3"/>
      <c r="CK281" s="46"/>
      <c r="CL281" s="46"/>
      <c r="CM281" s="46"/>
      <c r="CN281" s="46"/>
      <c r="CO281" s="46" t="s">
        <v>371</v>
      </c>
      <c r="CP281" s="46"/>
      <c r="CQ281" s="46"/>
      <c r="CR281" s="3" t="s">
        <v>1360</v>
      </c>
      <c r="CS281" s="46"/>
      <c r="CT281" s="46">
        <v>0</v>
      </c>
      <c r="CU281" s="3"/>
      <c r="CV281" s="12" t="s">
        <v>431</v>
      </c>
      <c r="CW281" s="12">
        <v>0</v>
      </c>
      <c r="CX281" s="12"/>
      <c r="CY281" s="3"/>
      <c r="CZ281" s="12">
        <v>0</v>
      </c>
      <c r="DA281" s="12">
        <v>0</v>
      </c>
      <c r="DB281" s="46"/>
      <c r="DC281" s="12">
        <v>0</v>
      </c>
      <c r="DD281" s="12" t="s">
        <v>315</v>
      </c>
      <c r="DE281" s="12" t="s">
        <v>371</v>
      </c>
      <c r="DF281" s="12"/>
      <c r="DG281" s="12"/>
      <c r="DH281" s="3"/>
      <c r="DI281" s="12"/>
      <c r="DJ281" s="12"/>
      <c r="DK281" s="46"/>
      <c r="DL281" s="46"/>
      <c r="DM281" s="46"/>
      <c r="DN281" s="12" t="s">
        <v>2227</v>
      </c>
      <c r="DO281" s="12">
        <v>0</v>
      </c>
      <c r="DP281" s="12"/>
      <c r="DQ281" s="12">
        <v>0</v>
      </c>
      <c r="DR281" s="5"/>
      <c r="DS281" s="5">
        <v>0</v>
      </c>
      <c r="DT281" s="346"/>
      <c r="DV281" s="5">
        <f t="shared" si="15"/>
        <v>1</v>
      </c>
      <c r="DW281" s="5">
        <f t="shared" si="16"/>
        <v>2</v>
      </c>
      <c r="DX281" s="362"/>
    </row>
    <row r="282" spans="1:130" s="9" customFormat="1" ht="48.75" hidden="1" customHeight="1" x14ac:dyDescent="0.25">
      <c r="A282" s="337">
        <f>ROW()-23</f>
        <v>259</v>
      </c>
      <c r="B282" s="337">
        <f>COUNTIF($E$24:E282,E282)</f>
        <v>24</v>
      </c>
      <c r="C282" s="341" t="s">
        <v>295</v>
      </c>
      <c r="D282" s="337" t="str">
        <f>VLOOKUP(C282,'[1]XET CUOI NAM'!$D$9:$E$332,2,0)</f>
        <v>01014009</v>
      </c>
      <c r="E282" s="12" t="s">
        <v>404</v>
      </c>
      <c r="F282" s="12" t="s">
        <v>378</v>
      </c>
      <c r="G282" s="49"/>
      <c r="H282" s="46" t="s">
        <v>2513</v>
      </c>
      <c r="I282" s="46"/>
      <c r="J282" s="3"/>
      <c r="K282" s="46" t="s">
        <v>2514</v>
      </c>
      <c r="L282" s="46"/>
      <c r="M282" s="49"/>
      <c r="N282" s="46" t="s">
        <v>2513</v>
      </c>
      <c r="O282" s="46"/>
      <c r="P282" s="3"/>
      <c r="Q282" s="46"/>
      <c r="R282" s="46"/>
      <c r="S282" s="49"/>
      <c r="T282" s="46" t="s">
        <v>2513</v>
      </c>
      <c r="U282" s="46"/>
      <c r="V282" s="46" t="s">
        <v>2488</v>
      </c>
      <c r="W282" s="3"/>
      <c r="X282" s="307" t="s">
        <v>2514</v>
      </c>
      <c r="Y282" s="46"/>
      <c r="Z282" s="49"/>
      <c r="AA282" s="46" t="s">
        <v>2513</v>
      </c>
      <c r="AB282" s="46"/>
      <c r="AC282" s="46" t="s">
        <v>2489</v>
      </c>
      <c r="AD282" s="3"/>
      <c r="AE282" s="46">
        <v>0</v>
      </c>
      <c r="AF282" s="46"/>
      <c r="AG282" s="49"/>
      <c r="AH282" s="46" t="s">
        <v>2513</v>
      </c>
      <c r="AI282" s="46"/>
      <c r="AJ282" s="46" t="s">
        <v>2490</v>
      </c>
      <c r="AK282" s="3"/>
      <c r="AL282" s="46" t="s">
        <v>2514</v>
      </c>
      <c r="AM282" s="46"/>
      <c r="AN282" s="49"/>
      <c r="AO282" s="46" t="s">
        <v>2513</v>
      </c>
      <c r="AP282" s="46"/>
      <c r="AQ282" s="46" t="s">
        <v>2491</v>
      </c>
      <c r="AR282" s="3"/>
      <c r="AS282" s="46">
        <v>0</v>
      </c>
      <c r="AT282" s="46"/>
      <c r="AU282" s="49"/>
      <c r="AV282" s="46">
        <v>0</v>
      </c>
      <c r="AW282" s="46"/>
      <c r="AX282" s="46" t="s">
        <v>2492</v>
      </c>
      <c r="AY282" s="3"/>
      <c r="AZ282" s="46">
        <v>0</v>
      </c>
      <c r="BA282" s="46"/>
      <c r="BB282" s="41"/>
      <c r="BC282" s="46">
        <v>0</v>
      </c>
      <c r="BD282" s="46"/>
      <c r="BE282" s="3" t="s">
        <v>736</v>
      </c>
      <c r="BF282" s="3"/>
      <c r="BG282" s="46"/>
      <c r="BH282" s="3"/>
      <c r="BI282" s="56"/>
      <c r="BJ282" s="46">
        <v>0</v>
      </c>
      <c r="BK282" s="46"/>
      <c r="BL282" s="3" t="s">
        <v>848</v>
      </c>
      <c r="BM282" s="3"/>
      <c r="BN282" s="46"/>
      <c r="BO282" s="3"/>
      <c r="BP282" s="33"/>
      <c r="BQ282" s="46">
        <v>0</v>
      </c>
      <c r="BR282" s="46"/>
      <c r="BS282" s="3">
        <v>0</v>
      </c>
      <c r="BT282" s="3"/>
      <c r="BU282" s="46"/>
      <c r="BV282" s="46"/>
      <c r="BW282" s="46"/>
      <c r="BX282" s="2"/>
      <c r="BY282" s="46">
        <v>0</v>
      </c>
      <c r="BZ282" s="46"/>
      <c r="CA282" s="3">
        <v>0</v>
      </c>
      <c r="CB282" s="46"/>
      <c r="CC282" s="46"/>
      <c r="CD282" s="46"/>
      <c r="CE282" s="46"/>
      <c r="CF282" s="2"/>
      <c r="CG282" s="46">
        <v>0</v>
      </c>
      <c r="CH282" s="46"/>
      <c r="CI282" s="3">
        <v>0</v>
      </c>
      <c r="CJ282" s="3"/>
      <c r="CK282" s="46"/>
      <c r="CL282" s="46"/>
      <c r="CM282" s="46"/>
      <c r="CN282" s="46"/>
      <c r="CO282" s="46" t="s">
        <v>371</v>
      </c>
      <c r="CP282" s="46"/>
      <c r="CQ282" s="46"/>
      <c r="CR282" s="3">
        <v>0</v>
      </c>
      <c r="CS282" s="46"/>
      <c r="CT282" s="46">
        <v>0</v>
      </c>
      <c r="CU282" s="3"/>
      <c r="CV282" s="12" t="s">
        <v>431</v>
      </c>
      <c r="CW282" s="12">
        <v>0</v>
      </c>
      <c r="CX282" s="12"/>
      <c r="CY282" s="3"/>
      <c r="CZ282" s="12">
        <v>0</v>
      </c>
      <c r="DA282" s="12">
        <v>0</v>
      </c>
      <c r="DB282" s="46"/>
      <c r="DC282" s="12">
        <v>0</v>
      </c>
      <c r="DD282" s="12">
        <v>0</v>
      </c>
      <c r="DE282" s="12" t="s">
        <v>431</v>
      </c>
      <c r="DF282" s="12"/>
      <c r="DG282" s="12"/>
      <c r="DH282" s="3"/>
      <c r="DI282" s="12"/>
      <c r="DJ282" s="12"/>
      <c r="DK282" s="46"/>
      <c r="DL282" s="46"/>
      <c r="DM282" s="46"/>
      <c r="DN282" s="12" t="s">
        <v>2227</v>
      </c>
      <c r="DO282" s="12">
        <v>0</v>
      </c>
      <c r="DP282" s="12"/>
      <c r="DQ282" s="12">
        <v>0</v>
      </c>
      <c r="DR282" s="5"/>
      <c r="DS282" s="5">
        <v>0</v>
      </c>
      <c r="DT282" s="5"/>
      <c r="DV282" s="5">
        <f t="shared" si="15"/>
        <v>3</v>
      </c>
      <c r="DW282" s="5">
        <f t="shared" si="16"/>
        <v>6</v>
      </c>
      <c r="DX282" s="362"/>
      <c r="DZ282" s="377" t="s">
        <v>2557</v>
      </c>
    </row>
    <row r="283" spans="1:130" s="9" customFormat="1" ht="30" hidden="1" customHeight="1" x14ac:dyDescent="0.25">
      <c r="A283" s="12">
        <f>IF(C283="","",SUBTOTAL(3,$D$24:D283))</f>
        <v>30</v>
      </c>
      <c r="B283" s="12">
        <f>COUNTIF($E$24:E283,E283)</f>
        <v>25</v>
      </c>
      <c r="C283" s="322" t="s">
        <v>296</v>
      </c>
      <c r="D283" s="12" t="str">
        <f>VLOOKUP(C283,'[1]XET CUOI NAM'!$D$9:$E$332,2,0)</f>
        <v>01014045</v>
      </c>
      <c r="E283" s="12" t="s">
        <v>404</v>
      </c>
      <c r="F283" s="12" t="s">
        <v>378</v>
      </c>
      <c r="G283" s="49"/>
      <c r="H283" s="46"/>
      <c r="I283" s="46"/>
      <c r="J283" s="3"/>
      <c r="K283" s="46"/>
      <c r="L283" s="46"/>
      <c r="M283" s="49"/>
      <c r="N283" s="46"/>
      <c r="O283" s="46"/>
      <c r="P283" s="3"/>
      <c r="Q283" s="46"/>
      <c r="R283" s="46"/>
      <c r="S283" s="49"/>
      <c r="T283" s="46">
        <v>0</v>
      </c>
      <c r="U283" s="46"/>
      <c r="V283" s="46">
        <v>0</v>
      </c>
      <c r="W283" s="3"/>
      <c r="X283" s="46">
        <v>0</v>
      </c>
      <c r="Y283" s="46"/>
      <c r="Z283" s="49"/>
      <c r="AA283" s="46">
        <v>0</v>
      </c>
      <c r="AB283" s="46"/>
      <c r="AC283" s="46">
        <v>0</v>
      </c>
      <c r="AD283" s="3"/>
      <c r="AE283" s="46">
        <v>0</v>
      </c>
      <c r="AF283" s="46"/>
      <c r="AG283" s="49"/>
      <c r="AH283" s="46">
        <v>0</v>
      </c>
      <c r="AI283" s="46"/>
      <c r="AJ283" s="46">
        <v>0</v>
      </c>
      <c r="AK283" s="3"/>
      <c r="AL283" s="46"/>
      <c r="AM283" s="46"/>
      <c r="AN283" s="49"/>
      <c r="AO283" s="46">
        <v>0</v>
      </c>
      <c r="AP283" s="46"/>
      <c r="AQ283" s="46">
        <v>0</v>
      </c>
      <c r="AR283" s="3"/>
      <c r="AS283" s="46">
        <v>0</v>
      </c>
      <c r="AT283" s="46"/>
      <c r="AU283" s="49"/>
      <c r="AV283" s="46">
        <v>0</v>
      </c>
      <c r="AW283" s="46"/>
      <c r="AX283" s="46">
        <v>0</v>
      </c>
      <c r="AY283" s="3"/>
      <c r="AZ283" s="46">
        <v>0</v>
      </c>
      <c r="BA283" s="46"/>
      <c r="BB283" s="41"/>
      <c r="BC283" s="46">
        <v>0</v>
      </c>
      <c r="BD283" s="46"/>
      <c r="BE283" s="3">
        <v>0</v>
      </c>
      <c r="BF283" s="3"/>
      <c r="BG283" s="46"/>
      <c r="BH283" s="3"/>
      <c r="BI283" s="56"/>
      <c r="BJ283" s="46">
        <v>0</v>
      </c>
      <c r="BK283" s="46"/>
      <c r="BL283" s="3">
        <v>0</v>
      </c>
      <c r="BM283" s="3"/>
      <c r="BN283" s="46"/>
      <c r="BO283" s="3"/>
      <c r="BP283" s="33"/>
      <c r="BQ283" s="46">
        <v>0</v>
      </c>
      <c r="BR283" s="46"/>
      <c r="BS283" s="3">
        <v>0</v>
      </c>
      <c r="BT283" s="3"/>
      <c r="BU283" s="46"/>
      <c r="BV283" s="46"/>
      <c r="BW283" s="46"/>
      <c r="BX283" s="73"/>
      <c r="BY283" s="46">
        <v>0</v>
      </c>
      <c r="BZ283" s="46"/>
      <c r="CA283" s="3">
        <v>0</v>
      </c>
      <c r="CB283" s="46"/>
      <c r="CC283" s="46"/>
      <c r="CD283" s="46"/>
      <c r="CE283" s="46"/>
      <c r="CF283" s="73"/>
      <c r="CG283" s="46" t="s">
        <v>2513</v>
      </c>
      <c r="CH283" s="46" t="s">
        <v>315</v>
      </c>
      <c r="CI283" s="3" t="s">
        <v>1204</v>
      </c>
      <c r="CJ283" s="3"/>
      <c r="CK283" s="46"/>
      <c r="CL283" s="46"/>
      <c r="CM283" s="46"/>
      <c r="CN283" s="46"/>
      <c r="CO283" s="46" t="s">
        <v>371</v>
      </c>
      <c r="CP283" s="46" t="s">
        <v>2513</v>
      </c>
      <c r="CQ283" s="46" t="s">
        <v>315</v>
      </c>
      <c r="CR283" s="3" t="s">
        <v>1361</v>
      </c>
      <c r="CS283" s="46"/>
      <c r="CT283" s="46" t="s">
        <v>315</v>
      </c>
      <c r="CU283" s="3"/>
      <c r="CV283" s="12" t="s">
        <v>371</v>
      </c>
      <c r="CW283" s="46" t="s">
        <v>2513</v>
      </c>
      <c r="CX283" s="12" t="s">
        <v>315</v>
      </c>
      <c r="CY283" s="3" t="s">
        <v>1537</v>
      </c>
      <c r="CZ283" s="12" t="s">
        <v>315</v>
      </c>
      <c r="DA283" s="12">
        <v>0</v>
      </c>
      <c r="DB283" s="46"/>
      <c r="DC283" s="12">
        <v>0</v>
      </c>
      <c r="DD283" s="12">
        <v>0</v>
      </c>
      <c r="DE283" s="12" t="s">
        <v>371</v>
      </c>
      <c r="DF283" s="46" t="s">
        <v>2513</v>
      </c>
      <c r="DG283" s="12" t="s">
        <v>2227</v>
      </c>
      <c r="DH283" s="3" t="s">
        <v>1737</v>
      </c>
      <c r="DI283" s="46"/>
      <c r="DJ283" s="203" t="s">
        <v>315</v>
      </c>
      <c r="DK283" s="46"/>
      <c r="DL283" s="46"/>
      <c r="DM283" s="46"/>
      <c r="DN283" s="12" t="s">
        <v>2226</v>
      </c>
      <c r="DO283" s="46" t="s">
        <v>2513</v>
      </c>
      <c r="DP283" s="46"/>
      <c r="DQ283" s="12" t="s">
        <v>2226</v>
      </c>
      <c r="DR283" s="17" t="s">
        <v>2167</v>
      </c>
      <c r="DS283" s="5"/>
      <c r="DT283" s="5"/>
      <c r="DV283" s="5">
        <f t="shared" si="15"/>
        <v>0</v>
      </c>
      <c r="DW283" s="5">
        <f t="shared" si="16"/>
        <v>5</v>
      </c>
      <c r="DX283" s="363"/>
    </row>
    <row r="284" spans="1:130" s="16" customFormat="1" ht="30" hidden="1" customHeight="1" x14ac:dyDescent="0.25">
      <c r="A284" s="12">
        <f>ROW()-23</f>
        <v>261</v>
      </c>
      <c r="B284" s="12">
        <f>COUNTIF($E$24:E284,E284)</f>
        <v>26</v>
      </c>
      <c r="C284" s="21" t="s">
        <v>297</v>
      </c>
      <c r="D284" s="12" t="str">
        <f>VLOOKUP(C284,'[1]XET CUOI NAM'!$D$9:$E$332,2,0)</f>
        <v>01014021</v>
      </c>
      <c r="E284" s="12" t="s">
        <v>404</v>
      </c>
      <c r="F284" s="12" t="s">
        <v>378</v>
      </c>
      <c r="G284" s="49"/>
      <c r="H284" s="46"/>
      <c r="I284" s="46"/>
      <c r="J284" s="3"/>
      <c r="K284" s="46"/>
      <c r="L284" s="46"/>
      <c r="M284" s="49"/>
      <c r="N284" s="46" t="s">
        <v>2513</v>
      </c>
      <c r="O284" s="46"/>
      <c r="P284" s="3"/>
      <c r="Q284" s="46"/>
      <c r="R284" s="46"/>
      <c r="S284" s="49"/>
      <c r="T284" s="46">
        <v>0</v>
      </c>
      <c r="U284" s="46"/>
      <c r="V284" s="46">
        <v>0</v>
      </c>
      <c r="W284" s="3"/>
      <c r="X284" s="46">
        <v>0</v>
      </c>
      <c r="Y284" s="46"/>
      <c r="Z284" s="49"/>
      <c r="AA284" s="46">
        <v>0</v>
      </c>
      <c r="AB284" s="46"/>
      <c r="AC284" s="46">
        <v>0</v>
      </c>
      <c r="AD284" s="3"/>
      <c r="AE284" s="46">
        <v>0</v>
      </c>
      <c r="AF284" s="46"/>
      <c r="AG284" s="49"/>
      <c r="AH284" s="46" t="s">
        <v>2513</v>
      </c>
      <c r="AI284" s="46"/>
      <c r="AJ284" s="46" t="s">
        <v>2493</v>
      </c>
      <c r="AK284" s="3"/>
      <c r="AL284" s="46">
        <v>0</v>
      </c>
      <c r="AM284" s="46"/>
      <c r="AN284" s="49"/>
      <c r="AO284" s="46">
        <v>0</v>
      </c>
      <c r="AP284" s="46"/>
      <c r="AQ284" s="46">
        <v>0</v>
      </c>
      <c r="AR284" s="3"/>
      <c r="AS284" s="46">
        <v>0</v>
      </c>
      <c r="AT284" s="46"/>
      <c r="AU284" s="49"/>
      <c r="AV284" s="46">
        <v>0</v>
      </c>
      <c r="AW284" s="46"/>
      <c r="AX284" s="46">
        <v>0</v>
      </c>
      <c r="AY284" s="3"/>
      <c r="AZ284" s="46">
        <v>0</v>
      </c>
      <c r="BA284" s="46"/>
      <c r="BB284" s="41"/>
      <c r="BC284" s="46">
        <v>0</v>
      </c>
      <c r="BD284" s="46"/>
      <c r="BE284" s="3"/>
      <c r="BF284" s="3"/>
      <c r="BG284" s="46"/>
      <c r="BH284" s="3"/>
      <c r="BI284" s="56"/>
      <c r="BJ284" s="46">
        <v>0</v>
      </c>
      <c r="BK284" s="46"/>
      <c r="BL284" s="3" t="s">
        <v>849</v>
      </c>
      <c r="BM284" s="3"/>
      <c r="BN284" s="46"/>
      <c r="BO284" s="3"/>
      <c r="BP284" s="33"/>
      <c r="BQ284" s="46">
        <v>0</v>
      </c>
      <c r="BR284" s="46"/>
      <c r="BS284" s="3">
        <v>0</v>
      </c>
      <c r="BT284" s="3"/>
      <c r="BU284" s="46"/>
      <c r="BV284" s="46"/>
      <c r="BW284" s="46"/>
      <c r="BX284" s="2"/>
      <c r="BY284" s="46">
        <v>0</v>
      </c>
      <c r="BZ284" s="46"/>
      <c r="CA284" s="3">
        <v>0</v>
      </c>
      <c r="CB284" s="46"/>
      <c r="CC284" s="46"/>
      <c r="CD284" s="46"/>
      <c r="CE284" s="46"/>
      <c r="CF284" s="2"/>
      <c r="CG284" s="46">
        <v>0</v>
      </c>
      <c r="CH284" s="46"/>
      <c r="CI284" s="3">
        <v>0</v>
      </c>
      <c r="CJ284" s="3"/>
      <c r="CK284" s="46"/>
      <c r="CL284" s="46"/>
      <c r="CM284" s="46"/>
      <c r="CN284" s="46"/>
      <c r="CO284" s="46" t="s">
        <v>371</v>
      </c>
      <c r="CP284" s="46"/>
      <c r="CQ284" s="46"/>
      <c r="CR284" s="3">
        <v>0</v>
      </c>
      <c r="CS284" s="46"/>
      <c r="CT284" s="46">
        <v>0</v>
      </c>
      <c r="CU284" s="3"/>
      <c r="CV284" s="12" t="s">
        <v>431</v>
      </c>
      <c r="CW284" s="12">
        <v>0</v>
      </c>
      <c r="CX284" s="12"/>
      <c r="CY284" s="3"/>
      <c r="CZ284" s="12">
        <v>0</v>
      </c>
      <c r="DA284" s="12">
        <v>0</v>
      </c>
      <c r="DB284" s="46"/>
      <c r="DC284" s="12">
        <v>0</v>
      </c>
      <c r="DD284" s="12">
        <v>0</v>
      </c>
      <c r="DE284" s="12" t="s">
        <v>431</v>
      </c>
      <c r="DF284" s="12"/>
      <c r="DG284" s="12"/>
      <c r="DH284" s="3"/>
      <c r="DI284" s="12"/>
      <c r="DJ284" s="12"/>
      <c r="DK284" s="46"/>
      <c r="DL284" s="46"/>
      <c r="DM284" s="46"/>
      <c r="DN284" s="12" t="s">
        <v>2227</v>
      </c>
      <c r="DO284" s="12">
        <v>0</v>
      </c>
      <c r="DP284" s="12"/>
      <c r="DQ284" s="12">
        <v>0</v>
      </c>
      <c r="DR284" s="5"/>
      <c r="DS284" s="5">
        <v>0</v>
      </c>
      <c r="DT284" s="194"/>
      <c r="DV284" s="5">
        <f t="shared" si="15"/>
        <v>0</v>
      </c>
      <c r="DW284" s="5">
        <f t="shared" si="16"/>
        <v>2</v>
      </c>
      <c r="DX284" s="364"/>
    </row>
    <row r="285" spans="1:130" s="133" customFormat="1" ht="36.75" hidden="1" customHeight="1" x14ac:dyDescent="0.25">
      <c r="A285" s="12">
        <f>ROW()-23</f>
        <v>262</v>
      </c>
      <c r="B285" s="12">
        <f>COUNTIF($E$24:E285,E285)</f>
        <v>27</v>
      </c>
      <c r="C285" s="21" t="s">
        <v>298</v>
      </c>
      <c r="D285" s="12" t="str">
        <f>VLOOKUP(C285,'[1]XET CUOI NAM'!$D$9:$E$332,2,0)</f>
        <v>01014016</v>
      </c>
      <c r="E285" s="12" t="s">
        <v>404</v>
      </c>
      <c r="F285" s="12" t="s">
        <v>378</v>
      </c>
      <c r="G285" s="49"/>
      <c r="H285" s="46"/>
      <c r="I285" s="46"/>
      <c r="J285" s="3"/>
      <c r="K285" s="46"/>
      <c r="L285" s="46"/>
      <c r="M285" s="49"/>
      <c r="N285" s="46" t="s">
        <v>2513</v>
      </c>
      <c r="O285" s="46"/>
      <c r="P285" s="3"/>
      <c r="Q285" s="46"/>
      <c r="R285" s="46"/>
      <c r="S285" s="49"/>
      <c r="T285" s="46">
        <v>0</v>
      </c>
      <c r="U285" s="46"/>
      <c r="V285" s="46">
        <v>0</v>
      </c>
      <c r="W285" s="3"/>
      <c r="X285" s="46">
        <v>0</v>
      </c>
      <c r="Y285" s="46"/>
      <c r="Z285" s="49"/>
      <c r="AA285" s="46" t="s">
        <v>2513</v>
      </c>
      <c r="AB285" s="46"/>
      <c r="AC285" s="46" t="s">
        <v>2494</v>
      </c>
      <c r="AD285" s="3"/>
      <c r="AE285" s="46">
        <v>0</v>
      </c>
      <c r="AF285" s="46"/>
      <c r="AG285" s="49"/>
      <c r="AH285" s="46" t="s">
        <v>2513</v>
      </c>
      <c r="AI285" s="46"/>
      <c r="AJ285" s="46" t="s">
        <v>2495</v>
      </c>
      <c r="AK285" s="3"/>
      <c r="AL285" s="46" t="s">
        <v>2514</v>
      </c>
      <c r="AM285" s="46"/>
      <c r="AN285" s="49"/>
      <c r="AO285" s="46">
        <v>0</v>
      </c>
      <c r="AP285" s="46"/>
      <c r="AQ285" s="46">
        <v>0</v>
      </c>
      <c r="AR285" s="3"/>
      <c r="AS285" s="46">
        <v>0</v>
      </c>
      <c r="AT285" s="46"/>
      <c r="AU285" s="49"/>
      <c r="AV285" s="46">
        <v>0</v>
      </c>
      <c r="AW285" s="46"/>
      <c r="AX285" s="46">
        <v>0</v>
      </c>
      <c r="AY285" s="3"/>
      <c r="AZ285" s="46">
        <v>0</v>
      </c>
      <c r="BA285" s="46"/>
      <c r="BB285" s="41"/>
      <c r="BC285" s="46">
        <v>0</v>
      </c>
      <c r="BD285" s="46"/>
      <c r="BE285" s="3" t="s">
        <v>737</v>
      </c>
      <c r="BF285" s="3"/>
      <c r="BG285" s="46"/>
      <c r="BH285" s="3"/>
      <c r="BI285" s="56"/>
      <c r="BJ285" s="46">
        <v>0</v>
      </c>
      <c r="BK285" s="46"/>
      <c r="BL285" s="3">
        <v>0</v>
      </c>
      <c r="BM285" s="3"/>
      <c r="BN285" s="46"/>
      <c r="BO285" s="3"/>
      <c r="BP285" s="33"/>
      <c r="BQ285" s="46">
        <v>0</v>
      </c>
      <c r="BR285" s="46"/>
      <c r="BS285" s="3">
        <v>0</v>
      </c>
      <c r="BT285" s="3"/>
      <c r="BU285" s="46"/>
      <c r="BV285" s="46"/>
      <c r="BW285" s="46"/>
      <c r="BX285" s="2"/>
      <c r="BY285" s="46">
        <v>0</v>
      </c>
      <c r="BZ285" s="46"/>
      <c r="CA285" s="3">
        <v>0</v>
      </c>
      <c r="CB285" s="46"/>
      <c r="CC285" s="46"/>
      <c r="CD285" s="46"/>
      <c r="CE285" s="46"/>
      <c r="CF285" s="2"/>
      <c r="CG285" s="46">
        <v>0</v>
      </c>
      <c r="CH285" s="46"/>
      <c r="CI285" s="3">
        <v>0</v>
      </c>
      <c r="CJ285" s="3"/>
      <c r="CK285" s="46"/>
      <c r="CL285" s="46"/>
      <c r="CM285" s="46"/>
      <c r="CN285" s="46"/>
      <c r="CO285" s="46" t="s">
        <v>371</v>
      </c>
      <c r="CP285" s="46"/>
      <c r="CQ285" s="46" t="s">
        <v>315</v>
      </c>
      <c r="CR285" s="3" t="s">
        <v>1362</v>
      </c>
      <c r="CS285" s="46"/>
      <c r="CT285" s="46">
        <v>0</v>
      </c>
      <c r="CU285" s="3"/>
      <c r="CV285" s="12" t="s">
        <v>431</v>
      </c>
      <c r="CW285" s="12">
        <v>0</v>
      </c>
      <c r="CX285" s="12"/>
      <c r="CY285" s="3" t="s">
        <v>1538</v>
      </c>
      <c r="CZ285" s="12">
        <v>0</v>
      </c>
      <c r="DA285" s="12">
        <v>0</v>
      </c>
      <c r="DB285" s="46"/>
      <c r="DC285" s="12">
        <v>0</v>
      </c>
      <c r="DD285" s="12" t="s">
        <v>315</v>
      </c>
      <c r="DE285" s="12" t="s">
        <v>431</v>
      </c>
      <c r="DF285" s="12"/>
      <c r="DG285" s="12"/>
      <c r="DH285" s="3"/>
      <c r="DI285" s="12"/>
      <c r="DJ285" s="12"/>
      <c r="DK285" s="46"/>
      <c r="DL285" s="46"/>
      <c r="DM285" s="46"/>
      <c r="DN285" s="12" t="s">
        <v>2227</v>
      </c>
      <c r="DO285" s="12">
        <v>0</v>
      </c>
      <c r="DP285" s="12"/>
      <c r="DQ285" s="12">
        <v>0</v>
      </c>
      <c r="DR285" s="5"/>
      <c r="DS285" s="5">
        <v>0</v>
      </c>
      <c r="DT285" s="346"/>
      <c r="DV285" s="5">
        <f t="shared" si="15"/>
        <v>1</v>
      </c>
      <c r="DW285" s="5">
        <f t="shared" si="16"/>
        <v>3</v>
      </c>
      <c r="DX285" s="362"/>
      <c r="DZ285" s="377" t="s">
        <v>2546</v>
      </c>
    </row>
    <row r="286" spans="1:130" s="16" customFormat="1" ht="30" hidden="1" customHeight="1" x14ac:dyDescent="0.25">
      <c r="A286" s="12">
        <f>IF(C286="","",SUBTOTAL(3,$D$24:D286))</f>
        <v>30</v>
      </c>
      <c r="B286" s="12">
        <f>COUNTIF($E$24:E286,E286)</f>
        <v>28</v>
      </c>
      <c r="C286" s="324" t="s">
        <v>343</v>
      </c>
      <c r="D286" s="12" t="str">
        <f>VLOOKUP(C286,'[1]XET CUOI NAM'!$D$9:$E$332,2,0)</f>
        <v>01014042</v>
      </c>
      <c r="E286" s="12" t="s">
        <v>404</v>
      </c>
      <c r="F286" s="12" t="s">
        <v>378</v>
      </c>
      <c r="G286" s="49"/>
      <c r="H286" s="46"/>
      <c r="I286" s="46"/>
      <c r="J286" s="3"/>
      <c r="K286" s="46"/>
      <c r="L286" s="46"/>
      <c r="M286" s="49"/>
      <c r="N286" s="46"/>
      <c r="O286" s="46"/>
      <c r="P286" s="3"/>
      <c r="Q286" s="46"/>
      <c r="R286" s="46"/>
      <c r="S286" s="49"/>
      <c r="T286" s="46"/>
      <c r="U286" s="46"/>
      <c r="V286" s="46"/>
      <c r="W286" s="3"/>
      <c r="X286" s="46"/>
      <c r="Y286" s="46"/>
      <c r="Z286" s="49"/>
      <c r="AA286" s="46"/>
      <c r="AB286" s="46"/>
      <c r="AC286" s="46"/>
      <c r="AD286" s="3"/>
      <c r="AE286" s="46"/>
      <c r="AF286" s="46"/>
      <c r="AG286" s="49"/>
      <c r="AH286" s="46"/>
      <c r="AI286" s="46"/>
      <c r="AJ286" s="46"/>
      <c r="AK286" s="3"/>
      <c r="AL286" s="46"/>
      <c r="AM286" s="46"/>
      <c r="AN286" s="49"/>
      <c r="AO286" s="46"/>
      <c r="AP286" s="46"/>
      <c r="AQ286" s="46"/>
      <c r="AR286" s="3"/>
      <c r="AS286" s="46"/>
      <c r="AT286" s="46"/>
      <c r="AU286" s="49"/>
      <c r="AV286" s="46"/>
      <c r="AW286" s="46"/>
      <c r="AX286" s="46"/>
      <c r="AY286" s="3"/>
      <c r="AZ286" s="46"/>
      <c r="BA286" s="46"/>
      <c r="BB286" s="41"/>
      <c r="BC286" s="46"/>
      <c r="BD286" s="46"/>
      <c r="BE286" s="3"/>
      <c r="BF286" s="3"/>
      <c r="BG286" s="46"/>
      <c r="BH286" s="3"/>
      <c r="BI286" s="56"/>
      <c r="BJ286" s="46"/>
      <c r="BK286" s="46"/>
      <c r="BL286" s="3"/>
      <c r="BM286" s="3"/>
      <c r="BN286" s="46"/>
      <c r="BO286" s="3"/>
      <c r="BP286" s="33"/>
      <c r="BQ286" s="46"/>
      <c r="BR286" s="46"/>
      <c r="BS286" s="3"/>
      <c r="BT286" s="3"/>
      <c r="BU286" s="46"/>
      <c r="BV286" s="46"/>
      <c r="BW286" s="46"/>
      <c r="BX286" s="2"/>
      <c r="BY286" s="46"/>
      <c r="BZ286" s="46"/>
      <c r="CA286" s="3"/>
      <c r="CB286" s="46"/>
      <c r="CC286" s="46"/>
      <c r="CD286" s="46"/>
      <c r="CE286" s="46"/>
      <c r="CF286" s="2"/>
      <c r="CG286" s="46"/>
      <c r="CH286" s="46"/>
      <c r="CI286" s="3"/>
      <c r="CJ286" s="3"/>
      <c r="CK286" s="46"/>
      <c r="CL286" s="46"/>
      <c r="CM286" s="46"/>
      <c r="CN286" s="46"/>
      <c r="CO286" s="46"/>
      <c r="CP286" s="46"/>
      <c r="CQ286" s="46"/>
      <c r="CR286" s="3"/>
      <c r="CS286" s="46"/>
      <c r="CT286" s="46"/>
      <c r="CU286" s="3"/>
      <c r="CV286" s="12" t="s">
        <v>431</v>
      </c>
      <c r="CW286" s="12">
        <v>0</v>
      </c>
      <c r="CX286" s="12"/>
      <c r="CY286" s="3" t="s">
        <v>1539</v>
      </c>
      <c r="CZ286" s="12">
        <v>0</v>
      </c>
      <c r="DA286" s="12">
        <v>0</v>
      </c>
      <c r="DB286" s="46"/>
      <c r="DC286" s="12">
        <v>0</v>
      </c>
      <c r="DD286" s="12">
        <v>0</v>
      </c>
      <c r="DE286" s="12" t="s">
        <v>371</v>
      </c>
      <c r="DF286" s="12"/>
      <c r="DG286" s="12" t="s">
        <v>2226</v>
      </c>
      <c r="DH286" s="3" t="s">
        <v>1738</v>
      </c>
      <c r="DI286" s="12"/>
      <c r="DJ286" s="12"/>
      <c r="DK286" s="46"/>
      <c r="DL286" s="46"/>
      <c r="DM286" s="46"/>
      <c r="DN286" s="12" t="s">
        <v>2227</v>
      </c>
      <c r="DO286" s="46" t="s">
        <v>2513</v>
      </c>
      <c r="DP286" s="46" t="s">
        <v>315</v>
      </c>
      <c r="DQ286" s="12" t="s">
        <v>2227</v>
      </c>
      <c r="DR286" s="17" t="s">
        <v>2168</v>
      </c>
      <c r="DS286" s="5">
        <v>0</v>
      </c>
      <c r="DT286" s="313" t="s">
        <v>315</v>
      </c>
      <c r="DV286" s="5">
        <f t="shared" si="15"/>
        <v>0</v>
      </c>
      <c r="DW286" s="5">
        <f t="shared" si="16"/>
        <v>1</v>
      </c>
      <c r="DX286" s="364"/>
    </row>
    <row r="287" spans="1:130" s="16" customFormat="1" ht="30" hidden="1" customHeight="1" x14ac:dyDescent="0.25">
      <c r="A287" s="12">
        <f>IF(C287="","",SUBTOTAL(3,$D$24:D287))</f>
        <v>30</v>
      </c>
      <c r="B287" s="12">
        <f>COUNTIF($E$24:E287,E287)</f>
        <v>29</v>
      </c>
      <c r="C287" s="322" t="s">
        <v>405</v>
      </c>
      <c r="D287" s="103" t="s">
        <v>406</v>
      </c>
      <c r="E287" s="12" t="s">
        <v>404</v>
      </c>
      <c r="F287" s="12" t="s">
        <v>378</v>
      </c>
      <c r="G287" s="49"/>
      <c r="H287" s="46"/>
      <c r="I287" s="46"/>
      <c r="J287" s="3"/>
      <c r="K287" s="46"/>
      <c r="L287" s="46"/>
      <c r="M287" s="49"/>
      <c r="N287" s="46"/>
      <c r="O287" s="46"/>
      <c r="P287" s="3"/>
      <c r="Q287" s="46"/>
      <c r="R287" s="46"/>
      <c r="S287" s="49"/>
      <c r="T287" s="46"/>
      <c r="U287" s="46"/>
      <c r="V287" s="46"/>
      <c r="W287" s="3"/>
      <c r="X287" s="46"/>
      <c r="Y287" s="46"/>
      <c r="Z287" s="49"/>
      <c r="AA287" s="46"/>
      <c r="AB287" s="46"/>
      <c r="AC287" s="46"/>
      <c r="AD287" s="3"/>
      <c r="AE287" s="46"/>
      <c r="AF287" s="46"/>
      <c r="AG287" s="49"/>
      <c r="AH287" s="46"/>
      <c r="AI287" s="46"/>
      <c r="AJ287" s="46"/>
      <c r="AK287" s="3"/>
      <c r="AL287" s="46"/>
      <c r="AM287" s="46"/>
      <c r="AN287" s="49"/>
      <c r="AO287" s="46"/>
      <c r="AP287" s="46"/>
      <c r="AQ287" s="46"/>
      <c r="AR287" s="3"/>
      <c r="AS287" s="46"/>
      <c r="AT287" s="46"/>
      <c r="AU287" s="49"/>
      <c r="AV287" s="46"/>
      <c r="AW287" s="46"/>
      <c r="AX287" s="46"/>
      <c r="AY287" s="3"/>
      <c r="AZ287" s="46"/>
      <c r="BA287" s="46"/>
      <c r="BB287" s="41"/>
      <c r="BC287" s="46"/>
      <c r="BD287" s="46"/>
      <c r="BE287" s="3"/>
      <c r="BF287" s="3"/>
      <c r="BG287" s="46"/>
      <c r="BH287" s="3"/>
      <c r="BI287" s="56"/>
      <c r="BJ287" s="46"/>
      <c r="BK287" s="46"/>
      <c r="BL287" s="3"/>
      <c r="BM287" s="3"/>
      <c r="BN287" s="46"/>
      <c r="BO287" s="3"/>
      <c r="BP287" s="33"/>
      <c r="BQ287" s="46"/>
      <c r="BR287" s="46"/>
      <c r="BS287" s="3"/>
      <c r="BT287" s="3"/>
      <c r="BU287" s="46"/>
      <c r="BV287" s="46"/>
      <c r="BW287" s="46"/>
      <c r="BX287" s="2"/>
      <c r="BY287" s="46"/>
      <c r="BZ287" s="46"/>
      <c r="CA287" s="3"/>
      <c r="CB287" s="46"/>
      <c r="CC287" s="46"/>
      <c r="CD287" s="46"/>
      <c r="CE287" s="46"/>
      <c r="CF287" s="2"/>
      <c r="CG287" s="46"/>
      <c r="CH287" s="46"/>
      <c r="CI287" s="3"/>
      <c r="CJ287" s="3"/>
      <c r="CK287" s="46"/>
      <c r="CL287" s="46"/>
      <c r="CM287" s="46"/>
      <c r="CN287" s="46"/>
      <c r="CO287" s="46"/>
      <c r="CP287" s="46"/>
      <c r="CQ287" s="46"/>
      <c r="CR287" s="3"/>
      <c r="CS287" s="46"/>
      <c r="CT287" s="46"/>
      <c r="CU287" s="3"/>
      <c r="CV287" s="12"/>
      <c r="CW287" s="12"/>
      <c r="CX287" s="12"/>
      <c r="CY287" s="3"/>
      <c r="CZ287" s="12"/>
      <c r="DA287" s="12"/>
      <c r="DB287" s="46"/>
      <c r="DC287" s="12"/>
      <c r="DD287" s="12"/>
      <c r="DE287" s="12" t="s">
        <v>431</v>
      </c>
      <c r="DF287" s="12"/>
      <c r="DG287" s="12"/>
      <c r="DH287" s="3"/>
      <c r="DI287" s="12"/>
      <c r="DJ287" s="12"/>
      <c r="DK287" s="46"/>
      <c r="DL287" s="46"/>
      <c r="DM287" s="46"/>
      <c r="DN287" s="12" t="s">
        <v>2227</v>
      </c>
      <c r="DO287" s="46" t="s">
        <v>2513</v>
      </c>
      <c r="DP287" s="46" t="s">
        <v>315</v>
      </c>
      <c r="DQ287" s="12"/>
      <c r="DR287" s="17" t="s">
        <v>2169</v>
      </c>
      <c r="DS287" s="5">
        <v>0</v>
      </c>
      <c r="DT287" s="194"/>
      <c r="DV287" s="5">
        <f t="shared" si="15"/>
        <v>0</v>
      </c>
      <c r="DW287" s="5">
        <f t="shared" si="16"/>
        <v>1</v>
      </c>
      <c r="DX287" s="364"/>
    </row>
    <row r="288" spans="1:130" s="16" customFormat="1" ht="30" hidden="1" customHeight="1" x14ac:dyDescent="0.25">
      <c r="A288" s="12">
        <f>ROW()-23</f>
        <v>265</v>
      </c>
      <c r="B288" s="12">
        <f>COUNTIF($E$24:E288,E288)</f>
        <v>30</v>
      </c>
      <c r="C288" s="21" t="s">
        <v>407</v>
      </c>
      <c r="D288" s="103" t="s">
        <v>408</v>
      </c>
      <c r="E288" s="12" t="s">
        <v>404</v>
      </c>
      <c r="F288" s="12" t="s">
        <v>378</v>
      </c>
      <c r="G288" s="49"/>
      <c r="H288" s="46"/>
      <c r="I288" s="46"/>
      <c r="J288" s="3"/>
      <c r="K288" s="46"/>
      <c r="L288" s="46"/>
      <c r="M288" s="49"/>
      <c r="N288" s="46"/>
      <c r="O288" s="46"/>
      <c r="P288" s="3"/>
      <c r="Q288" s="46"/>
      <c r="R288" s="46"/>
      <c r="S288" s="49"/>
      <c r="T288" s="46"/>
      <c r="U288" s="46"/>
      <c r="V288" s="46"/>
      <c r="W288" s="3"/>
      <c r="X288" s="46"/>
      <c r="Y288" s="46"/>
      <c r="Z288" s="49"/>
      <c r="AA288" s="46"/>
      <c r="AB288" s="46"/>
      <c r="AC288" s="46"/>
      <c r="AD288" s="3"/>
      <c r="AE288" s="46"/>
      <c r="AF288" s="46"/>
      <c r="AG288" s="49"/>
      <c r="AH288" s="46"/>
      <c r="AI288" s="46"/>
      <c r="AJ288" s="46"/>
      <c r="AK288" s="3"/>
      <c r="AL288" s="46"/>
      <c r="AM288" s="46"/>
      <c r="AN288" s="49"/>
      <c r="AO288" s="46"/>
      <c r="AP288" s="46"/>
      <c r="AQ288" s="46"/>
      <c r="AR288" s="3"/>
      <c r="AS288" s="46"/>
      <c r="AT288" s="46"/>
      <c r="AU288" s="49"/>
      <c r="AV288" s="46"/>
      <c r="AW288" s="46"/>
      <c r="AX288" s="46"/>
      <c r="AY288" s="3"/>
      <c r="AZ288" s="46"/>
      <c r="BA288" s="46"/>
      <c r="BB288" s="41"/>
      <c r="BC288" s="46"/>
      <c r="BD288" s="46"/>
      <c r="BE288" s="3"/>
      <c r="BF288" s="3"/>
      <c r="BG288" s="46"/>
      <c r="BH288" s="3"/>
      <c r="BI288" s="56"/>
      <c r="BJ288" s="46"/>
      <c r="BK288" s="46"/>
      <c r="BL288" s="3"/>
      <c r="BM288" s="3"/>
      <c r="BN288" s="46"/>
      <c r="BO288" s="3"/>
      <c r="BP288" s="33"/>
      <c r="BQ288" s="46"/>
      <c r="BR288" s="46"/>
      <c r="BS288" s="3"/>
      <c r="BT288" s="3"/>
      <c r="BU288" s="46"/>
      <c r="BV288" s="46"/>
      <c r="BW288" s="46"/>
      <c r="BX288" s="2"/>
      <c r="BY288" s="46"/>
      <c r="BZ288" s="46"/>
      <c r="CA288" s="3"/>
      <c r="CB288" s="46"/>
      <c r="CC288" s="46"/>
      <c r="CD288" s="46"/>
      <c r="CE288" s="46"/>
      <c r="CF288" s="2"/>
      <c r="CG288" s="46"/>
      <c r="CH288" s="46"/>
      <c r="CI288" s="3"/>
      <c r="CJ288" s="3"/>
      <c r="CK288" s="46"/>
      <c r="CL288" s="46"/>
      <c r="CM288" s="46"/>
      <c r="CN288" s="46"/>
      <c r="CO288" s="46"/>
      <c r="CP288" s="46"/>
      <c r="CQ288" s="46"/>
      <c r="CR288" s="3"/>
      <c r="CS288" s="46"/>
      <c r="CT288" s="46"/>
      <c r="CU288" s="3"/>
      <c r="CV288" s="12"/>
      <c r="CW288" s="12"/>
      <c r="CX288" s="12"/>
      <c r="CY288" s="3"/>
      <c r="CZ288" s="12"/>
      <c r="DA288" s="12"/>
      <c r="DB288" s="46"/>
      <c r="DC288" s="12"/>
      <c r="DD288" s="12"/>
      <c r="DE288" s="12" t="s">
        <v>431</v>
      </c>
      <c r="DF288" s="12"/>
      <c r="DG288" s="12"/>
      <c r="DH288" s="3"/>
      <c r="DI288" s="12"/>
      <c r="DJ288" s="12"/>
      <c r="DK288" s="46"/>
      <c r="DL288" s="46"/>
      <c r="DM288" s="46"/>
      <c r="DN288" s="12" t="s">
        <v>2227</v>
      </c>
      <c r="DO288" s="12" t="s">
        <v>2513</v>
      </c>
      <c r="DP288" s="12" t="s">
        <v>315</v>
      </c>
      <c r="DQ288" s="12">
        <v>0</v>
      </c>
      <c r="DR288" s="5"/>
      <c r="DS288" s="5">
        <v>0</v>
      </c>
      <c r="DT288" s="194"/>
      <c r="DV288" s="5">
        <f t="shared" si="15"/>
        <v>0</v>
      </c>
      <c r="DW288" s="5">
        <f t="shared" si="16"/>
        <v>1</v>
      </c>
      <c r="DX288" s="364"/>
    </row>
    <row r="289" spans="1:128" s="133" customFormat="1" ht="30" hidden="1" customHeight="1" x14ac:dyDescent="0.25">
      <c r="A289" s="12">
        <f>IF(C289="","",SUBTOTAL(3,$D$24:D289))</f>
        <v>30</v>
      </c>
      <c r="B289" s="12">
        <f>COUNTIF($E$24:E289,E289)</f>
        <v>1</v>
      </c>
      <c r="C289" s="138" t="s">
        <v>201</v>
      </c>
      <c r="D289" s="12" t="str">
        <f>VLOOKUP(C289,'[1]XET CUOI NAM'!$D$9:$E$332,2,0)</f>
        <v>01016008</v>
      </c>
      <c r="E289" s="12" t="s">
        <v>409</v>
      </c>
      <c r="F289" s="12" t="s">
        <v>378</v>
      </c>
      <c r="G289" s="49"/>
      <c r="H289" s="46"/>
      <c r="I289" s="46"/>
      <c r="J289" s="3"/>
      <c r="K289" s="46"/>
      <c r="L289" s="46"/>
      <c r="M289" s="49"/>
      <c r="N289" s="46"/>
      <c r="O289" s="46"/>
      <c r="P289" s="3"/>
      <c r="Q289" s="46"/>
      <c r="R289" s="46"/>
      <c r="S289" s="49"/>
      <c r="T289" s="46">
        <v>0</v>
      </c>
      <c r="U289" s="46"/>
      <c r="V289" s="46">
        <v>0</v>
      </c>
      <c r="W289" s="3"/>
      <c r="X289" s="46">
        <v>0</v>
      </c>
      <c r="Y289" s="46"/>
      <c r="Z289" s="49"/>
      <c r="AA289" s="46">
        <v>0</v>
      </c>
      <c r="AB289" s="46"/>
      <c r="AC289" s="46">
        <v>0</v>
      </c>
      <c r="AD289" s="3"/>
      <c r="AE289" s="46">
        <v>0</v>
      </c>
      <c r="AF289" s="46"/>
      <c r="AG289" s="49"/>
      <c r="AH289" s="46">
        <v>0</v>
      </c>
      <c r="AI289" s="46"/>
      <c r="AJ289" s="46">
        <v>0</v>
      </c>
      <c r="AK289" s="3"/>
      <c r="AL289" s="46">
        <v>0</v>
      </c>
      <c r="AM289" s="46"/>
      <c r="AN289" s="49"/>
      <c r="AO289" s="46">
        <v>0</v>
      </c>
      <c r="AP289" s="46"/>
      <c r="AQ289" s="46">
        <v>0</v>
      </c>
      <c r="AR289" s="3"/>
      <c r="AS289" s="46">
        <v>0</v>
      </c>
      <c r="AT289" s="46"/>
      <c r="AU289" s="49"/>
      <c r="AV289" s="46">
        <v>0</v>
      </c>
      <c r="AW289" s="46"/>
      <c r="AX289" s="46">
        <v>0</v>
      </c>
      <c r="AY289" s="3"/>
      <c r="AZ289" s="46">
        <v>0</v>
      </c>
      <c r="BA289" s="46"/>
      <c r="BB289" s="41"/>
      <c r="BC289" s="46">
        <v>0</v>
      </c>
      <c r="BD289" s="46"/>
      <c r="BE289" s="3">
        <v>0</v>
      </c>
      <c r="BF289" s="3"/>
      <c r="BG289" s="46"/>
      <c r="BH289" s="3"/>
      <c r="BI289" s="28"/>
      <c r="BJ289" s="46">
        <v>0</v>
      </c>
      <c r="BK289" s="46"/>
      <c r="BL289" s="3">
        <v>0</v>
      </c>
      <c r="BM289" s="3"/>
      <c r="BN289" s="46"/>
      <c r="BO289" s="3"/>
      <c r="BP289" s="33"/>
      <c r="BQ289" s="46">
        <v>0</v>
      </c>
      <c r="BR289" s="46"/>
      <c r="BS289" s="3">
        <v>0</v>
      </c>
      <c r="BT289" s="3"/>
      <c r="BU289" s="46"/>
      <c r="BV289" s="46"/>
      <c r="BW289" s="46"/>
      <c r="BX289" s="74"/>
      <c r="BY289" s="46">
        <v>0</v>
      </c>
      <c r="BZ289" s="46"/>
      <c r="CA289" s="3">
        <v>0</v>
      </c>
      <c r="CB289" s="46"/>
      <c r="CC289" s="46"/>
      <c r="CD289" s="46"/>
      <c r="CE289" s="46"/>
      <c r="CF289" s="74"/>
      <c r="CG289" s="46">
        <v>0</v>
      </c>
      <c r="CH289" s="46"/>
      <c r="CI289" s="3">
        <v>0</v>
      </c>
      <c r="CJ289" s="3"/>
      <c r="CK289" s="46"/>
      <c r="CL289" s="46"/>
      <c r="CM289" s="46"/>
      <c r="CN289" s="46"/>
      <c r="CO289" s="46" t="s">
        <v>371</v>
      </c>
      <c r="CP289" s="46"/>
      <c r="CQ289" s="46"/>
      <c r="CR289" s="3">
        <v>0</v>
      </c>
      <c r="CS289" s="46"/>
      <c r="CT289" s="46">
        <v>0</v>
      </c>
      <c r="CU289" s="3"/>
      <c r="CV289" s="12" t="s">
        <v>371</v>
      </c>
      <c r="CW289" s="12">
        <v>0</v>
      </c>
      <c r="CX289" s="12"/>
      <c r="CY289" s="3"/>
      <c r="CZ289" s="12">
        <v>0</v>
      </c>
      <c r="DA289" s="12">
        <v>0</v>
      </c>
      <c r="DB289" s="46"/>
      <c r="DC289" s="12">
        <v>0</v>
      </c>
      <c r="DD289" s="12">
        <v>0</v>
      </c>
      <c r="DE289" s="12" t="s">
        <v>371</v>
      </c>
      <c r="DF289" s="12"/>
      <c r="DG289" s="12"/>
      <c r="DH289" s="3"/>
      <c r="DI289" s="12"/>
      <c r="DJ289" s="12"/>
      <c r="DK289" s="46"/>
      <c r="DL289" s="46"/>
      <c r="DM289" s="46"/>
      <c r="DN289" s="12" t="s">
        <v>2227</v>
      </c>
      <c r="DO289" s="12" t="s">
        <v>2513</v>
      </c>
      <c r="DP289" s="12"/>
      <c r="DQ289" s="12"/>
      <c r="DR289" s="17" t="s">
        <v>2170</v>
      </c>
      <c r="DS289" s="5">
        <v>0</v>
      </c>
      <c r="DT289" s="346"/>
      <c r="DV289" s="5">
        <f t="shared" si="15"/>
        <v>0</v>
      </c>
      <c r="DW289" s="5">
        <f t="shared" si="16"/>
        <v>1</v>
      </c>
      <c r="DX289" s="362"/>
    </row>
    <row r="290" spans="1:128" s="133" customFormat="1" ht="30" hidden="1" customHeight="1" x14ac:dyDescent="0.25">
      <c r="A290" s="12">
        <f>ROW()-23</f>
        <v>267</v>
      </c>
      <c r="B290" s="12">
        <f>COUNTIF($E$24:E290,E290)</f>
        <v>2</v>
      </c>
      <c r="C290" s="138" t="s">
        <v>195</v>
      </c>
      <c r="D290" s="12" t="str">
        <f>VLOOKUP(C290,'[1]XET CUOI NAM'!$D$9:$E$332,2,0)</f>
        <v>01016004</v>
      </c>
      <c r="E290" s="12" t="s">
        <v>409</v>
      </c>
      <c r="F290" s="12" t="s">
        <v>378</v>
      </c>
      <c r="G290" s="49"/>
      <c r="H290" s="46"/>
      <c r="I290" s="46"/>
      <c r="J290" s="3"/>
      <c r="K290" s="46"/>
      <c r="L290" s="46"/>
      <c r="M290" s="49"/>
      <c r="N290" s="46"/>
      <c r="O290" s="46"/>
      <c r="P290" s="3"/>
      <c r="Q290" s="46"/>
      <c r="R290" s="46"/>
      <c r="S290" s="49"/>
      <c r="T290" s="46">
        <v>0</v>
      </c>
      <c r="U290" s="46"/>
      <c r="V290" s="46">
        <v>0</v>
      </c>
      <c r="W290" s="3"/>
      <c r="X290" s="46">
        <v>0</v>
      </c>
      <c r="Y290" s="46"/>
      <c r="Z290" s="49"/>
      <c r="AA290" s="46">
        <v>0</v>
      </c>
      <c r="AB290" s="46"/>
      <c r="AC290" s="46">
        <v>0</v>
      </c>
      <c r="AD290" s="3"/>
      <c r="AE290" s="46">
        <v>0</v>
      </c>
      <c r="AF290" s="46"/>
      <c r="AG290" s="49"/>
      <c r="AH290" s="46">
        <v>0</v>
      </c>
      <c r="AI290" s="46"/>
      <c r="AJ290" s="46">
        <v>0</v>
      </c>
      <c r="AK290" s="3"/>
      <c r="AL290" s="46">
        <v>0</v>
      </c>
      <c r="AM290" s="46"/>
      <c r="AN290" s="49"/>
      <c r="AO290" s="46">
        <v>0</v>
      </c>
      <c r="AP290" s="46"/>
      <c r="AQ290" s="46">
        <v>0</v>
      </c>
      <c r="AR290" s="3"/>
      <c r="AS290" s="46">
        <v>0</v>
      </c>
      <c r="AT290" s="46"/>
      <c r="AU290" s="49"/>
      <c r="AV290" s="46">
        <v>0</v>
      </c>
      <c r="AW290" s="46"/>
      <c r="AX290" s="46">
        <v>0</v>
      </c>
      <c r="AY290" s="3"/>
      <c r="AZ290" s="46">
        <v>0</v>
      </c>
      <c r="BA290" s="46"/>
      <c r="BB290" s="41"/>
      <c r="BC290" s="46">
        <v>0</v>
      </c>
      <c r="BD290" s="46"/>
      <c r="BE290" s="3">
        <v>0</v>
      </c>
      <c r="BF290" s="3"/>
      <c r="BG290" s="46"/>
      <c r="BH290" s="3"/>
      <c r="BI290" s="28"/>
      <c r="BJ290" s="46">
        <v>0</v>
      </c>
      <c r="BK290" s="46"/>
      <c r="BL290" s="3" t="s">
        <v>850</v>
      </c>
      <c r="BM290" s="3"/>
      <c r="BN290" s="46"/>
      <c r="BO290" s="3"/>
      <c r="BP290" s="33"/>
      <c r="BQ290" s="46">
        <v>0</v>
      </c>
      <c r="BR290" s="46"/>
      <c r="BS290" s="3">
        <v>0</v>
      </c>
      <c r="BT290" s="3"/>
      <c r="BU290" s="46"/>
      <c r="BV290" s="46"/>
      <c r="BW290" s="46"/>
      <c r="BX290" s="3"/>
      <c r="BY290" s="46">
        <v>0</v>
      </c>
      <c r="BZ290" s="46"/>
      <c r="CA290" s="3">
        <v>0</v>
      </c>
      <c r="CB290" s="46"/>
      <c r="CC290" s="46"/>
      <c r="CD290" s="46"/>
      <c r="CE290" s="46"/>
      <c r="CF290" s="3"/>
      <c r="CG290" s="46">
        <v>0</v>
      </c>
      <c r="CH290" s="46"/>
      <c r="CI290" s="3">
        <v>0</v>
      </c>
      <c r="CJ290" s="3"/>
      <c r="CK290" s="46"/>
      <c r="CL290" s="46"/>
      <c r="CM290" s="46"/>
      <c r="CN290" s="46"/>
      <c r="CO290" s="46" t="s">
        <v>431</v>
      </c>
      <c r="CP290" s="46"/>
      <c r="CQ290" s="46"/>
      <c r="CR290" s="3">
        <v>0</v>
      </c>
      <c r="CS290" s="46"/>
      <c r="CT290" s="46">
        <v>0</v>
      </c>
      <c r="CU290" s="3"/>
      <c r="CV290" s="12" t="s">
        <v>431</v>
      </c>
      <c r="CW290" s="12">
        <v>0</v>
      </c>
      <c r="CX290" s="12" t="s">
        <v>315</v>
      </c>
      <c r="CY290" s="3" t="s">
        <v>1540</v>
      </c>
      <c r="CZ290" s="12">
        <v>0</v>
      </c>
      <c r="DA290" s="12">
        <v>0</v>
      </c>
      <c r="DB290" s="46"/>
      <c r="DC290" s="12">
        <v>0</v>
      </c>
      <c r="DD290" s="12">
        <v>0</v>
      </c>
      <c r="DE290" s="12" t="s">
        <v>431</v>
      </c>
      <c r="DF290" s="12"/>
      <c r="DG290" s="12"/>
      <c r="DH290" s="3"/>
      <c r="DI290" s="12"/>
      <c r="DJ290" s="12"/>
      <c r="DK290" s="46"/>
      <c r="DL290" s="46"/>
      <c r="DM290" s="46"/>
      <c r="DN290" s="12" t="s">
        <v>2226</v>
      </c>
      <c r="DO290" s="46" t="s">
        <v>2513</v>
      </c>
      <c r="DP290" s="46"/>
      <c r="DQ290" s="12">
        <v>0</v>
      </c>
      <c r="DR290" s="5"/>
      <c r="DS290" s="5">
        <v>0</v>
      </c>
      <c r="DT290" s="346"/>
      <c r="DV290" s="5">
        <f t="shared" si="15"/>
        <v>0</v>
      </c>
      <c r="DW290" s="5">
        <f t="shared" si="16"/>
        <v>1</v>
      </c>
      <c r="DX290" s="362"/>
    </row>
    <row r="291" spans="1:128" s="133" customFormat="1" ht="30" hidden="1" customHeight="1" x14ac:dyDescent="0.25">
      <c r="A291" s="12">
        <f>ROW()-23</f>
        <v>268</v>
      </c>
      <c r="B291" s="12">
        <f>COUNTIF($E$24:E291,E291)</f>
        <v>3</v>
      </c>
      <c r="C291" s="138" t="s">
        <v>196</v>
      </c>
      <c r="D291" s="12" t="str">
        <f>VLOOKUP(C291,'[1]XET CUOI NAM'!$D$9:$E$332,2,0)</f>
        <v>01016002</v>
      </c>
      <c r="E291" s="12" t="s">
        <v>409</v>
      </c>
      <c r="F291" s="12" t="s">
        <v>378</v>
      </c>
      <c r="G291" s="49"/>
      <c r="H291" s="46"/>
      <c r="I291" s="46"/>
      <c r="J291" s="3"/>
      <c r="K291" s="46"/>
      <c r="L291" s="46"/>
      <c r="M291" s="49"/>
      <c r="N291" s="46"/>
      <c r="O291" s="46"/>
      <c r="P291" s="3"/>
      <c r="Q291" s="46"/>
      <c r="R291" s="46"/>
      <c r="S291" s="49"/>
      <c r="T291" s="46">
        <v>0</v>
      </c>
      <c r="U291" s="46"/>
      <c r="V291" s="46">
        <v>0</v>
      </c>
      <c r="W291" s="3"/>
      <c r="X291" s="46">
        <v>0</v>
      </c>
      <c r="Y291" s="46"/>
      <c r="Z291" s="49"/>
      <c r="AA291" s="46">
        <v>0</v>
      </c>
      <c r="AB291" s="46"/>
      <c r="AC291" s="46">
        <v>0</v>
      </c>
      <c r="AD291" s="3"/>
      <c r="AE291" s="46">
        <v>0</v>
      </c>
      <c r="AF291" s="46"/>
      <c r="AG291" s="49"/>
      <c r="AH291" s="46">
        <v>0</v>
      </c>
      <c r="AI291" s="46"/>
      <c r="AJ291" s="46">
        <v>0</v>
      </c>
      <c r="AK291" s="3"/>
      <c r="AL291" s="46">
        <v>0</v>
      </c>
      <c r="AM291" s="46"/>
      <c r="AN291" s="49"/>
      <c r="AO291" s="46">
        <v>0</v>
      </c>
      <c r="AP291" s="46"/>
      <c r="AQ291" s="46">
        <v>0</v>
      </c>
      <c r="AR291" s="3"/>
      <c r="AS291" s="46">
        <v>0</v>
      </c>
      <c r="AT291" s="46"/>
      <c r="AU291" s="49"/>
      <c r="AV291" s="46">
        <v>0</v>
      </c>
      <c r="AW291" s="46"/>
      <c r="AX291" s="46">
        <v>0</v>
      </c>
      <c r="AY291" s="3"/>
      <c r="AZ291" s="46">
        <v>0</v>
      </c>
      <c r="BA291" s="46"/>
      <c r="BB291" s="41"/>
      <c r="BC291" s="46">
        <v>0</v>
      </c>
      <c r="BD291" s="46"/>
      <c r="BE291" s="3">
        <v>0</v>
      </c>
      <c r="BF291" s="3"/>
      <c r="BG291" s="46"/>
      <c r="BH291" s="3"/>
      <c r="BI291" s="28"/>
      <c r="BJ291" s="46">
        <v>0</v>
      </c>
      <c r="BK291" s="46"/>
      <c r="BL291" s="3">
        <v>0</v>
      </c>
      <c r="BM291" s="3"/>
      <c r="BN291" s="46"/>
      <c r="BO291" s="3"/>
      <c r="BP291" s="33"/>
      <c r="BQ291" s="46">
        <v>0</v>
      </c>
      <c r="BR291" s="46"/>
      <c r="BS291" s="3">
        <v>0</v>
      </c>
      <c r="BT291" s="3"/>
      <c r="BU291" s="46"/>
      <c r="BV291" s="46"/>
      <c r="BW291" s="46"/>
      <c r="BX291" s="3"/>
      <c r="BY291" s="46">
        <v>0</v>
      </c>
      <c r="BZ291" s="46"/>
      <c r="CA291" s="3">
        <v>0</v>
      </c>
      <c r="CB291" s="46"/>
      <c r="CC291" s="46"/>
      <c r="CD291" s="46"/>
      <c r="CE291" s="46"/>
      <c r="CF291" s="3"/>
      <c r="CG291" s="46">
        <v>0</v>
      </c>
      <c r="CH291" s="46"/>
      <c r="CI291" s="3">
        <v>0</v>
      </c>
      <c r="CJ291" s="3"/>
      <c r="CK291" s="46"/>
      <c r="CL291" s="46"/>
      <c r="CM291" s="46"/>
      <c r="CN291" s="46"/>
      <c r="CO291" s="46" t="s">
        <v>371</v>
      </c>
      <c r="CP291" s="46"/>
      <c r="CQ291" s="46"/>
      <c r="CR291" s="3">
        <v>0</v>
      </c>
      <c r="CS291" s="46"/>
      <c r="CT291" s="46">
        <v>0</v>
      </c>
      <c r="CU291" s="3"/>
      <c r="CV291" s="12" t="s">
        <v>371</v>
      </c>
      <c r="CW291" s="46" t="s">
        <v>2513</v>
      </c>
      <c r="CX291" s="12" t="s">
        <v>315</v>
      </c>
      <c r="CY291" s="3" t="s">
        <v>1541</v>
      </c>
      <c r="CZ291" s="12"/>
      <c r="DA291" s="12">
        <v>0</v>
      </c>
      <c r="DB291" s="46"/>
      <c r="DC291" s="12">
        <v>0</v>
      </c>
      <c r="DD291" s="12">
        <v>0</v>
      </c>
      <c r="DE291" s="12" t="s">
        <v>431</v>
      </c>
      <c r="DF291" s="12"/>
      <c r="DG291" s="12"/>
      <c r="DH291" s="3"/>
      <c r="DI291" s="12"/>
      <c r="DJ291" s="12"/>
      <c r="DK291" s="46"/>
      <c r="DL291" s="46"/>
      <c r="DM291" s="46"/>
      <c r="DN291" s="12" t="s">
        <v>2227</v>
      </c>
      <c r="DO291" s="12">
        <v>0</v>
      </c>
      <c r="DP291" s="12"/>
      <c r="DQ291" s="12">
        <v>0</v>
      </c>
      <c r="DR291" s="5"/>
      <c r="DS291" s="5">
        <v>0</v>
      </c>
      <c r="DT291" s="346"/>
      <c r="DV291" s="5">
        <f t="shared" si="15"/>
        <v>0</v>
      </c>
      <c r="DW291" s="5">
        <f t="shared" si="16"/>
        <v>1</v>
      </c>
      <c r="DX291" s="362"/>
    </row>
    <row r="292" spans="1:128" s="16" customFormat="1" ht="30" hidden="1" customHeight="1" x14ac:dyDescent="0.25">
      <c r="A292" s="12">
        <f>ROW()-23</f>
        <v>269</v>
      </c>
      <c r="B292" s="12">
        <f>COUNTIF($E$24:E292,E292)</f>
        <v>4</v>
      </c>
      <c r="C292" s="138" t="s">
        <v>197</v>
      </c>
      <c r="D292" s="12" t="str">
        <f>VLOOKUP(C292,'[1]XET CUOI NAM'!$D$9:$E$332,2,0)</f>
        <v>01016006</v>
      </c>
      <c r="E292" s="12" t="s">
        <v>409</v>
      </c>
      <c r="F292" s="12" t="s">
        <v>378</v>
      </c>
      <c r="G292" s="49"/>
      <c r="H292" s="46"/>
      <c r="I292" s="46"/>
      <c r="J292" s="3"/>
      <c r="K292" s="46"/>
      <c r="L292" s="46"/>
      <c r="M292" s="49"/>
      <c r="N292" s="46"/>
      <c r="O292" s="46"/>
      <c r="P292" s="3"/>
      <c r="Q292" s="46"/>
      <c r="R292" s="46"/>
      <c r="S292" s="49"/>
      <c r="T292" s="46">
        <v>0</v>
      </c>
      <c r="U292" s="46"/>
      <c r="V292" s="46">
        <v>0</v>
      </c>
      <c r="W292" s="3"/>
      <c r="X292" s="46">
        <v>0</v>
      </c>
      <c r="Y292" s="46"/>
      <c r="Z292" s="49"/>
      <c r="AA292" s="46">
        <v>0</v>
      </c>
      <c r="AB292" s="46"/>
      <c r="AC292" s="46">
        <v>0</v>
      </c>
      <c r="AD292" s="3"/>
      <c r="AE292" s="46">
        <v>0</v>
      </c>
      <c r="AF292" s="46"/>
      <c r="AG292" s="49"/>
      <c r="AH292" s="46">
        <v>0</v>
      </c>
      <c r="AI292" s="46"/>
      <c r="AJ292" s="46">
        <v>0</v>
      </c>
      <c r="AK292" s="3"/>
      <c r="AL292" s="46">
        <v>0</v>
      </c>
      <c r="AM292" s="46"/>
      <c r="AN292" s="49"/>
      <c r="AO292" s="46">
        <v>0</v>
      </c>
      <c r="AP292" s="46"/>
      <c r="AQ292" s="46">
        <v>0</v>
      </c>
      <c r="AR292" s="3"/>
      <c r="AS292" s="46">
        <v>0</v>
      </c>
      <c r="AT292" s="46"/>
      <c r="AU292" s="49"/>
      <c r="AV292" s="46">
        <v>0</v>
      </c>
      <c r="AW292" s="46"/>
      <c r="AX292" s="46">
        <v>0</v>
      </c>
      <c r="AY292" s="3"/>
      <c r="AZ292" s="46">
        <v>0</v>
      </c>
      <c r="BA292" s="46"/>
      <c r="BB292" s="41"/>
      <c r="BC292" s="46">
        <v>0</v>
      </c>
      <c r="BD292" s="46"/>
      <c r="BE292" s="3">
        <v>0</v>
      </c>
      <c r="BF292" s="3"/>
      <c r="BG292" s="46"/>
      <c r="BH292" s="3"/>
      <c r="BI292" s="28"/>
      <c r="BJ292" s="46">
        <v>0</v>
      </c>
      <c r="BK292" s="46"/>
      <c r="BL292" s="3">
        <v>0</v>
      </c>
      <c r="BM292" s="3"/>
      <c r="BN292" s="46"/>
      <c r="BO292" s="3"/>
      <c r="BP292" s="33"/>
      <c r="BQ292" s="46">
        <v>0</v>
      </c>
      <c r="BR292" s="46"/>
      <c r="BS292" s="3">
        <v>0</v>
      </c>
      <c r="BT292" s="3"/>
      <c r="BU292" s="46"/>
      <c r="BV292" s="46"/>
      <c r="BW292" s="46"/>
      <c r="BX292" s="3"/>
      <c r="BY292" s="46">
        <v>0</v>
      </c>
      <c r="BZ292" s="46"/>
      <c r="CA292" s="3">
        <v>0</v>
      </c>
      <c r="CB292" s="46"/>
      <c r="CC292" s="46"/>
      <c r="CD292" s="46"/>
      <c r="CE292" s="46"/>
      <c r="CF292" s="3"/>
      <c r="CG292" s="46">
        <v>0</v>
      </c>
      <c r="CH292" s="46">
        <v>0</v>
      </c>
      <c r="CI292" s="3" t="s">
        <v>1205</v>
      </c>
      <c r="CJ292" s="3"/>
      <c r="CK292" s="46"/>
      <c r="CL292" s="46"/>
      <c r="CM292" s="46"/>
      <c r="CN292" s="46"/>
      <c r="CO292" s="46" t="s">
        <v>371</v>
      </c>
      <c r="CP292" s="46"/>
      <c r="CQ292" s="46"/>
      <c r="CR292" s="3">
        <v>0</v>
      </c>
      <c r="CS292" s="46"/>
      <c r="CT292" s="46">
        <v>0</v>
      </c>
      <c r="CU292" s="3"/>
      <c r="CV292" s="12" t="s">
        <v>431</v>
      </c>
      <c r="CW292" s="12">
        <v>0</v>
      </c>
      <c r="CX292" s="12"/>
      <c r="CY292" s="3"/>
      <c r="CZ292" s="12">
        <v>0</v>
      </c>
      <c r="DA292" s="12">
        <v>0</v>
      </c>
      <c r="DB292" s="46"/>
      <c r="DC292" s="12">
        <v>0</v>
      </c>
      <c r="DD292" s="12">
        <v>0</v>
      </c>
      <c r="DE292" s="12" t="s">
        <v>431</v>
      </c>
      <c r="DF292" s="12"/>
      <c r="DG292" s="12" t="s">
        <v>2227</v>
      </c>
      <c r="DH292" s="3" t="s">
        <v>1739</v>
      </c>
      <c r="DI292" s="12"/>
      <c r="DJ292" s="12"/>
      <c r="DK292" s="46"/>
      <c r="DL292" s="46"/>
      <c r="DM292" s="46"/>
      <c r="DN292" s="12" t="s">
        <v>2227</v>
      </c>
      <c r="DO292" s="12">
        <v>0</v>
      </c>
      <c r="DP292" s="12"/>
      <c r="DQ292" s="12">
        <v>0</v>
      </c>
      <c r="DR292" s="5"/>
      <c r="DS292" s="5">
        <v>0</v>
      </c>
      <c r="DT292" s="194"/>
      <c r="DV292" s="5">
        <f t="shared" si="15"/>
        <v>0</v>
      </c>
      <c r="DW292" s="5">
        <f t="shared" si="16"/>
        <v>0</v>
      </c>
      <c r="DX292" s="364"/>
    </row>
    <row r="293" spans="1:128" s="133" customFormat="1" ht="30" hidden="1" customHeight="1" x14ac:dyDescent="0.25">
      <c r="A293" s="12">
        <f>IF(C293="","",SUBTOTAL(3,$D$24:D293))</f>
        <v>30</v>
      </c>
      <c r="B293" s="12">
        <f>COUNTIF($E$24:E293,E293)</f>
        <v>5</v>
      </c>
      <c r="C293" s="138" t="s">
        <v>198</v>
      </c>
      <c r="D293" s="12" t="str">
        <f>VLOOKUP(C293,'[1]XET CUOI NAM'!$D$9:$E$332,2,0)</f>
        <v>01016005</v>
      </c>
      <c r="E293" s="12" t="s">
        <v>409</v>
      </c>
      <c r="F293" s="12" t="s">
        <v>378</v>
      </c>
      <c r="G293" s="49"/>
      <c r="H293" s="46"/>
      <c r="I293" s="46"/>
      <c r="J293" s="3"/>
      <c r="K293" s="46"/>
      <c r="L293" s="46"/>
      <c r="M293" s="49"/>
      <c r="N293" s="46"/>
      <c r="O293" s="46"/>
      <c r="P293" s="3"/>
      <c r="Q293" s="46"/>
      <c r="R293" s="46"/>
      <c r="S293" s="49"/>
      <c r="T293" s="46">
        <v>0</v>
      </c>
      <c r="U293" s="46"/>
      <c r="V293" s="46">
        <v>0</v>
      </c>
      <c r="W293" s="3"/>
      <c r="X293" s="46">
        <v>0</v>
      </c>
      <c r="Y293" s="46"/>
      <c r="Z293" s="49"/>
      <c r="AA293" s="46">
        <v>0</v>
      </c>
      <c r="AB293" s="46"/>
      <c r="AC293" s="46">
        <v>0</v>
      </c>
      <c r="AD293" s="3"/>
      <c r="AE293" s="46">
        <v>0</v>
      </c>
      <c r="AF293" s="46"/>
      <c r="AG293" s="49"/>
      <c r="AH293" s="46">
        <v>0</v>
      </c>
      <c r="AI293" s="46"/>
      <c r="AJ293" s="46">
        <v>0</v>
      </c>
      <c r="AK293" s="3"/>
      <c r="AL293" s="46">
        <v>0</v>
      </c>
      <c r="AM293" s="46"/>
      <c r="AN293" s="49"/>
      <c r="AO293" s="46">
        <v>0</v>
      </c>
      <c r="AP293" s="46"/>
      <c r="AQ293" s="46">
        <v>0</v>
      </c>
      <c r="AR293" s="3"/>
      <c r="AS293" s="46">
        <v>0</v>
      </c>
      <c r="AT293" s="46"/>
      <c r="AU293" s="49"/>
      <c r="AV293" s="46">
        <v>0</v>
      </c>
      <c r="AW293" s="46"/>
      <c r="AX293" s="46">
        <v>0</v>
      </c>
      <c r="AY293" s="3"/>
      <c r="AZ293" s="46">
        <v>0</v>
      </c>
      <c r="BA293" s="46"/>
      <c r="BB293" s="41"/>
      <c r="BC293" s="46">
        <v>0</v>
      </c>
      <c r="BD293" s="46"/>
      <c r="BE293" s="3">
        <v>0</v>
      </c>
      <c r="BF293" s="3"/>
      <c r="BG293" s="46"/>
      <c r="BH293" s="3"/>
      <c r="BI293" s="28"/>
      <c r="BJ293" s="46">
        <v>0</v>
      </c>
      <c r="BK293" s="46"/>
      <c r="BL293" s="3">
        <v>0</v>
      </c>
      <c r="BM293" s="3"/>
      <c r="BN293" s="46"/>
      <c r="BO293" s="3"/>
      <c r="BP293" s="33"/>
      <c r="BQ293" s="46">
        <v>0</v>
      </c>
      <c r="BR293" s="46"/>
      <c r="BS293" s="3">
        <v>0</v>
      </c>
      <c r="BT293" s="3"/>
      <c r="BU293" s="46"/>
      <c r="BV293" s="46"/>
      <c r="BW293" s="46"/>
      <c r="BX293" s="3"/>
      <c r="BY293" s="46">
        <v>0</v>
      </c>
      <c r="BZ293" s="46"/>
      <c r="CA293" s="3">
        <v>0</v>
      </c>
      <c r="CB293" s="46"/>
      <c r="CC293" s="46"/>
      <c r="CD293" s="46"/>
      <c r="CE293" s="46"/>
      <c r="CF293" s="3"/>
      <c r="CG293" s="46" t="s">
        <v>2513</v>
      </c>
      <c r="CH293" s="46" t="s">
        <v>315</v>
      </c>
      <c r="CI293" s="3" t="s">
        <v>1206</v>
      </c>
      <c r="CJ293" s="3"/>
      <c r="CK293" s="46"/>
      <c r="CL293" s="46"/>
      <c r="CM293" s="46"/>
      <c r="CN293" s="46"/>
      <c r="CO293" s="46" t="s">
        <v>371</v>
      </c>
      <c r="CP293" s="46"/>
      <c r="CQ293" s="46"/>
      <c r="CR293" s="3">
        <v>0</v>
      </c>
      <c r="CS293" s="46"/>
      <c r="CT293" s="46">
        <v>0</v>
      </c>
      <c r="CU293" s="3"/>
      <c r="CV293" s="12" t="s">
        <v>431</v>
      </c>
      <c r="CW293" s="12">
        <v>0</v>
      </c>
      <c r="CX293" s="12"/>
      <c r="CY293" s="3"/>
      <c r="CZ293" s="12"/>
      <c r="DA293" s="12">
        <v>0</v>
      </c>
      <c r="DB293" s="46"/>
      <c r="DC293" s="12">
        <v>0</v>
      </c>
      <c r="DD293" s="12">
        <v>0</v>
      </c>
      <c r="DE293" s="12" t="s">
        <v>431</v>
      </c>
      <c r="DF293" s="12"/>
      <c r="DG293" s="12"/>
      <c r="DH293" s="3"/>
      <c r="DI293" s="12"/>
      <c r="DJ293" s="12"/>
      <c r="DK293" s="46"/>
      <c r="DL293" s="46"/>
      <c r="DM293" s="46"/>
      <c r="DN293" s="12" t="s">
        <v>2227</v>
      </c>
      <c r="DO293" s="12">
        <v>0</v>
      </c>
      <c r="DP293" s="12"/>
      <c r="DQ293" s="12"/>
      <c r="DR293" s="17" t="s">
        <v>2171</v>
      </c>
      <c r="DS293" s="5">
        <v>0</v>
      </c>
      <c r="DT293" s="346"/>
      <c r="DV293" s="5">
        <f t="shared" si="15"/>
        <v>0</v>
      </c>
      <c r="DW293" s="5">
        <f t="shared" si="16"/>
        <v>1</v>
      </c>
      <c r="DX293" s="362"/>
    </row>
    <row r="294" spans="1:128" s="9" customFormat="1" ht="30" hidden="1" customHeight="1" x14ac:dyDescent="0.25">
      <c r="A294" s="12">
        <f t="shared" ref="A294:A302" si="17">ROW()-23</f>
        <v>271</v>
      </c>
      <c r="B294" s="12">
        <f>COUNTIF($E$24:E294,E294)</f>
        <v>6</v>
      </c>
      <c r="C294" s="138" t="s">
        <v>199</v>
      </c>
      <c r="D294" s="12" t="str">
        <f>VLOOKUP(C294,'[1]XET CUOI NAM'!$D$9:$E$332,2,0)</f>
        <v>01016012</v>
      </c>
      <c r="E294" s="12" t="s">
        <v>409</v>
      </c>
      <c r="F294" s="12" t="s">
        <v>378</v>
      </c>
      <c r="G294" s="49"/>
      <c r="H294" s="46"/>
      <c r="I294" s="46"/>
      <c r="J294" s="3"/>
      <c r="K294" s="46"/>
      <c r="L294" s="46"/>
      <c r="M294" s="49"/>
      <c r="N294" s="46"/>
      <c r="O294" s="46"/>
      <c r="P294" s="3"/>
      <c r="Q294" s="46"/>
      <c r="R294" s="46"/>
      <c r="S294" s="49"/>
      <c r="T294" s="46">
        <v>0</v>
      </c>
      <c r="U294" s="46"/>
      <c r="V294" s="46">
        <v>0</v>
      </c>
      <c r="W294" s="3"/>
      <c r="X294" s="46">
        <v>0</v>
      </c>
      <c r="Y294" s="46"/>
      <c r="Z294" s="49"/>
      <c r="AA294" s="46">
        <v>0</v>
      </c>
      <c r="AB294" s="46"/>
      <c r="AC294" s="46">
        <v>0</v>
      </c>
      <c r="AD294" s="3"/>
      <c r="AE294" s="46">
        <v>0</v>
      </c>
      <c r="AF294" s="46"/>
      <c r="AG294" s="49"/>
      <c r="AH294" s="46">
        <v>0</v>
      </c>
      <c r="AI294" s="46"/>
      <c r="AJ294" s="46">
        <v>0</v>
      </c>
      <c r="AK294" s="3"/>
      <c r="AL294" s="46">
        <v>0</v>
      </c>
      <c r="AM294" s="46"/>
      <c r="AN294" s="49"/>
      <c r="AO294" s="46">
        <v>0</v>
      </c>
      <c r="AP294" s="46"/>
      <c r="AQ294" s="46">
        <v>0</v>
      </c>
      <c r="AR294" s="3"/>
      <c r="AS294" s="46">
        <v>0</v>
      </c>
      <c r="AT294" s="46"/>
      <c r="AU294" s="49"/>
      <c r="AV294" s="46">
        <v>0</v>
      </c>
      <c r="AW294" s="46"/>
      <c r="AX294" s="46">
        <v>0</v>
      </c>
      <c r="AY294" s="3"/>
      <c r="AZ294" s="46">
        <v>0</v>
      </c>
      <c r="BA294" s="46"/>
      <c r="BB294" s="41"/>
      <c r="BC294" s="46">
        <v>0</v>
      </c>
      <c r="BD294" s="46"/>
      <c r="BE294" s="3">
        <v>0</v>
      </c>
      <c r="BF294" s="3"/>
      <c r="BG294" s="46"/>
      <c r="BH294" s="3"/>
      <c r="BI294" s="28"/>
      <c r="BJ294" s="46">
        <v>0</v>
      </c>
      <c r="BK294" s="46"/>
      <c r="BL294" s="3">
        <v>0</v>
      </c>
      <c r="BM294" s="3"/>
      <c r="BN294" s="46"/>
      <c r="BO294" s="3"/>
      <c r="BP294" s="33"/>
      <c r="BQ294" s="46">
        <v>0</v>
      </c>
      <c r="BR294" s="46"/>
      <c r="BS294" s="3">
        <v>0</v>
      </c>
      <c r="BT294" s="3"/>
      <c r="BU294" s="46"/>
      <c r="BV294" s="46"/>
      <c r="BW294" s="46"/>
      <c r="BX294" s="31"/>
      <c r="BY294" s="46">
        <v>0</v>
      </c>
      <c r="BZ294" s="46"/>
      <c r="CA294" s="3">
        <v>0</v>
      </c>
      <c r="CB294" s="46"/>
      <c r="CC294" s="46"/>
      <c r="CD294" s="46"/>
      <c r="CE294" s="46"/>
      <c r="CF294" s="31"/>
      <c r="CG294" s="46">
        <v>0</v>
      </c>
      <c r="CH294" s="46"/>
      <c r="CI294" s="3">
        <v>0</v>
      </c>
      <c r="CJ294" s="3"/>
      <c r="CK294" s="46"/>
      <c r="CL294" s="46"/>
      <c r="CM294" s="46"/>
      <c r="CN294" s="46"/>
      <c r="CO294" s="46" t="s">
        <v>371</v>
      </c>
      <c r="CP294" s="46" t="s">
        <v>2513</v>
      </c>
      <c r="CQ294" s="46" t="s">
        <v>315</v>
      </c>
      <c r="CR294" s="3" t="s">
        <v>1363</v>
      </c>
      <c r="CS294" s="46"/>
      <c r="CT294" s="46">
        <v>0</v>
      </c>
      <c r="CU294" s="3"/>
      <c r="CV294" s="12" t="s">
        <v>431</v>
      </c>
      <c r="CW294" s="12">
        <v>0</v>
      </c>
      <c r="CX294" s="12"/>
      <c r="CY294" s="3"/>
      <c r="CZ294" s="12"/>
      <c r="DA294" s="12">
        <v>0</v>
      </c>
      <c r="DB294" s="46"/>
      <c r="DC294" s="12">
        <v>0</v>
      </c>
      <c r="DD294" s="12">
        <v>0</v>
      </c>
      <c r="DE294" s="12" t="s">
        <v>431</v>
      </c>
      <c r="DF294" s="12"/>
      <c r="DG294" s="12"/>
      <c r="DH294" s="3"/>
      <c r="DI294" s="12"/>
      <c r="DJ294" s="12"/>
      <c r="DK294" s="46"/>
      <c r="DL294" s="46"/>
      <c r="DM294" s="46"/>
      <c r="DN294" s="12" t="s">
        <v>2227</v>
      </c>
      <c r="DO294" s="12">
        <v>0</v>
      </c>
      <c r="DP294" s="12"/>
      <c r="DQ294" s="12">
        <v>0</v>
      </c>
      <c r="DR294" s="5"/>
      <c r="DS294" s="5">
        <v>0</v>
      </c>
      <c r="DT294" s="5"/>
      <c r="DV294" s="5">
        <f t="shared" si="15"/>
        <v>0</v>
      </c>
      <c r="DW294" s="5">
        <f t="shared" si="16"/>
        <v>1</v>
      </c>
      <c r="DX294" s="363"/>
    </row>
    <row r="295" spans="1:128" s="9" customFormat="1" ht="30" hidden="1" customHeight="1" x14ac:dyDescent="0.25">
      <c r="A295" s="12">
        <f t="shared" si="17"/>
        <v>272</v>
      </c>
      <c r="B295" s="12">
        <f>COUNTIF($E$24:E295,E295)</f>
        <v>7</v>
      </c>
      <c r="C295" s="138" t="s">
        <v>200</v>
      </c>
      <c r="D295" s="12" t="str">
        <f>VLOOKUP(C295,'[1]XET CUOI NAM'!$D$9:$E$332,2,0)</f>
        <v>01016010</v>
      </c>
      <c r="E295" s="12" t="s">
        <v>409</v>
      </c>
      <c r="F295" s="12" t="s">
        <v>378</v>
      </c>
      <c r="G295" s="49"/>
      <c r="H295" s="46"/>
      <c r="I295" s="46"/>
      <c r="J295" s="3"/>
      <c r="K295" s="46"/>
      <c r="L295" s="46"/>
      <c r="M295" s="49"/>
      <c r="N295" s="46"/>
      <c r="O295" s="46"/>
      <c r="P295" s="3"/>
      <c r="Q295" s="46"/>
      <c r="R295" s="46"/>
      <c r="S295" s="49"/>
      <c r="T295" s="46">
        <v>0</v>
      </c>
      <c r="U295" s="46"/>
      <c r="V295" s="46">
        <v>0</v>
      </c>
      <c r="W295" s="3"/>
      <c r="X295" s="46">
        <v>0</v>
      </c>
      <c r="Y295" s="46"/>
      <c r="Z295" s="49"/>
      <c r="AA295" s="46">
        <v>0</v>
      </c>
      <c r="AB295" s="46"/>
      <c r="AC295" s="46">
        <v>0</v>
      </c>
      <c r="AD295" s="3"/>
      <c r="AE295" s="46">
        <v>0</v>
      </c>
      <c r="AF295" s="46"/>
      <c r="AG295" s="49"/>
      <c r="AH295" s="46">
        <v>0</v>
      </c>
      <c r="AI295" s="46"/>
      <c r="AJ295" s="46">
        <v>0</v>
      </c>
      <c r="AK295" s="3"/>
      <c r="AL295" s="46">
        <v>0</v>
      </c>
      <c r="AM295" s="46"/>
      <c r="AN295" s="49"/>
      <c r="AO295" s="46">
        <v>0</v>
      </c>
      <c r="AP295" s="46"/>
      <c r="AQ295" s="46">
        <v>0</v>
      </c>
      <c r="AR295" s="3"/>
      <c r="AS295" s="46">
        <v>0</v>
      </c>
      <c r="AT295" s="46"/>
      <c r="AU295" s="49"/>
      <c r="AV295" s="46">
        <v>0</v>
      </c>
      <c r="AW295" s="46"/>
      <c r="AX295" s="46">
        <v>0</v>
      </c>
      <c r="AY295" s="3"/>
      <c r="AZ295" s="46">
        <v>0</v>
      </c>
      <c r="BA295" s="46"/>
      <c r="BB295" s="41"/>
      <c r="BC295" s="46">
        <v>0</v>
      </c>
      <c r="BD295" s="46"/>
      <c r="BE295" s="3">
        <v>0</v>
      </c>
      <c r="BF295" s="3"/>
      <c r="BG295" s="46"/>
      <c r="BH295" s="3"/>
      <c r="BI295" s="28"/>
      <c r="BJ295" s="46">
        <v>0</v>
      </c>
      <c r="BK295" s="46"/>
      <c r="BL295" s="3">
        <v>0</v>
      </c>
      <c r="BM295" s="3"/>
      <c r="BN295" s="46"/>
      <c r="BO295" s="3"/>
      <c r="BP295" s="33"/>
      <c r="BQ295" s="46">
        <v>0</v>
      </c>
      <c r="BR295" s="46"/>
      <c r="BS295" s="3">
        <v>0</v>
      </c>
      <c r="BT295" s="3"/>
      <c r="BU295" s="46"/>
      <c r="BV295" s="46"/>
      <c r="BW295" s="46"/>
      <c r="BX295" s="31"/>
      <c r="BY295" s="46">
        <v>0</v>
      </c>
      <c r="BZ295" s="46"/>
      <c r="CA295" s="3">
        <v>0</v>
      </c>
      <c r="CB295" s="46"/>
      <c r="CC295" s="46"/>
      <c r="CD295" s="46"/>
      <c r="CE295" s="46"/>
      <c r="CF295" s="31"/>
      <c r="CG295" s="46">
        <v>0</v>
      </c>
      <c r="CH295" s="46"/>
      <c r="CI295" s="3">
        <v>0</v>
      </c>
      <c r="CJ295" s="3"/>
      <c r="CK295" s="46"/>
      <c r="CL295" s="46"/>
      <c r="CM295" s="46"/>
      <c r="CN295" s="46"/>
      <c r="CO295" s="46" t="s">
        <v>371</v>
      </c>
      <c r="CP295" s="46" t="s">
        <v>2513</v>
      </c>
      <c r="CQ295" s="46" t="s">
        <v>315</v>
      </c>
      <c r="CR295" s="3" t="s">
        <v>1364</v>
      </c>
      <c r="CS295" s="46"/>
      <c r="CT295" s="46">
        <v>0</v>
      </c>
      <c r="CU295" s="3"/>
      <c r="CV295" s="12" t="s">
        <v>431</v>
      </c>
      <c r="CW295" s="12">
        <v>0</v>
      </c>
      <c r="CX295" s="12"/>
      <c r="CY295" s="3"/>
      <c r="CZ295" s="12"/>
      <c r="DA295" s="12">
        <v>0</v>
      </c>
      <c r="DB295" s="46"/>
      <c r="DC295" s="12">
        <v>0</v>
      </c>
      <c r="DD295" s="12">
        <v>0</v>
      </c>
      <c r="DE295" s="12" t="s">
        <v>431</v>
      </c>
      <c r="DF295" s="12"/>
      <c r="DG295" s="12"/>
      <c r="DH295" s="3"/>
      <c r="DI295" s="12"/>
      <c r="DJ295" s="12"/>
      <c r="DK295" s="46"/>
      <c r="DL295" s="46"/>
      <c r="DM295" s="46"/>
      <c r="DN295" s="12" t="s">
        <v>2227</v>
      </c>
      <c r="DO295" s="12">
        <v>0</v>
      </c>
      <c r="DP295" s="12"/>
      <c r="DQ295" s="12">
        <v>0</v>
      </c>
      <c r="DR295" s="5"/>
      <c r="DS295" s="5">
        <v>0</v>
      </c>
      <c r="DT295" s="5"/>
      <c r="DV295" s="5">
        <f t="shared" si="15"/>
        <v>0</v>
      </c>
      <c r="DW295" s="5">
        <f t="shared" si="16"/>
        <v>1</v>
      </c>
      <c r="DX295" s="363"/>
    </row>
    <row r="296" spans="1:128" s="133" customFormat="1" ht="30" hidden="1" customHeight="1" x14ac:dyDescent="0.25">
      <c r="A296" s="12">
        <f t="shared" si="17"/>
        <v>273</v>
      </c>
      <c r="B296" s="12">
        <f>COUNTIF($E$24:E296,E296)</f>
        <v>8</v>
      </c>
      <c r="C296" s="138" t="s">
        <v>202</v>
      </c>
      <c r="D296" s="12" t="str">
        <f>VLOOKUP(C296,'[1]XET CUOI NAM'!$D$9:$E$332,2,0)</f>
        <v>01016007</v>
      </c>
      <c r="E296" s="12" t="s">
        <v>409</v>
      </c>
      <c r="F296" s="12" t="s">
        <v>378</v>
      </c>
      <c r="G296" s="49"/>
      <c r="H296" s="46"/>
      <c r="I296" s="46"/>
      <c r="J296" s="3"/>
      <c r="K296" s="46"/>
      <c r="L296" s="46"/>
      <c r="M296" s="49"/>
      <c r="N296" s="46"/>
      <c r="O296" s="46"/>
      <c r="P296" s="3"/>
      <c r="Q296" s="46"/>
      <c r="R296" s="46"/>
      <c r="S296" s="49"/>
      <c r="T296" s="46" t="s">
        <v>2513</v>
      </c>
      <c r="U296" s="46"/>
      <c r="V296" s="46" t="s">
        <v>2496</v>
      </c>
      <c r="W296" s="3"/>
      <c r="X296" s="46">
        <v>0</v>
      </c>
      <c r="Y296" s="46"/>
      <c r="Z296" s="49"/>
      <c r="AA296" s="46">
        <v>0</v>
      </c>
      <c r="AB296" s="46"/>
      <c r="AC296" s="46">
        <v>0</v>
      </c>
      <c r="AD296" s="3"/>
      <c r="AE296" s="46">
        <v>0</v>
      </c>
      <c r="AF296" s="46"/>
      <c r="AG296" s="49"/>
      <c r="AH296" s="46">
        <v>0</v>
      </c>
      <c r="AI296" s="46"/>
      <c r="AJ296" s="46">
        <v>0</v>
      </c>
      <c r="AK296" s="3"/>
      <c r="AL296" s="46">
        <v>0</v>
      </c>
      <c r="AM296" s="46"/>
      <c r="AN296" s="49"/>
      <c r="AO296" s="46" t="s">
        <v>2513</v>
      </c>
      <c r="AP296" s="46"/>
      <c r="AQ296" s="46" t="s">
        <v>2497</v>
      </c>
      <c r="AR296" s="3"/>
      <c r="AS296" s="46">
        <v>0</v>
      </c>
      <c r="AT296" s="46"/>
      <c r="AU296" s="49"/>
      <c r="AV296" s="46">
        <v>0</v>
      </c>
      <c r="AW296" s="46"/>
      <c r="AX296" s="46">
        <v>0</v>
      </c>
      <c r="AY296" s="3"/>
      <c r="AZ296" s="46">
        <v>0</v>
      </c>
      <c r="BA296" s="46"/>
      <c r="BB296" s="41"/>
      <c r="BC296" s="46">
        <v>0</v>
      </c>
      <c r="BD296" s="46"/>
      <c r="BE296" s="3">
        <v>0</v>
      </c>
      <c r="BF296" s="3"/>
      <c r="BG296" s="46"/>
      <c r="BH296" s="3"/>
      <c r="BI296" s="28"/>
      <c r="BJ296" s="46">
        <v>0</v>
      </c>
      <c r="BK296" s="46"/>
      <c r="BL296" s="3" t="s">
        <v>851</v>
      </c>
      <c r="BM296" s="3"/>
      <c r="BN296" s="46"/>
      <c r="BO296" s="3"/>
      <c r="BP296" s="33"/>
      <c r="BQ296" s="46">
        <v>0</v>
      </c>
      <c r="BR296" s="46"/>
      <c r="BS296" s="3">
        <v>0</v>
      </c>
      <c r="BT296" s="3"/>
      <c r="BU296" s="46"/>
      <c r="BV296" s="46"/>
      <c r="BW296" s="46"/>
      <c r="BX296" s="31"/>
      <c r="BY296" s="46">
        <v>0</v>
      </c>
      <c r="BZ296" s="46"/>
      <c r="CA296" s="3">
        <v>0</v>
      </c>
      <c r="CB296" s="46"/>
      <c r="CC296" s="46"/>
      <c r="CD296" s="46"/>
      <c r="CE296" s="46"/>
      <c r="CF296" s="31"/>
      <c r="CG296" s="46">
        <v>0</v>
      </c>
      <c r="CH296" s="46"/>
      <c r="CI296" s="3">
        <v>0</v>
      </c>
      <c r="CJ296" s="3"/>
      <c r="CK296" s="46"/>
      <c r="CL296" s="46"/>
      <c r="CM296" s="46"/>
      <c r="CN296" s="46"/>
      <c r="CO296" s="46" t="s">
        <v>371</v>
      </c>
      <c r="CP296" s="46"/>
      <c r="CQ296" s="46"/>
      <c r="CR296" s="3">
        <v>0</v>
      </c>
      <c r="CS296" s="46"/>
      <c r="CT296" s="46">
        <v>0</v>
      </c>
      <c r="CU296" s="3"/>
      <c r="CV296" s="12" t="s">
        <v>431</v>
      </c>
      <c r="CW296" s="12">
        <v>0</v>
      </c>
      <c r="CX296" s="12"/>
      <c r="CY296" s="3"/>
      <c r="CZ296" s="12">
        <v>0</v>
      </c>
      <c r="DA296" s="12">
        <v>0</v>
      </c>
      <c r="DB296" s="46"/>
      <c r="DC296" s="12">
        <v>0</v>
      </c>
      <c r="DD296" s="12">
        <v>0</v>
      </c>
      <c r="DE296" s="12" t="s">
        <v>431</v>
      </c>
      <c r="DF296" s="12"/>
      <c r="DG296" s="12"/>
      <c r="DH296" s="3" t="s">
        <v>1740</v>
      </c>
      <c r="DI296" s="12"/>
      <c r="DJ296" s="12"/>
      <c r="DK296" s="46"/>
      <c r="DL296" s="46"/>
      <c r="DM296" s="46"/>
      <c r="DN296" s="12" t="s">
        <v>2227</v>
      </c>
      <c r="DO296" s="12">
        <v>0</v>
      </c>
      <c r="DP296" s="12"/>
      <c r="DQ296" s="12">
        <v>0</v>
      </c>
      <c r="DR296" s="5"/>
      <c r="DS296" s="5">
        <v>0</v>
      </c>
      <c r="DT296" s="346"/>
      <c r="DV296" s="5">
        <f t="shared" si="15"/>
        <v>0</v>
      </c>
      <c r="DW296" s="5">
        <f t="shared" si="16"/>
        <v>2</v>
      </c>
      <c r="DX296" s="362"/>
    </row>
    <row r="297" spans="1:128" s="133" customFormat="1" ht="30" hidden="1" customHeight="1" x14ac:dyDescent="0.25">
      <c r="A297" s="12">
        <f t="shared" si="17"/>
        <v>274</v>
      </c>
      <c r="B297" s="12">
        <f>COUNTIF($E$24:E297,E297)</f>
        <v>1</v>
      </c>
      <c r="C297" s="17" t="s">
        <v>212</v>
      </c>
      <c r="D297" s="12" t="str">
        <f>VLOOKUP(C297,'[1]XET CUOI NAM'!$D$9:$E$332,2,0)</f>
        <v>01004014</v>
      </c>
      <c r="E297" s="12" t="s">
        <v>2037</v>
      </c>
      <c r="F297" s="12" t="s">
        <v>378</v>
      </c>
      <c r="G297" s="49"/>
      <c r="H297" s="46"/>
      <c r="I297" s="46"/>
      <c r="J297" s="3"/>
      <c r="K297" s="46"/>
      <c r="L297" s="46"/>
      <c r="M297" s="49"/>
      <c r="N297" s="46"/>
      <c r="O297" s="46"/>
      <c r="P297" s="3"/>
      <c r="Q297" s="46"/>
      <c r="R297" s="46"/>
      <c r="S297" s="49"/>
      <c r="T297" s="46">
        <v>0</v>
      </c>
      <c r="U297" s="46"/>
      <c r="V297" s="46">
        <v>0</v>
      </c>
      <c r="W297" s="3"/>
      <c r="X297" s="46">
        <v>0</v>
      </c>
      <c r="Y297" s="46"/>
      <c r="Z297" s="49"/>
      <c r="AA297" s="46">
        <v>0</v>
      </c>
      <c r="AB297" s="46"/>
      <c r="AC297" s="46">
        <v>0</v>
      </c>
      <c r="AD297" s="3"/>
      <c r="AE297" s="46">
        <v>0</v>
      </c>
      <c r="AF297" s="46"/>
      <c r="AG297" s="49"/>
      <c r="AH297" s="46">
        <v>0</v>
      </c>
      <c r="AI297" s="46"/>
      <c r="AJ297" s="46">
        <v>0</v>
      </c>
      <c r="AK297" s="3"/>
      <c r="AL297" s="46">
        <v>0</v>
      </c>
      <c r="AM297" s="46"/>
      <c r="AN297" s="49"/>
      <c r="AO297" s="46">
        <v>0</v>
      </c>
      <c r="AP297" s="46"/>
      <c r="AQ297" s="46">
        <v>0</v>
      </c>
      <c r="AR297" s="3"/>
      <c r="AS297" s="46">
        <v>0</v>
      </c>
      <c r="AT297" s="46"/>
      <c r="AU297" s="49"/>
      <c r="AV297" s="46">
        <v>0</v>
      </c>
      <c r="AW297" s="46"/>
      <c r="AX297" s="46">
        <v>0</v>
      </c>
      <c r="AY297" s="3"/>
      <c r="AZ297" s="46">
        <v>0</v>
      </c>
      <c r="BA297" s="46"/>
      <c r="BB297" s="41"/>
      <c r="BC297" s="46">
        <v>0</v>
      </c>
      <c r="BD297" s="46"/>
      <c r="BE297" s="3">
        <v>0</v>
      </c>
      <c r="BF297" s="3"/>
      <c r="BG297" s="46"/>
      <c r="BH297" s="3"/>
      <c r="BI297" s="28"/>
      <c r="BJ297" s="46">
        <v>0</v>
      </c>
      <c r="BK297" s="46"/>
      <c r="BL297" s="3">
        <v>0</v>
      </c>
      <c r="BM297" s="3"/>
      <c r="BN297" s="46"/>
      <c r="BO297" s="3"/>
      <c r="BP297" s="33"/>
      <c r="BQ297" s="46">
        <v>0</v>
      </c>
      <c r="BR297" s="46"/>
      <c r="BS297" s="3">
        <v>0</v>
      </c>
      <c r="BT297" s="3"/>
      <c r="BU297" s="46"/>
      <c r="BV297" s="46"/>
      <c r="BW297" s="46"/>
      <c r="BX297" s="77"/>
      <c r="BY297" s="46">
        <v>0</v>
      </c>
      <c r="BZ297" s="46" t="s">
        <v>315</v>
      </c>
      <c r="CA297" s="3" t="s">
        <v>1065</v>
      </c>
      <c r="CB297" s="46"/>
      <c r="CC297" s="46"/>
      <c r="CD297" s="46"/>
      <c r="CE297" s="46"/>
      <c r="CF297" s="77"/>
      <c r="CG297" s="46">
        <v>0</v>
      </c>
      <c r="CH297" s="46">
        <v>0</v>
      </c>
      <c r="CI297" s="3" t="s">
        <v>1214</v>
      </c>
      <c r="CJ297" s="3"/>
      <c r="CK297" s="46"/>
      <c r="CL297" s="46"/>
      <c r="CM297" s="46"/>
      <c r="CN297" s="46"/>
      <c r="CO297" s="46" t="s">
        <v>371</v>
      </c>
      <c r="CP297" s="46" t="s">
        <v>2513</v>
      </c>
      <c r="CQ297" s="46" t="s">
        <v>315</v>
      </c>
      <c r="CR297" s="3" t="s">
        <v>1374</v>
      </c>
      <c r="CS297" s="46"/>
      <c r="CT297" s="46">
        <v>0</v>
      </c>
      <c r="CU297" s="3"/>
      <c r="CV297" s="12" t="s">
        <v>371</v>
      </c>
      <c r="CW297" s="46" t="s">
        <v>2513</v>
      </c>
      <c r="CX297" s="12" t="s">
        <v>315</v>
      </c>
      <c r="CY297" s="3" t="s">
        <v>1553</v>
      </c>
      <c r="CZ297" s="12"/>
      <c r="DA297" s="12" t="s">
        <v>346</v>
      </c>
      <c r="DB297" s="46"/>
      <c r="DC297" s="12"/>
      <c r="DD297" s="12"/>
      <c r="DE297" s="12" t="s">
        <v>371</v>
      </c>
      <c r="DF297" s="46" t="s">
        <v>2513</v>
      </c>
      <c r="DG297" s="12" t="s">
        <v>2227</v>
      </c>
      <c r="DH297" s="3" t="s">
        <v>1755</v>
      </c>
      <c r="DI297" s="12"/>
      <c r="DJ297" s="203"/>
      <c r="DK297" s="46"/>
      <c r="DL297" s="46"/>
      <c r="DM297" s="46"/>
      <c r="DN297" s="12" t="s">
        <v>2227</v>
      </c>
      <c r="DO297" s="12" t="s">
        <v>2513</v>
      </c>
      <c r="DP297" s="12"/>
      <c r="DQ297" s="12">
        <v>0</v>
      </c>
      <c r="DR297" s="5"/>
      <c r="DS297" s="346"/>
      <c r="DT297" s="346"/>
      <c r="DV297" s="5">
        <f t="shared" si="15"/>
        <v>0</v>
      </c>
      <c r="DW297" s="5">
        <f t="shared" si="16"/>
        <v>4</v>
      </c>
      <c r="DX297" s="362"/>
    </row>
    <row r="298" spans="1:128" s="20" customFormat="1" ht="30" hidden="1" customHeight="1" x14ac:dyDescent="0.25">
      <c r="A298" s="12">
        <f t="shared" si="17"/>
        <v>275</v>
      </c>
      <c r="B298" s="12">
        <f>COUNTIF($E$24:E299,E298)</f>
        <v>3</v>
      </c>
      <c r="C298" s="17" t="s">
        <v>205</v>
      </c>
      <c r="D298" s="12" t="str">
        <f>VLOOKUP(C298,'[1]XET CUOI NAM'!$D$9:$E$332,2,0)</f>
        <v>01029001</v>
      </c>
      <c r="E298" s="12" t="s">
        <v>2037</v>
      </c>
      <c r="F298" s="12" t="s">
        <v>378</v>
      </c>
      <c r="G298" s="49"/>
      <c r="H298" s="46"/>
      <c r="I298" s="46"/>
      <c r="J298" s="3"/>
      <c r="K298" s="46"/>
      <c r="L298" s="46"/>
      <c r="M298" s="49"/>
      <c r="N298" s="46"/>
      <c r="O298" s="46"/>
      <c r="P298" s="3"/>
      <c r="Q298" s="46"/>
      <c r="R298" s="46"/>
      <c r="S298" s="49"/>
      <c r="T298" s="46">
        <v>0</v>
      </c>
      <c r="U298" s="46"/>
      <c r="V298" s="46">
        <v>0</v>
      </c>
      <c r="W298" s="3"/>
      <c r="X298" s="46">
        <v>0</v>
      </c>
      <c r="Y298" s="46"/>
      <c r="Z298" s="49"/>
      <c r="AA298" s="46">
        <v>0</v>
      </c>
      <c r="AB298" s="46"/>
      <c r="AC298" s="46">
        <v>0</v>
      </c>
      <c r="AD298" s="3"/>
      <c r="AE298" s="46">
        <v>0</v>
      </c>
      <c r="AF298" s="46"/>
      <c r="AG298" s="49"/>
      <c r="AH298" s="46">
        <v>0</v>
      </c>
      <c r="AI298" s="46"/>
      <c r="AJ298" s="46">
        <v>0</v>
      </c>
      <c r="AK298" s="3"/>
      <c r="AL298" s="46">
        <v>0</v>
      </c>
      <c r="AM298" s="46"/>
      <c r="AN298" s="49"/>
      <c r="AO298" s="46">
        <v>0</v>
      </c>
      <c r="AP298" s="46"/>
      <c r="AQ298" s="46">
        <v>0</v>
      </c>
      <c r="AR298" s="3"/>
      <c r="AS298" s="46">
        <v>0</v>
      </c>
      <c r="AT298" s="46"/>
      <c r="AU298" s="49"/>
      <c r="AV298" s="46">
        <v>0</v>
      </c>
      <c r="AW298" s="46"/>
      <c r="AX298" s="46">
        <v>0</v>
      </c>
      <c r="AY298" s="3"/>
      <c r="AZ298" s="46">
        <v>0</v>
      </c>
      <c r="BA298" s="46"/>
      <c r="BB298" s="51"/>
      <c r="BC298" s="46">
        <v>0</v>
      </c>
      <c r="BD298" s="46"/>
      <c r="BE298" s="3">
        <v>0</v>
      </c>
      <c r="BF298" s="3"/>
      <c r="BG298" s="46"/>
      <c r="BH298" s="3"/>
      <c r="BI298" s="75"/>
      <c r="BJ298" s="46">
        <v>0</v>
      </c>
      <c r="BK298" s="46"/>
      <c r="BL298" s="3">
        <v>0</v>
      </c>
      <c r="BM298" s="3"/>
      <c r="BN298" s="46"/>
      <c r="BO298" s="3"/>
      <c r="BP298" s="33"/>
      <c r="BQ298" s="46">
        <v>0</v>
      </c>
      <c r="BR298" s="46"/>
      <c r="BS298" s="3">
        <v>0</v>
      </c>
      <c r="BT298" s="3"/>
      <c r="BU298" s="46"/>
      <c r="BV298" s="46"/>
      <c r="BW298" s="46"/>
      <c r="BX298" s="74"/>
      <c r="BY298" s="46" t="s">
        <v>2513</v>
      </c>
      <c r="BZ298" s="46"/>
      <c r="CA298" s="3" t="s">
        <v>1057</v>
      </c>
      <c r="CB298" s="46"/>
      <c r="CC298" s="46"/>
      <c r="CD298" s="46"/>
      <c r="CE298" s="46"/>
      <c r="CF298" s="74"/>
      <c r="CG298" s="46">
        <v>0</v>
      </c>
      <c r="CH298" s="46"/>
      <c r="CI298" s="3">
        <v>0</v>
      </c>
      <c r="CJ298" s="3"/>
      <c r="CK298" s="46"/>
      <c r="CL298" s="46"/>
      <c r="CM298" s="46"/>
      <c r="CN298" s="46"/>
      <c r="CO298" s="46" t="s">
        <v>371</v>
      </c>
      <c r="CP298" s="46" t="s">
        <v>2513</v>
      </c>
      <c r="CQ298" s="46" t="s">
        <v>315</v>
      </c>
      <c r="CR298" s="3" t="s">
        <v>1365</v>
      </c>
      <c r="CS298" s="46"/>
      <c r="CT298" s="46">
        <v>0</v>
      </c>
      <c r="CU298" s="3"/>
      <c r="CV298" s="12" t="s">
        <v>371</v>
      </c>
      <c r="CW298" s="12">
        <v>0</v>
      </c>
      <c r="CX298" s="12"/>
      <c r="CY298" s="3"/>
      <c r="CZ298" s="12"/>
      <c r="DA298" s="12">
        <v>0</v>
      </c>
      <c r="DB298" s="46"/>
      <c r="DC298" s="12">
        <v>0</v>
      </c>
      <c r="DD298" s="12">
        <v>0</v>
      </c>
      <c r="DE298" s="12" t="s">
        <v>371</v>
      </c>
      <c r="DF298" s="12"/>
      <c r="DG298" s="12"/>
      <c r="DH298" s="3"/>
      <c r="DI298" s="12"/>
      <c r="DJ298" s="12"/>
      <c r="DK298" s="46"/>
      <c r="DL298" s="46"/>
      <c r="DM298" s="46"/>
      <c r="DN298" s="12" t="s">
        <v>2227</v>
      </c>
      <c r="DO298" s="12">
        <v>0</v>
      </c>
      <c r="DP298" s="12"/>
      <c r="DQ298" s="12">
        <v>0</v>
      </c>
      <c r="DR298" s="5"/>
      <c r="DS298" s="195"/>
      <c r="DT298" s="195"/>
      <c r="DV298" s="5">
        <f t="shared" si="15"/>
        <v>0</v>
      </c>
      <c r="DW298" s="5">
        <f t="shared" si="16"/>
        <v>2</v>
      </c>
      <c r="DX298" s="379"/>
    </row>
    <row r="299" spans="1:128" s="20" customFormat="1" ht="30" hidden="1" customHeight="1" x14ac:dyDescent="0.25">
      <c r="A299" s="12">
        <f t="shared" si="17"/>
        <v>276</v>
      </c>
      <c r="B299" s="12">
        <f>COUNTIF($E$24:E299,E299)</f>
        <v>3</v>
      </c>
      <c r="C299" s="17" t="s">
        <v>204</v>
      </c>
      <c r="D299" s="12" t="str">
        <f>VLOOKUP(C299,'[1]XET CUOI NAM'!$D$9:$E$332,2,0)</f>
        <v>01013020</v>
      </c>
      <c r="E299" s="12" t="s">
        <v>2037</v>
      </c>
      <c r="F299" s="12" t="s">
        <v>378</v>
      </c>
      <c r="G299" s="49"/>
      <c r="H299" s="46"/>
      <c r="I299" s="46"/>
      <c r="J299" s="3"/>
      <c r="K299" s="46"/>
      <c r="L299" s="46"/>
      <c r="M299" s="49"/>
      <c r="N299" s="46"/>
      <c r="O299" s="46"/>
      <c r="P299" s="3"/>
      <c r="Q299" s="46"/>
      <c r="R299" s="46"/>
      <c r="S299" s="49"/>
      <c r="T299" s="46">
        <v>0</v>
      </c>
      <c r="U299" s="46"/>
      <c r="V299" s="46">
        <v>0</v>
      </c>
      <c r="W299" s="3"/>
      <c r="X299" s="46">
        <v>0</v>
      </c>
      <c r="Y299" s="46"/>
      <c r="Z299" s="49"/>
      <c r="AA299" s="46">
        <v>0</v>
      </c>
      <c r="AB299" s="46"/>
      <c r="AC299" s="46">
        <v>0</v>
      </c>
      <c r="AD299" s="3"/>
      <c r="AE299" s="46">
        <v>0</v>
      </c>
      <c r="AF299" s="46"/>
      <c r="AG299" s="49"/>
      <c r="AH299" s="46">
        <v>0</v>
      </c>
      <c r="AI299" s="46"/>
      <c r="AJ299" s="46">
        <v>0</v>
      </c>
      <c r="AK299" s="3"/>
      <c r="AL299" s="46">
        <v>0</v>
      </c>
      <c r="AM299" s="46"/>
      <c r="AN299" s="49"/>
      <c r="AO299" s="46">
        <v>0</v>
      </c>
      <c r="AP299" s="46"/>
      <c r="AQ299" s="46">
        <v>0</v>
      </c>
      <c r="AR299" s="3"/>
      <c r="AS299" s="46">
        <v>0</v>
      </c>
      <c r="AT299" s="46"/>
      <c r="AU299" s="49"/>
      <c r="AV299" s="46">
        <v>0</v>
      </c>
      <c r="AW299" s="46"/>
      <c r="AX299" s="46">
        <v>0</v>
      </c>
      <c r="AY299" s="3"/>
      <c r="AZ299" s="46">
        <v>0</v>
      </c>
      <c r="BA299" s="46"/>
      <c r="BB299" s="51"/>
      <c r="BC299" s="46">
        <v>0</v>
      </c>
      <c r="BD299" s="46"/>
      <c r="BE299" s="3" t="s">
        <v>738</v>
      </c>
      <c r="BF299" s="3"/>
      <c r="BG299" s="46"/>
      <c r="BH299" s="3"/>
      <c r="BI299" s="75"/>
      <c r="BJ299" s="46" t="s">
        <v>2513</v>
      </c>
      <c r="BK299" s="46" t="s">
        <v>346</v>
      </c>
      <c r="BL299" s="3" t="s">
        <v>852</v>
      </c>
      <c r="BM299" s="3"/>
      <c r="BN299" s="46"/>
      <c r="BO299" s="3"/>
      <c r="BP299" s="33"/>
      <c r="BQ299" s="46">
        <v>0</v>
      </c>
      <c r="BR299" s="46"/>
      <c r="BS299" s="3">
        <v>0</v>
      </c>
      <c r="BT299" s="3"/>
      <c r="BU299" s="46"/>
      <c r="BV299" s="46"/>
      <c r="BW299" s="46"/>
      <c r="BX299" s="69"/>
      <c r="BY299" s="46">
        <v>0</v>
      </c>
      <c r="BZ299" s="46"/>
      <c r="CA299" s="3">
        <v>0</v>
      </c>
      <c r="CB299" s="46"/>
      <c r="CC299" s="46"/>
      <c r="CD299" s="46"/>
      <c r="CE299" s="46"/>
      <c r="CF299" s="69"/>
      <c r="CG299" s="46">
        <v>0</v>
      </c>
      <c r="CH299" s="46"/>
      <c r="CI299" s="3">
        <v>0</v>
      </c>
      <c r="CJ299" s="3"/>
      <c r="CK299" s="46"/>
      <c r="CL299" s="46"/>
      <c r="CM299" s="46"/>
      <c r="CN299" s="46"/>
      <c r="CO299" s="46" t="s">
        <v>371</v>
      </c>
      <c r="CP299" s="46"/>
      <c r="CQ299" s="46"/>
      <c r="CR299" s="3">
        <v>0</v>
      </c>
      <c r="CS299" s="46"/>
      <c r="CT299" s="46">
        <v>0</v>
      </c>
      <c r="CU299" s="3"/>
      <c r="CV299" s="12" t="s">
        <v>371</v>
      </c>
      <c r="CW299" s="12">
        <v>0</v>
      </c>
      <c r="CX299" s="12"/>
      <c r="CY299" s="3"/>
      <c r="CZ299" s="12">
        <v>0</v>
      </c>
      <c r="DA299" s="12">
        <v>0</v>
      </c>
      <c r="DB299" s="46"/>
      <c r="DC299" s="12">
        <v>0</v>
      </c>
      <c r="DD299" s="12">
        <v>0</v>
      </c>
      <c r="DE299" s="12" t="s">
        <v>371</v>
      </c>
      <c r="DF299" s="12"/>
      <c r="DG299" s="12"/>
      <c r="DH299" s="3"/>
      <c r="DI299" s="12"/>
      <c r="DJ299" s="12"/>
      <c r="DK299" s="46"/>
      <c r="DL299" s="46"/>
      <c r="DM299" s="46"/>
      <c r="DN299" s="12" t="s">
        <v>2226</v>
      </c>
      <c r="DO299" s="46" t="s">
        <v>2513</v>
      </c>
      <c r="DP299" s="46"/>
      <c r="DQ299" s="12">
        <v>0</v>
      </c>
      <c r="DR299" s="5"/>
      <c r="DS299" s="195"/>
      <c r="DT299" s="195"/>
      <c r="DV299" s="5">
        <f t="shared" si="15"/>
        <v>0</v>
      </c>
      <c r="DW299" s="5">
        <f t="shared" si="16"/>
        <v>2</v>
      </c>
      <c r="DX299" s="379"/>
    </row>
    <row r="300" spans="1:128" s="20" customFormat="1" ht="30" hidden="1" customHeight="1" x14ac:dyDescent="0.25">
      <c r="A300" s="12">
        <f t="shared" si="17"/>
        <v>277</v>
      </c>
      <c r="B300" s="12">
        <f>COUNTIF($E$24:E300,E300)</f>
        <v>4</v>
      </c>
      <c r="C300" s="17" t="s">
        <v>206</v>
      </c>
      <c r="D300" s="12" t="str">
        <f>VLOOKUP(C300,'[1]XET CUOI NAM'!$D$9:$E$332,2,0)</f>
        <v>01013010</v>
      </c>
      <c r="E300" s="12" t="s">
        <v>2037</v>
      </c>
      <c r="F300" s="12" t="s">
        <v>378</v>
      </c>
      <c r="G300" s="49"/>
      <c r="H300" s="46"/>
      <c r="I300" s="46"/>
      <c r="J300" s="3"/>
      <c r="K300" s="46"/>
      <c r="L300" s="46"/>
      <c r="M300" s="49"/>
      <c r="N300" s="46"/>
      <c r="O300" s="46"/>
      <c r="P300" s="3"/>
      <c r="Q300" s="46"/>
      <c r="R300" s="46"/>
      <c r="S300" s="49"/>
      <c r="T300" s="46">
        <v>0</v>
      </c>
      <c r="U300" s="46"/>
      <c r="V300" s="46">
        <v>0</v>
      </c>
      <c r="W300" s="3"/>
      <c r="X300" s="46">
        <v>0</v>
      </c>
      <c r="Y300" s="46"/>
      <c r="Z300" s="49"/>
      <c r="AA300" s="46">
        <v>0</v>
      </c>
      <c r="AB300" s="46"/>
      <c r="AC300" s="46">
        <v>0</v>
      </c>
      <c r="AD300" s="3"/>
      <c r="AE300" s="46">
        <v>0</v>
      </c>
      <c r="AF300" s="46"/>
      <c r="AG300" s="49"/>
      <c r="AH300" s="46">
        <v>0</v>
      </c>
      <c r="AI300" s="46"/>
      <c r="AJ300" s="46">
        <v>0</v>
      </c>
      <c r="AK300" s="3"/>
      <c r="AL300" s="46">
        <v>0</v>
      </c>
      <c r="AM300" s="46"/>
      <c r="AN300" s="49"/>
      <c r="AO300" s="46">
        <v>0</v>
      </c>
      <c r="AP300" s="46"/>
      <c r="AQ300" s="46">
        <v>0</v>
      </c>
      <c r="AR300" s="3"/>
      <c r="AS300" s="46">
        <v>0</v>
      </c>
      <c r="AT300" s="46"/>
      <c r="AU300" s="49"/>
      <c r="AV300" s="46">
        <v>0</v>
      </c>
      <c r="AW300" s="46"/>
      <c r="AX300" s="46">
        <v>0</v>
      </c>
      <c r="AY300" s="3"/>
      <c r="AZ300" s="46">
        <v>0</v>
      </c>
      <c r="BA300" s="46"/>
      <c r="BB300" s="51"/>
      <c r="BC300" s="46">
        <v>0</v>
      </c>
      <c r="BD300" s="46"/>
      <c r="BE300" s="3" t="s">
        <v>739</v>
      </c>
      <c r="BF300" s="3"/>
      <c r="BG300" s="46"/>
      <c r="BH300" s="3"/>
      <c r="BI300" s="75"/>
      <c r="BJ300" s="46">
        <v>0</v>
      </c>
      <c r="BK300" s="46"/>
      <c r="BL300" s="3" t="s">
        <v>853</v>
      </c>
      <c r="BM300" s="3"/>
      <c r="BN300" s="46"/>
      <c r="BO300" s="3"/>
      <c r="BP300" s="33"/>
      <c r="BQ300" s="46">
        <v>0</v>
      </c>
      <c r="BR300" s="46"/>
      <c r="BS300" s="3">
        <v>0</v>
      </c>
      <c r="BT300" s="3"/>
      <c r="BU300" s="46"/>
      <c r="BV300" s="46"/>
      <c r="BW300" s="46"/>
      <c r="BX300" s="69"/>
      <c r="BY300" s="46">
        <v>0</v>
      </c>
      <c r="BZ300" s="46"/>
      <c r="CA300" s="3">
        <v>0</v>
      </c>
      <c r="CB300" s="46"/>
      <c r="CC300" s="46"/>
      <c r="CD300" s="46"/>
      <c r="CE300" s="46"/>
      <c r="CF300" s="69"/>
      <c r="CG300" s="46">
        <v>0</v>
      </c>
      <c r="CH300" s="46"/>
      <c r="CI300" s="3">
        <v>0</v>
      </c>
      <c r="CJ300" s="3"/>
      <c r="CK300" s="46"/>
      <c r="CL300" s="46"/>
      <c r="CM300" s="46"/>
      <c r="CN300" s="46"/>
      <c r="CO300" s="46" t="s">
        <v>431</v>
      </c>
      <c r="CP300" s="46"/>
      <c r="CQ300" s="46"/>
      <c r="CR300" s="3">
        <v>0</v>
      </c>
      <c r="CS300" s="46"/>
      <c r="CT300" s="46">
        <v>0</v>
      </c>
      <c r="CU300" s="3"/>
      <c r="CV300" s="12" t="s">
        <v>431</v>
      </c>
      <c r="CW300" s="12">
        <v>0</v>
      </c>
      <c r="CX300" s="12"/>
      <c r="CY300" s="3"/>
      <c r="CZ300" s="12">
        <v>0</v>
      </c>
      <c r="DA300" s="12">
        <v>0</v>
      </c>
      <c r="DB300" s="46"/>
      <c r="DC300" s="12">
        <v>0</v>
      </c>
      <c r="DD300" s="12">
        <v>0</v>
      </c>
      <c r="DE300" s="12" t="s">
        <v>431</v>
      </c>
      <c r="DF300" s="12"/>
      <c r="DG300" s="12"/>
      <c r="DH300" s="3"/>
      <c r="DI300" s="12"/>
      <c r="DJ300" s="12"/>
      <c r="DK300" s="46"/>
      <c r="DL300" s="46"/>
      <c r="DM300" s="46"/>
      <c r="DN300" s="12" t="s">
        <v>2227</v>
      </c>
      <c r="DO300" s="12">
        <v>0</v>
      </c>
      <c r="DP300" s="12"/>
      <c r="DQ300" s="12">
        <v>0</v>
      </c>
      <c r="DR300" s="5"/>
      <c r="DS300" s="195"/>
      <c r="DT300" s="195"/>
      <c r="DV300" s="5">
        <f t="shared" si="15"/>
        <v>0</v>
      </c>
      <c r="DW300" s="5">
        <f t="shared" si="16"/>
        <v>0</v>
      </c>
      <c r="DX300" s="379"/>
    </row>
    <row r="301" spans="1:128" s="20" customFormat="1" ht="30" hidden="1" customHeight="1" x14ac:dyDescent="0.25">
      <c r="A301" s="12">
        <f t="shared" si="17"/>
        <v>278</v>
      </c>
      <c r="B301" s="12">
        <f>COUNTIF($E$24:E301,E301)</f>
        <v>5</v>
      </c>
      <c r="C301" s="17" t="s">
        <v>207</v>
      </c>
      <c r="D301" s="12" t="str">
        <f>VLOOKUP(C301,'[1]XET CUOI NAM'!$D$9:$E$332,2,0)</f>
        <v>01013011</v>
      </c>
      <c r="E301" s="12" t="s">
        <v>2037</v>
      </c>
      <c r="F301" s="12" t="s">
        <v>378</v>
      </c>
      <c r="G301" s="49"/>
      <c r="H301" s="46"/>
      <c r="I301" s="46"/>
      <c r="J301" s="3"/>
      <c r="K301" s="46"/>
      <c r="L301" s="46"/>
      <c r="M301" s="49"/>
      <c r="N301" s="46"/>
      <c r="O301" s="46"/>
      <c r="P301" s="3"/>
      <c r="Q301" s="46"/>
      <c r="R301" s="46"/>
      <c r="S301" s="49"/>
      <c r="T301" s="46">
        <v>0</v>
      </c>
      <c r="U301" s="46"/>
      <c r="V301" s="46">
        <v>0</v>
      </c>
      <c r="W301" s="3"/>
      <c r="X301" s="46">
        <v>0</v>
      </c>
      <c r="Y301" s="46"/>
      <c r="Z301" s="49"/>
      <c r="AA301" s="46">
        <v>0</v>
      </c>
      <c r="AB301" s="46"/>
      <c r="AC301" s="46">
        <v>0</v>
      </c>
      <c r="AD301" s="3"/>
      <c r="AE301" s="46">
        <v>0</v>
      </c>
      <c r="AF301" s="46"/>
      <c r="AG301" s="49"/>
      <c r="AH301" s="46">
        <v>0</v>
      </c>
      <c r="AI301" s="46"/>
      <c r="AJ301" s="46">
        <v>0</v>
      </c>
      <c r="AK301" s="3"/>
      <c r="AL301" s="46">
        <v>0</v>
      </c>
      <c r="AM301" s="46"/>
      <c r="AN301" s="49"/>
      <c r="AO301" s="46">
        <v>0</v>
      </c>
      <c r="AP301" s="46"/>
      <c r="AQ301" s="46">
        <v>0</v>
      </c>
      <c r="AR301" s="3"/>
      <c r="AS301" s="46">
        <v>0</v>
      </c>
      <c r="AT301" s="46"/>
      <c r="AU301" s="49"/>
      <c r="AV301" s="46">
        <v>0</v>
      </c>
      <c r="AW301" s="46"/>
      <c r="AX301" s="46">
        <v>0</v>
      </c>
      <c r="AY301" s="3"/>
      <c r="AZ301" s="46">
        <v>0</v>
      </c>
      <c r="BA301" s="46"/>
      <c r="BB301" s="51"/>
      <c r="BC301" s="46">
        <v>0</v>
      </c>
      <c r="BD301" s="46"/>
      <c r="BE301" s="3" t="s">
        <v>740</v>
      </c>
      <c r="BF301" s="3"/>
      <c r="BG301" s="46"/>
      <c r="BH301" s="3"/>
      <c r="BI301" s="75"/>
      <c r="BJ301" s="46">
        <v>0</v>
      </c>
      <c r="BK301" s="46"/>
      <c r="BL301" s="3">
        <v>0</v>
      </c>
      <c r="BM301" s="3"/>
      <c r="BN301" s="46"/>
      <c r="BO301" s="3"/>
      <c r="BP301" s="33"/>
      <c r="BQ301" s="46">
        <v>0</v>
      </c>
      <c r="BR301" s="46"/>
      <c r="BS301" s="3">
        <v>0</v>
      </c>
      <c r="BT301" s="3"/>
      <c r="BU301" s="46"/>
      <c r="BV301" s="46"/>
      <c r="BW301" s="46"/>
      <c r="BX301" s="69"/>
      <c r="BY301" s="46">
        <v>0</v>
      </c>
      <c r="BZ301" s="46"/>
      <c r="CA301" s="3">
        <v>0</v>
      </c>
      <c r="CB301" s="46"/>
      <c r="CC301" s="46"/>
      <c r="CD301" s="46"/>
      <c r="CE301" s="46" t="s">
        <v>315</v>
      </c>
      <c r="CF301" s="69"/>
      <c r="CG301" s="46">
        <v>0</v>
      </c>
      <c r="CH301" s="46"/>
      <c r="CI301" s="3">
        <v>0</v>
      </c>
      <c r="CJ301" s="3"/>
      <c r="CK301" s="46"/>
      <c r="CL301" s="46"/>
      <c r="CM301" s="46"/>
      <c r="CN301" s="46"/>
      <c r="CO301" s="46" t="s">
        <v>371</v>
      </c>
      <c r="CP301" s="46"/>
      <c r="CQ301" s="46"/>
      <c r="CR301" s="3">
        <v>0</v>
      </c>
      <c r="CS301" s="46"/>
      <c r="CT301" s="46">
        <v>0</v>
      </c>
      <c r="CU301" s="3"/>
      <c r="CV301" s="12" t="s">
        <v>431</v>
      </c>
      <c r="CW301" s="12">
        <v>0</v>
      </c>
      <c r="CX301" s="12"/>
      <c r="CY301" s="3"/>
      <c r="CZ301" s="12">
        <v>0</v>
      </c>
      <c r="DA301" s="12">
        <v>0</v>
      </c>
      <c r="DB301" s="46"/>
      <c r="DC301" s="12">
        <v>0</v>
      </c>
      <c r="DD301" s="12">
        <v>0</v>
      </c>
      <c r="DE301" s="12" t="s">
        <v>431</v>
      </c>
      <c r="DF301" s="12"/>
      <c r="DG301" s="12"/>
      <c r="DH301" s="3"/>
      <c r="DI301" s="12"/>
      <c r="DJ301" s="12"/>
      <c r="DK301" s="46"/>
      <c r="DL301" s="46"/>
      <c r="DM301" s="46"/>
      <c r="DN301" s="12" t="s">
        <v>2227</v>
      </c>
      <c r="DO301" s="12">
        <v>0</v>
      </c>
      <c r="DP301" s="12"/>
      <c r="DQ301" s="12">
        <v>0</v>
      </c>
      <c r="DR301" s="5"/>
      <c r="DS301" s="195"/>
      <c r="DT301" s="195"/>
      <c r="DV301" s="5">
        <f t="shared" si="15"/>
        <v>0</v>
      </c>
      <c r="DW301" s="5">
        <f t="shared" si="16"/>
        <v>0</v>
      </c>
      <c r="DX301" s="379"/>
    </row>
    <row r="302" spans="1:128" s="20" customFormat="1" ht="30" hidden="1" customHeight="1" x14ac:dyDescent="0.25">
      <c r="A302" s="12">
        <f t="shared" si="17"/>
        <v>279</v>
      </c>
      <c r="B302" s="12">
        <f>COUNTIF($E$24:E302,E302)</f>
        <v>6</v>
      </c>
      <c r="C302" s="17" t="s">
        <v>208</v>
      </c>
      <c r="D302" s="12" t="str">
        <f>VLOOKUP(C302,'[1]XET CUOI NAM'!$D$9:$E$332,2,0)</f>
        <v>01013023</v>
      </c>
      <c r="E302" s="12" t="s">
        <v>2037</v>
      </c>
      <c r="F302" s="12" t="s">
        <v>378</v>
      </c>
      <c r="G302" s="49"/>
      <c r="H302" s="46"/>
      <c r="I302" s="46"/>
      <c r="J302" s="3"/>
      <c r="K302" s="46"/>
      <c r="L302" s="46"/>
      <c r="M302" s="49"/>
      <c r="N302" s="46"/>
      <c r="O302" s="46"/>
      <c r="P302" s="3"/>
      <c r="Q302" s="46"/>
      <c r="R302" s="46"/>
      <c r="S302" s="49"/>
      <c r="T302" s="46">
        <v>0</v>
      </c>
      <c r="U302" s="46"/>
      <c r="V302" s="46">
        <v>0</v>
      </c>
      <c r="W302" s="3"/>
      <c r="X302" s="46">
        <v>0</v>
      </c>
      <c r="Y302" s="46"/>
      <c r="Z302" s="49"/>
      <c r="AA302" s="46">
        <v>0</v>
      </c>
      <c r="AB302" s="46"/>
      <c r="AC302" s="46">
        <v>0</v>
      </c>
      <c r="AD302" s="3"/>
      <c r="AE302" s="46">
        <v>0</v>
      </c>
      <c r="AF302" s="46"/>
      <c r="AG302" s="49"/>
      <c r="AH302" s="46">
        <v>0</v>
      </c>
      <c r="AI302" s="46"/>
      <c r="AJ302" s="46">
        <v>0</v>
      </c>
      <c r="AK302" s="3"/>
      <c r="AL302" s="46">
        <v>0</v>
      </c>
      <c r="AM302" s="46"/>
      <c r="AN302" s="49"/>
      <c r="AO302" s="46">
        <v>0</v>
      </c>
      <c r="AP302" s="46"/>
      <c r="AQ302" s="46">
        <v>0</v>
      </c>
      <c r="AR302" s="3"/>
      <c r="AS302" s="46">
        <v>0</v>
      </c>
      <c r="AT302" s="46"/>
      <c r="AU302" s="49"/>
      <c r="AV302" s="46">
        <v>0</v>
      </c>
      <c r="AW302" s="46"/>
      <c r="AX302" s="46">
        <v>0</v>
      </c>
      <c r="AY302" s="3"/>
      <c r="AZ302" s="46">
        <v>0</v>
      </c>
      <c r="BA302" s="46"/>
      <c r="BB302" s="51"/>
      <c r="BC302" s="46">
        <v>0</v>
      </c>
      <c r="BD302" s="46"/>
      <c r="BE302" s="3" t="s">
        <v>741</v>
      </c>
      <c r="BF302" s="3"/>
      <c r="BG302" s="46"/>
      <c r="BH302" s="3"/>
      <c r="BI302" s="75"/>
      <c r="BJ302" s="46">
        <v>0</v>
      </c>
      <c r="BK302" s="46"/>
      <c r="BL302" s="3">
        <v>0</v>
      </c>
      <c r="BM302" s="3"/>
      <c r="BN302" s="46"/>
      <c r="BO302" s="3"/>
      <c r="BP302" s="33"/>
      <c r="BQ302" s="46">
        <v>0</v>
      </c>
      <c r="BR302" s="46"/>
      <c r="BS302" s="3">
        <v>0</v>
      </c>
      <c r="BT302" s="3"/>
      <c r="BU302" s="46"/>
      <c r="BV302" s="46"/>
      <c r="BW302" s="46"/>
      <c r="BX302" s="69"/>
      <c r="BY302" s="46">
        <v>0</v>
      </c>
      <c r="BZ302" s="46"/>
      <c r="CA302" s="3">
        <v>0</v>
      </c>
      <c r="CB302" s="46"/>
      <c r="CC302" s="46"/>
      <c r="CD302" s="46"/>
      <c r="CE302" s="46"/>
      <c r="CF302" s="69"/>
      <c r="CG302" s="46">
        <v>0</v>
      </c>
      <c r="CH302" s="46"/>
      <c r="CI302" s="3">
        <v>0</v>
      </c>
      <c r="CJ302" s="3"/>
      <c r="CK302" s="46"/>
      <c r="CL302" s="46"/>
      <c r="CM302" s="46"/>
      <c r="CN302" s="46"/>
      <c r="CO302" s="46" t="s">
        <v>371</v>
      </c>
      <c r="CP302" s="46"/>
      <c r="CQ302" s="46"/>
      <c r="CR302" s="3">
        <v>0</v>
      </c>
      <c r="CS302" s="46"/>
      <c r="CT302" s="46">
        <v>0</v>
      </c>
      <c r="CU302" s="3"/>
      <c r="CV302" s="12" t="s">
        <v>431</v>
      </c>
      <c r="CW302" s="12">
        <v>0</v>
      </c>
      <c r="CX302" s="12"/>
      <c r="CY302" s="3"/>
      <c r="CZ302" s="12">
        <v>0</v>
      </c>
      <c r="DA302" s="12">
        <v>0</v>
      </c>
      <c r="DB302" s="46"/>
      <c r="DC302" s="12">
        <v>0</v>
      </c>
      <c r="DD302" s="12">
        <v>0</v>
      </c>
      <c r="DE302" s="12" t="s">
        <v>431</v>
      </c>
      <c r="DF302" s="12"/>
      <c r="DG302" s="12"/>
      <c r="DH302" s="3"/>
      <c r="DI302" s="12"/>
      <c r="DJ302" s="12"/>
      <c r="DK302" s="46"/>
      <c r="DL302" s="46"/>
      <c r="DM302" s="46"/>
      <c r="DN302" s="12" t="s">
        <v>2227</v>
      </c>
      <c r="DO302" s="12">
        <v>0</v>
      </c>
      <c r="DP302" s="12"/>
      <c r="DQ302" s="12">
        <v>0</v>
      </c>
      <c r="DR302" s="5"/>
      <c r="DS302" s="195"/>
      <c r="DT302" s="195"/>
      <c r="DV302" s="5">
        <f t="shared" si="15"/>
        <v>0</v>
      </c>
      <c r="DW302" s="5">
        <f t="shared" si="16"/>
        <v>0</v>
      </c>
      <c r="DX302" s="379"/>
    </row>
    <row r="303" spans="1:128" s="20" customFormat="1" ht="30" hidden="1" customHeight="1" x14ac:dyDescent="0.25">
      <c r="A303" s="12">
        <f>IF(C303="","",SUBTOTAL(3,$D$24:D303))</f>
        <v>30</v>
      </c>
      <c r="B303" s="12">
        <f>COUNTIF($E$24:E303,E303)</f>
        <v>7</v>
      </c>
      <c r="C303" s="17" t="s">
        <v>209</v>
      </c>
      <c r="D303" s="12" t="str">
        <f>VLOOKUP(C303,'[1]XET CUOI NAM'!$D$9:$E$332,2,0)</f>
        <v>01013009</v>
      </c>
      <c r="E303" s="12" t="s">
        <v>2037</v>
      </c>
      <c r="F303" s="12" t="s">
        <v>378</v>
      </c>
      <c r="G303" s="49"/>
      <c r="H303" s="46"/>
      <c r="I303" s="46"/>
      <c r="J303" s="3"/>
      <c r="K303" s="46"/>
      <c r="L303" s="46"/>
      <c r="M303" s="49"/>
      <c r="N303" s="46"/>
      <c r="O303" s="46"/>
      <c r="P303" s="3"/>
      <c r="Q303" s="46"/>
      <c r="R303" s="46"/>
      <c r="S303" s="49"/>
      <c r="T303" s="46">
        <v>0</v>
      </c>
      <c r="U303" s="46"/>
      <c r="V303" s="46">
        <v>0</v>
      </c>
      <c r="W303" s="3"/>
      <c r="X303" s="46">
        <v>0</v>
      </c>
      <c r="Y303" s="46"/>
      <c r="Z303" s="49"/>
      <c r="AA303" s="46">
        <v>0</v>
      </c>
      <c r="AB303" s="46"/>
      <c r="AC303" s="46">
        <v>0</v>
      </c>
      <c r="AD303" s="3"/>
      <c r="AE303" s="46">
        <v>0</v>
      </c>
      <c r="AF303" s="46"/>
      <c r="AG303" s="49"/>
      <c r="AH303" s="46">
        <v>0</v>
      </c>
      <c r="AI303" s="46"/>
      <c r="AJ303" s="46">
        <v>0</v>
      </c>
      <c r="AK303" s="3"/>
      <c r="AL303" s="46">
        <v>0</v>
      </c>
      <c r="AM303" s="46"/>
      <c r="AN303" s="49"/>
      <c r="AO303" s="46">
        <v>0</v>
      </c>
      <c r="AP303" s="46"/>
      <c r="AQ303" s="46">
        <v>0</v>
      </c>
      <c r="AR303" s="3"/>
      <c r="AS303" s="46">
        <v>0</v>
      </c>
      <c r="AT303" s="46"/>
      <c r="AU303" s="49"/>
      <c r="AV303" s="46">
        <v>0</v>
      </c>
      <c r="AW303" s="46"/>
      <c r="AX303" s="46">
        <v>0</v>
      </c>
      <c r="AY303" s="3"/>
      <c r="AZ303" s="46">
        <v>0</v>
      </c>
      <c r="BA303" s="46"/>
      <c r="BB303" s="51"/>
      <c r="BC303" s="46">
        <v>0</v>
      </c>
      <c r="BD303" s="46"/>
      <c r="BE303" s="3" t="s">
        <v>742</v>
      </c>
      <c r="BF303" s="3"/>
      <c r="BG303" s="46"/>
      <c r="BH303" s="3"/>
      <c r="BI303" s="75"/>
      <c r="BJ303" s="46">
        <v>0</v>
      </c>
      <c r="BK303" s="46"/>
      <c r="BL303" s="3">
        <v>0</v>
      </c>
      <c r="BM303" s="3"/>
      <c r="BN303" s="46"/>
      <c r="BO303" s="3"/>
      <c r="BP303" s="33"/>
      <c r="BQ303" s="46">
        <v>0</v>
      </c>
      <c r="BR303" s="46"/>
      <c r="BS303" s="3">
        <v>0</v>
      </c>
      <c r="BT303" s="3"/>
      <c r="BU303" s="46"/>
      <c r="BV303" s="46"/>
      <c r="BW303" s="46"/>
      <c r="BX303" s="69"/>
      <c r="BY303" s="46">
        <v>0</v>
      </c>
      <c r="BZ303" s="46"/>
      <c r="CA303" s="3">
        <v>0</v>
      </c>
      <c r="CB303" s="46"/>
      <c r="CC303" s="46"/>
      <c r="CD303" s="46"/>
      <c r="CE303" s="46"/>
      <c r="CF303" s="69"/>
      <c r="CG303" s="46">
        <v>0</v>
      </c>
      <c r="CH303" s="46"/>
      <c r="CI303" s="3">
        <v>0</v>
      </c>
      <c r="CJ303" s="3"/>
      <c r="CK303" s="46"/>
      <c r="CL303" s="46"/>
      <c r="CM303" s="46"/>
      <c r="CN303" s="46"/>
      <c r="CO303" s="46" t="s">
        <v>371</v>
      </c>
      <c r="CP303" s="46"/>
      <c r="CQ303" s="46"/>
      <c r="CR303" s="3">
        <v>0</v>
      </c>
      <c r="CS303" s="46"/>
      <c r="CT303" s="46">
        <v>0</v>
      </c>
      <c r="CU303" s="3"/>
      <c r="CV303" s="12" t="s">
        <v>431</v>
      </c>
      <c r="CW303" s="12">
        <v>0</v>
      </c>
      <c r="CX303" s="12"/>
      <c r="CY303" s="3"/>
      <c r="CZ303" s="12">
        <v>0</v>
      </c>
      <c r="DA303" s="12">
        <v>0</v>
      </c>
      <c r="DB303" s="46"/>
      <c r="DC303" s="12">
        <v>0</v>
      </c>
      <c r="DD303" s="12" t="s">
        <v>315</v>
      </c>
      <c r="DE303" s="12" t="s">
        <v>371</v>
      </c>
      <c r="DF303" s="12"/>
      <c r="DG303" s="12"/>
      <c r="DH303" s="3"/>
      <c r="DI303" s="12"/>
      <c r="DJ303" s="12"/>
      <c r="DK303" s="46"/>
      <c r="DL303" s="46"/>
      <c r="DM303" s="46"/>
      <c r="DN303" s="12" t="s">
        <v>2227</v>
      </c>
      <c r="DO303" s="12">
        <v>0</v>
      </c>
      <c r="DP303" s="12"/>
      <c r="DQ303" s="12"/>
      <c r="DR303" s="17" t="s">
        <v>2172</v>
      </c>
      <c r="DS303" s="195"/>
      <c r="DT303" s="195"/>
      <c r="DV303" s="5">
        <f t="shared" si="15"/>
        <v>0</v>
      </c>
      <c r="DW303" s="5">
        <f t="shared" si="16"/>
        <v>0</v>
      </c>
      <c r="DX303" s="379"/>
    </row>
    <row r="304" spans="1:128" s="20" customFormat="1" ht="30" hidden="1" customHeight="1" x14ac:dyDescent="0.25">
      <c r="A304" s="12">
        <f>ROW()-23</f>
        <v>281</v>
      </c>
      <c r="B304" s="12">
        <f>COUNTIF($E$24:E304,E304)</f>
        <v>8</v>
      </c>
      <c r="C304" s="17" t="s">
        <v>210</v>
      </c>
      <c r="D304" s="12" t="str">
        <f>VLOOKUP(C304,'[1]XET CUOI NAM'!$D$9:$E$332,2,0)</f>
        <v>01013008</v>
      </c>
      <c r="E304" s="12" t="s">
        <v>2037</v>
      </c>
      <c r="F304" s="12" t="s">
        <v>378</v>
      </c>
      <c r="G304" s="49"/>
      <c r="H304" s="46"/>
      <c r="I304" s="46"/>
      <c r="J304" s="3"/>
      <c r="K304" s="46"/>
      <c r="L304" s="46"/>
      <c r="M304" s="49"/>
      <c r="N304" s="46"/>
      <c r="O304" s="46"/>
      <c r="P304" s="3"/>
      <c r="Q304" s="46"/>
      <c r="R304" s="46"/>
      <c r="S304" s="49"/>
      <c r="T304" s="46">
        <v>0</v>
      </c>
      <c r="U304" s="46"/>
      <c r="V304" s="46">
        <v>0</v>
      </c>
      <c r="W304" s="3"/>
      <c r="X304" s="46">
        <v>0</v>
      </c>
      <c r="Y304" s="46"/>
      <c r="Z304" s="49"/>
      <c r="AA304" s="46" t="s">
        <v>2513</v>
      </c>
      <c r="AB304" s="46"/>
      <c r="AC304" s="46" t="s">
        <v>2498</v>
      </c>
      <c r="AD304" s="3"/>
      <c r="AE304" s="46">
        <v>0</v>
      </c>
      <c r="AF304" s="46"/>
      <c r="AG304" s="49"/>
      <c r="AH304" s="46">
        <v>0</v>
      </c>
      <c r="AI304" s="46"/>
      <c r="AJ304" s="46">
        <v>0</v>
      </c>
      <c r="AK304" s="3"/>
      <c r="AL304" s="46">
        <v>0</v>
      </c>
      <c r="AM304" s="46"/>
      <c r="AN304" s="49"/>
      <c r="AO304" s="46">
        <v>0</v>
      </c>
      <c r="AP304" s="46"/>
      <c r="AQ304" s="46">
        <v>0</v>
      </c>
      <c r="AR304" s="3"/>
      <c r="AS304" s="46">
        <v>0</v>
      </c>
      <c r="AT304" s="46"/>
      <c r="AU304" s="49"/>
      <c r="AV304" s="46">
        <v>0</v>
      </c>
      <c r="AW304" s="46"/>
      <c r="AX304" s="46" t="s">
        <v>2499</v>
      </c>
      <c r="AY304" s="3"/>
      <c r="AZ304" s="46">
        <v>0</v>
      </c>
      <c r="BA304" s="46"/>
      <c r="BB304" s="51"/>
      <c r="BC304" s="46">
        <v>0</v>
      </c>
      <c r="BD304" s="46"/>
      <c r="BE304" s="3" t="s">
        <v>743</v>
      </c>
      <c r="BF304" s="3"/>
      <c r="BG304" s="46"/>
      <c r="BH304" s="3"/>
      <c r="BI304" s="75"/>
      <c r="BJ304" s="46">
        <v>0</v>
      </c>
      <c r="BK304" s="46"/>
      <c r="BL304" s="3">
        <v>0</v>
      </c>
      <c r="BM304" s="3"/>
      <c r="BN304" s="46"/>
      <c r="BO304" s="3"/>
      <c r="BP304" s="33"/>
      <c r="BQ304" s="46">
        <v>0</v>
      </c>
      <c r="BR304" s="46"/>
      <c r="BS304" s="3">
        <v>0</v>
      </c>
      <c r="BT304" s="3"/>
      <c r="BU304" s="46"/>
      <c r="BV304" s="46"/>
      <c r="BW304" s="46"/>
      <c r="BX304" s="69"/>
      <c r="BY304" s="46">
        <v>0</v>
      </c>
      <c r="BZ304" s="46"/>
      <c r="CA304" s="3">
        <v>0</v>
      </c>
      <c r="CB304" s="46"/>
      <c r="CC304" s="46"/>
      <c r="CD304" s="46"/>
      <c r="CE304" s="46" t="s">
        <v>315</v>
      </c>
      <c r="CF304" s="69"/>
      <c r="CG304" s="46">
        <v>0</v>
      </c>
      <c r="CH304" s="46"/>
      <c r="CI304" s="3">
        <v>0</v>
      </c>
      <c r="CJ304" s="3"/>
      <c r="CK304" s="46"/>
      <c r="CL304" s="46"/>
      <c r="CM304" s="46"/>
      <c r="CN304" s="46"/>
      <c r="CO304" s="46" t="s">
        <v>371</v>
      </c>
      <c r="CP304" s="46"/>
      <c r="CQ304" s="46"/>
      <c r="CR304" s="3">
        <v>0</v>
      </c>
      <c r="CS304" s="46"/>
      <c r="CT304" s="46">
        <v>0</v>
      </c>
      <c r="CU304" s="3"/>
      <c r="CV304" s="12" t="s">
        <v>431</v>
      </c>
      <c r="CW304" s="12">
        <v>0</v>
      </c>
      <c r="CX304" s="12"/>
      <c r="CY304" s="3"/>
      <c r="CZ304" s="12">
        <v>0</v>
      </c>
      <c r="DA304" s="12">
        <v>0</v>
      </c>
      <c r="DB304" s="46"/>
      <c r="DC304" s="12">
        <v>0</v>
      </c>
      <c r="DD304" s="12">
        <v>0</v>
      </c>
      <c r="DE304" s="12" t="s">
        <v>371</v>
      </c>
      <c r="DF304" s="46" t="s">
        <v>2513</v>
      </c>
      <c r="DG304" s="12" t="s">
        <v>2226</v>
      </c>
      <c r="DH304" s="3" t="s">
        <v>1741</v>
      </c>
      <c r="DI304" s="12"/>
      <c r="DJ304" s="12"/>
      <c r="DK304" s="46"/>
      <c r="DL304" s="46"/>
      <c r="DM304" s="46"/>
      <c r="DN304" s="12" t="s">
        <v>2227</v>
      </c>
      <c r="DO304" s="12">
        <v>0</v>
      </c>
      <c r="DP304" s="12"/>
      <c r="DQ304" s="12">
        <v>0</v>
      </c>
      <c r="DR304" s="5"/>
      <c r="DS304" s="195"/>
      <c r="DT304" s="195"/>
      <c r="DV304" s="5">
        <f t="shared" si="15"/>
        <v>0</v>
      </c>
      <c r="DW304" s="5">
        <f t="shared" si="16"/>
        <v>2</v>
      </c>
      <c r="DX304" s="379"/>
    </row>
    <row r="305" spans="1:130" s="20" customFormat="1" ht="30" hidden="1" customHeight="1" x14ac:dyDescent="0.25">
      <c r="A305" s="12">
        <f>ROW()-23</f>
        <v>282</v>
      </c>
      <c r="B305" s="12">
        <f>COUNTIF($E$24:E305,E305)</f>
        <v>9</v>
      </c>
      <c r="C305" s="17" t="s">
        <v>211</v>
      </c>
      <c r="D305" s="12" t="str">
        <f>VLOOKUP(C305,'[1]XET CUOI NAM'!$D$9:$E$332,2,0)</f>
        <v>01013015</v>
      </c>
      <c r="E305" s="12" t="s">
        <v>2037</v>
      </c>
      <c r="F305" s="12" t="s">
        <v>378</v>
      </c>
      <c r="G305" s="49"/>
      <c r="H305" s="46"/>
      <c r="I305" s="46"/>
      <c r="J305" s="3"/>
      <c r="K305" s="46"/>
      <c r="L305" s="46"/>
      <c r="M305" s="49"/>
      <c r="N305" s="46"/>
      <c r="O305" s="46"/>
      <c r="P305" s="3"/>
      <c r="Q305" s="46"/>
      <c r="R305" s="46"/>
      <c r="S305" s="49"/>
      <c r="T305" s="46">
        <v>0</v>
      </c>
      <c r="U305" s="46"/>
      <c r="V305" s="46">
        <v>0</v>
      </c>
      <c r="W305" s="3"/>
      <c r="X305" s="46">
        <v>0</v>
      </c>
      <c r="Y305" s="46"/>
      <c r="Z305" s="49"/>
      <c r="AA305" s="46">
        <v>0</v>
      </c>
      <c r="AB305" s="46"/>
      <c r="AC305" s="46">
        <v>0</v>
      </c>
      <c r="AD305" s="3"/>
      <c r="AE305" s="46">
        <v>0</v>
      </c>
      <c r="AF305" s="46"/>
      <c r="AG305" s="49"/>
      <c r="AH305" s="46">
        <v>0</v>
      </c>
      <c r="AI305" s="46"/>
      <c r="AJ305" s="46">
        <v>0</v>
      </c>
      <c r="AK305" s="3"/>
      <c r="AL305" s="46">
        <v>0</v>
      </c>
      <c r="AM305" s="46"/>
      <c r="AN305" s="49"/>
      <c r="AO305" s="46">
        <v>0</v>
      </c>
      <c r="AP305" s="46"/>
      <c r="AQ305" s="46">
        <v>0</v>
      </c>
      <c r="AR305" s="3"/>
      <c r="AS305" s="46">
        <v>0</v>
      </c>
      <c r="AT305" s="46"/>
      <c r="AU305" s="49"/>
      <c r="AV305" s="46">
        <v>0</v>
      </c>
      <c r="AW305" s="46"/>
      <c r="AX305" s="46">
        <v>0</v>
      </c>
      <c r="AY305" s="3"/>
      <c r="AZ305" s="46">
        <v>0</v>
      </c>
      <c r="BA305" s="46"/>
      <c r="BB305" s="51"/>
      <c r="BC305" s="46">
        <v>0</v>
      </c>
      <c r="BD305" s="46"/>
      <c r="BE305" s="3" t="s">
        <v>744</v>
      </c>
      <c r="BF305" s="3"/>
      <c r="BG305" s="46"/>
      <c r="BH305" s="3"/>
      <c r="BI305" s="76"/>
      <c r="BJ305" s="46">
        <v>0</v>
      </c>
      <c r="BK305" s="46"/>
      <c r="BL305" s="3">
        <v>0</v>
      </c>
      <c r="BM305" s="3"/>
      <c r="BN305" s="46"/>
      <c r="BO305" s="3"/>
      <c r="BP305" s="33"/>
      <c r="BQ305" s="46">
        <v>0</v>
      </c>
      <c r="BR305" s="46"/>
      <c r="BS305" s="3">
        <v>0</v>
      </c>
      <c r="BT305" s="3"/>
      <c r="BU305" s="46"/>
      <c r="BV305" s="46"/>
      <c r="BW305" s="46"/>
      <c r="BX305" s="55"/>
      <c r="BY305" s="46">
        <v>0</v>
      </c>
      <c r="BZ305" s="46"/>
      <c r="CA305" s="3">
        <v>0</v>
      </c>
      <c r="CB305" s="46"/>
      <c r="CC305" s="46"/>
      <c r="CD305" s="46"/>
      <c r="CE305" s="46"/>
      <c r="CF305" s="55"/>
      <c r="CG305" s="46">
        <v>0</v>
      </c>
      <c r="CH305" s="46"/>
      <c r="CI305" s="3">
        <v>0</v>
      </c>
      <c r="CJ305" s="3"/>
      <c r="CK305" s="46"/>
      <c r="CL305" s="46"/>
      <c r="CM305" s="46"/>
      <c r="CN305" s="46"/>
      <c r="CO305" s="46" t="s">
        <v>431</v>
      </c>
      <c r="CP305" s="46"/>
      <c r="CQ305" s="46"/>
      <c r="CR305" s="3">
        <v>0</v>
      </c>
      <c r="CS305" s="46"/>
      <c r="CT305" s="46">
        <v>0</v>
      </c>
      <c r="CU305" s="3"/>
      <c r="CV305" s="12" t="s">
        <v>431</v>
      </c>
      <c r="CW305" s="12">
        <v>0</v>
      </c>
      <c r="CX305" s="12"/>
      <c r="CY305" s="3"/>
      <c r="CZ305" s="12">
        <v>0</v>
      </c>
      <c r="DA305" s="12">
        <v>0</v>
      </c>
      <c r="DB305" s="46"/>
      <c r="DC305" s="12">
        <v>0</v>
      </c>
      <c r="DD305" s="12">
        <v>0</v>
      </c>
      <c r="DE305" s="12" t="s">
        <v>431</v>
      </c>
      <c r="DF305" s="12"/>
      <c r="DG305" s="12"/>
      <c r="DH305" s="3"/>
      <c r="DI305" s="12"/>
      <c r="DJ305" s="12"/>
      <c r="DK305" s="46"/>
      <c r="DL305" s="46"/>
      <c r="DM305" s="46"/>
      <c r="DN305" s="12" t="s">
        <v>2227</v>
      </c>
      <c r="DO305" s="12">
        <v>0</v>
      </c>
      <c r="DP305" s="12"/>
      <c r="DQ305" s="12">
        <v>0</v>
      </c>
      <c r="DR305" s="5"/>
      <c r="DS305" s="195"/>
      <c r="DT305" s="195"/>
      <c r="DV305" s="5">
        <f t="shared" si="15"/>
        <v>0</v>
      </c>
      <c r="DW305" s="5">
        <f t="shared" si="16"/>
        <v>0</v>
      </c>
      <c r="DX305" s="379"/>
    </row>
    <row r="306" spans="1:130" s="20" customFormat="1" ht="30" hidden="1" customHeight="1" x14ac:dyDescent="0.25">
      <c r="A306" s="12">
        <f>ROW()-23</f>
        <v>283</v>
      </c>
      <c r="B306" s="12">
        <f>COUNTIF($E$24:E306,E306)</f>
        <v>10</v>
      </c>
      <c r="C306" s="17" t="s">
        <v>328</v>
      </c>
      <c r="D306" s="12" t="str">
        <f>VLOOKUP(C306,'[1]XET CUOI NAM'!$D$9:$E$332,2,0)</f>
        <v>01029016</v>
      </c>
      <c r="E306" s="12" t="s">
        <v>2037</v>
      </c>
      <c r="F306" s="12" t="s">
        <v>378</v>
      </c>
      <c r="G306" s="49"/>
      <c r="H306" s="46"/>
      <c r="I306" s="46"/>
      <c r="J306" s="3"/>
      <c r="K306" s="46"/>
      <c r="L306" s="46"/>
      <c r="M306" s="49"/>
      <c r="N306" s="46"/>
      <c r="O306" s="46"/>
      <c r="P306" s="3"/>
      <c r="Q306" s="46"/>
      <c r="R306" s="46"/>
      <c r="S306" s="49"/>
      <c r="T306" s="46"/>
      <c r="U306" s="46"/>
      <c r="V306" s="46"/>
      <c r="W306" s="3"/>
      <c r="X306" s="46"/>
      <c r="Y306" s="46"/>
      <c r="Z306" s="49"/>
      <c r="AA306" s="46"/>
      <c r="AB306" s="46"/>
      <c r="AC306" s="46"/>
      <c r="AD306" s="3"/>
      <c r="AE306" s="46"/>
      <c r="AF306" s="46"/>
      <c r="AG306" s="49"/>
      <c r="AH306" s="46"/>
      <c r="AI306" s="46"/>
      <c r="AJ306" s="46"/>
      <c r="AK306" s="3"/>
      <c r="AL306" s="46"/>
      <c r="AM306" s="46"/>
      <c r="AN306" s="49"/>
      <c r="AO306" s="46"/>
      <c r="AP306" s="46"/>
      <c r="AQ306" s="46"/>
      <c r="AR306" s="3"/>
      <c r="AS306" s="46"/>
      <c r="AT306" s="46"/>
      <c r="AU306" s="49"/>
      <c r="AV306" s="46"/>
      <c r="AW306" s="46"/>
      <c r="AX306" s="46"/>
      <c r="AY306" s="3"/>
      <c r="AZ306" s="46"/>
      <c r="BA306" s="46"/>
      <c r="BB306" s="51"/>
      <c r="BC306" s="46"/>
      <c r="BD306" s="46"/>
      <c r="BE306" s="3"/>
      <c r="BF306" s="3"/>
      <c r="BG306" s="46"/>
      <c r="BH306" s="3"/>
      <c r="BI306" s="76"/>
      <c r="BJ306" s="46"/>
      <c r="BK306" s="46"/>
      <c r="BL306" s="3"/>
      <c r="BM306" s="3"/>
      <c r="BN306" s="46"/>
      <c r="BO306" s="3"/>
      <c r="BP306" s="33"/>
      <c r="BQ306" s="46"/>
      <c r="BR306" s="46"/>
      <c r="BS306" s="3"/>
      <c r="BT306" s="3"/>
      <c r="BU306" s="46"/>
      <c r="BV306" s="46"/>
      <c r="BW306" s="46"/>
      <c r="BX306" s="74"/>
      <c r="BY306" s="46"/>
      <c r="BZ306" s="46"/>
      <c r="CA306" s="3"/>
      <c r="CB306" s="46"/>
      <c r="CC306" s="46"/>
      <c r="CD306" s="46"/>
      <c r="CE306" s="46"/>
      <c r="CF306" s="74"/>
      <c r="CG306" s="46"/>
      <c r="CH306" s="46"/>
      <c r="CI306" s="3"/>
      <c r="CJ306" s="3"/>
      <c r="CK306" s="46"/>
      <c r="CL306" s="46"/>
      <c r="CM306" s="46"/>
      <c r="CN306" s="46"/>
      <c r="CO306" s="46"/>
      <c r="CP306" s="46"/>
      <c r="CQ306" s="46"/>
      <c r="CR306" s="3"/>
      <c r="CS306" s="46"/>
      <c r="CT306" s="46">
        <v>0</v>
      </c>
      <c r="CU306" s="3"/>
      <c r="CV306" s="12" t="s">
        <v>371</v>
      </c>
      <c r="CW306" s="46" t="s">
        <v>2513</v>
      </c>
      <c r="CX306" s="12" t="s">
        <v>315</v>
      </c>
      <c r="CY306" s="3" t="s">
        <v>1542</v>
      </c>
      <c r="CZ306" s="12"/>
      <c r="DA306" s="12">
        <v>0</v>
      </c>
      <c r="DB306" s="46"/>
      <c r="DC306" s="12">
        <v>0</v>
      </c>
      <c r="DD306" s="12">
        <v>0</v>
      </c>
      <c r="DE306" s="12" t="s">
        <v>431</v>
      </c>
      <c r="DF306" s="12"/>
      <c r="DG306" s="12"/>
      <c r="DH306" s="3"/>
      <c r="DI306" s="12"/>
      <c r="DJ306" s="12"/>
      <c r="DK306" s="46"/>
      <c r="DL306" s="46"/>
      <c r="DM306" s="46"/>
      <c r="DN306" s="12" t="s">
        <v>2227</v>
      </c>
      <c r="DO306" s="12">
        <v>0</v>
      </c>
      <c r="DP306" s="12"/>
      <c r="DQ306" s="12">
        <v>0</v>
      </c>
      <c r="DR306" s="5"/>
      <c r="DS306" s="195"/>
      <c r="DT306" s="195"/>
      <c r="DV306" s="5">
        <f t="shared" si="15"/>
        <v>0</v>
      </c>
      <c r="DW306" s="5">
        <f t="shared" si="16"/>
        <v>1</v>
      </c>
      <c r="DX306" s="379"/>
    </row>
    <row r="307" spans="1:130" s="16" customFormat="1" ht="30" hidden="1" customHeight="1" x14ac:dyDescent="0.25">
      <c r="A307" s="12">
        <f>ROW()-23</f>
        <v>284</v>
      </c>
      <c r="B307" s="12">
        <f>COUNTIF($E$24:E307,E307)</f>
        <v>11</v>
      </c>
      <c r="C307" s="17" t="s">
        <v>214</v>
      </c>
      <c r="D307" s="12" t="str">
        <f>VLOOKUP(C307,'[1]XET CUOI NAM'!$D$9:$E$332,2,0)</f>
        <v>01028013</v>
      </c>
      <c r="E307" s="12" t="s">
        <v>2037</v>
      </c>
      <c r="F307" s="12" t="s">
        <v>378</v>
      </c>
      <c r="G307" s="49"/>
      <c r="H307" s="46"/>
      <c r="I307" s="46"/>
      <c r="J307" s="3"/>
      <c r="K307" s="46"/>
      <c r="L307" s="46"/>
      <c r="M307" s="49"/>
      <c r="N307" s="46"/>
      <c r="O307" s="46"/>
      <c r="P307" s="3"/>
      <c r="Q307" s="46"/>
      <c r="R307" s="46"/>
      <c r="S307" s="49"/>
      <c r="T307" s="46">
        <v>0</v>
      </c>
      <c r="U307" s="46"/>
      <c r="V307" s="46">
        <v>0</v>
      </c>
      <c r="W307" s="3"/>
      <c r="X307" s="46">
        <v>0</v>
      </c>
      <c r="Y307" s="46"/>
      <c r="Z307" s="49"/>
      <c r="AA307" s="46">
        <v>0</v>
      </c>
      <c r="AB307" s="46"/>
      <c r="AC307" s="46">
        <v>0</v>
      </c>
      <c r="AD307" s="3"/>
      <c r="AE307" s="46">
        <v>0</v>
      </c>
      <c r="AF307" s="46"/>
      <c r="AG307" s="49"/>
      <c r="AH307" s="46">
        <v>0</v>
      </c>
      <c r="AI307" s="46"/>
      <c r="AJ307" s="46">
        <v>0</v>
      </c>
      <c r="AK307" s="3"/>
      <c r="AL307" s="46">
        <v>0</v>
      </c>
      <c r="AM307" s="46"/>
      <c r="AN307" s="49"/>
      <c r="AO307" s="46">
        <v>0</v>
      </c>
      <c r="AP307" s="46"/>
      <c r="AQ307" s="46">
        <v>0</v>
      </c>
      <c r="AR307" s="3"/>
      <c r="AS307" s="46">
        <v>0</v>
      </c>
      <c r="AT307" s="46"/>
      <c r="AU307" s="49"/>
      <c r="AV307" s="46">
        <v>0</v>
      </c>
      <c r="AW307" s="46"/>
      <c r="AX307" s="46">
        <v>0</v>
      </c>
      <c r="AY307" s="3"/>
      <c r="AZ307" s="46">
        <v>0</v>
      </c>
      <c r="BA307" s="46"/>
      <c r="BB307" s="51"/>
      <c r="BC307" s="46">
        <v>0</v>
      </c>
      <c r="BD307" s="46"/>
      <c r="BE307" s="3">
        <v>0</v>
      </c>
      <c r="BF307" s="3"/>
      <c r="BG307" s="46"/>
      <c r="BH307" s="3"/>
      <c r="BI307" s="33"/>
      <c r="BJ307" s="46">
        <v>0</v>
      </c>
      <c r="BK307" s="46"/>
      <c r="BL307" s="3">
        <v>0</v>
      </c>
      <c r="BM307" s="3"/>
      <c r="BN307" s="46"/>
      <c r="BO307" s="3"/>
      <c r="BP307" s="33"/>
      <c r="BQ307" s="46">
        <v>0</v>
      </c>
      <c r="BR307" s="46"/>
      <c r="BS307" s="3">
        <v>0</v>
      </c>
      <c r="BT307" s="3"/>
      <c r="BU307" s="46"/>
      <c r="BV307" s="46"/>
      <c r="BW307" s="46"/>
      <c r="BX307" s="78"/>
      <c r="BY307" s="46">
        <v>0</v>
      </c>
      <c r="BZ307" s="46"/>
      <c r="CA307" s="3">
        <v>0</v>
      </c>
      <c r="CB307" s="46"/>
      <c r="CC307" s="46"/>
      <c r="CD307" s="46"/>
      <c r="CE307" s="46"/>
      <c r="CF307" s="78"/>
      <c r="CG307" s="46">
        <v>0</v>
      </c>
      <c r="CH307" s="46"/>
      <c r="CI307" s="3">
        <v>0</v>
      </c>
      <c r="CJ307" s="3"/>
      <c r="CK307" s="46"/>
      <c r="CL307" s="46"/>
      <c r="CM307" s="46"/>
      <c r="CN307" s="46"/>
      <c r="CO307" s="46" t="s">
        <v>371</v>
      </c>
      <c r="CP307" s="46"/>
      <c r="CQ307" s="46"/>
      <c r="CR307" s="3" t="s">
        <v>1375</v>
      </c>
      <c r="CS307" s="46"/>
      <c r="CT307" s="46">
        <v>0</v>
      </c>
      <c r="CU307" s="3"/>
      <c r="CV307" s="12" t="s">
        <v>431</v>
      </c>
      <c r="CW307" s="12">
        <v>0</v>
      </c>
      <c r="CX307" s="12"/>
      <c r="CY307" s="3" t="s">
        <v>1554</v>
      </c>
      <c r="CZ307" s="12">
        <v>0</v>
      </c>
      <c r="DA307" s="12">
        <v>0</v>
      </c>
      <c r="DB307" s="46"/>
      <c r="DC307" s="12">
        <v>0</v>
      </c>
      <c r="DD307" s="12">
        <v>0</v>
      </c>
      <c r="DE307" s="12" t="s">
        <v>431</v>
      </c>
      <c r="DF307" s="12"/>
      <c r="DG307" s="12"/>
      <c r="DH307" s="3" t="s">
        <v>1756</v>
      </c>
      <c r="DI307" s="12"/>
      <c r="DJ307" s="12"/>
      <c r="DK307" s="46"/>
      <c r="DL307" s="46"/>
      <c r="DM307" s="46"/>
      <c r="DN307" s="12" t="s">
        <v>2227</v>
      </c>
      <c r="DO307" s="12">
        <v>0</v>
      </c>
      <c r="DP307" s="12"/>
      <c r="DQ307" s="12">
        <v>0</v>
      </c>
      <c r="DR307" s="5"/>
      <c r="DS307" s="194"/>
      <c r="DT307" s="194"/>
      <c r="DV307" s="5">
        <f t="shared" si="15"/>
        <v>0</v>
      </c>
      <c r="DW307" s="5">
        <f t="shared" si="16"/>
        <v>0</v>
      </c>
      <c r="DX307" s="364"/>
    </row>
    <row r="308" spans="1:130" s="16" customFormat="1" ht="30" hidden="1" customHeight="1" x14ac:dyDescent="0.25">
      <c r="A308" s="12">
        <f>ROW()-23</f>
        <v>285</v>
      </c>
      <c r="B308" s="12">
        <f>COUNTIF($E$24:E327,E308)</f>
        <v>12</v>
      </c>
      <c r="C308" s="17" t="s">
        <v>335</v>
      </c>
      <c r="D308" s="12" t="str">
        <f>VLOOKUP(C308,'[1]XET CUOI NAM'!$D$9:$E$332,2,0)</f>
        <v>01028017</v>
      </c>
      <c r="E308" s="12" t="s">
        <v>2037</v>
      </c>
      <c r="F308" s="12" t="s">
        <v>378</v>
      </c>
      <c r="G308" s="49"/>
      <c r="H308" s="46"/>
      <c r="I308" s="46"/>
      <c r="J308" s="3"/>
      <c r="K308" s="46"/>
      <c r="L308" s="46"/>
      <c r="M308" s="49"/>
      <c r="N308" s="46"/>
      <c r="O308" s="46"/>
      <c r="P308" s="3"/>
      <c r="Q308" s="46"/>
      <c r="R308" s="46"/>
      <c r="S308" s="49"/>
      <c r="T308" s="46"/>
      <c r="U308" s="46"/>
      <c r="V308" s="46"/>
      <c r="W308" s="3"/>
      <c r="X308" s="46"/>
      <c r="Y308" s="46"/>
      <c r="Z308" s="49"/>
      <c r="AA308" s="46"/>
      <c r="AB308" s="46"/>
      <c r="AC308" s="46"/>
      <c r="AD308" s="3"/>
      <c r="AE308" s="46"/>
      <c r="AF308" s="46"/>
      <c r="AG308" s="49"/>
      <c r="AH308" s="46"/>
      <c r="AI308" s="46"/>
      <c r="AJ308" s="46"/>
      <c r="AK308" s="3"/>
      <c r="AL308" s="46"/>
      <c r="AM308" s="46"/>
      <c r="AN308" s="49"/>
      <c r="AO308" s="46"/>
      <c r="AP308" s="46"/>
      <c r="AQ308" s="46"/>
      <c r="AR308" s="3"/>
      <c r="AS308" s="46"/>
      <c r="AT308" s="46"/>
      <c r="AU308" s="49"/>
      <c r="AV308" s="46"/>
      <c r="AW308" s="46"/>
      <c r="AX308" s="46"/>
      <c r="AY308" s="3"/>
      <c r="AZ308" s="46" t="e">
        <v>#N/A</v>
      </c>
      <c r="BA308" s="46"/>
      <c r="BB308" s="51"/>
      <c r="BC308" s="46"/>
      <c r="BD308" s="46"/>
      <c r="BE308" s="3"/>
      <c r="BF308" s="3"/>
      <c r="BG308" s="46"/>
      <c r="BH308" s="3"/>
      <c r="BI308" s="28"/>
      <c r="BJ308" s="46"/>
      <c r="BK308" s="46"/>
      <c r="BL308" s="3"/>
      <c r="BM308" s="3"/>
      <c r="BN308" s="46"/>
      <c r="BO308" s="3"/>
      <c r="BP308" s="33"/>
      <c r="BQ308" s="46"/>
      <c r="BR308" s="46"/>
      <c r="BS308" s="3"/>
      <c r="BT308" s="3"/>
      <c r="BU308" s="46"/>
      <c r="BV308" s="46"/>
      <c r="BW308" s="46"/>
      <c r="BX308" s="78"/>
      <c r="BY308" s="46"/>
      <c r="BZ308" s="46"/>
      <c r="CA308" s="3"/>
      <c r="CB308" s="46"/>
      <c r="CC308" s="46"/>
      <c r="CD308" s="46"/>
      <c r="CE308" s="46"/>
      <c r="CF308" s="78"/>
      <c r="CG308" s="46"/>
      <c r="CH308" s="46"/>
      <c r="CI308" s="3"/>
      <c r="CJ308" s="3"/>
      <c r="CK308" s="46"/>
      <c r="CL308" s="46"/>
      <c r="CM308" s="46"/>
      <c r="CN308" s="46"/>
      <c r="CO308" s="46"/>
      <c r="CP308" s="46"/>
      <c r="CQ308" s="46"/>
      <c r="CR308" s="3"/>
      <c r="CS308" s="46"/>
      <c r="CT308" s="46">
        <v>0</v>
      </c>
      <c r="CU308" s="3"/>
      <c r="CV308" s="12" t="s">
        <v>371</v>
      </c>
      <c r="CW308" s="12">
        <v>0</v>
      </c>
      <c r="CX308" s="12"/>
      <c r="CY308" s="3" t="s">
        <v>1555</v>
      </c>
      <c r="CZ308" s="12">
        <v>0</v>
      </c>
      <c r="DA308" s="12">
        <v>0</v>
      </c>
      <c r="DB308" s="46"/>
      <c r="DC308" s="12">
        <v>0</v>
      </c>
      <c r="DD308" s="12">
        <v>0</v>
      </c>
      <c r="DE308" s="12" t="s">
        <v>371</v>
      </c>
      <c r="DF308" s="12"/>
      <c r="DG308" s="12"/>
      <c r="DH308" s="3" t="s">
        <v>1757</v>
      </c>
      <c r="DI308" s="12"/>
      <c r="DJ308" s="12"/>
      <c r="DK308" s="46"/>
      <c r="DL308" s="46"/>
      <c r="DM308" s="46"/>
      <c r="DN308" s="12" t="s">
        <v>2226</v>
      </c>
      <c r="DO308" s="46" t="s">
        <v>2513</v>
      </c>
      <c r="DP308" s="46"/>
      <c r="DQ308" s="12">
        <v>0</v>
      </c>
      <c r="DR308" s="5"/>
      <c r="DS308" s="194"/>
      <c r="DT308" s="194"/>
      <c r="DV308" s="5">
        <f t="shared" si="15"/>
        <v>0</v>
      </c>
      <c r="DW308" s="5">
        <f t="shared" si="16"/>
        <v>1</v>
      </c>
      <c r="DX308" s="364"/>
    </row>
    <row r="309" spans="1:130" s="133" customFormat="1" ht="30" hidden="1" customHeight="1" x14ac:dyDescent="0.25">
      <c r="A309" s="12">
        <f>IF(C309="","",SUBTOTAL(3,$D$24:D309))</f>
        <v>30</v>
      </c>
      <c r="B309" s="12">
        <f>COUNTIF($E$24:E309,E309)</f>
        <v>1</v>
      </c>
      <c r="C309" s="17" t="s">
        <v>38</v>
      </c>
      <c r="D309" s="12" t="str">
        <f>VLOOKUP(C309,'[1]XET CUOI NAM'!$D$9:$E$332,2,0)</f>
        <v>01025007</v>
      </c>
      <c r="E309" s="12" t="s">
        <v>410</v>
      </c>
      <c r="F309" s="12" t="s">
        <v>378</v>
      </c>
      <c r="G309" s="49"/>
      <c r="H309" s="46"/>
      <c r="I309" s="46"/>
      <c r="J309" s="3"/>
      <c r="K309" s="46"/>
      <c r="L309" s="46"/>
      <c r="M309" s="49"/>
      <c r="N309" s="46"/>
      <c r="O309" s="46"/>
      <c r="P309" s="3"/>
      <c r="Q309" s="46"/>
      <c r="R309" s="46"/>
      <c r="S309" s="49"/>
      <c r="T309" s="46">
        <v>0</v>
      </c>
      <c r="U309" s="46"/>
      <c r="V309" s="46">
        <v>0</v>
      </c>
      <c r="W309" s="3"/>
      <c r="X309" s="46">
        <v>0</v>
      </c>
      <c r="Y309" s="46"/>
      <c r="Z309" s="49"/>
      <c r="AA309" s="46">
        <v>0</v>
      </c>
      <c r="AB309" s="46"/>
      <c r="AC309" s="46">
        <v>0</v>
      </c>
      <c r="AD309" s="3"/>
      <c r="AE309" s="46">
        <v>0</v>
      </c>
      <c r="AF309" s="46"/>
      <c r="AG309" s="49"/>
      <c r="AH309" s="46">
        <v>0</v>
      </c>
      <c r="AI309" s="46"/>
      <c r="AJ309" s="46">
        <v>0</v>
      </c>
      <c r="AK309" s="3"/>
      <c r="AL309" s="46">
        <v>0</v>
      </c>
      <c r="AM309" s="46"/>
      <c r="AN309" s="49"/>
      <c r="AO309" s="46">
        <v>0</v>
      </c>
      <c r="AP309" s="46"/>
      <c r="AQ309" s="46">
        <v>0</v>
      </c>
      <c r="AR309" s="3"/>
      <c r="AS309" s="46">
        <v>0</v>
      </c>
      <c r="AT309" s="46"/>
      <c r="AU309" s="49"/>
      <c r="AV309" s="46">
        <v>0</v>
      </c>
      <c r="AW309" s="46"/>
      <c r="AX309" s="46">
        <v>0</v>
      </c>
      <c r="AY309" s="3"/>
      <c r="AZ309" s="46">
        <v>0</v>
      </c>
      <c r="BA309" s="46"/>
      <c r="BB309" s="41"/>
      <c r="BC309" s="46" t="s">
        <v>2513</v>
      </c>
      <c r="BD309" s="46" t="s">
        <v>346</v>
      </c>
      <c r="BE309" s="3" t="s">
        <v>745</v>
      </c>
      <c r="BF309" s="3"/>
      <c r="BG309" s="46"/>
      <c r="BH309" s="3"/>
      <c r="BI309" s="28"/>
      <c r="BJ309" s="46">
        <v>0</v>
      </c>
      <c r="BK309" s="46"/>
      <c r="BL309" s="3">
        <v>0</v>
      </c>
      <c r="BM309" s="3"/>
      <c r="BN309" s="46"/>
      <c r="BO309" s="3"/>
      <c r="BP309" s="33"/>
      <c r="BQ309" s="46">
        <v>0</v>
      </c>
      <c r="BR309" s="46"/>
      <c r="BS309" s="3">
        <v>0</v>
      </c>
      <c r="BT309" s="3"/>
      <c r="BU309" s="46"/>
      <c r="BV309" s="46"/>
      <c r="BW309" s="46"/>
      <c r="BX309" s="77"/>
      <c r="BY309" s="46">
        <v>0</v>
      </c>
      <c r="BZ309" s="46">
        <v>0</v>
      </c>
      <c r="CA309" s="3" t="s">
        <v>1058</v>
      </c>
      <c r="CB309" s="46"/>
      <c r="CC309" s="46"/>
      <c r="CD309" s="46"/>
      <c r="CE309" s="46"/>
      <c r="CF309" s="77"/>
      <c r="CG309" s="46">
        <v>0</v>
      </c>
      <c r="CH309" s="46">
        <v>0</v>
      </c>
      <c r="CI309" s="3" t="s">
        <v>1207</v>
      </c>
      <c r="CJ309" s="3"/>
      <c r="CK309" s="46"/>
      <c r="CL309" s="46"/>
      <c r="CM309" s="46"/>
      <c r="CN309" s="46"/>
      <c r="CO309" s="46" t="s">
        <v>2304</v>
      </c>
      <c r="CP309" s="46" t="s">
        <v>2513</v>
      </c>
      <c r="CQ309" s="46" t="s">
        <v>315</v>
      </c>
      <c r="CR309" s="3" t="s">
        <v>1366</v>
      </c>
      <c r="CS309" s="46"/>
      <c r="CT309" s="46">
        <v>0</v>
      </c>
      <c r="CU309" s="3"/>
      <c r="CV309" s="12" t="s">
        <v>371</v>
      </c>
      <c r="CW309" s="46" t="s">
        <v>2513</v>
      </c>
      <c r="CX309" s="12" t="s">
        <v>315</v>
      </c>
      <c r="CY309" s="3" t="s">
        <v>1543</v>
      </c>
      <c r="CZ309" s="12"/>
      <c r="DA309" s="12" t="s">
        <v>346</v>
      </c>
      <c r="DB309" s="46"/>
      <c r="DC309" s="12"/>
      <c r="DD309" s="12"/>
      <c r="DE309" s="12" t="s">
        <v>371</v>
      </c>
      <c r="DF309" s="46" t="s">
        <v>2513</v>
      </c>
      <c r="DG309" s="12" t="s">
        <v>2227</v>
      </c>
      <c r="DH309" s="3" t="s">
        <v>1742</v>
      </c>
      <c r="DI309" s="12"/>
      <c r="DJ309" s="203"/>
      <c r="DK309" s="46"/>
      <c r="DL309" s="46"/>
      <c r="DM309" s="46"/>
      <c r="DN309" s="12" t="s">
        <v>2226</v>
      </c>
      <c r="DO309" s="46" t="s">
        <v>2513</v>
      </c>
      <c r="DP309" s="46"/>
      <c r="DQ309" s="12" t="s">
        <v>2558</v>
      </c>
      <c r="DR309" s="17" t="s">
        <v>2173</v>
      </c>
      <c r="DS309" s="5"/>
      <c r="DT309" s="313" t="s">
        <v>315</v>
      </c>
      <c r="DV309" s="5">
        <f t="shared" si="15"/>
        <v>0</v>
      </c>
      <c r="DW309" s="5">
        <f t="shared" si="16"/>
        <v>5</v>
      </c>
      <c r="DX309" s="362"/>
    </row>
    <row r="310" spans="1:130" s="16" customFormat="1" ht="30" hidden="1" customHeight="1" x14ac:dyDescent="0.25">
      <c r="A310" s="12">
        <f>IF(C310="","",SUBTOTAL(3,$D$24:D310))</f>
        <v>30</v>
      </c>
      <c r="B310" s="12">
        <f>COUNTIF($E$24:E310,E310)</f>
        <v>2</v>
      </c>
      <c r="C310" s="17" t="s">
        <v>303</v>
      </c>
      <c r="D310" s="12" t="str">
        <f>VLOOKUP(C310,'[1]XET CUOI NAM'!$D$9:$E$332,2,0)</f>
        <v>01025004</v>
      </c>
      <c r="E310" s="12" t="s">
        <v>410</v>
      </c>
      <c r="F310" s="12" t="s">
        <v>378</v>
      </c>
      <c r="G310" s="49"/>
      <c r="H310" s="46"/>
      <c r="I310" s="46"/>
      <c r="J310" s="3"/>
      <c r="K310" s="46"/>
      <c r="L310" s="46"/>
      <c r="M310" s="49"/>
      <c r="N310" s="46"/>
      <c r="O310" s="46"/>
      <c r="P310" s="3"/>
      <c r="Q310" s="46"/>
      <c r="R310" s="46"/>
      <c r="S310" s="49"/>
      <c r="T310" s="46">
        <v>0</v>
      </c>
      <c r="U310" s="46"/>
      <c r="V310" s="46">
        <v>0</v>
      </c>
      <c r="W310" s="3"/>
      <c r="X310" s="46">
        <v>0</v>
      </c>
      <c r="Y310" s="46"/>
      <c r="Z310" s="49"/>
      <c r="AA310" s="46">
        <v>0</v>
      </c>
      <c r="AB310" s="46"/>
      <c r="AC310" s="46">
        <v>0</v>
      </c>
      <c r="AD310" s="3"/>
      <c r="AE310" s="46">
        <v>0</v>
      </c>
      <c r="AF310" s="46"/>
      <c r="AG310" s="49"/>
      <c r="AH310" s="46">
        <v>0</v>
      </c>
      <c r="AI310" s="46"/>
      <c r="AJ310" s="46">
        <v>0</v>
      </c>
      <c r="AK310" s="3"/>
      <c r="AL310" s="46">
        <v>0</v>
      </c>
      <c r="AM310" s="46"/>
      <c r="AN310" s="49"/>
      <c r="AO310" s="46">
        <v>0</v>
      </c>
      <c r="AP310" s="46"/>
      <c r="AQ310" s="46">
        <v>0</v>
      </c>
      <c r="AR310" s="3"/>
      <c r="AS310" s="46">
        <v>0</v>
      </c>
      <c r="AT310" s="46"/>
      <c r="AU310" s="49"/>
      <c r="AV310" s="46">
        <v>0</v>
      </c>
      <c r="AW310" s="46"/>
      <c r="AX310" s="46">
        <v>0</v>
      </c>
      <c r="AY310" s="3"/>
      <c r="AZ310" s="46">
        <v>0</v>
      </c>
      <c r="BA310" s="46"/>
      <c r="BB310" s="51"/>
      <c r="BC310" s="46">
        <v>0</v>
      </c>
      <c r="BD310" s="46"/>
      <c r="BE310" s="3" t="s">
        <v>746</v>
      </c>
      <c r="BF310" s="3"/>
      <c r="BG310" s="46"/>
      <c r="BH310" s="3"/>
      <c r="BI310" s="28"/>
      <c r="BJ310" s="46">
        <v>0</v>
      </c>
      <c r="BK310" s="46"/>
      <c r="BL310" s="3">
        <v>0</v>
      </c>
      <c r="BM310" s="3"/>
      <c r="BN310" s="46"/>
      <c r="BO310" s="3"/>
      <c r="BP310" s="33"/>
      <c r="BQ310" s="46">
        <v>0</v>
      </c>
      <c r="BR310" s="46"/>
      <c r="BS310" s="3">
        <v>0</v>
      </c>
      <c r="BT310" s="3"/>
      <c r="BU310" s="46"/>
      <c r="BV310" s="46"/>
      <c r="BW310" s="46"/>
      <c r="BX310" s="78"/>
      <c r="BY310" s="46">
        <v>0</v>
      </c>
      <c r="BZ310" s="46">
        <v>0</v>
      </c>
      <c r="CA310" s="3" t="s">
        <v>1059</v>
      </c>
      <c r="CB310" s="46"/>
      <c r="CC310" s="46"/>
      <c r="CD310" s="46"/>
      <c r="CE310" s="46"/>
      <c r="CF310" s="78"/>
      <c r="CG310" s="46">
        <v>0</v>
      </c>
      <c r="CH310" s="46"/>
      <c r="CI310" s="3">
        <v>0</v>
      </c>
      <c r="CJ310" s="3"/>
      <c r="CK310" s="46"/>
      <c r="CL310" s="46"/>
      <c r="CM310" s="46"/>
      <c r="CN310" s="46"/>
      <c r="CO310" s="46" t="s">
        <v>371</v>
      </c>
      <c r="CP310" s="46"/>
      <c r="CQ310" s="46"/>
      <c r="CR310" s="3">
        <v>0</v>
      </c>
      <c r="CS310" s="46"/>
      <c r="CT310" s="46">
        <v>0</v>
      </c>
      <c r="CU310" s="3"/>
      <c r="CV310" s="12" t="s">
        <v>371</v>
      </c>
      <c r="CW310" s="12">
        <v>0</v>
      </c>
      <c r="CX310" s="12" t="s">
        <v>315</v>
      </c>
      <c r="CY310" s="3" t="s">
        <v>1544</v>
      </c>
      <c r="CZ310" s="12">
        <v>0</v>
      </c>
      <c r="DA310" s="12">
        <v>0</v>
      </c>
      <c r="DB310" s="46"/>
      <c r="DC310" s="12">
        <v>0</v>
      </c>
      <c r="DD310" s="12">
        <v>0</v>
      </c>
      <c r="DE310" s="12" t="s">
        <v>431</v>
      </c>
      <c r="DF310" s="12"/>
      <c r="DG310" s="12" t="s">
        <v>2227</v>
      </c>
      <c r="DH310" s="3" t="s">
        <v>1743</v>
      </c>
      <c r="DI310" s="12"/>
      <c r="DJ310" s="12"/>
      <c r="DK310" s="46"/>
      <c r="DL310" s="46"/>
      <c r="DM310" s="46"/>
      <c r="DN310" s="12" t="s">
        <v>2227</v>
      </c>
      <c r="DO310" s="12" t="s">
        <v>2513</v>
      </c>
      <c r="DP310" s="12"/>
      <c r="DQ310" s="12"/>
      <c r="DR310" s="17" t="s">
        <v>2174</v>
      </c>
      <c r="DS310" s="5">
        <v>0</v>
      </c>
      <c r="DT310" s="194"/>
      <c r="DV310" s="5">
        <f t="shared" si="15"/>
        <v>0</v>
      </c>
      <c r="DW310" s="5">
        <f t="shared" si="16"/>
        <v>1</v>
      </c>
      <c r="DX310" s="364"/>
    </row>
    <row r="311" spans="1:130" s="16" customFormat="1" ht="30" hidden="1" customHeight="1" x14ac:dyDescent="0.25">
      <c r="A311" s="12">
        <f>ROW()-23</f>
        <v>288</v>
      </c>
      <c r="B311" s="12">
        <f>COUNTIF($E$24:E311,E311)</f>
        <v>3</v>
      </c>
      <c r="C311" s="17" t="s">
        <v>300</v>
      </c>
      <c r="D311" s="12" t="str">
        <f>VLOOKUP(C311,'[1]XET CUOI NAM'!$D$9:$E$332,2,0)</f>
        <v>01025016</v>
      </c>
      <c r="E311" s="12" t="s">
        <v>410</v>
      </c>
      <c r="F311" s="12" t="s">
        <v>378</v>
      </c>
      <c r="G311" s="49"/>
      <c r="H311" s="46"/>
      <c r="I311" s="46"/>
      <c r="J311" s="3"/>
      <c r="K311" s="46"/>
      <c r="L311" s="46"/>
      <c r="M311" s="49"/>
      <c r="N311" s="46"/>
      <c r="O311" s="46"/>
      <c r="P311" s="3"/>
      <c r="Q311" s="46"/>
      <c r="R311" s="46"/>
      <c r="S311" s="49"/>
      <c r="T311" s="46">
        <v>0</v>
      </c>
      <c r="U311" s="46"/>
      <c r="V311" s="46">
        <v>0</v>
      </c>
      <c r="W311" s="3"/>
      <c r="X311" s="46">
        <v>0</v>
      </c>
      <c r="Y311" s="46"/>
      <c r="Z311" s="49"/>
      <c r="AA311" s="46">
        <v>0</v>
      </c>
      <c r="AB311" s="46"/>
      <c r="AC311" s="46">
        <v>0</v>
      </c>
      <c r="AD311" s="3"/>
      <c r="AE311" s="46">
        <v>0</v>
      </c>
      <c r="AF311" s="46"/>
      <c r="AG311" s="49"/>
      <c r="AH311" s="46">
        <v>0</v>
      </c>
      <c r="AI311" s="46"/>
      <c r="AJ311" s="46">
        <v>0</v>
      </c>
      <c r="AK311" s="3"/>
      <c r="AL311" s="46">
        <v>0</v>
      </c>
      <c r="AM311" s="46"/>
      <c r="AN311" s="49"/>
      <c r="AO311" s="46">
        <v>0</v>
      </c>
      <c r="AP311" s="46"/>
      <c r="AQ311" s="46">
        <v>0</v>
      </c>
      <c r="AR311" s="3"/>
      <c r="AS311" s="46">
        <v>0</v>
      </c>
      <c r="AT311" s="46"/>
      <c r="AU311" s="49"/>
      <c r="AV311" s="46">
        <v>0</v>
      </c>
      <c r="AW311" s="46"/>
      <c r="AX311" s="46">
        <v>0</v>
      </c>
      <c r="AY311" s="3"/>
      <c r="AZ311" s="46">
        <v>0</v>
      </c>
      <c r="BA311" s="46"/>
      <c r="BB311" s="41"/>
      <c r="BC311" s="46">
        <v>0</v>
      </c>
      <c r="BD311" s="46"/>
      <c r="BE311" s="3">
        <v>0</v>
      </c>
      <c r="BF311" s="3"/>
      <c r="BG311" s="46"/>
      <c r="BH311" s="3"/>
      <c r="BI311" s="28"/>
      <c r="BJ311" s="46">
        <v>0</v>
      </c>
      <c r="BK311" s="46"/>
      <c r="BL311" s="3">
        <v>0</v>
      </c>
      <c r="BM311" s="3"/>
      <c r="BN311" s="46"/>
      <c r="BO311" s="3"/>
      <c r="BP311" s="33"/>
      <c r="BQ311" s="46">
        <v>0</v>
      </c>
      <c r="BR311" s="46"/>
      <c r="BS311" s="3">
        <v>0</v>
      </c>
      <c r="BT311" s="3"/>
      <c r="BU311" s="46"/>
      <c r="BV311" s="46"/>
      <c r="BW311" s="46"/>
      <c r="BX311" s="2"/>
      <c r="BY311" s="46">
        <v>0</v>
      </c>
      <c r="BZ311" s="46"/>
      <c r="CA311" s="3">
        <v>0</v>
      </c>
      <c r="CB311" s="46"/>
      <c r="CC311" s="46"/>
      <c r="CD311" s="46"/>
      <c r="CE311" s="46"/>
      <c r="CF311" s="2"/>
      <c r="CG311" s="46">
        <v>0</v>
      </c>
      <c r="CH311" s="46"/>
      <c r="CI311" s="3">
        <v>0</v>
      </c>
      <c r="CJ311" s="3"/>
      <c r="CK311" s="46"/>
      <c r="CL311" s="46"/>
      <c r="CM311" s="46"/>
      <c r="CN311" s="46"/>
      <c r="CO311" s="46" t="s">
        <v>431</v>
      </c>
      <c r="CP311" s="46"/>
      <c r="CQ311" s="46"/>
      <c r="CR311" s="3">
        <v>0</v>
      </c>
      <c r="CS311" s="46"/>
      <c r="CT311" s="46">
        <v>0</v>
      </c>
      <c r="CU311" s="3"/>
      <c r="CV311" s="12" t="s">
        <v>431</v>
      </c>
      <c r="CW311" s="12">
        <v>0</v>
      </c>
      <c r="CX311" s="12"/>
      <c r="CY311" s="3"/>
      <c r="CZ311" s="12">
        <v>0</v>
      </c>
      <c r="DA311" s="12">
        <v>0</v>
      </c>
      <c r="DB311" s="46"/>
      <c r="DC311" s="12">
        <v>0</v>
      </c>
      <c r="DD311" s="12">
        <v>0</v>
      </c>
      <c r="DE311" s="12" t="s">
        <v>431</v>
      </c>
      <c r="DF311" s="12"/>
      <c r="DG311" s="12"/>
      <c r="DH311" s="3"/>
      <c r="DI311" s="12"/>
      <c r="DJ311" s="12"/>
      <c r="DK311" s="46"/>
      <c r="DL311" s="46"/>
      <c r="DM311" s="46"/>
      <c r="DN311" s="12" t="s">
        <v>2227</v>
      </c>
      <c r="DO311" s="12">
        <v>0</v>
      </c>
      <c r="DP311" s="12"/>
      <c r="DQ311" s="12">
        <v>0</v>
      </c>
      <c r="DR311" s="5"/>
      <c r="DS311" s="5">
        <v>0</v>
      </c>
      <c r="DT311" s="194"/>
      <c r="DV311" s="5">
        <f t="shared" si="15"/>
        <v>0</v>
      </c>
      <c r="DW311" s="5">
        <f t="shared" si="16"/>
        <v>0</v>
      </c>
      <c r="DX311" s="364"/>
    </row>
    <row r="312" spans="1:130" s="16" customFormat="1" ht="30" hidden="1" customHeight="1" x14ac:dyDescent="0.25">
      <c r="A312" s="12">
        <f>ROW()-23</f>
        <v>289</v>
      </c>
      <c r="B312" s="12">
        <f>COUNTIF($E$24:E312,E312)</f>
        <v>4</v>
      </c>
      <c r="C312" s="17" t="s">
        <v>301</v>
      </c>
      <c r="D312" s="12" t="str">
        <f>VLOOKUP(C312,'[1]XET CUOI NAM'!$D$9:$E$332,2,0)</f>
        <v>01025018</v>
      </c>
      <c r="E312" s="12" t="s">
        <v>410</v>
      </c>
      <c r="F312" s="12" t="s">
        <v>378</v>
      </c>
      <c r="G312" s="49"/>
      <c r="H312" s="46"/>
      <c r="I312" s="46"/>
      <c r="J312" s="3"/>
      <c r="K312" s="46"/>
      <c r="L312" s="46"/>
      <c r="M312" s="49"/>
      <c r="N312" s="46"/>
      <c r="O312" s="46"/>
      <c r="P312" s="3"/>
      <c r="Q312" s="46"/>
      <c r="R312" s="46"/>
      <c r="S312" s="49"/>
      <c r="T312" s="46">
        <v>0</v>
      </c>
      <c r="U312" s="46"/>
      <c r="V312" s="46">
        <v>0</v>
      </c>
      <c r="W312" s="3"/>
      <c r="X312" s="46">
        <v>0</v>
      </c>
      <c r="Y312" s="46"/>
      <c r="Z312" s="49"/>
      <c r="AA312" s="46">
        <v>0</v>
      </c>
      <c r="AB312" s="46"/>
      <c r="AC312" s="46">
        <v>0</v>
      </c>
      <c r="AD312" s="3"/>
      <c r="AE312" s="46">
        <v>0</v>
      </c>
      <c r="AF312" s="46"/>
      <c r="AG312" s="49"/>
      <c r="AH312" s="46">
        <v>0</v>
      </c>
      <c r="AI312" s="46"/>
      <c r="AJ312" s="46">
        <v>0</v>
      </c>
      <c r="AK312" s="3"/>
      <c r="AL312" s="46">
        <v>0</v>
      </c>
      <c r="AM312" s="46"/>
      <c r="AN312" s="49"/>
      <c r="AO312" s="46">
        <v>0</v>
      </c>
      <c r="AP312" s="46"/>
      <c r="AQ312" s="46">
        <v>0</v>
      </c>
      <c r="AR312" s="3"/>
      <c r="AS312" s="46">
        <v>0</v>
      </c>
      <c r="AT312" s="46"/>
      <c r="AU312" s="49"/>
      <c r="AV312" s="46">
        <v>0</v>
      </c>
      <c r="AW312" s="46"/>
      <c r="AX312" s="46">
        <v>0</v>
      </c>
      <c r="AY312" s="3"/>
      <c r="AZ312" s="46">
        <v>0</v>
      </c>
      <c r="BA312" s="46"/>
      <c r="BB312" s="51"/>
      <c r="BC312" s="46">
        <v>0</v>
      </c>
      <c r="BD312" s="46"/>
      <c r="BE312" s="3">
        <v>0</v>
      </c>
      <c r="BF312" s="3"/>
      <c r="BG312" s="46"/>
      <c r="BH312" s="3"/>
      <c r="BI312" s="33"/>
      <c r="BJ312" s="46">
        <v>0</v>
      </c>
      <c r="BK312" s="46"/>
      <c r="BL312" s="3">
        <v>0</v>
      </c>
      <c r="BM312" s="3"/>
      <c r="BN312" s="46"/>
      <c r="BO312" s="3"/>
      <c r="BP312" s="33"/>
      <c r="BQ312" s="46">
        <v>0</v>
      </c>
      <c r="BR312" s="46"/>
      <c r="BS312" s="3">
        <v>0</v>
      </c>
      <c r="BT312" s="3"/>
      <c r="BU312" s="46"/>
      <c r="BV312" s="46"/>
      <c r="BW312" s="46"/>
      <c r="BX312" s="78"/>
      <c r="BY312" s="46">
        <v>0</v>
      </c>
      <c r="BZ312" s="46"/>
      <c r="CA312" s="3">
        <v>0</v>
      </c>
      <c r="CB312" s="46"/>
      <c r="CC312" s="46"/>
      <c r="CD312" s="46"/>
      <c r="CE312" s="46"/>
      <c r="CF312" s="78"/>
      <c r="CG312" s="46">
        <v>0</v>
      </c>
      <c r="CH312" s="46"/>
      <c r="CI312" s="3">
        <v>0</v>
      </c>
      <c r="CJ312" s="3"/>
      <c r="CK312" s="46"/>
      <c r="CL312" s="46"/>
      <c r="CM312" s="46"/>
      <c r="CN312" s="46"/>
      <c r="CO312" s="46" t="s">
        <v>431</v>
      </c>
      <c r="CP312" s="46"/>
      <c r="CQ312" s="46"/>
      <c r="CR312" s="3">
        <v>0</v>
      </c>
      <c r="CS312" s="46"/>
      <c r="CT312" s="46">
        <v>0</v>
      </c>
      <c r="CU312" s="3"/>
      <c r="CV312" s="12" t="s">
        <v>431</v>
      </c>
      <c r="CW312" s="12">
        <v>0</v>
      </c>
      <c r="CX312" s="12"/>
      <c r="CY312" s="3"/>
      <c r="CZ312" s="12">
        <v>0</v>
      </c>
      <c r="DA312" s="12">
        <v>0</v>
      </c>
      <c r="DB312" s="46"/>
      <c r="DC312" s="12">
        <v>0</v>
      </c>
      <c r="DD312" s="12">
        <v>0</v>
      </c>
      <c r="DE312" s="12" t="s">
        <v>431</v>
      </c>
      <c r="DF312" s="12"/>
      <c r="DG312" s="12"/>
      <c r="DH312" s="3"/>
      <c r="DI312" s="12"/>
      <c r="DJ312" s="12"/>
      <c r="DK312" s="46"/>
      <c r="DL312" s="46"/>
      <c r="DM312" s="46"/>
      <c r="DN312" s="12" t="s">
        <v>2227</v>
      </c>
      <c r="DO312" s="12">
        <v>0</v>
      </c>
      <c r="DP312" s="12"/>
      <c r="DQ312" s="12">
        <v>0</v>
      </c>
      <c r="DR312" s="5"/>
      <c r="DS312" s="5">
        <v>0</v>
      </c>
      <c r="DT312" s="194"/>
      <c r="DV312" s="5">
        <f t="shared" si="15"/>
        <v>0</v>
      </c>
      <c r="DW312" s="5">
        <f t="shared" si="16"/>
        <v>0</v>
      </c>
      <c r="DX312" s="364"/>
    </row>
    <row r="313" spans="1:130" s="133" customFormat="1" ht="30" hidden="1" customHeight="1" x14ac:dyDescent="0.25">
      <c r="A313" s="12">
        <f>ROW()-23</f>
        <v>290</v>
      </c>
      <c r="B313" s="12">
        <f>COUNTIF($E$24:E313,E313)</f>
        <v>5</v>
      </c>
      <c r="C313" s="17" t="s">
        <v>305</v>
      </c>
      <c r="D313" s="12" t="str">
        <f>VLOOKUP(C313,'[1]XET CUOI NAM'!$D$9:$E$332,2,0)</f>
        <v>01025008</v>
      </c>
      <c r="E313" s="12" t="s">
        <v>410</v>
      </c>
      <c r="F313" s="12" t="s">
        <v>378</v>
      </c>
      <c r="G313" s="49"/>
      <c r="H313" s="46"/>
      <c r="I313" s="46"/>
      <c r="J313" s="3"/>
      <c r="K313" s="46"/>
      <c r="L313" s="46"/>
      <c r="M313" s="49"/>
      <c r="N313" s="46"/>
      <c r="O313" s="46"/>
      <c r="P313" s="3"/>
      <c r="Q313" s="46"/>
      <c r="R313" s="46"/>
      <c r="S313" s="49"/>
      <c r="T313" s="46">
        <v>0</v>
      </c>
      <c r="U313" s="46"/>
      <c r="V313" s="46">
        <v>0</v>
      </c>
      <c r="W313" s="3"/>
      <c r="X313" s="46">
        <v>0</v>
      </c>
      <c r="Y313" s="46"/>
      <c r="Z313" s="49"/>
      <c r="AA313" s="46">
        <v>0</v>
      </c>
      <c r="AB313" s="46"/>
      <c r="AC313" s="46">
        <v>0</v>
      </c>
      <c r="AD313" s="3"/>
      <c r="AE313" s="46">
        <v>0</v>
      </c>
      <c r="AF313" s="46"/>
      <c r="AG313" s="49"/>
      <c r="AH313" s="46">
        <v>0</v>
      </c>
      <c r="AI313" s="46"/>
      <c r="AJ313" s="46">
        <v>0</v>
      </c>
      <c r="AK313" s="3"/>
      <c r="AL313" s="46">
        <v>0</v>
      </c>
      <c r="AM313" s="46"/>
      <c r="AN313" s="49"/>
      <c r="AO313" s="46">
        <v>0</v>
      </c>
      <c r="AP313" s="46"/>
      <c r="AQ313" s="46">
        <v>0</v>
      </c>
      <c r="AR313" s="3"/>
      <c r="AS313" s="46">
        <v>0</v>
      </c>
      <c r="AT313" s="46"/>
      <c r="AU313" s="49"/>
      <c r="AV313" s="46">
        <v>0</v>
      </c>
      <c r="AW313" s="46"/>
      <c r="AX313" s="46">
        <v>0</v>
      </c>
      <c r="AY313" s="3"/>
      <c r="AZ313" s="46">
        <v>0</v>
      </c>
      <c r="BA313" s="46"/>
      <c r="BB313" s="41"/>
      <c r="BC313" s="46">
        <v>0</v>
      </c>
      <c r="BD313" s="46"/>
      <c r="BE313" s="3" t="s">
        <v>747</v>
      </c>
      <c r="BF313" s="3"/>
      <c r="BG313" s="46"/>
      <c r="BH313" s="3"/>
      <c r="BI313" s="28"/>
      <c r="BJ313" s="46">
        <v>0</v>
      </c>
      <c r="BK313" s="46"/>
      <c r="BL313" s="3">
        <v>0</v>
      </c>
      <c r="BM313" s="3"/>
      <c r="BN313" s="46"/>
      <c r="BO313" s="3"/>
      <c r="BP313" s="33"/>
      <c r="BQ313" s="46">
        <v>0</v>
      </c>
      <c r="BR313" s="46"/>
      <c r="BS313" s="3">
        <v>0</v>
      </c>
      <c r="BT313" s="3"/>
      <c r="BU313" s="46"/>
      <c r="BV313" s="46"/>
      <c r="BW313" s="46"/>
      <c r="BX313" s="77"/>
      <c r="BY313" s="46">
        <v>0</v>
      </c>
      <c r="BZ313" s="46"/>
      <c r="CA313" s="3">
        <v>0</v>
      </c>
      <c r="CB313" s="46"/>
      <c r="CC313" s="46"/>
      <c r="CD313" s="46"/>
      <c r="CE313" s="46"/>
      <c r="CF313" s="77"/>
      <c r="CG313" s="46">
        <v>0</v>
      </c>
      <c r="CH313" s="46"/>
      <c r="CI313" s="3">
        <v>0</v>
      </c>
      <c r="CJ313" s="3"/>
      <c r="CK313" s="46"/>
      <c r="CL313" s="46"/>
      <c r="CM313" s="46"/>
      <c r="CN313" s="46"/>
      <c r="CO313" s="46" t="s">
        <v>431</v>
      </c>
      <c r="CP313" s="46"/>
      <c r="CQ313" s="46"/>
      <c r="CR313" s="3">
        <v>0</v>
      </c>
      <c r="CS313" s="46"/>
      <c r="CT313" s="46">
        <v>0</v>
      </c>
      <c r="CU313" s="3"/>
      <c r="CV313" s="12" t="s">
        <v>431</v>
      </c>
      <c r="CW313" s="12">
        <v>0</v>
      </c>
      <c r="CX313" s="12"/>
      <c r="CY313" s="3"/>
      <c r="CZ313" s="12">
        <v>0</v>
      </c>
      <c r="DA313" s="12">
        <v>0</v>
      </c>
      <c r="DB313" s="46"/>
      <c r="DC313" s="12">
        <v>0</v>
      </c>
      <c r="DD313" s="12">
        <v>0</v>
      </c>
      <c r="DE313" s="12" t="s">
        <v>431</v>
      </c>
      <c r="DF313" s="12"/>
      <c r="DG313" s="12" t="s">
        <v>2227</v>
      </c>
      <c r="DH313" s="3" t="s">
        <v>1747</v>
      </c>
      <c r="DI313" s="12"/>
      <c r="DJ313" s="12"/>
      <c r="DK313" s="46"/>
      <c r="DL313" s="46"/>
      <c r="DM313" s="46"/>
      <c r="DN313" s="12" t="s">
        <v>2227</v>
      </c>
      <c r="DO313" s="12">
        <v>0</v>
      </c>
      <c r="DP313" s="12"/>
      <c r="DQ313" s="12"/>
      <c r="DR313" s="5"/>
      <c r="DS313" s="5">
        <v>0</v>
      </c>
      <c r="DT313" s="346"/>
      <c r="DV313" s="5">
        <f t="shared" si="15"/>
        <v>0</v>
      </c>
      <c r="DW313" s="5">
        <f t="shared" si="16"/>
        <v>0</v>
      </c>
      <c r="DX313" s="362"/>
    </row>
    <row r="314" spans="1:130" s="16" customFormat="1" ht="30" hidden="1" customHeight="1" x14ac:dyDescent="0.25">
      <c r="A314" s="12">
        <f>IF(C314="","",SUBTOTAL(3,$D$24:D314))</f>
        <v>30</v>
      </c>
      <c r="B314" s="12">
        <f>COUNTIF($E$24:E314,E314)</f>
        <v>6</v>
      </c>
      <c r="C314" s="17" t="s">
        <v>307</v>
      </c>
      <c r="D314" s="12" t="str">
        <f>VLOOKUP(C314,'[1]XET CUOI NAM'!$D$9:$E$332,2,0)</f>
        <v>01025002</v>
      </c>
      <c r="E314" s="12" t="s">
        <v>410</v>
      </c>
      <c r="F314" s="12" t="s">
        <v>378</v>
      </c>
      <c r="G314" s="49"/>
      <c r="H314" s="46"/>
      <c r="I314" s="46"/>
      <c r="J314" s="3"/>
      <c r="K314" s="46"/>
      <c r="L314" s="46"/>
      <c r="M314" s="49"/>
      <c r="N314" s="46"/>
      <c r="O314" s="46"/>
      <c r="P314" s="3"/>
      <c r="Q314" s="46"/>
      <c r="R314" s="46"/>
      <c r="S314" s="49"/>
      <c r="T314" s="46">
        <v>0</v>
      </c>
      <c r="U314" s="46"/>
      <c r="V314" s="46">
        <v>0</v>
      </c>
      <c r="W314" s="3"/>
      <c r="X314" s="46">
        <v>0</v>
      </c>
      <c r="Y314" s="46"/>
      <c r="Z314" s="49"/>
      <c r="AA314" s="46">
        <v>0</v>
      </c>
      <c r="AB314" s="46"/>
      <c r="AC314" s="46">
        <v>0</v>
      </c>
      <c r="AD314" s="3"/>
      <c r="AE314" s="46">
        <v>0</v>
      </c>
      <c r="AF314" s="46"/>
      <c r="AG314" s="49"/>
      <c r="AH314" s="46">
        <v>0</v>
      </c>
      <c r="AI314" s="46"/>
      <c r="AJ314" s="46">
        <v>0</v>
      </c>
      <c r="AK314" s="3"/>
      <c r="AL314" s="46">
        <v>0</v>
      </c>
      <c r="AM314" s="46"/>
      <c r="AN314" s="49"/>
      <c r="AO314" s="46">
        <v>0</v>
      </c>
      <c r="AP314" s="46"/>
      <c r="AQ314" s="46">
        <v>0</v>
      </c>
      <c r="AR314" s="3"/>
      <c r="AS314" s="46">
        <v>0</v>
      </c>
      <c r="AT314" s="46"/>
      <c r="AU314" s="49"/>
      <c r="AV314" s="46">
        <v>0</v>
      </c>
      <c r="AW314" s="46"/>
      <c r="AX314" s="46">
        <v>0</v>
      </c>
      <c r="AY314" s="3"/>
      <c r="AZ314" s="46">
        <v>0</v>
      </c>
      <c r="BA314" s="46"/>
      <c r="BB314" s="51"/>
      <c r="BC314" s="46">
        <v>0</v>
      </c>
      <c r="BD314" s="46"/>
      <c r="BE314" s="3" t="s">
        <v>749</v>
      </c>
      <c r="BF314" s="3"/>
      <c r="BG314" s="46"/>
      <c r="BH314" s="3"/>
      <c r="BI314" s="33"/>
      <c r="BJ314" s="46">
        <v>0</v>
      </c>
      <c r="BK314" s="46"/>
      <c r="BL314" s="3">
        <v>0</v>
      </c>
      <c r="BM314" s="3"/>
      <c r="BN314" s="46"/>
      <c r="BO314" s="3"/>
      <c r="BP314" s="33"/>
      <c r="BQ314" s="46">
        <v>0</v>
      </c>
      <c r="BR314" s="46"/>
      <c r="BS314" s="3">
        <v>0</v>
      </c>
      <c r="BT314" s="3"/>
      <c r="BU314" s="46"/>
      <c r="BV314" s="46"/>
      <c r="BW314" s="46"/>
      <c r="BX314" s="78"/>
      <c r="BY314" s="46">
        <v>0</v>
      </c>
      <c r="BZ314" s="46">
        <v>0</v>
      </c>
      <c r="CA314" s="3" t="s">
        <v>1060</v>
      </c>
      <c r="CB314" s="46"/>
      <c r="CC314" s="46"/>
      <c r="CD314" s="46"/>
      <c r="CE314" s="46"/>
      <c r="CF314" s="78"/>
      <c r="CG314" s="46">
        <v>0</v>
      </c>
      <c r="CH314" s="46">
        <v>0</v>
      </c>
      <c r="CI314" s="3" t="s">
        <v>1209</v>
      </c>
      <c r="CJ314" s="3"/>
      <c r="CK314" s="46"/>
      <c r="CL314" s="46"/>
      <c r="CM314" s="46"/>
      <c r="CN314" s="46"/>
      <c r="CO314" s="46" t="s">
        <v>431</v>
      </c>
      <c r="CP314" s="46"/>
      <c r="CQ314" s="46" t="s">
        <v>315</v>
      </c>
      <c r="CR314" s="3" t="s">
        <v>1369</v>
      </c>
      <c r="CS314" s="46"/>
      <c r="CT314" s="46">
        <v>0</v>
      </c>
      <c r="CU314" s="3"/>
      <c r="CV314" s="12" t="s">
        <v>431</v>
      </c>
      <c r="CW314" s="12">
        <v>0</v>
      </c>
      <c r="CX314" s="12" t="s">
        <v>315</v>
      </c>
      <c r="CY314" s="3" t="s">
        <v>1548</v>
      </c>
      <c r="CZ314" s="12">
        <v>0</v>
      </c>
      <c r="DA314" s="12">
        <v>0</v>
      </c>
      <c r="DB314" s="46"/>
      <c r="DC314" s="12">
        <v>0</v>
      </c>
      <c r="DD314" s="12">
        <v>0</v>
      </c>
      <c r="DE314" s="12" t="s">
        <v>431</v>
      </c>
      <c r="DF314" s="12"/>
      <c r="DG314" s="12" t="s">
        <v>2227</v>
      </c>
      <c r="DH314" s="3" t="s">
        <v>1748</v>
      </c>
      <c r="DI314" s="12"/>
      <c r="DJ314" s="12"/>
      <c r="DK314" s="46"/>
      <c r="DL314" s="46"/>
      <c r="DM314" s="46"/>
      <c r="DN314" s="12" t="s">
        <v>2226</v>
      </c>
      <c r="DO314" s="46" t="s">
        <v>2513</v>
      </c>
      <c r="DP314" s="46"/>
      <c r="DQ314" s="12" t="s">
        <v>2227</v>
      </c>
      <c r="DR314" s="17" t="s">
        <v>2175</v>
      </c>
      <c r="DS314" s="5">
        <v>0</v>
      </c>
      <c r="DT314" s="194"/>
      <c r="DV314" s="5">
        <f t="shared" si="15"/>
        <v>0</v>
      </c>
      <c r="DW314" s="5">
        <f t="shared" si="16"/>
        <v>1</v>
      </c>
      <c r="DX314" s="364"/>
    </row>
    <row r="315" spans="1:130" s="16" customFormat="1" ht="38.25" customHeight="1" x14ac:dyDescent="0.25">
      <c r="A315" s="337">
        <f>IF(C315="","",SUBTOTAL(3,$D$24:D315))</f>
        <v>31</v>
      </c>
      <c r="B315" s="337">
        <f>COUNTIF($E$24:E315,E315)</f>
        <v>7</v>
      </c>
      <c r="C315" s="347" t="s">
        <v>308</v>
      </c>
      <c r="D315" s="12" t="str">
        <f>VLOOKUP(C315,'[1]XET CUOI NAM'!$D$9:$E$332,2,0)</f>
        <v>01003013</v>
      </c>
      <c r="E315" s="12" t="s">
        <v>410</v>
      </c>
      <c r="F315" s="12" t="s">
        <v>378</v>
      </c>
      <c r="G315" s="49"/>
      <c r="H315" s="46"/>
      <c r="I315" s="46"/>
      <c r="J315" s="3"/>
      <c r="K315" s="46"/>
      <c r="L315" s="46"/>
      <c r="M315" s="49"/>
      <c r="N315" s="46"/>
      <c r="O315" s="46"/>
      <c r="P315" s="3"/>
      <c r="Q315" s="46"/>
      <c r="R315" s="46"/>
      <c r="S315" s="49"/>
      <c r="T315" s="46">
        <v>0</v>
      </c>
      <c r="U315" s="46"/>
      <c r="V315" s="46">
        <v>0</v>
      </c>
      <c r="W315" s="3"/>
      <c r="X315" s="46">
        <v>0</v>
      </c>
      <c r="Y315" s="46"/>
      <c r="Z315" s="49"/>
      <c r="AA315" s="46">
        <v>0</v>
      </c>
      <c r="AB315" s="46"/>
      <c r="AC315" s="46">
        <v>0</v>
      </c>
      <c r="AD315" s="3"/>
      <c r="AE315" s="46">
        <v>0</v>
      </c>
      <c r="AF315" s="46"/>
      <c r="AG315" s="49"/>
      <c r="AH315" s="46">
        <v>0</v>
      </c>
      <c r="AI315" s="46"/>
      <c r="AJ315" s="46">
        <v>0</v>
      </c>
      <c r="AK315" s="3"/>
      <c r="AL315" s="46">
        <v>0</v>
      </c>
      <c r="AM315" s="46"/>
      <c r="AN315" s="49"/>
      <c r="AO315" s="46">
        <v>0</v>
      </c>
      <c r="AP315" s="46"/>
      <c r="AQ315" s="46">
        <v>0</v>
      </c>
      <c r="AR315" s="3"/>
      <c r="AS315" s="46">
        <v>0</v>
      </c>
      <c r="AT315" s="46"/>
      <c r="AU315" s="49"/>
      <c r="AV315" s="46">
        <v>0</v>
      </c>
      <c r="AW315" s="46"/>
      <c r="AX315" s="46">
        <v>0</v>
      </c>
      <c r="AY315" s="3"/>
      <c r="AZ315" s="46">
        <v>0</v>
      </c>
      <c r="BA315" s="46"/>
      <c r="BB315" s="51"/>
      <c r="BC315" s="46">
        <v>0</v>
      </c>
      <c r="BD315" s="46"/>
      <c r="BE315" s="3">
        <v>0</v>
      </c>
      <c r="BF315" s="3"/>
      <c r="BG315" s="46"/>
      <c r="BH315" s="3"/>
      <c r="BI315" s="33"/>
      <c r="BJ315" s="46">
        <v>0</v>
      </c>
      <c r="BK315" s="46"/>
      <c r="BL315" s="3">
        <v>0</v>
      </c>
      <c r="BM315" s="3"/>
      <c r="BN315" s="46"/>
      <c r="BO315" s="3"/>
      <c r="BP315" s="33"/>
      <c r="BQ315" s="46">
        <v>0</v>
      </c>
      <c r="BR315" s="46" t="s">
        <v>315</v>
      </c>
      <c r="BS315" s="3" t="s">
        <v>928</v>
      </c>
      <c r="BT315" s="3"/>
      <c r="BU315" s="46"/>
      <c r="BV315" s="46"/>
      <c r="BW315" s="46"/>
      <c r="BX315" s="3"/>
      <c r="BY315" s="46">
        <v>0</v>
      </c>
      <c r="BZ315" s="46" t="s">
        <v>315</v>
      </c>
      <c r="CA315" s="3" t="s">
        <v>1061</v>
      </c>
      <c r="CB315" s="46"/>
      <c r="CC315" s="46" t="s">
        <v>2514</v>
      </c>
      <c r="CD315" s="46"/>
      <c r="CE315" s="46"/>
      <c r="CF315" s="3"/>
      <c r="CG315" s="46" t="s">
        <v>2513</v>
      </c>
      <c r="CH315" s="46" t="s">
        <v>315</v>
      </c>
      <c r="CI315" s="3" t="s">
        <v>1210</v>
      </c>
      <c r="CJ315" s="3"/>
      <c r="CK315" s="46"/>
      <c r="CL315" s="46"/>
      <c r="CM315" s="46"/>
      <c r="CN315" s="46"/>
      <c r="CO315" s="46" t="s">
        <v>371</v>
      </c>
      <c r="CP315" s="46" t="s">
        <v>2513</v>
      </c>
      <c r="CQ315" s="46" t="s">
        <v>315</v>
      </c>
      <c r="CR315" s="3" t="s">
        <v>1370</v>
      </c>
      <c r="CS315" s="46"/>
      <c r="CT315" s="46" t="s">
        <v>315</v>
      </c>
      <c r="CU315" s="3"/>
      <c r="CV315" s="12" t="s">
        <v>371</v>
      </c>
      <c r="CW315" s="12">
        <v>0</v>
      </c>
      <c r="CX315" s="12" t="s">
        <v>315</v>
      </c>
      <c r="CY315" s="3" t="s">
        <v>1549</v>
      </c>
      <c r="CZ315" s="12"/>
      <c r="DA315" s="12">
        <v>0</v>
      </c>
      <c r="DB315" s="46"/>
      <c r="DC315" s="12">
        <v>0</v>
      </c>
      <c r="DD315" s="12">
        <v>0</v>
      </c>
      <c r="DE315" s="12" t="s">
        <v>371</v>
      </c>
      <c r="DF315" s="12"/>
      <c r="DG315" s="12" t="s">
        <v>2227</v>
      </c>
      <c r="DH315" s="3" t="s">
        <v>1749</v>
      </c>
      <c r="DI315" s="12"/>
      <c r="DJ315" s="203" t="s">
        <v>315</v>
      </c>
      <c r="DK315" s="46"/>
      <c r="DL315" s="46"/>
      <c r="DM315" s="46"/>
      <c r="DN315" s="12" t="s">
        <v>2227</v>
      </c>
      <c r="DO315" s="46" t="s">
        <v>2513</v>
      </c>
      <c r="DP315" s="46"/>
      <c r="DQ315" s="12" t="s">
        <v>2226</v>
      </c>
      <c r="DR315" s="17" t="s">
        <v>2176</v>
      </c>
      <c r="DS315" s="5">
        <v>0</v>
      </c>
      <c r="DT315" s="194"/>
      <c r="DV315" s="5">
        <f t="shared" si="15"/>
        <v>1</v>
      </c>
      <c r="DW315" s="5">
        <f t="shared" si="16"/>
        <v>3</v>
      </c>
      <c r="DX315" s="362" t="s">
        <v>315</v>
      </c>
      <c r="DZ315" s="377" t="s">
        <v>2540</v>
      </c>
    </row>
    <row r="316" spans="1:130" s="20" customFormat="1" ht="30" hidden="1" customHeight="1" x14ac:dyDescent="0.25">
      <c r="A316" s="12">
        <f>IF(C316="","",SUBTOTAL(3,$D$24:D316))</f>
        <v>31</v>
      </c>
      <c r="B316" s="12">
        <f>COUNTIF($E$24:E316,E316)</f>
        <v>8</v>
      </c>
      <c r="C316" s="4" t="s">
        <v>235</v>
      </c>
      <c r="D316" s="12" t="str">
        <f>VLOOKUP(C316,'[1]XET CUOI NAM'!$D$9:$E$332,2,0)</f>
        <v>01009027</v>
      </c>
      <c r="E316" s="12" t="s">
        <v>410</v>
      </c>
      <c r="F316" s="12" t="s">
        <v>378</v>
      </c>
      <c r="G316" s="49"/>
      <c r="H316" s="46"/>
      <c r="I316" s="46"/>
      <c r="J316" s="3"/>
      <c r="K316" s="46"/>
      <c r="L316" s="46"/>
      <c r="M316" s="49"/>
      <c r="N316" s="46"/>
      <c r="O316" s="46"/>
      <c r="P316" s="3"/>
      <c r="Q316" s="46"/>
      <c r="R316" s="46"/>
      <c r="S316" s="49"/>
      <c r="T316" s="46">
        <v>0</v>
      </c>
      <c r="U316" s="46"/>
      <c r="V316" s="46">
        <v>0</v>
      </c>
      <c r="W316" s="3"/>
      <c r="X316" s="46">
        <v>0</v>
      </c>
      <c r="Y316" s="46"/>
      <c r="Z316" s="49"/>
      <c r="AA316" s="46">
        <v>0</v>
      </c>
      <c r="AB316" s="46"/>
      <c r="AC316" s="46">
        <v>0</v>
      </c>
      <c r="AD316" s="3"/>
      <c r="AE316" s="46">
        <v>0</v>
      </c>
      <c r="AF316" s="46"/>
      <c r="AG316" s="49"/>
      <c r="AH316" s="46">
        <v>0</v>
      </c>
      <c r="AI316" s="46"/>
      <c r="AJ316" s="46">
        <v>0</v>
      </c>
      <c r="AK316" s="3"/>
      <c r="AL316" s="46">
        <v>0</v>
      </c>
      <c r="AM316" s="46"/>
      <c r="AN316" s="49"/>
      <c r="AO316" s="46">
        <v>0</v>
      </c>
      <c r="AP316" s="46"/>
      <c r="AQ316" s="46">
        <v>0</v>
      </c>
      <c r="AR316" s="3"/>
      <c r="AS316" s="46">
        <v>0</v>
      </c>
      <c r="AT316" s="46"/>
      <c r="AU316" s="49"/>
      <c r="AV316" s="46">
        <v>0</v>
      </c>
      <c r="AW316" s="46"/>
      <c r="AX316" s="46">
        <v>0</v>
      </c>
      <c r="AY316" s="3"/>
      <c r="AZ316" s="46">
        <v>0</v>
      </c>
      <c r="BA316" s="46"/>
      <c r="BB316" s="41"/>
      <c r="BC316" s="46">
        <v>0</v>
      </c>
      <c r="BD316" s="46"/>
      <c r="BE316" s="3">
        <v>0</v>
      </c>
      <c r="BF316" s="3"/>
      <c r="BG316" s="46"/>
      <c r="BH316" s="3"/>
      <c r="BI316" s="28"/>
      <c r="BJ316" s="46">
        <v>0</v>
      </c>
      <c r="BK316" s="46"/>
      <c r="BL316" s="3">
        <v>0</v>
      </c>
      <c r="BM316" s="3"/>
      <c r="BN316" s="46"/>
      <c r="BO316" s="3"/>
      <c r="BP316" s="33"/>
      <c r="BQ316" s="46" t="s">
        <v>2513</v>
      </c>
      <c r="BR316" s="46" t="s">
        <v>315</v>
      </c>
      <c r="BS316" s="3" t="s">
        <v>930</v>
      </c>
      <c r="BT316" s="3"/>
      <c r="BU316" s="46"/>
      <c r="BV316" s="46"/>
      <c r="BW316" s="46"/>
      <c r="BX316" s="2"/>
      <c r="BY316" s="46">
        <v>0</v>
      </c>
      <c r="BZ316" s="46">
        <v>0</v>
      </c>
      <c r="CA316" s="3" t="s">
        <v>1064</v>
      </c>
      <c r="CB316" s="46"/>
      <c r="CC316" s="46"/>
      <c r="CD316" s="46"/>
      <c r="CE316" s="46"/>
      <c r="CF316" s="2"/>
      <c r="CG316" s="46">
        <v>0</v>
      </c>
      <c r="CH316" s="46">
        <v>0</v>
      </c>
      <c r="CI316" s="3" t="s">
        <v>1213</v>
      </c>
      <c r="CJ316" s="3"/>
      <c r="CK316" s="46"/>
      <c r="CL316" s="46"/>
      <c r="CM316" s="46"/>
      <c r="CN316" s="46"/>
      <c r="CO316" s="46" t="s">
        <v>371</v>
      </c>
      <c r="CP316" s="46"/>
      <c r="CQ316" s="46"/>
      <c r="CR316" s="3" t="s">
        <v>1373</v>
      </c>
      <c r="CS316" s="46"/>
      <c r="CT316" s="46">
        <v>0</v>
      </c>
      <c r="CU316" s="3"/>
      <c r="CV316" s="12" t="s">
        <v>371</v>
      </c>
      <c r="CW316" s="12">
        <v>0</v>
      </c>
      <c r="CX316" s="12"/>
      <c r="CY316" s="3" t="s">
        <v>1552</v>
      </c>
      <c r="CZ316" s="12">
        <v>0</v>
      </c>
      <c r="DA316" s="12">
        <v>0</v>
      </c>
      <c r="DB316" s="46"/>
      <c r="DC316" s="12">
        <v>0</v>
      </c>
      <c r="DD316" s="12">
        <v>0</v>
      </c>
      <c r="DE316" s="12" t="s">
        <v>371</v>
      </c>
      <c r="DF316" s="12"/>
      <c r="DG316" s="12" t="s">
        <v>2227</v>
      </c>
      <c r="DH316" s="3" t="s">
        <v>1752</v>
      </c>
      <c r="DI316" s="12"/>
      <c r="DJ316" s="12"/>
      <c r="DK316" s="46"/>
      <c r="DL316" s="46"/>
      <c r="DM316" s="46"/>
      <c r="DN316" s="12" t="s">
        <v>2226</v>
      </c>
      <c r="DO316" s="46" t="s">
        <v>2513</v>
      </c>
      <c r="DP316" s="46"/>
      <c r="DQ316" s="12"/>
      <c r="DR316" s="17" t="s">
        <v>2177</v>
      </c>
      <c r="DS316" s="5">
        <v>0</v>
      </c>
      <c r="DT316" s="5"/>
      <c r="DV316" s="5">
        <f t="shared" si="15"/>
        <v>0</v>
      </c>
      <c r="DW316" s="5">
        <f t="shared" si="16"/>
        <v>2</v>
      </c>
      <c r="DX316" s="379"/>
    </row>
    <row r="317" spans="1:130" s="16" customFormat="1" ht="30" hidden="1" customHeight="1" x14ac:dyDescent="0.25">
      <c r="A317" s="12">
        <f>ROW()-23</f>
        <v>294</v>
      </c>
      <c r="B317" s="12">
        <f>COUNTIF($E$24:E317,E317)</f>
        <v>9</v>
      </c>
      <c r="C317" s="17" t="s">
        <v>309</v>
      </c>
      <c r="D317" s="12" t="str">
        <f>VLOOKUP(C317,'[1]XET CUOI NAM'!$D$9:$E$332,2,0)</f>
        <v>01025015</v>
      </c>
      <c r="E317" s="12" t="s">
        <v>410</v>
      </c>
      <c r="F317" s="12" t="s">
        <v>378</v>
      </c>
      <c r="G317" s="49"/>
      <c r="H317" s="46"/>
      <c r="I317" s="46"/>
      <c r="J317" s="3"/>
      <c r="K317" s="46"/>
      <c r="L317" s="46"/>
      <c r="M317" s="49"/>
      <c r="N317" s="46"/>
      <c r="O317" s="46"/>
      <c r="P317" s="3"/>
      <c r="Q317" s="46"/>
      <c r="R317" s="46"/>
      <c r="S317" s="49"/>
      <c r="T317" s="46">
        <v>0</v>
      </c>
      <c r="U317" s="46"/>
      <c r="V317" s="46">
        <v>0</v>
      </c>
      <c r="W317" s="3"/>
      <c r="X317" s="46">
        <v>0</v>
      </c>
      <c r="Y317" s="46"/>
      <c r="Z317" s="49"/>
      <c r="AA317" s="46">
        <v>0</v>
      </c>
      <c r="AB317" s="46"/>
      <c r="AC317" s="46">
        <v>0</v>
      </c>
      <c r="AD317" s="3"/>
      <c r="AE317" s="46">
        <v>0</v>
      </c>
      <c r="AF317" s="46"/>
      <c r="AG317" s="49"/>
      <c r="AH317" s="46">
        <v>0</v>
      </c>
      <c r="AI317" s="46"/>
      <c r="AJ317" s="46">
        <v>0</v>
      </c>
      <c r="AK317" s="3"/>
      <c r="AL317" s="46">
        <v>0</v>
      </c>
      <c r="AM317" s="46"/>
      <c r="AN317" s="49"/>
      <c r="AO317" s="46">
        <v>0</v>
      </c>
      <c r="AP317" s="46"/>
      <c r="AQ317" s="46">
        <v>0</v>
      </c>
      <c r="AR317" s="3"/>
      <c r="AS317" s="46">
        <v>0</v>
      </c>
      <c r="AT317" s="46"/>
      <c r="AU317" s="49"/>
      <c r="AV317" s="46">
        <v>0</v>
      </c>
      <c r="AW317" s="46"/>
      <c r="AX317" s="46">
        <v>0</v>
      </c>
      <c r="AY317" s="3"/>
      <c r="AZ317" s="46">
        <v>0</v>
      </c>
      <c r="BA317" s="46"/>
      <c r="BB317" s="51"/>
      <c r="BC317" s="46">
        <v>0</v>
      </c>
      <c r="BD317" s="46"/>
      <c r="BE317" s="3">
        <v>0</v>
      </c>
      <c r="BF317" s="3"/>
      <c r="BG317" s="46"/>
      <c r="BH317" s="3"/>
      <c r="BI317" s="28"/>
      <c r="BJ317" s="46">
        <v>0</v>
      </c>
      <c r="BK317" s="46"/>
      <c r="BL317" s="3">
        <v>0</v>
      </c>
      <c r="BM317" s="3"/>
      <c r="BN317" s="46"/>
      <c r="BO317" s="3"/>
      <c r="BP317" s="33"/>
      <c r="BQ317" s="46">
        <v>0</v>
      </c>
      <c r="BR317" s="46"/>
      <c r="BS317" s="3">
        <v>0</v>
      </c>
      <c r="BT317" s="3"/>
      <c r="BU317" s="46"/>
      <c r="BV317" s="46"/>
      <c r="BW317" s="46"/>
      <c r="BX317" s="78"/>
      <c r="BY317" s="46">
        <v>0</v>
      </c>
      <c r="BZ317" s="46">
        <v>0</v>
      </c>
      <c r="CA317" s="3" t="s">
        <v>1062</v>
      </c>
      <c r="CB317" s="46"/>
      <c r="CC317" s="46"/>
      <c r="CD317" s="46"/>
      <c r="CE317" s="46"/>
      <c r="CF317" s="78"/>
      <c r="CG317" s="46">
        <v>0</v>
      </c>
      <c r="CH317" s="46">
        <v>0</v>
      </c>
      <c r="CI317" s="3" t="s">
        <v>1211</v>
      </c>
      <c r="CJ317" s="3"/>
      <c r="CK317" s="46"/>
      <c r="CL317" s="46"/>
      <c r="CM317" s="46"/>
      <c r="CN317" s="46"/>
      <c r="CO317" s="46" t="s">
        <v>371</v>
      </c>
      <c r="CP317" s="46"/>
      <c r="CQ317" s="46" t="s">
        <v>315</v>
      </c>
      <c r="CR317" s="3" t="s">
        <v>1371</v>
      </c>
      <c r="CS317" s="46"/>
      <c r="CT317" s="46">
        <v>0</v>
      </c>
      <c r="CU317" s="3"/>
      <c r="CV317" s="12" t="s">
        <v>431</v>
      </c>
      <c r="CW317" s="12">
        <v>0</v>
      </c>
      <c r="CX317" s="12" t="s">
        <v>315</v>
      </c>
      <c r="CY317" s="3" t="s">
        <v>1550</v>
      </c>
      <c r="CZ317" s="12">
        <v>0</v>
      </c>
      <c r="DA317" s="12">
        <v>0</v>
      </c>
      <c r="DB317" s="46"/>
      <c r="DC317" s="12">
        <v>0</v>
      </c>
      <c r="DD317" s="12">
        <v>0</v>
      </c>
      <c r="DE317" s="12" t="s">
        <v>431</v>
      </c>
      <c r="DF317" s="12"/>
      <c r="DG317" s="12"/>
      <c r="DH317" s="3" t="s">
        <v>1750</v>
      </c>
      <c r="DI317" s="12"/>
      <c r="DJ317" s="12"/>
      <c r="DK317" s="46"/>
      <c r="DL317" s="46"/>
      <c r="DM317" s="46"/>
      <c r="DN317" s="12" t="s">
        <v>2227</v>
      </c>
      <c r="DO317" s="12">
        <v>0</v>
      </c>
      <c r="DP317" s="12"/>
      <c r="DQ317" s="12">
        <v>0</v>
      </c>
      <c r="DR317" s="5"/>
      <c r="DS317" s="5">
        <v>0</v>
      </c>
      <c r="DT317" s="194"/>
      <c r="DV317" s="5">
        <f t="shared" si="15"/>
        <v>0</v>
      </c>
      <c r="DW317" s="5">
        <f t="shared" si="16"/>
        <v>0</v>
      </c>
      <c r="DX317" s="364"/>
    </row>
    <row r="318" spans="1:130" s="16" customFormat="1" ht="30" hidden="1" customHeight="1" x14ac:dyDescent="0.25">
      <c r="A318" s="12">
        <f>IF(C318="","",SUBTOTAL(3,$D$24:D318))</f>
        <v>31</v>
      </c>
      <c r="B318" s="12">
        <f>COUNTIF($E$24:E318,E318)</f>
        <v>10</v>
      </c>
      <c r="C318" s="4" t="s">
        <v>413</v>
      </c>
      <c r="D318" s="102" t="s">
        <v>414</v>
      </c>
      <c r="E318" s="12" t="s">
        <v>410</v>
      </c>
      <c r="F318" s="12" t="s">
        <v>378</v>
      </c>
      <c r="G318" s="49"/>
      <c r="H318" s="46"/>
      <c r="I318" s="46"/>
      <c r="J318" s="3"/>
      <c r="K318" s="46"/>
      <c r="L318" s="46"/>
      <c r="M318" s="49"/>
      <c r="N318" s="46"/>
      <c r="O318" s="46"/>
      <c r="P318" s="3"/>
      <c r="Q318" s="46"/>
      <c r="R318" s="46"/>
      <c r="S318" s="49"/>
      <c r="T318" s="46"/>
      <c r="U318" s="46"/>
      <c r="V318" s="46"/>
      <c r="W318" s="3"/>
      <c r="X318" s="46"/>
      <c r="Y318" s="46"/>
      <c r="Z318" s="49"/>
      <c r="AA318" s="46"/>
      <c r="AB318" s="46"/>
      <c r="AC318" s="46"/>
      <c r="AD318" s="3"/>
      <c r="AE318" s="46"/>
      <c r="AF318" s="46"/>
      <c r="AG318" s="49"/>
      <c r="AH318" s="46"/>
      <c r="AI318" s="46"/>
      <c r="AJ318" s="46"/>
      <c r="AK318" s="3"/>
      <c r="AL318" s="46"/>
      <c r="AM318" s="46"/>
      <c r="AN318" s="49"/>
      <c r="AO318" s="46"/>
      <c r="AP318" s="46"/>
      <c r="AQ318" s="46"/>
      <c r="AR318" s="3"/>
      <c r="AS318" s="46"/>
      <c r="AT318" s="46"/>
      <c r="AU318" s="49"/>
      <c r="AV318" s="46"/>
      <c r="AW318" s="46"/>
      <c r="AX318" s="46"/>
      <c r="AY318" s="3"/>
      <c r="AZ318" s="46"/>
      <c r="BA318" s="46"/>
      <c r="BB318" s="41"/>
      <c r="BC318" s="46"/>
      <c r="BD318" s="46"/>
      <c r="BE318" s="3"/>
      <c r="BF318" s="3"/>
      <c r="BG318" s="46"/>
      <c r="BH318" s="3"/>
      <c r="BI318" s="28"/>
      <c r="BJ318" s="46"/>
      <c r="BK318" s="46"/>
      <c r="BL318" s="3"/>
      <c r="BM318" s="3"/>
      <c r="BN318" s="46"/>
      <c r="BO318" s="3"/>
      <c r="BP318" s="33"/>
      <c r="BQ318" s="46"/>
      <c r="BR318" s="46"/>
      <c r="BS318" s="3"/>
      <c r="BT318" s="3"/>
      <c r="BU318" s="46"/>
      <c r="BV318" s="46"/>
      <c r="BW318" s="46"/>
      <c r="BX318" s="2"/>
      <c r="BY318" s="46"/>
      <c r="BZ318" s="46"/>
      <c r="CA318" s="3"/>
      <c r="CB318" s="46"/>
      <c r="CC318" s="46"/>
      <c r="CD318" s="46"/>
      <c r="CE318" s="46"/>
      <c r="CF318" s="2"/>
      <c r="CG318" s="46"/>
      <c r="CH318" s="46"/>
      <c r="CI318" s="3"/>
      <c r="CJ318" s="3"/>
      <c r="CK318" s="46"/>
      <c r="CL318" s="46"/>
      <c r="CM318" s="46"/>
      <c r="CN318" s="46"/>
      <c r="CO318" s="46"/>
      <c r="CP318" s="46"/>
      <c r="CQ318" s="46"/>
      <c r="CR318" s="3"/>
      <c r="CS318" s="46"/>
      <c r="CT318" s="46"/>
      <c r="CU318" s="3"/>
      <c r="CV318" s="12"/>
      <c r="CW318" s="12"/>
      <c r="CX318" s="12"/>
      <c r="CY318" s="3"/>
      <c r="CZ318" s="12"/>
      <c r="DA318" s="12"/>
      <c r="DB318" s="46"/>
      <c r="DC318" s="12"/>
      <c r="DD318" s="12"/>
      <c r="DE318" s="12" t="s">
        <v>431</v>
      </c>
      <c r="DF318" s="12"/>
      <c r="DG318" s="12"/>
      <c r="DH318" s="3" t="s">
        <v>1754</v>
      </c>
      <c r="DI318" s="12"/>
      <c r="DJ318" s="12"/>
      <c r="DK318" s="46"/>
      <c r="DL318" s="46"/>
      <c r="DM318" s="46"/>
      <c r="DN318" s="12" t="s">
        <v>2227</v>
      </c>
      <c r="DO318" s="46" t="s">
        <v>2513</v>
      </c>
      <c r="DP318" s="46"/>
      <c r="DQ318" s="12" t="s">
        <v>2227</v>
      </c>
      <c r="DR318" s="17" t="s">
        <v>2178</v>
      </c>
      <c r="DS318" s="5">
        <v>0</v>
      </c>
      <c r="DT318" s="194"/>
      <c r="DV318" s="5">
        <f t="shared" si="15"/>
        <v>0</v>
      </c>
      <c r="DW318" s="5">
        <f t="shared" si="16"/>
        <v>1</v>
      </c>
      <c r="DX318" s="364"/>
    </row>
    <row r="319" spans="1:130" s="16" customFormat="1" ht="30" hidden="1" customHeight="1" x14ac:dyDescent="0.25">
      <c r="A319" s="12">
        <f>ROW()-23</f>
        <v>296</v>
      </c>
      <c r="B319" s="12">
        <f>COUNTIF($E$24:E319,E319)</f>
        <v>11</v>
      </c>
      <c r="C319" s="4" t="s">
        <v>415</v>
      </c>
      <c r="D319" s="102" t="s">
        <v>416</v>
      </c>
      <c r="E319" s="12" t="s">
        <v>410</v>
      </c>
      <c r="F319" s="12" t="s">
        <v>378</v>
      </c>
      <c r="G319" s="49"/>
      <c r="H319" s="46"/>
      <c r="I319" s="46"/>
      <c r="J319" s="3"/>
      <c r="K319" s="46"/>
      <c r="L319" s="46"/>
      <c r="M319" s="49"/>
      <c r="N319" s="46"/>
      <c r="O319" s="46"/>
      <c r="P319" s="3"/>
      <c r="Q319" s="46"/>
      <c r="R319" s="46"/>
      <c r="S319" s="49"/>
      <c r="T319" s="46"/>
      <c r="U319" s="46"/>
      <c r="V319" s="46"/>
      <c r="W319" s="3"/>
      <c r="X319" s="46"/>
      <c r="Y319" s="46"/>
      <c r="Z319" s="49"/>
      <c r="AA319" s="46"/>
      <c r="AB319" s="46"/>
      <c r="AC319" s="46"/>
      <c r="AD319" s="3"/>
      <c r="AE319" s="46"/>
      <c r="AF319" s="46"/>
      <c r="AG319" s="49"/>
      <c r="AH319" s="46"/>
      <c r="AI319" s="46"/>
      <c r="AJ319" s="46"/>
      <c r="AK319" s="3"/>
      <c r="AL319" s="46"/>
      <c r="AM319" s="46"/>
      <c r="AN319" s="49"/>
      <c r="AO319" s="46"/>
      <c r="AP319" s="46"/>
      <c r="AQ319" s="46"/>
      <c r="AR319" s="3"/>
      <c r="AS319" s="46"/>
      <c r="AT319" s="46"/>
      <c r="AU319" s="49"/>
      <c r="AV319" s="46"/>
      <c r="AW319" s="46"/>
      <c r="AX319" s="46"/>
      <c r="AY319" s="3"/>
      <c r="AZ319" s="46"/>
      <c r="BA319" s="46"/>
      <c r="BB319" s="41"/>
      <c r="BC319" s="46"/>
      <c r="BD319" s="46"/>
      <c r="BE319" s="3"/>
      <c r="BF319" s="3"/>
      <c r="BG319" s="46"/>
      <c r="BH319" s="3"/>
      <c r="BI319" s="28"/>
      <c r="BJ319" s="46"/>
      <c r="BK319" s="46"/>
      <c r="BL319" s="3"/>
      <c r="BM319" s="3"/>
      <c r="BN319" s="46"/>
      <c r="BO319" s="3"/>
      <c r="BP319" s="33"/>
      <c r="BQ319" s="46"/>
      <c r="BR319" s="46"/>
      <c r="BS319" s="3"/>
      <c r="BT319" s="3"/>
      <c r="BU319" s="46"/>
      <c r="BV319" s="46"/>
      <c r="BW319" s="46"/>
      <c r="BX319" s="2"/>
      <c r="BY319" s="46"/>
      <c r="BZ319" s="46"/>
      <c r="CA319" s="3"/>
      <c r="CB319" s="46"/>
      <c r="CC319" s="46"/>
      <c r="CD319" s="46"/>
      <c r="CE319" s="46"/>
      <c r="CF319" s="2"/>
      <c r="CG319" s="46"/>
      <c r="CH319" s="46"/>
      <c r="CI319" s="3"/>
      <c r="CJ319" s="3"/>
      <c r="CK319" s="46"/>
      <c r="CL319" s="46"/>
      <c r="CM319" s="46"/>
      <c r="CN319" s="46"/>
      <c r="CO319" s="46"/>
      <c r="CP319" s="46"/>
      <c r="CQ319" s="46"/>
      <c r="CR319" s="3"/>
      <c r="CS319" s="46"/>
      <c r="CT319" s="46"/>
      <c r="CU319" s="3"/>
      <c r="CV319" s="12"/>
      <c r="CW319" s="12"/>
      <c r="CX319" s="12"/>
      <c r="CY319" s="3"/>
      <c r="CZ319" s="12"/>
      <c r="DA319" s="12"/>
      <c r="DB319" s="46"/>
      <c r="DC319" s="12"/>
      <c r="DD319" s="12"/>
      <c r="DE319" s="12" t="s">
        <v>431</v>
      </c>
      <c r="DF319" s="12"/>
      <c r="DG319" s="12"/>
      <c r="DH319" s="3"/>
      <c r="DI319" s="12"/>
      <c r="DJ319" s="12"/>
      <c r="DK319" s="46"/>
      <c r="DL319" s="46"/>
      <c r="DM319" s="46"/>
      <c r="DN319" s="12" t="s">
        <v>2227</v>
      </c>
      <c r="DO319" s="12">
        <v>0</v>
      </c>
      <c r="DP319" s="12"/>
      <c r="DQ319" s="12">
        <v>0</v>
      </c>
      <c r="DR319" s="5"/>
      <c r="DS319" s="5">
        <v>0</v>
      </c>
      <c r="DT319" s="194"/>
      <c r="DV319" s="5">
        <f t="shared" si="15"/>
        <v>0</v>
      </c>
      <c r="DW319" s="5">
        <f t="shared" si="16"/>
        <v>0</v>
      </c>
      <c r="DX319" s="364"/>
    </row>
    <row r="320" spans="1:130" s="16" customFormat="1" ht="30" hidden="1" customHeight="1" x14ac:dyDescent="0.25">
      <c r="A320" s="12">
        <f>ROW()-23</f>
        <v>297</v>
      </c>
      <c r="B320" s="12">
        <f>COUNTIF($E$24:E320,E320)</f>
        <v>12</v>
      </c>
      <c r="C320" s="4" t="s">
        <v>2014</v>
      </c>
      <c r="D320" s="102" t="s">
        <v>2015</v>
      </c>
      <c r="E320" s="12" t="s">
        <v>410</v>
      </c>
      <c r="F320" s="12" t="s">
        <v>378</v>
      </c>
      <c r="G320" s="49"/>
      <c r="H320" s="46"/>
      <c r="I320" s="46"/>
      <c r="J320" s="3"/>
      <c r="K320" s="46"/>
      <c r="L320" s="46"/>
      <c r="M320" s="49"/>
      <c r="N320" s="46"/>
      <c r="O320" s="46"/>
      <c r="P320" s="3"/>
      <c r="Q320" s="46"/>
      <c r="R320" s="46"/>
      <c r="S320" s="49"/>
      <c r="T320" s="46"/>
      <c r="U320" s="46"/>
      <c r="V320" s="46"/>
      <c r="W320" s="3"/>
      <c r="X320" s="46"/>
      <c r="Y320" s="46"/>
      <c r="Z320" s="49"/>
      <c r="AA320" s="46"/>
      <c r="AB320" s="46"/>
      <c r="AC320" s="46"/>
      <c r="AD320" s="3"/>
      <c r="AE320" s="46"/>
      <c r="AF320" s="46"/>
      <c r="AG320" s="49"/>
      <c r="AH320" s="46"/>
      <c r="AI320" s="46"/>
      <c r="AJ320" s="46"/>
      <c r="AK320" s="3"/>
      <c r="AL320" s="46"/>
      <c r="AM320" s="46"/>
      <c r="AN320" s="49"/>
      <c r="AO320" s="46"/>
      <c r="AP320" s="46"/>
      <c r="AQ320" s="46"/>
      <c r="AR320" s="3"/>
      <c r="AS320" s="46"/>
      <c r="AT320" s="46"/>
      <c r="AU320" s="49"/>
      <c r="AV320" s="46"/>
      <c r="AW320" s="46"/>
      <c r="AX320" s="46"/>
      <c r="AY320" s="3"/>
      <c r="AZ320" s="46"/>
      <c r="BA320" s="46"/>
      <c r="BB320" s="41"/>
      <c r="BC320" s="46"/>
      <c r="BD320" s="46"/>
      <c r="BE320" s="3"/>
      <c r="BF320" s="3"/>
      <c r="BG320" s="46"/>
      <c r="BH320" s="3"/>
      <c r="BI320" s="28"/>
      <c r="BJ320" s="46"/>
      <c r="BK320" s="46"/>
      <c r="BL320" s="3"/>
      <c r="BM320" s="3"/>
      <c r="BN320" s="46"/>
      <c r="BO320" s="3"/>
      <c r="BP320" s="33"/>
      <c r="BQ320" s="46"/>
      <c r="BR320" s="46"/>
      <c r="BS320" s="3"/>
      <c r="BT320" s="3"/>
      <c r="BU320" s="46"/>
      <c r="BV320" s="46"/>
      <c r="BW320" s="46"/>
      <c r="BX320" s="2"/>
      <c r="BY320" s="46"/>
      <c r="BZ320" s="46"/>
      <c r="CA320" s="3"/>
      <c r="CB320" s="46"/>
      <c r="CC320" s="46"/>
      <c r="CD320" s="46"/>
      <c r="CE320" s="46"/>
      <c r="CF320" s="2"/>
      <c r="CG320" s="46"/>
      <c r="CH320" s="46"/>
      <c r="CI320" s="3"/>
      <c r="CJ320" s="3"/>
      <c r="CK320" s="46"/>
      <c r="CL320" s="46"/>
      <c r="CM320" s="46"/>
      <c r="CN320" s="46"/>
      <c r="CO320" s="46"/>
      <c r="CP320" s="46"/>
      <c r="CQ320" s="46"/>
      <c r="CR320" s="3"/>
      <c r="CS320" s="46"/>
      <c r="CT320" s="46"/>
      <c r="CU320" s="3"/>
      <c r="CV320" s="12"/>
      <c r="CW320" s="12"/>
      <c r="CX320" s="12"/>
      <c r="CY320" s="3"/>
      <c r="CZ320" s="12"/>
      <c r="DA320" s="12"/>
      <c r="DB320" s="46"/>
      <c r="DC320" s="12"/>
      <c r="DD320" s="12"/>
      <c r="DE320" s="12" t="s">
        <v>431</v>
      </c>
      <c r="DF320" s="12"/>
      <c r="DG320" s="12"/>
      <c r="DH320" s="3"/>
      <c r="DI320" s="12"/>
      <c r="DJ320" s="12"/>
      <c r="DK320" s="46"/>
      <c r="DL320" s="46"/>
      <c r="DM320" s="46"/>
      <c r="DN320" s="12" t="s">
        <v>2227</v>
      </c>
      <c r="DO320" s="12">
        <v>0</v>
      </c>
      <c r="DP320" s="12"/>
      <c r="DQ320" s="12">
        <v>0</v>
      </c>
      <c r="DR320" s="5"/>
      <c r="DS320" s="5">
        <v>0</v>
      </c>
      <c r="DT320" s="194"/>
      <c r="DV320" s="5">
        <f t="shared" si="15"/>
        <v>0</v>
      </c>
      <c r="DW320" s="5">
        <f t="shared" si="16"/>
        <v>0</v>
      </c>
      <c r="DX320" s="364"/>
    </row>
    <row r="321" spans="1:130" s="133" customFormat="1" ht="30" hidden="1" customHeight="1" x14ac:dyDescent="0.25">
      <c r="A321" s="12">
        <f>IF(C321="","",SUBTOTAL(3,$D$24:D321))</f>
        <v>31</v>
      </c>
      <c r="B321" s="12">
        <f>COUNTIF($E$24:E321,E321)</f>
        <v>1</v>
      </c>
      <c r="C321" s="17" t="s">
        <v>341</v>
      </c>
      <c r="D321" s="12" t="str">
        <f>VLOOKUP(C321,'[1]XET CUOI NAM'!$D$9:$E$332,2,0)</f>
        <v>01025029</v>
      </c>
      <c r="E321" s="12" t="s">
        <v>2013</v>
      </c>
      <c r="F321" s="12" t="s">
        <v>378</v>
      </c>
      <c r="G321" s="49"/>
      <c r="H321" s="46"/>
      <c r="I321" s="46"/>
      <c r="J321" s="3"/>
      <c r="K321" s="46"/>
      <c r="L321" s="46"/>
      <c r="M321" s="49"/>
      <c r="N321" s="46"/>
      <c r="O321" s="46"/>
      <c r="P321" s="3"/>
      <c r="Q321" s="46"/>
      <c r="R321" s="46"/>
      <c r="S321" s="49"/>
      <c r="T321" s="46"/>
      <c r="U321" s="46"/>
      <c r="V321" s="46"/>
      <c r="W321" s="3"/>
      <c r="X321" s="46"/>
      <c r="Y321" s="46"/>
      <c r="Z321" s="49"/>
      <c r="AA321" s="46"/>
      <c r="AB321" s="46"/>
      <c r="AC321" s="46"/>
      <c r="AD321" s="3"/>
      <c r="AE321" s="46"/>
      <c r="AF321" s="46"/>
      <c r="AG321" s="49"/>
      <c r="AH321" s="46"/>
      <c r="AI321" s="46"/>
      <c r="AJ321" s="46"/>
      <c r="AK321" s="3"/>
      <c r="AL321" s="46"/>
      <c r="AM321" s="46"/>
      <c r="AN321" s="49"/>
      <c r="AO321" s="46"/>
      <c r="AP321" s="46"/>
      <c r="AQ321" s="46"/>
      <c r="AR321" s="3"/>
      <c r="AS321" s="46"/>
      <c r="AT321" s="46"/>
      <c r="AU321" s="49"/>
      <c r="AV321" s="46"/>
      <c r="AW321" s="46"/>
      <c r="AX321" s="46"/>
      <c r="AY321" s="3"/>
      <c r="AZ321" s="46"/>
      <c r="BA321" s="46"/>
      <c r="BB321" s="41"/>
      <c r="BC321" s="46"/>
      <c r="BD321" s="46"/>
      <c r="BE321" s="3"/>
      <c r="BF321" s="3"/>
      <c r="BG321" s="46"/>
      <c r="BH321" s="3"/>
      <c r="BI321" s="28"/>
      <c r="BJ321" s="46"/>
      <c r="BK321" s="46"/>
      <c r="BL321" s="3"/>
      <c r="BM321" s="3"/>
      <c r="BN321" s="46"/>
      <c r="BO321" s="3"/>
      <c r="BP321" s="33"/>
      <c r="BQ321" s="46"/>
      <c r="BR321" s="46"/>
      <c r="BS321" s="3"/>
      <c r="BT321" s="3"/>
      <c r="BU321" s="46"/>
      <c r="BV321" s="46"/>
      <c r="BW321" s="46"/>
      <c r="BX321" s="77"/>
      <c r="BY321" s="46"/>
      <c r="BZ321" s="46"/>
      <c r="CA321" s="3"/>
      <c r="CB321" s="46"/>
      <c r="CC321" s="46"/>
      <c r="CD321" s="46"/>
      <c r="CE321" s="46"/>
      <c r="CF321" s="77"/>
      <c r="CG321" s="46"/>
      <c r="CH321" s="46"/>
      <c r="CI321" s="3"/>
      <c r="CJ321" s="3"/>
      <c r="CK321" s="46"/>
      <c r="CL321" s="46"/>
      <c r="CM321" s="46"/>
      <c r="CN321" s="46"/>
      <c r="CO321" s="46"/>
      <c r="CP321" s="46"/>
      <c r="CQ321" s="46"/>
      <c r="CR321" s="3"/>
      <c r="CS321" s="46"/>
      <c r="CT321" s="46">
        <v>0</v>
      </c>
      <c r="CU321" s="3"/>
      <c r="CV321" s="12" t="s">
        <v>371</v>
      </c>
      <c r="CW321" s="12">
        <v>0</v>
      </c>
      <c r="CX321" s="12" t="s">
        <v>315</v>
      </c>
      <c r="CY321" s="3" t="s">
        <v>1545</v>
      </c>
      <c r="CZ321" s="12">
        <v>0</v>
      </c>
      <c r="DA321" s="12">
        <v>0</v>
      </c>
      <c r="DB321" s="46"/>
      <c r="DC321" s="12">
        <v>0</v>
      </c>
      <c r="DD321" s="12">
        <v>0</v>
      </c>
      <c r="DE321" s="12" t="s">
        <v>371</v>
      </c>
      <c r="DF321" s="46" t="s">
        <v>2513</v>
      </c>
      <c r="DG321" s="12" t="s">
        <v>2227</v>
      </c>
      <c r="DH321" s="3" t="s">
        <v>1744</v>
      </c>
      <c r="DI321" s="12"/>
      <c r="DJ321" s="203" t="s">
        <v>315</v>
      </c>
      <c r="DK321" s="46"/>
      <c r="DL321" s="46"/>
      <c r="DM321" s="46"/>
      <c r="DN321" s="12" t="s">
        <v>2227</v>
      </c>
      <c r="DO321" s="46" t="s">
        <v>2513</v>
      </c>
      <c r="DP321" s="46"/>
      <c r="DQ321" s="12" t="s">
        <v>2227</v>
      </c>
      <c r="DR321" s="17" t="s">
        <v>2179</v>
      </c>
      <c r="DS321" s="5"/>
      <c r="DT321" s="346"/>
      <c r="DV321" s="5">
        <f t="shared" si="15"/>
        <v>0</v>
      </c>
      <c r="DW321" s="5">
        <f t="shared" si="16"/>
        <v>2</v>
      </c>
      <c r="DX321" s="362"/>
    </row>
    <row r="322" spans="1:130" s="16" customFormat="1" ht="30" hidden="1" customHeight="1" x14ac:dyDescent="0.25">
      <c r="A322" s="12">
        <f>IF(C322="","",SUBTOTAL(3,$D$24:D322))</f>
        <v>31</v>
      </c>
      <c r="B322" s="12">
        <f>COUNTIF($E$24:E322,E322)</f>
        <v>2</v>
      </c>
      <c r="C322" s="17" t="s">
        <v>310</v>
      </c>
      <c r="D322" s="12" t="str">
        <f>VLOOKUP(C322,'[1]XET CUOI NAM'!$D$9:$E$332,2,0)</f>
        <v>01025009</v>
      </c>
      <c r="E322" s="12" t="s">
        <v>2013</v>
      </c>
      <c r="F322" s="12" t="s">
        <v>378</v>
      </c>
      <c r="G322" s="49"/>
      <c r="H322" s="46"/>
      <c r="I322" s="46"/>
      <c r="J322" s="3"/>
      <c r="K322" s="46"/>
      <c r="L322" s="46"/>
      <c r="M322" s="49"/>
      <c r="N322" s="46"/>
      <c r="O322" s="46"/>
      <c r="P322" s="3"/>
      <c r="Q322" s="46"/>
      <c r="R322" s="46"/>
      <c r="S322" s="49"/>
      <c r="T322" s="46">
        <v>0</v>
      </c>
      <c r="U322" s="46"/>
      <c r="V322" s="46">
        <v>0</v>
      </c>
      <c r="W322" s="3"/>
      <c r="X322" s="46">
        <v>0</v>
      </c>
      <c r="Y322" s="46"/>
      <c r="Z322" s="49"/>
      <c r="AA322" s="46">
        <v>0</v>
      </c>
      <c r="AB322" s="46"/>
      <c r="AC322" s="46">
        <v>0</v>
      </c>
      <c r="AD322" s="3"/>
      <c r="AE322" s="46">
        <v>0</v>
      </c>
      <c r="AF322" s="46"/>
      <c r="AG322" s="49"/>
      <c r="AH322" s="46">
        <v>0</v>
      </c>
      <c r="AI322" s="46"/>
      <c r="AJ322" s="46">
        <v>0</v>
      </c>
      <c r="AK322" s="3"/>
      <c r="AL322" s="46">
        <v>0</v>
      </c>
      <c r="AM322" s="46"/>
      <c r="AN322" s="49"/>
      <c r="AO322" s="46">
        <v>0</v>
      </c>
      <c r="AP322" s="46"/>
      <c r="AQ322" s="46">
        <v>0</v>
      </c>
      <c r="AR322" s="3"/>
      <c r="AS322" s="46">
        <v>0</v>
      </c>
      <c r="AT322" s="46"/>
      <c r="AU322" s="49"/>
      <c r="AV322" s="46">
        <v>0</v>
      </c>
      <c r="AW322" s="46"/>
      <c r="AX322" s="46">
        <v>0</v>
      </c>
      <c r="AY322" s="3"/>
      <c r="AZ322" s="46">
        <v>0</v>
      </c>
      <c r="BA322" s="46"/>
      <c r="BB322" s="41"/>
      <c r="BC322" s="46">
        <v>0</v>
      </c>
      <c r="BD322" s="46"/>
      <c r="BE322" s="3" t="s">
        <v>750</v>
      </c>
      <c r="BF322" s="3"/>
      <c r="BG322" s="46"/>
      <c r="BH322" s="3"/>
      <c r="BI322" s="28"/>
      <c r="BJ322" s="46" t="s">
        <v>2513</v>
      </c>
      <c r="BK322" s="46" t="s">
        <v>346</v>
      </c>
      <c r="BL322" s="3" t="s">
        <v>855</v>
      </c>
      <c r="BM322" s="3"/>
      <c r="BN322" s="46"/>
      <c r="BO322" s="3"/>
      <c r="BP322" s="33"/>
      <c r="BQ322" s="46">
        <v>0</v>
      </c>
      <c r="BR322" s="46"/>
      <c r="BS322" s="3" t="s">
        <v>929</v>
      </c>
      <c r="BT322" s="3"/>
      <c r="BU322" s="46"/>
      <c r="BV322" s="46"/>
      <c r="BW322" s="46"/>
      <c r="BX322" s="2"/>
      <c r="BY322" s="46">
        <v>0</v>
      </c>
      <c r="BZ322" s="46">
        <v>0</v>
      </c>
      <c r="CA322" s="3" t="s">
        <v>1063</v>
      </c>
      <c r="CB322" s="46"/>
      <c r="CC322" s="46"/>
      <c r="CD322" s="46"/>
      <c r="CE322" s="46"/>
      <c r="CF322" s="2"/>
      <c r="CG322" s="46">
        <v>0</v>
      </c>
      <c r="CH322" s="46" t="s">
        <v>315</v>
      </c>
      <c r="CI322" s="3" t="s">
        <v>1212</v>
      </c>
      <c r="CJ322" s="3"/>
      <c r="CK322" s="46"/>
      <c r="CL322" s="46"/>
      <c r="CM322" s="46"/>
      <c r="CN322" s="46"/>
      <c r="CO322" s="46" t="s">
        <v>371</v>
      </c>
      <c r="CP322" s="46"/>
      <c r="CQ322" s="46"/>
      <c r="CR322" s="3" t="s">
        <v>1372</v>
      </c>
      <c r="CS322" s="46"/>
      <c r="CT322" s="46">
        <v>0</v>
      </c>
      <c r="CU322" s="3"/>
      <c r="CV322" s="12" t="s">
        <v>371</v>
      </c>
      <c r="CW322" s="46" t="s">
        <v>2513</v>
      </c>
      <c r="CX322" s="12" t="s">
        <v>315</v>
      </c>
      <c r="CY322" s="3" t="s">
        <v>1551</v>
      </c>
      <c r="CZ322" s="12"/>
      <c r="DA322" s="12">
        <v>0</v>
      </c>
      <c r="DB322" s="46"/>
      <c r="DC322" s="12">
        <v>0</v>
      </c>
      <c r="DD322" s="12">
        <v>0</v>
      </c>
      <c r="DE322" s="12" t="s">
        <v>371</v>
      </c>
      <c r="DF322" s="12"/>
      <c r="DG322" s="12"/>
      <c r="DH322" s="3" t="s">
        <v>1751</v>
      </c>
      <c r="DI322" s="12"/>
      <c r="DJ322" s="12"/>
      <c r="DK322" s="46"/>
      <c r="DL322" s="46"/>
      <c r="DM322" s="46"/>
      <c r="DN322" s="12" t="s">
        <v>2226</v>
      </c>
      <c r="DO322" s="46" t="s">
        <v>2513</v>
      </c>
      <c r="DP322" s="46"/>
      <c r="DQ322" s="12" t="s">
        <v>2226</v>
      </c>
      <c r="DR322" s="17" t="s">
        <v>2180</v>
      </c>
      <c r="DS322" s="5">
        <v>0</v>
      </c>
      <c r="DT322" s="194"/>
      <c r="DV322" s="5">
        <f t="shared" si="15"/>
        <v>0</v>
      </c>
      <c r="DW322" s="5">
        <f t="shared" si="16"/>
        <v>3</v>
      </c>
      <c r="DX322" s="364"/>
    </row>
    <row r="323" spans="1:130" s="133" customFormat="1" ht="30" hidden="1" customHeight="1" x14ac:dyDescent="0.25">
      <c r="A323" s="12">
        <f>IF(C323="","",SUBTOTAL(3,$D$24:D323))</f>
        <v>31</v>
      </c>
      <c r="B323" s="12">
        <f>COUNTIF($E$24:E323,E323)</f>
        <v>3</v>
      </c>
      <c r="C323" s="138" t="s">
        <v>203</v>
      </c>
      <c r="D323" s="12" t="str">
        <f>VLOOKUP(C323,'[1]XET CUOI NAM'!$D$9:$E$332,2,0)</f>
        <v>01016003</v>
      </c>
      <c r="E323" s="12" t="s">
        <v>2013</v>
      </c>
      <c r="F323" s="12" t="s">
        <v>378</v>
      </c>
      <c r="G323" s="49"/>
      <c r="H323" s="46"/>
      <c r="I323" s="46"/>
      <c r="J323" s="3"/>
      <c r="K323" s="46"/>
      <c r="L323" s="46"/>
      <c r="M323" s="49"/>
      <c r="N323" s="46"/>
      <c r="O323" s="46"/>
      <c r="P323" s="3"/>
      <c r="Q323" s="46"/>
      <c r="R323" s="46"/>
      <c r="S323" s="49"/>
      <c r="T323" s="46">
        <v>0</v>
      </c>
      <c r="U323" s="46"/>
      <c r="V323" s="46">
        <v>0</v>
      </c>
      <c r="W323" s="3"/>
      <c r="X323" s="46">
        <v>0</v>
      </c>
      <c r="Y323" s="46"/>
      <c r="Z323" s="49"/>
      <c r="AA323" s="46">
        <v>0</v>
      </c>
      <c r="AB323" s="46"/>
      <c r="AC323" s="46">
        <v>0</v>
      </c>
      <c r="AD323" s="3"/>
      <c r="AE323" s="46">
        <v>0</v>
      </c>
      <c r="AF323" s="46"/>
      <c r="AG323" s="49"/>
      <c r="AH323" s="46">
        <v>0</v>
      </c>
      <c r="AI323" s="46"/>
      <c r="AJ323" s="46">
        <v>0</v>
      </c>
      <c r="AK323" s="3"/>
      <c r="AL323" s="46">
        <v>0</v>
      </c>
      <c r="AM323" s="46"/>
      <c r="AN323" s="49"/>
      <c r="AO323" s="46">
        <v>0</v>
      </c>
      <c r="AP323" s="46"/>
      <c r="AQ323" s="46">
        <v>0</v>
      </c>
      <c r="AR323" s="3"/>
      <c r="AS323" s="46">
        <v>0</v>
      </c>
      <c r="AT323" s="46"/>
      <c r="AU323" s="49"/>
      <c r="AV323" s="46" t="s">
        <v>2513</v>
      </c>
      <c r="AW323" s="46"/>
      <c r="AX323" s="46" t="s">
        <v>2500</v>
      </c>
      <c r="AY323" s="3"/>
      <c r="AZ323" s="46">
        <v>0</v>
      </c>
      <c r="BA323" s="46"/>
      <c r="BB323" s="41"/>
      <c r="BC323" s="46">
        <v>0</v>
      </c>
      <c r="BD323" s="46"/>
      <c r="BE323" s="3">
        <v>0</v>
      </c>
      <c r="BF323" s="3"/>
      <c r="BG323" s="46"/>
      <c r="BH323" s="3"/>
      <c r="BI323" s="28"/>
      <c r="BJ323" s="46">
        <v>0</v>
      </c>
      <c r="BK323" s="46"/>
      <c r="BL323" s="3">
        <v>0</v>
      </c>
      <c r="BM323" s="3"/>
      <c r="BN323" s="46"/>
      <c r="BO323" s="3"/>
      <c r="BP323" s="33"/>
      <c r="BQ323" s="46" t="s">
        <v>2513</v>
      </c>
      <c r="BR323" s="46" t="s">
        <v>315</v>
      </c>
      <c r="BS323" s="3" t="s">
        <v>927</v>
      </c>
      <c r="BT323" s="3"/>
      <c r="BU323" s="46"/>
      <c r="BV323" s="46"/>
      <c r="BW323" s="46"/>
      <c r="BX323" s="31"/>
      <c r="BY323" s="46">
        <v>0</v>
      </c>
      <c r="BZ323" s="46"/>
      <c r="CA323" s="3">
        <v>0</v>
      </c>
      <c r="CB323" s="46"/>
      <c r="CC323" s="46"/>
      <c r="CD323" s="46"/>
      <c r="CE323" s="46"/>
      <c r="CF323" s="31"/>
      <c r="CG323" s="46">
        <v>0</v>
      </c>
      <c r="CH323" s="46"/>
      <c r="CI323" s="3">
        <v>0</v>
      </c>
      <c r="CJ323" s="3"/>
      <c r="CK323" s="46"/>
      <c r="CL323" s="46"/>
      <c r="CM323" s="46"/>
      <c r="CN323" s="46"/>
      <c r="CO323" s="46" t="s">
        <v>371</v>
      </c>
      <c r="CP323" s="46"/>
      <c r="CQ323" s="46"/>
      <c r="CR323" s="3">
        <v>0</v>
      </c>
      <c r="CS323" s="46"/>
      <c r="CT323" s="46">
        <v>0</v>
      </c>
      <c r="CU323" s="3"/>
      <c r="CV323" s="12" t="s">
        <v>431</v>
      </c>
      <c r="CW323" s="12">
        <v>0</v>
      </c>
      <c r="CX323" s="12"/>
      <c r="CY323" s="3"/>
      <c r="CZ323" s="12">
        <v>0</v>
      </c>
      <c r="DA323" s="12">
        <v>0</v>
      </c>
      <c r="DB323" s="46"/>
      <c r="DC323" s="12">
        <v>0</v>
      </c>
      <c r="DD323" s="12" t="s">
        <v>315</v>
      </c>
      <c r="DE323" s="12" t="s">
        <v>431</v>
      </c>
      <c r="DF323" s="12"/>
      <c r="DG323" s="12"/>
      <c r="DH323" s="3"/>
      <c r="DI323" s="12"/>
      <c r="DJ323" s="12"/>
      <c r="DK323" s="46"/>
      <c r="DL323" s="46"/>
      <c r="DM323" s="46"/>
      <c r="DN323" s="12" t="s">
        <v>2227</v>
      </c>
      <c r="DO323" s="12">
        <v>0</v>
      </c>
      <c r="DP323" s="12"/>
      <c r="DQ323" s="12"/>
      <c r="DR323" s="17" t="s">
        <v>2181</v>
      </c>
      <c r="DS323" s="5">
        <v>0</v>
      </c>
      <c r="DT323" s="346"/>
      <c r="DV323" s="5">
        <f t="shared" si="15"/>
        <v>0</v>
      </c>
      <c r="DW323" s="5">
        <f t="shared" si="16"/>
        <v>2</v>
      </c>
      <c r="DX323" s="362"/>
    </row>
    <row r="324" spans="1:130" s="16" customFormat="1" ht="30" hidden="1" customHeight="1" x14ac:dyDescent="0.25">
      <c r="A324" s="12">
        <f>IF(C324="","",SUBTOTAL(3,$D$24:D324))</f>
        <v>31</v>
      </c>
      <c r="B324" s="12">
        <f>COUNTIF($E$24:E324,E324)</f>
        <v>4</v>
      </c>
      <c r="C324" s="17" t="s">
        <v>306</v>
      </c>
      <c r="D324" s="12" t="str">
        <f>VLOOKUP(C324,'[1]XET CUOI NAM'!$D$9:$E$332,2,0)</f>
        <v>01025012</v>
      </c>
      <c r="E324" s="12" t="s">
        <v>2013</v>
      </c>
      <c r="F324" s="12" t="s">
        <v>378</v>
      </c>
      <c r="G324" s="49"/>
      <c r="H324" s="46"/>
      <c r="I324" s="46"/>
      <c r="J324" s="3"/>
      <c r="K324" s="46"/>
      <c r="L324" s="46"/>
      <c r="M324" s="49"/>
      <c r="N324" s="46"/>
      <c r="O324" s="46"/>
      <c r="P324" s="3"/>
      <c r="Q324" s="46"/>
      <c r="R324" s="46"/>
      <c r="S324" s="49"/>
      <c r="T324" s="46">
        <v>0</v>
      </c>
      <c r="U324" s="46"/>
      <c r="V324" s="46">
        <v>0</v>
      </c>
      <c r="W324" s="3"/>
      <c r="X324" s="46">
        <v>0</v>
      </c>
      <c r="Y324" s="46"/>
      <c r="Z324" s="49"/>
      <c r="AA324" s="46">
        <v>0</v>
      </c>
      <c r="AB324" s="46"/>
      <c r="AC324" s="46">
        <v>0</v>
      </c>
      <c r="AD324" s="3"/>
      <c r="AE324" s="46">
        <v>0</v>
      </c>
      <c r="AF324" s="46"/>
      <c r="AG324" s="49"/>
      <c r="AH324" s="46">
        <v>0</v>
      </c>
      <c r="AI324" s="46"/>
      <c r="AJ324" s="46">
        <v>0</v>
      </c>
      <c r="AK324" s="3"/>
      <c r="AL324" s="46">
        <v>0</v>
      </c>
      <c r="AM324" s="46"/>
      <c r="AN324" s="49"/>
      <c r="AO324" s="46">
        <v>0</v>
      </c>
      <c r="AP324" s="46"/>
      <c r="AQ324" s="46">
        <v>0</v>
      </c>
      <c r="AR324" s="3"/>
      <c r="AS324" s="46">
        <v>0</v>
      </c>
      <c r="AT324" s="46"/>
      <c r="AU324" s="49"/>
      <c r="AV324" s="46">
        <v>0</v>
      </c>
      <c r="AW324" s="46"/>
      <c r="AX324" s="46">
        <v>0</v>
      </c>
      <c r="AY324" s="3"/>
      <c r="AZ324" s="46">
        <v>0</v>
      </c>
      <c r="BA324" s="46"/>
      <c r="BB324" s="41"/>
      <c r="BC324" s="46">
        <v>0</v>
      </c>
      <c r="BD324" s="46"/>
      <c r="BE324" s="3" t="s">
        <v>748</v>
      </c>
      <c r="BF324" s="3"/>
      <c r="BG324" s="46"/>
      <c r="BH324" s="3"/>
      <c r="BI324" s="28"/>
      <c r="BJ324" s="46">
        <v>0</v>
      </c>
      <c r="BK324" s="46"/>
      <c r="BL324" s="3" t="s">
        <v>854</v>
      </c>
      <c r="BM324" s="3"/>
      <c r="BN324" s="46"/>
      <c r="BO324" s="3"/>
      <c r="BP324" s="33"/>
      <c r="BQ324" s="46">
        <v>0</v>
      </c>
      <c r="BR324" s="46"/>
      <c r="BS324" s="3">
        <v>0</v>
      </c>
      <c r="BT324" s="3"/>
      <c r="BU324" s="46"/>
      <c r="BV324" s="46"/>
      <c r="BW324" s="46"/>
      <c r="BX324" s="2"/>
      <c r="BY324" s="46">
        <v>0</v>
      </c>
      <c r="BZ324" s="46"/>
      <c r="CA324" s="3">
        <v>0</v>
      </c>
      <c r="CB324" s="46"/>
      <c r="CC324" s="46"/>
      <c r="CD324" s="46"/>
      <c r="CE324" s="46"/>
      <c r="CF324" s="2"/>
      <c r="CG324" s="46">
        <v>0</v>
      </c>
      <c r="CH324" s="46">
        <v>0</v>
      </c>
      <c r="CI324" s="3" t="s">
        <v>1208</v>
      </c>
      <c r="CJ324" s="3"/>
      <c r="CK324" s="46"/>
      <c r="CL324" s="46"/>
      <c r="CM324" s="46"/>
      <c r="CN324" s="46"/>
      <c r="CO324" s="46" t="s">
        <v>371</v>
      </c>
      <c r="CP324" s="46"/>
      <c r="CQ324" s="46"/>
      <c r="CR324" s="3" t="s">
        <v>1368</v>
      </c>
      <c r="CS324" s="46"/>
      <c r="CT324" s="46">
        <v>0</v>
      </c>
      <c r="CU324" s="3"/>
      <c r="CV324" s="12" t="s">
        <v>371</v>
      </c>
      <c r="CW324" s="12">
        <v>0</v>
      </c>
      <c r="CX324" s="12" t="s">
        <v>315</v>
      </c>
      <c r="CY324" s="3" t="s">
        <v>1547</v>
      </c>
      <c r="CZ324" s="12">
        <v>0</v>
      </c>
      <c r="DA324" s="12">
        <v>0</v>
      </c>
      <c r="DB324" s="46"/>
      <c r="DC324" s="12">
        <v>0</v>
      </c>
      <c r="DD324" s="12">
        <v>0</v>
      </c>
      <c r="DE324" s="12" t="s">
        <v>431</v>
      </c>
      <c r="DF324" s="12"/>
      <c r="DG324" s="12"/>
      <c r="DH324" s="3"/>
      <c r="DI324" s="12"/>
      <c r="DJ324" s="12"/>
      <c r="DK324" s="46"/>
      <c r="DL324" s="46"/>
      <c r="DM324" s="46"/>
      <c r="DN324" s="12" t="s">
        <v>2227</v>
      </c>
      <c r="DO324" s="46" t="s">
        <v>2513</v>
      </c>
      <c r="DP324" s="46"/>
      <c r="DQ324" s="12" t="s">
        <v>2227</v>
      </c>
      <c r="DR324" s="17" t="s">
        <v>2182</v>
      </c>
      <c r="DS324" s="5">
        <v>0</v>
      </c>
      <c r="DT324" s="194"/>
      <c r="DV324" s="5">
        <f t="shared" si="15"/>
        <v>0</v>
      </c>
      <c r="DW324" s="5">
        <f t="shared" si="16"/>
        <v>1</v>
      </c>
      <c r="DX324" s="364"/>
    </row>
    <row r="325" spans="1:130" s="20" customFormat="1" ht="30" hidden="1" customHeight="1" x14ac:dyDescent="0.25">
      <c r="A325" s="12">
        <f>IF(C325="","",SUBTOTAL(3,$D$24:D325))</f>
        <v>31</v>
      </c>
      <c r="B325" s="12">
        <f>COUNTIF($E$24:E325,E325)</f>
        <v>5</v>
      </c>
      <c r="C325" s="181" t="s">
        <v>417</v>
      </c>
      <c r="D325" s="104" t="s">
        <v>418</v>
      </c>
      <c r="E325" s="12" t="s">
        <v>2013</v>
      </c>
      <c r="F325" s="12" t="s">
        <v>378</v>
      </c>
      <c r="G325" s="49"/>
      <c r="H325" s="46"/>
      <c r="I325" s="46"/>
      <c r="J325" s="3"/>
      <c r="K325" s="46"/>
      <c r="L325" s="46"/>
      <c r="M325" s="49"/>
      <c r="N325" s="46"/>
      <c r="O325" s="46"/>
      <c r="P325" s="3"/>
      <c r="Q325" s="46"/>
      <c r="R325" s="46"/>
      <c r="S325" s="49"/>
      <c r="T325" s="46"/>
      <c r="U325" s="46"/>
      <c r="V325" s="46"/>
      <c r="W325" s="3"/>
      <c r="X325" s="46"/>
      <c r="Y325" s="46"/>
      <c r="Z325" s="49"/>
      <c r="AA325" s="46"/>
      <c r="AB325" s="46"/>
      <c r="AC325" s="46"/>
      <c r="AD325" s="3"/>
      <c r="AE325" s="46"/>
      <c r="AF325" s="46"/>
      <c r="AG325" s="49"/>
      <c r="AH325" s="46"/>
      <c r="AI325" s="46"/>
      <c r="AJ325" s="46"/>
      <c r="AK325" s="3"/>
      <c r="AL325" s="46"/>
      <c r="AM325" s="46"/>
      <c r="AN325" s="49"/>
      <c r="AO325" s="46"/>
      <c r="AP325" s="46"/>
      <c r="AQ325" s="46"/>
      <c r="AR325" s="3"/>
      <c r="AS325" s="46"/>
      <c r="AT325" s="46"/>
      <c r="AU325" s="49"/>
      <c r="AV325" s="46"/>
      <c r="AW325" s="46"/>
      <c r="AX325" s="46"/>
      <c r="AY325" s="3"/>
      <c r="AZ325" s="46"/>
      <c r="BA325" s="46"/>
      <c r="BB325" s="41"/>
      <c r="BC325" s="46"/>
      <c r="BD325" s="46"/>
      <c r="BE325" s="3"/>
      <c r="BF325" s="3"/>
      <c r="BG325" s="46"/>
      <c r="BH325" s="3"/>
      <c r="BI325" s="28"/>
      <c r="BJ325" s="46"/>
      <c r="BK325" s="46"/>
      <c r="BL325" s="3"/>
      <c r="BM325" s="3"/>
      <c r="BN325" s="46"/>
      <c r="BO325" s="3"/>
      <c r="BP325" s="33"/>
      <c r="BQ325" s="46"/>
      <c r="BR325" s="46"/>
      <c r="BS325" s="3"/>
      <c r="BT325" s="3"/>
      <c r="BU325" s="46"/>
      <c r="BV325" s="46"/>
      <c r="BW325" s="46"/>
      <c r="BX325" s="2"/>
      <c r="BY325" s="46"/>
      <c r="BZ325" s="46"/>
      <c r="CA325" s="3"/>
      <c r="CB325" s="46"/>
      <c r="CC325" s="46"/>
      <c r="CD325" s="46"/>
      <c r="CE325" s="46"/>
      <c r="CF325" s="2"/>
      <c r="CG325" s="46"/>
      <c r="CH325" s="46"/>
      <c r="CI325" s="3"/>
      <c r="CJ325" s="3"/>
      <c r="CK325" s="46"/>
      <c r="CL325" s="46"/>
      <c r="CM325" s="46"/>
      <c r="CN325" s="46"/>
      <c r="CO325" s="46"/>
      <c r="CP325" s="46"/>
      <c r="CQ325" s="46"/>
      <c r="CR325" s="3"/>
      <c r="CS325" s="46"/>
      <c r="CT325" s="46"/>
      <c r="CU325" s="3"/>
      <c r="CV325" s="12"/>
      <c r="CW325" s="12"/>
      <c r="CX325" s="12"/>
      <c r="CY325" s="3"/>
      <c r="CZ325" s="12"/>
      <c r="DA325" s="12"/>
      <c r="DB325" s="46"/>
      <c r="DC325" s="12"/>
      <c r="DD325" s="12"/>
      <c r="DE325" s="12" t="s">
        <v>431</v>
      </c>
      <c r="DF325" s="12"/>
      <c r="DG325" s="12" t="s">
        <v>2227</v>
      </c>
      <c r="DH325" s="3" t="s">
        <v>1753</v>
      </c>
      <c r="DI325" s="12"/>
      <c r="DJ325" s="12"/>
      <c r="DK325" s="46"/>
      <c r="DL325" s="46"/>
      <c r="DM325" s="46"/>
      <c r="DN325" s="12" t="s">
        <v>2227</v>
      </c>
      <c r="DO325" s="12">
        <v>0</v>
      </c>
      <c r="DP325" s="12"/>
      <c r="DQ325" s="12"/>
      <c r="DR325" s="17" t="s">
        <v>2183</v>
      </c>
      <c r="DS325" s="5">
        <v>0</v>
      </c>
      <c r="DT325" s="195"/>
      <c r="DV325" s="5">
        <f t="shared" si="15"/>
        <v>0</v>
      </c>
      <c r="DW325" s="5">
        <f t="shared" si="16"/>
        <v>0</v>
      </c>
      <c r="DX325" s="379"/>
    </row>
    <row r="326" spans="1:130" s="133" customFormat="1" ht="30" hidden="1" customHeight="1" x14ac:dyDescent="0.25">
      <c r="A326" s="12">
        <f>IF(C326="","",SUBTOTAL(3,$D$24:D326))</f>
        <v>31</v>
      </c>
      <c r="B326" s="12">
        <f>COUNTIF($E$24:E326,E326)</f>
        <v>6</v>
      </c>
      <c r="C326" s="17" t="s">
        <v>304</v>
      </c>
      <c r="D326" s="12" t="str">
        <f>VLOOKUP(C326,'[1]XET CUOI NAM'!$D$9:$E$332,2,0)</f>
        <v>01025020</v>
      </c>
      <c r="E326" s="12" t="s">
        <v>2013</v>
      </c>
      <c r="F326" s="12" t="s">
        <v>378</v>
      </c>
      <c r="G326" s="49"/>
      <c r="H326" s="46"/>
      <c r="I326" s="46"/>
      <c r="J326" s="3"/>
      <c r="K326" s="46"/>
      <c r="L326" s="46"/>
      <c r="M326" s="49"/>
      <c r="N326" s="46"/>
      <c r="O326" s="46"/>
      <c r="P326" s="3"/>
      <c r="Q326" s="46"/>
      <c r="R326" s="46"/>
      <c r="S326" s="49"/>
      <c r="T326" s="46">
        <v>0</v>
      </c>
      <c r="U326" s="46"/>
      <c r="V326" s="46">
        <v>0</v>
      </c>
      <c r="W326" s="3"/>
      <c r="X326" s="46">
        <v>0</v>
      </c>
      <c r="Y326" s="46"/>
      <c r="Z326" s="49"/>
      <c r="AA326" s="46">
        <v>0</v>
      </c>
      <c r="AB326" s="46"/>
      <c r="AC326" s="46">
        <v>0</v>
      </c>
      <c r="AD326" s="3"/>
      <c r="AE326" s="46">
        <v>0</v>
      </c>
      <c r="AF326" s="46"/>
      <c r="AG326" s="49"/>
      <c r="AH326" s="46">
        <v>0</v>
      </c>
      <c r="AI326" s="46"/>
      <c r="AJ326" s="46">
        <v>0</v>
      </c>
      <c r="AK326" s="3"/>
      <c r="AL326" s="46">
        <v>0</v>
      </c>
      <c r="AM326" s="46"/>
      <c r="AN326" s="49"/>
      <c r="AO326" s="46">
        <v>0</v>
      </c>
      <c r="AP326" s="46"/>
      <c r="AQ326" s="46">
        <v>0</v>
      </c>
      <c r="AR326" s="3"/>
      <c r="AS326" s="46">
        <v>0</v>
      </c>
      <c r="AT326" s="46"/>
      <c r="AU326" s="49"/>
      <c r="AV326" s="46">
        <v>0</v>
      </c>
      <c r="AW326" s="46"/>
      <c r="AX326" s="46">
        <v>0</v>
      </c>
      <c r="AY326" s="3"/>
      <c r="AZ326" s="46">
        <v>0</v>
      </c>
      <c r="BA326" s="46"/>
      <c r="BB326" s="41"/>
      <c r="BC326" s="46">
        <v>0</v>
      </c>
      <c r="BD326" s="46"/>
      <c r="BE326" s="3">
        <v>0</v>
      </c>
      <c r="BF326" s="3"/>
      <c r="BG326" s="46"/>
      <c r="BH326" s="3"/>
      <c r="BI326" s="28"/>
      <c r="BJ326" s="46">
        <v>0</v>
      </c>
      <c r="BK326" s="46"/>
      <c r="BL326" s="3">
        <v>0</v>
      </c>
      <c r="BM326" s="3"/>
      <c r="BN326" s="46"/>
      <c r="BO326" s="3"/>
      <c r="BP326" s="33"/>
      <c r="BQ326" s="46">
        <v>0</v>
      </c>
      <c r="BR326" s="46"/>
      <c r="BS326" s="3">
        <v>0</v>
      </c>
      <c r="BT326" s="3"/>
      <c r="BU326" s="46"/>
      <c r="BV326" s="46"/>
      <c r="BW326" s="46"/>
      <c r="BX326" s="31"/>
      <c r="BY326" s="46">
        <v>0</v>
      </c>
      <c r="BZ326" s="46"/>
      <c r="CA326" s="3">
        <v>0</v>
      </c>
      <c r="CB326" s="46"/>
      <c r="CC326" s="46"/>
      <c r="CD326" s="46"/>
      <c r="CE326" s="46"/>
      <c r="CF326" s="31"/>
      <c r="CG326" s="46">
        <v>0</v>
      </c>
      <c r="CH326" s="46"/>
      <c r="CI326" s="3">
        <v>0</v>
      </c>
      <c r="CJ326" s="3"/>
      <c r="CK326" s="46"/>
      <c r="CL326" s="46"/>
      <c r="CM326" s="46"/>
      <c r="CN326" s="46"/>
      <c r="CO326" s="46" t="s">
        <v>431</v>
      </c>
      <c r="CP326" s="46"/>
      <c r="CQ326" s="46" t="s">
        <v>315</v>
      </c>
      <c r="CR326" s="3" t="s">
        <v>1367</v>
      </c>
      <c r="CS326" s="46"/>
      <c r="CT326" s="46">
        <v>0</v>
      </c>
      <c r="CU326" s="3"/>
      <c r="CV326" s="12" t="s">
        <v>431</v>
      </c>
      <c r="CW326" s="12">
        <v>0</v>
      </c>
      <c r="CX326" s="12"/>
      <c r="CY326" s="3"/>
      <c r="CZ326" s="12">
        <v>0</v>
      </c>
      <c r="DA326" s="12">
        <v>0</v>
      </c>
      <c r="DB326" s="46"/>
      <c r="DC326" s="12">
        <v>0</v>
      </c>
      <c r="DD326" s="12">
        <v>0</v>
      </c>
      <c r="DE326" s="12" t="s">
        <v>431</v>
      </c>
      <c r="DF326" s="12"/>
      <c r="DG326" s="12"/>
      <c r="DH326" s="3" t="s">
        <v>1746</v>
      </c>
      <c r="DI326" s="12"/>
      <c r="DJ326" s="12"/>
      <c r="DK326" s="46"/>
      <c r="DL326" s="46"/>
      <c r="DM326" s="46"/>
      <c r="DN326" s="12" t="s">
        <v>2227</v>
      </c>
      <c r="DO326" s="46" t="s">
        <v>2513</v>
      </c>
      <c r="DP326" s="46"/>
      <c r="DQ326" s="12" t="s">
        <v>2227</v>
      </c>
      <c r="DR326" s="17" t="s">
        <v>2184</v>
      </c>
      <c r="DS326" s="5">
        <v>0</v>
      </c>
      <c r="DT326" s="346"/>
      <c r="DV326" s="5">
        <f t="shared" si="15"/>
        <v>0</v>
      </c>
      <c r="DW326" s="5">
        <f t="shared" si="16"/>
        <v>1</v>
      </c>
      <c r="DX326" s="362"/>
    </row>
    <row r="327" spans="1:130" s="16" customFormat="1" ht="30" hidden="1" customHeight="1" x14ac:dyDescent="0.25">
      <c r="A327" s="12">
        <f>ROW()-23</f>
        <v>304</v>
      </c>
      <c r="B327" s="12">
        <f>COUNTIF($E$24:E327,E327)</f>
        <v>7</v>
      </c>
      <c r="C327" s="17" t="s">
        <v>342</v>
      </c>
      <c r="D327" s="12" t="str">
        <f>VLOOKUP(C327,'[1]XET CUOI NAM'!$D$9:$E$332,2,0)</f>
        <v>01025027</v>
      </c>
      <c r="E327" s="12" t="s">
        <v>2013</v>
      </c>
      <c r="F327" s="12" t="s">
        <v>378</v>
      </c>
      <c r="G327" s="49"/>
      <c r="H327" s="46"/>
      <c r="I327" s="46"/>
      <c r="J327" s="3"/>
      <c r="K327" s="46"/>
      <c r="L327" s="46"/>
      <c r="M327" s="49"/>
      <c r="N327" s="46"/>
      <c r="O327" s="46"/>
      <c r="P327" s="3"/>
      <c r="Q327" s="46"/>
      <c r="R327" s="46"/>
      <c r="S327" s="49"/>
      <c r="T327" s="46"/>
      <c r="U327" s="46"/>
      <c r="V327" s="46"/>
      <c r="W327" s="3"/>
      <c r="X327" s="46"/>
      <c r="Y327" s="46"/>
      <c r="Z327" s="49"/>
      <c r="AA327" s="46"/>
      <c r="AB327" s="46"/>
      <c r="AC327" s="46"/>
      <c r="AD327" s="3"/>
      <c r="AE327" s="46"/>
      <c r="AF327" s="46"/>
      <c r="AG327" s="49"/>
      <c r="AH327" s="46"/>
      <c r="AI327" s="46"/>
      <c r="AJ327" s="46"/>
      <c r="AK327" s="3"/>
      <c r="AL327" s="46"/>
      <c r="AM327" s="46"/>
      <c r="AN327" s="49"/>
      <c r="AO327" s="46"/>
      <c r="AP327" s="46"/>
      <c r="AQ327" s="46"/>
      <c r="AR327" s="3"/>
      <c r="AS327" s="46"/>
      <c r="AT327" s="46"/>
      <c r="AU327" s="49"/>
      <c r="AV327" s="46"/>
      <c r="AW327" s="46"/>
      <c r="AX327" s="46"/>
      <c r="AY327" s="3"/>
      <c r="AZ327" s="46"/>
      <c r="BA327" s="46"/>
      <c r="BB327" s="41"/>
      <c r="BC327" s="46"/>
      <c r="BD327" s="46"/>
      <c r="BE327" s="3"/>
      <c r="BF327" s="3"/>
      <c r="BG327" s="46"/>
      <c r="BH327" s="3"/>
      <c r="BI327" s="28"/>
      <c r="BJ327" s="46"/>
      <c r="BK327" s="46"/>
      <c r="BL327" s="3"/>
      <c r="BM327" s="3"/>
      <c r="BN327" s="46"/>
      <c r="BO327" s="3"/>
      <c r="BP327" s="33"/>
      <c r="BQ327" s="46"/>
      <c r="BR327" s="46"/>
      <c r="BS327" s="3"/>
      <c r="BT327" s="3"/>
      <c r="BU327" s="46"/>
      <c r="BV327" s="46"/>
      <c r="BW327" s="46"/>
      <c r="BX327" s="2"/>
      <c r="BY327" s="46"/>
      <c r="BZ327" s="46"/>
      <c r="CA327" s="3"/>
      <c r="CB327" s="46"/>
      <c r="CC327" s="46"/>
      <c r="CD327" s="46"/>
      <c r="CE327" s="46"/>
      <c r="CF327" s="2"/>
      <c r="CG327" s="46"/>
      <c r="CH327" s="46"/>
      <c r="CI327" s="3"/>
      <c r="CJ327" s="3"/>
      <c r="CK327" s="46"/>
      <c r="CL327" s="46"/>
      <c r="CM327" s="46"/>
      <c r="CN327" s="46"/>
      <c r="CO327" s="46"/>
      <c r="CP327" s="46"/>
      <c r="CQ327" s="46"/>
      <c r="CR327" s="3"/>
      <c r="CS327" s="46"/>
      <c r="CT327" s="46">
        <v>0</v>
      </c>
      <c r="CU327" s="3"/>
      <c r="CV327" s="12" t="s">
        <v>431</v>
      </c>
      <c r="CW327" s="12">
        <v>0</v>
      </c>
      <c r="CX327" s="12"/>
      <c r="CY327" s="3" t="s">
        <v>1546</v>
      </c>
      <c r="CZ327" s="12">
        <v>0</v>
      </c>
      <c r="DA327" s="12">
        <v>0</v>
      </c>
      <c r="DB327" s="46"/>
      <c r="DC327" s="12">
        <v>0</v>
      </c>
      <c r="DD327" s="12">
        <v>0</v>
      </c>
      <c r="DE327" s="12" t="s">
        <v>431</v>
      </c>
      <c r="DF327" s="12"/>
      <c r="DG327" s="12"/>
      <c r="DH327" s="3" t="s">
        <v>1745</v>
      </c>
      <c r="DI327" s="12"/>
      <c r="DJ327" s="12"/>
      <c r="DK327" s="46"/>
      <c r="DL327" s="46"/>
      <c r="DM327" s="46"/>
      <c r="DN327" s="12" t="s">
        <v>1790</v>
      </c>
      <c r="DO327" s="12">
        <v>0</v>
      </c>
      <c r="DP327" s="12"/>
      <c r="DQ327" s="12">
        <v>0</v>
      </c>
      <c r="DR327" s="5"/>
      <c r="DS327" s="5">
        <v>0</v>
      </c>
      <c r="DT327" s="194"/>
      <c r="DV327" s="5">
        <f t="shared" si="15"/>
        <v>0</v>
      </c>
      <c r="DW327" s="5">
        <f t="shared" si="16"/>
        <v>0</v>
      </c>
      <c r="DX327" s="364"/>
    </row>
    <row r="328" spans="1:130" s="133" customFormat="1" ht="30" hidden="1" customHeight="1" x14ac:dyDescent="0.25">
      <c r="A328" s="12">
        <f>IF(C328="","",SUBTOTAL(3,$D$24:D328))</f>
        <v>31</v>
      </c>
      <c r="B328" s="12">
        <f>COUNTIF($E$24:E328,E328)</f>
        <v>1</v>
      </c>
      <c r="C328" s="4" t="s">
        <v>246</v>
      </c>
      <c r="D328" s="12" t="str">
        <f>VLOOKUP(C328,'[1]XET CUOI NAM'!$D$9:$E$332,2,0)</f>
        <v>01015042</v>
      </c>
      <c r="E328" s="12" t="s">
        <v>419</v>
      </c>
      <c r="F328" s="12" t="s">
        <v>378</v>
      </c>
      <c r="G328" s="49"/>
      <c r="H328" s="46"/>
      <c r="I328" s="46"/>
      <c r="J328" s="3"/>
      <c r="K328" s="46"/>
      <c r="L328" s="46"/>
      <c r="M328" s="49"/>
      <c r="N328" s="46"/>
      <c r="O328" s="46"/>
      <c r="P328" s="3"/>
      <c r="Q328" s="46"/>
      <c r="R328" s="46"/>
      <c r="S328" s="49"/>
      <c r="T328" s="46">
        <v>0</v>
      </c>
      <c r="U328" s="46"/>
      <c r="V328" s="46">
        <v>0</v>
      </c>
      <c r="W328" s="3"/>
      <c r="X328" s="46">
        <v>0</v>
      </c>
      <c r="Y328" s="46"/>
      <c r="Z328" s="49"/>
      <c r="AA328" s="46">
        <v>0</v>
      </c>
      <c r="AB328" s="46"/>
      <c r="AC328" s="46">
        <v>0</v>
      </c>
      <c r="AD328" s="3"/>
      <c r="AE328" s="46">
        <v>0</v>
      </c>
      <c r="AF328" s="46"/>
      <c r="AG328" s="49"/>
      <c r="AH328" s="46">
        <v>0</v>
      </c>
      <c r="AI328" s="46"/>
      <c r="AJ328" s="46">
        <v>0</v>
      </c>
      <c r="AK328" s="3"/>
      <c r="AL328" s="46">
        <v>0</v>
      </c>
      <c r="AM328" s="46"/>
      <c r="AN328" s="49"/>
      <c r="AO328" s="46">
        <v>0</v>
      </c>
      <c r="AP328" s="46"/>
      <c r="AQ328" s="46">
        <v>0</v>
      </c>
      <c r="AR328" s="3"/>
      <c r="AS328" s="46">
        <v>0</v>
      </c>
      <c r="AT328" s="46"/>
      <c r="AU328" s="49"/>
      <c r="AV328" s="46">
        <v>0</v>
      </c>
      <c r="AW328" s="46"/>
      <c r="AX328" s="46">
        <v>0</v>
      </c>
      <c r="AY328" s="3"/>
      <c r="AZ328" s="46">
        <v>0</v>
      </c>
      <c r="BA328" s="46"/>
      <c r="BB328" s="41"/>
      <c r="BC328" s="46">
        <v>0</v>
      </c>
      <c r="BD328" s="46"/>
      <c r="BE328" s="3">
        <v>0</v>
      </c>
      <c r="BF328" s="3"/>
      <c r="BG328" s="46"/>
      <c r="BH328" s="3"/>
      <c r="BI328" s="56"/>
      <c r="BJ328" s="46">
        <v>0</v>
      </c>
      <c r="BK328" s="46"/>
      <c r="BL328" s="3">
        <v>0</v>
      </c>
      <c r="BM328" s="3"/>
      <c r="BN328" s="46"/>
      <c r="BO328" s="3"/>
      <c r="BP328" s="33"/>
      <c r="BQ328" s="46">
        <v>0</v>
      </c>
      <c r="BR328" s="46"/>
      <c r="BS328" s="3">
        <v>0</v>
      </c>
      <c r="BT328" s="3"/>
      <c r="BU328" s="46"/>
      <c r="BV328" s="46"/>
      <c r="BW328" s="46"/>
      <c r="BX328" s="66"/>
      <c r="BY328" s="46">
        <v>0</v>
      </c>
      <c r="BZ328" s="46"/>
      <c r="CA328" s="3">
        <v>0</v>
      </c>
      <c r="CB328" s="46"/>
      <c r="CC328" s="46"/>
      <c r="CD328" s="46"/>
      <c r="CE328" s="46"/>
      <c r="CF328" s="66"/>
      <c r="CG328" s="46">
        <v>0</v>
      </c>
      <c r="CH328" s="46" t="s">
        <v>315</v>
      </c>
      <c r="CI328" s="3" t="s">
        <v>1215</v>
      </c>
      <c r="CJ328" s="3"/>
      <c r="CK328" s="46"/>
      <c r="CL328" s="46"/>
      <c r="CM328" s="46"/>
      <c r="CN328" s="46"/>
      <c r="CO328" s="46" t="s">
        <v>371</v>
      </c>
      <c r="CP328" s="46"/>
      <c r="CQ328" s="46"/>
      <c r="CR328" s="3">
        <v>0</v>
      </c>
      <c r="CS328" s="46"/>
      <c r="CT328" s="46">
        <v>0</v>
      </c>
      <c r="CU328" s="3"/>
      <c r="CV328" s="12" t="s">
        <v>371</v>
      </c>
      <c r="CW328" s="46" t="s">
        <v>2513</v>
      </c>
      <c r="CX328" s="12" t="s">
        <v>315</v>
      </c>
      <c r="CY328" s="3" t="s">
        <v>1556</v>
      </c>
      <c r="CZ328" s="12"/>
      <c r="DA328" s="12">
        <v>0</v>
      </c>
      <c r="DB328" s="46"/>
      <c r="DC328" s="12">
        <v>0</v>
      </c>
      <c r="DD328" s="12">
        <v>0</v>
      </c>
      <c r="DE328" s="12" t="s">
        <v>371</v>
      </c>
      <c r="DF328" s="46" t="s">
        <v>2513</v>
      </c>
      <c r="DG328" s="12" t="s">
        <v>2227</v>
      </c>
      <c r="DH328" s="3" t="s">
        <v>1758</v>
      </c>
      <c r="DI328" s="12"/>
      <c r="DJ328" s="203" t="s">
        <v>315</v>
      </c>
      <c r="DK328" s="46"/>
      <c r="DL328" s="46"/>
      <c r="DM328" s="46"/>
      <c r="DN328" s="12" t="s">
        <v>2227</v>
      </c>
      <c r="DO328" s="46" t="s">
        <v>2513</v>
      </c>
      <c r="DP328" s="46"/>
      <c r="DQ328" s="12" t="s">
        <v>2227</v>
      </c>
      <c r="DR328" s="17" t="s">
        <v>2185</v>
      </c>
      <c r="DS328" s="5"/>
      <c r="DT328" s="346"/>
      <c r="DV328" s="5">
        <f t="shared" si="15"/>
        <v>0</v>
      </c>
      <c r="DW328" s="5">
        <f t="shared" si="16"/>
        <v>3</v>
      </c>
      <c r="DX328" s="362"/>
    </row>
    <row r="329" spans="1:130" s="16" customFormat="1" ht="30" hidden="1" customHeight="1" x14ac:dyDescent="0.25">
      <c r="A329" s="12">
        <f>ROW()-23</f>
        <v>306</v>
      </c>
      <c r="B329" s="12">
        <f>COUNTIF($E$24:E329,E329)</f>
        <v>2</v>
      </c>
      <c r="C329" s="17" t="s">
        <v>217</v>
      </c>
      <c r="D329" s="12" t="str">
        <f>VLOOKUP(C329,'[1]XET CUOI NAM'!$D$9:$E$332,2,0)</f>
        <v>01018003</v>
      </c>
      <c r="E329" s="12" t="s">
        <v>419</v>
      </c>
      <c r="F329" s="12" t="s">
        <v>378</v>
      </c>
      <c r="G329" s="49"/>
      <c r="H329" s="46"/>
      <c r="I329" s="46"/>
      <c r="J329" s="3"/>
      <c r="K329" s="46"/>
      <c r="L329" s="46"/>
      <c r="M329" s="49"/>
      <c r="N329" s="46"/>
      <c r="O329" s="46"/>
      <c r="P329" s="3"/>
      <c r="Q329" s="46"/>
      <c r="R329" s="46"/>
      <c r="S329" s="49"/>
      <c r="T329" s="46">
        <v>0</v>
      </c>
      <c r="U329" s="46"/>
      <c r="V329" s="46">
        <v>0</v>
      </c>
      <c r="W329" s="3"/>
      <c r="X329" s="46">
        <v>0</v>
      </c>
      <c r="Y329" s="46"/>
      <c r="Z329" s="49"/>
      <c r="AA329" s="46">
        <v>0</v>
      </c>
      <c r="AB329" s="46"/>
      <c r="AC329" s="46">
        <v>0</v>
      </c>
      <c r="AD329" s="3"/>
      <c r="AE329" s="46">
        <v>0</v>
      </c>
      <c r="AF329" s="46"/>
      <c r="AG329" s="49"/>
      <c r="AH329" s="46">
        <v>0</v>
      </c>
      <c r="AI329" s="46"/>
      <c r="AJ329" s="46">
        <v>0</v>
      </c>
      <c r="AK329" s="3"/>
      <c r="AL329" s="46">
        <v>0</v>
      </c>
      <c r="AM329" s="46"/>
      <c r="AN329" s="49"/>
      <c r="AO329" s="46">
        <v>0</v>
      </c>
      <c r="AP329" s="46"/>
      <c r="AQ329" s="46">
        <v>0</v>
      </c>
      <c r="AR329" s="3"/>
      <c r="AS329" s="46">
        <v>0</v>
      </c>
      <c r="AT329" s="46"/>
      <c r="AU329" s="49"/>
      <c r="AV329" s="46">
        <v>0</v>
      </c>
      <c r="AW329" s="46"/>
      <c r="AX329" s="46">
        <v>0</v>
      </c>
      <c r="AY329" s="3"/>
      <c r="AZ329" s="46">
        <v>0</v>
      </c>
      <c r="BA329" s="46"/>
      <c r="BB329" s="41"/>
      <c r="BC329" s="46">
        <v>0</v>
      </c>
      <c r="BD329" s="46"/>
      <c r="BE329" s="3" t="s">
        <v>752</v>
      </c>
      <c r="BF329" s="3"/>
      <c r="BG329" s="46"/>
      <c r="BH329" s="3"/>
      <c r="BI329" s="28"/>
      <c r="BJ329" s="46">
        <v>0</v>
      </c>
      <c r="BK329" s="46"/>
      <c r="BL329" s="3">
        <v>0</v>
      </c>
      <c r="BM329" s="3"/>
      <c r="BN329" s="46"/>
      <c r="BO329" s="3"/>
      <c r="BP329" s="33"/>
      <c r="BQ329" s="46">
        <v>0</v>
      </c>
      <c r="BR329" s="46"/>
      <c r="BS329" s="3">
        <v>0</v>
      </c>
      <c r="BT329" s="3"/>
      <c r="BU329" s="46"/>
      <c r="BV329" s="46"/>
      <c r="BW329" s="46"/>
      <c r="BX329" s="2"/>
      <c r="BY329" s="46">
        <v>0</v>
      </c>
      <c r="BZ329" s="46">
        <v>0</v>
      </c>
      <c r="CA329" s="3" t="s">
        <v>1066</v>
      </c>
      <c r="CB329" s="46"/>
      <c r="CC329" s="46"/>
      <c r="CD329" s="46"/>
      <c r="CE329" s="46"/>
      <c r="CF329" s="2"/>
      <c r="CG329" s="46">
        <v>0</v>
      </c>
      <c r="CH329" s="46"/>
      <c r="CI329" s="3">
        <v>0</v>
      </c>
      <c r="CJ329" s="3"/>
      <c r="CK329" s="46"/>
      <c r="CL329" s="46"/>
      <c r="CM329" s="46"/>
      <c r="CN329" s="46"/>
      <c r="CO329" s="46" t="s">
        <v>371</v>
      </c>
      <c r="CP329" s="46"/>
      <c r="CQ329" s="46"/>
      <c r="CR329" s="3" t="s">
        <v>1376</v>
      </c>
      <c r="CS329" s="46"/>
      <c r="CT329" s="46">
        <v>0</v>
      </c>
      <c r="CU329" s="3"/>
      <c r="CV329" s="12" t="s">
        <v>431</v>
      </c>
      <c r="CW329" s="12">
        <v>0</v>
      </c>
      <c r="CX329" s="12"/>
      <c r="CY329" s="3" t="s">
        <v>1557</v>
      </c>
      <c r="CZ329" s="12">
        <v>0</v>
      </c>
      <c r="DA329" s="12">
        <v>0</v>
      </c>
      <c r="DB329" s="46"/>
      <c r="DC329" s="12">
        <v>0</v>
      </c>
      <c r="DD329" s="12">
        <v>0</v>
      </c>
      <c r="DE329" s="12" t="s">
        <v>431</v>
      </c>
      <c r="DF329" s="12"/>
      <c r="DG329" s="12"/>
      <c r="DH329" s="3"/>
      <c r="DI329" s="12"/>
      <c r="DJ329" s="12"/>
      <c r="DK329" s="46"/>
      <c r="DL329" s="46"/>
      <c r="DM329" s="46"/>
      <c r="DN329" s="12" t="s">
        <v>2227</v>
      </c>
      <c r="DO329" s="12">
        <v>0</v>
      </c>
      <c r="DP329" s="12"/>
      <c r="DQ329" s="12">
        <v>0</v>
      </c>
      <c r="DR329" s="5"/>
      <c r="DS329" s="5">
        <v>0</v>
      </c>
      <c r="DT329" s="194"/>
      <c r="DV329" s="5">
        <f t="shared" si="15"/>
        <v>0</v>
      </c>
      <c r="DW329" s="5">
        <f t="shared" si="16"/>
        <v>0</v>
      </c>
      <c r="DX329" s="364"/>
    </row>
    <row r="330" spans="1:130" s="16" customFormat="1" ht="30" hidden="1" customHeight="1" x14ac:dyDescent="0.25">
      <c r="A330" s="12">
        <f>ROW()-23</f>
        <v>307</v>
      </c>
      <c r="B330" s="12">
        <f>COUNTIF($E$24:E330,E330)</f>
        <v>3</v>
      </c>
      <c r="C330" s="17" t="s">
        <v>218</v>
      </c>
      <c r="D330" s="12" t="str">
        <f>VLOOKUP(C330,'[1]XET CUOI NAM'!$D$9:$E$332,2,0)</f>
        <v>01018002</v>
      </c>
      <c r="E330" s="12" t="s">
        <v>419</v>
      </c>
      <c r="F330" s="12" t="s">
        <v>378</v>
      </c>
      <c r="G330" s="49"/>
      <c r="H330" s="46"/>
      <c r="I330" s="46"/>
      <c r="J330" s="3"/>
      <c r="K330" s="46"/>
      <c r="L330" s="46"/>
      <c r="M330" s="49"/>
      <c r="N330" s="46"/>
      <c r="O330" s="46"/>
      <c r="P330" s="3"/>
      <c r="Q330" s="46"/>
      <c r="R330" s="46"/>
      <c r="S330" s="49"/>
      <c r="T330" s="46">
        <v>0</v>
      </c>
      <c r="U330" s="46"/>
      <c r="V330" s="46">
        <v>0</v>
      </c>
      <c r="W330" s="3"/>
      <c r="X330" s="46">
        <v>0</v>
      </c>
      <c r="Y330" s="46"/>
      <c r="Z330" s="49"/>
      <c r="AA330" s="46">
        <v>0</v>
      </c>
      <c r="AB330" s="46"/>
      <c r="AC330" s="46">
        <v>0</v>
      </c>
      <c r="AD330" s="3"/>
      <c r="AE330" s="46">
        <v>0</v>
      </c>
      <c r="AF330" s="46"/>
      <c r="AG330" s="49"/>
      <c r="AH330" s="46">
        <v>0</v>
      </c>
      <c r="AI330" s="46"/>
      <c r="AJ330" s="46">
        <v>0</v>
      </c>
      <c r="AK330" s="3"/>
      <c r="AL330" s="46">
        <v>0</v>
      </c>
      <c r="AM330" s="46"/>
      <c r="AN330" s="49"/>
      <c r="AO330" s="46">
        <v>0</v>
      </c>
      <c r="AP330" s="46"/>
      <c r="AQ330" s="46">
        <v>0</v>
      </c>
      <c r="AR330" s="3"/>
      <c r="AS330" s="46">
        <v>0</v>
      </c>
      <c r="AT330" s="46"/>
      <c r="AU330" s="49"/>
      <c r="AV330" s="46">
        <v>0</v>
      </c>
      <c r="AW330" s="46"/>
      <c r="AX330" s="46">
        <v>0</v>
      </c>
      <c r="AY330" s="3"/>
      <c r="AZ330" s="46">
        <v>0</v>
      </c>
      <c r="BA330" s="46"/>
      <c r="BB330" s="51"/>
      <c r="BC330" s="46">
        <v>0</v>
      </c>
      <c r="BD330" s="46"/>
      <c r="BE330" s="3" t="s">
        <v>753</v>
      </c>
      <c r="BF330" s="3"/>
      <c r="BG330" s="46"/>
      <c r="BH330" s="3"/>
      <c r="BI330" s="28"/>
      <c r="BJ330" s="46">
        <v>0</v>
      </c>
      <c r="BK330" s="46"/>
      <c r="BL330" s="3">
        <v>0</v>
      </c>
      <c r="BM330" s="3"/>
      <c r="BN330" s="46"/>
      <c r="BO330" s="3"/>
      <c r="BP330" s="33"/>
      <c r="BQ330" s="46">
        <v>0</v>
      </c>
      <c r="BR330" s="46"/>
      <c r="BS330" s="3">
        <v>0</v>
      </c>
      <c r="BT330" s="3"/>
      <c r="BU330" s="46"/>
      <c r="BV330" s="46"/>
      <c r="BW330" s="46"/>
      <c r="BX330" s="78"/>
      <c r="BY330" s="46">
        <v>0</v>
      </c>
      <c r="BZ330" s="46"/>
      <c r="CA330" s="3">
        <v>0</v>
      </c>
      <c r="CB330" s="46"/>
      <c r="CC330" s="46"/>
      <c r="CD330" s="46"/>
      <c r="CE330" s="46"/>
      <c r="CF330" s="78"/>
      <c r="CG330" s="46">
        <v>0</v>
      </c>
      <c r="CH330" s="46"/>
      <c r="CI330" s="3">
        <v>0</v>
      </c>
      <c r="CJ330" s="3"/>
      <c r="CK330" s="46"/>
      <c r="CL330" s="46"/>
      <c r="CM330" s="46"/>
      <c r="CN330" s="46"/>
      <c r="CO330" s="46" t="s">
        <v>371</v>
      </c>
      <c r="CP330" s="46"/>
      <c r="CQ330" s="46"/>
      <c r="CR330" s="3" t="s">
        <v>1377</v>
      </c>
      <c r="CS330" s="46"/>
      <c r="CT330" s="46">
        <v>0</v>
      </c>
      <c r="CU330" s="3"/>
      <c r="CV330" s="12" t="s">
        <v>371</v>
      </c>
      <c r="CW330" s="12">
        <v>0</v>
      </c>
      <c r="CX330" s="12" t="s">
        <v>315</v>
      </c>
      <c r="CY330" s="3" t="s">
        <v>1558</v>
      </c>
      <c r="CZ330" s="12">
        <v>0</v>
      </c>
      <c r="DA330" s="12">
        <v>0</v>
      </c>
      <c r="DB330" s="46"/>
      <c r="DC330" s="12">
        <v>0</v>
      </c>
      <c r="DD330" s="12">
        <v>0</v>
      </c>
      <c r="DE330" s="12" t="s">
        <v>371</v>
      </c>
      <c r="DF330" s="12"/>
      <c r="DG330" s="12" t="s">
        <v>2227</v>
      </c>
      <c r="DH330" s="3" t="s">
        <v>1759</v>
      </c>
      <c r="DI330" s="12"/>
      <c r="DJ330" s="203" t="s">
        <v>315</v>
      </c>
      <c r="DK330" s="46"/>
      <c r="DL330" s="46"/>
      <c r="DM330" s="46"/>
      <c r="DN330" s="12" t="s">
        <v>2227</v>
      </c>
      <c r="DO330" s="12">
        <v>0</v>
      </c>
      <c r="DP330" s="12"/>
      <c r="DQ330" s="12">
        <v>0</v>
      </c>
      <c r="DR330" s="5"/>
      <c r="DS330" s="5">
        <v>0</v>
      </c>
      <c r="DT330" s="194"/>
      <c r="DV330" s="5">
        <f t="shared" si="15"/>
        <v>0</v>
      </c>
      <c r="DW330" s="5">
        <f t="shared" si="16"/>
        <v>0</v>
      </c>
      <c r="DX330" s="364"/>
    </row>
    <row r="331" spans="1:130" s="16" customFormat="1" ht="35.25" customHeight="1" x14ac:dyDescent="0.25">
      <c r="A331" s="337">
        <f>IF(C331="","",SUBTOTAL(3,$D$24:D331))</f>
        <v>32</v>
      </c>
      <c r="B331" s="337">
        <f>COUNTIF($E$24:E331,E331)</f>
        <v>4</v>
      </c>
      <c r="C331" s="347" t="s">
        <v>219</v>
      </c>
      <c r="D331" s="12" t="str">
        <f>VLOOKUP(C331,'[1]XET CUOI NAM'!$D$9:$E$332,2,0)</f>
        <v>01018005</v>
      </c>
      <c r="E331" s="12" t="s">
        <v>419</v>
      </c>
      <c r="F331" s="12" t="s">
        <v>378</v>
      </c>
      <c r="G331" s="49"/>
      <c r="H331" s="46"/>
      <c r="I331" s="46"/>
      <c r="J331" s="3"/>
      <c r="K331" s="46"/>
      <c r="L331" s="46"/>
      <c r="M331" s="49"/>
      <c r="N331" s="46" t="s">
        <v>2513</v>
      </c>
      <c r="O331" s="46"/>
      <c r="P331" s="3"/>
      <c r="Q331" s="46"/>
      <c r="R331" s="46"/>
      <c r="S331" s="49"/>
      <c r="T331" s="46" t="s">
        <v>2513</v>
      </c>
      <c r="U331" s="46"/>
      <c r="V331" s="46" t="s">
        <v>2501</v>
      </c>
      <c r="W331" s="3"/>
      <c r="X331" s="307" t="s">
        <v>2514</v>
      </c>
      <c r="Y331" s="46"/>
      <c r="Z331" s="49"/>
      <c r="AA331" s="46">
        <v>0</v>
      </c>
      <c r="AB331" s="46"/>
      <c r="AC331" s="46">
        <v>0</v>
      </c>
      <c r="AD331" s="3"/>
      <c r="AE331" s="46">
        <v>0</v>
      </c>
      <c r="AF331" s="46"/>
      <c r="AG331" s="49"/>
      <c r="AH331" s="46" t="s">
        <v>2513</v>
      </c>
      <c r="AI331" s="46"/>
      <c r="AJ331" s="46" t="s">
        <v>2502</v>
      </c>
      <c r="AK331" s="3"/>
      <c r="AL331" s="46">
        <v>0</v>
      </c>
      <c r="AM331" s="46"/>
      <c r="AN331" s="49"/>
      <c r="AO331" s="46" t="s">
        <v>2513</v>
      </c>
      <c r="AP331" s="46"/>
      <c r="AQ331" s="46" t="s">
        <v>2503</v>
      </c>
      <c r="AR331" s="3"/>
      <c r="AS331" s="46" t="s">
        <v>2514</v>
      </c>
      <c r="AT331" s="46"/>
      <c r="AU331" s="49"/>
      <c r="AV331" s="46">
        <v>0</v>
      </c>
      <c r="AW331" s="46"/>
      <c r="AX331" s="46">
        <v>0</v>
      </c>
      <c r="AY331" s="3"/>
      <c r="AZ331" s="46">
        <v>0</v>
      </c>
      <c r="BA331" s="46"/>
      <c r="BB331" s="51"/>
      <c r="BC331" s="46">
        <v>0</v>
      </c>
      <c r="BD331" s="46"/>
      <c r="BE331" s="3" t="s">
        <v>754</v>
      </c>
      <c r="BF331" s="3"/>
      <c r="BG331" s="46"/>
      <c r="BH331" s="3"/>
      <c r="BI331" s="28"/>
      <c r="BJ331" s="46">
        <v>0</v>
      </c>
      <c r="BK331" s="46"/>
      <c r="BL331" s="3">
        <v>0</v>
      </c>
      <c r="BM331" s="3"/>
      <c r="BN331" s="46"/>
      <c r="BO331" s="3"/>
      <c r="BP331" s="33"/>
      <c r="BQ331" s="46">
        <v>0</v>
      </c>
      <c r="BR331" s="46"/>
      <c r="BS331" s="3">
        <v>0</v>
      </c>
      <c r="BT331" s="3"/>
      <c r="BU331" s="46"/>
      <c r="BV331" s="46"/>
      <c r="BW331" s="46"/>
      <c r="BX331" s="3"/>
      <c r="BY331" s="46">
        <v>0</v>
      </c>
      <c r="BZ331" s="46"/>
      <c r="CA331" s="3">
        <v>0</v>
      </c>
      <c r="CB331" s="46"/>
      <c r="CC331" s="46"/>
      <c r="CD331" s="46"/>
      <c r="CE331" s="46"/>
      <c r="CF331" s="3"/>
      <c r="CG331" s="46">
        <v>0</v>
      </c>
      <c r="CH331" s="46"/>
      <c r="CI331" s="3">
        <v>0</v>
      </c>
      <c r="CJ331" s="3"/>
      <c r="CK331" s="46"/>
      <c r="CL331" s="46"/>
      <c r="CM331" s="46"/>
      <c r="CN331" s="46"/>
      <c r="CO331" s="46" t="s">
        <v>371</v>
      </c>
      <c r="CP331" s="46"/>
      <c r="CQ331" s="46" t="s">
        <v>315</v>
      </c>
      <c r="CR331" s="3" t="s">
        <v>1378</v>
      </c>
      <c r="CS331" s="46"/>
      <c r="CT331" s="46">
        <v>0</v>
      </c>
      <c r="CU331" s="3"/>
      <c r="CV331" s="12" t="s">
        <v>371</v>
      </c>
      <c r="CW331" s="12">
        <v>0</v>
      </c>
      <c r="CX331" s="12" t="s">
        <v>315</v>
      </c>
      <c r="CY331" s="3" t="s">
        <v>1559</v>
      </c>
      <c r="CZ331" s="12">
        <v>0</v>
      </c>
      <c r="DA331" s="12" t="s">
        <v>346</v>
      </c>
      <c r="DB331" s="46"/>
      <c r="DC331" s="12"/>
      <c r="DD331" s="12"/>
      <c r="DE331" s="12" t="s">
        <v>371</v>
      </c>
      <c r="DF331" s="12"/>
      <c r="DG331" s="12" t="s">
        <v>2227</v>
      </c>
      <c r="DH331" s="3" t="s">
        <v>1760</v>
      </c>
      <c r="DI331" s="12"/>
      <c r="DJ331" s="203"/>
      <c r="DK331" s="46"/>
      <c r="DL331" s="46"/>
      <c r="DM331" s="46"/>
      <c r="DN331" s="12" t="s">
        <v>2226</v>
      </c>
      <c r="DO331" s="46" t="s">
        <v>2513</v>
      </c>
      <c r="DP331" s="46"/>
      <c r="DQ331" s="12"/>
      <c r="DR331" s="17" t="s">
        <v>2186</v>
      </c>
      <c r="DS331" s="5">
        <v>0</v>
      </c>
      <c r="DT331" s="5"/>
      <c r="DV331" s="5">
        <f t="shared" si="15"/>
        <v>2</v>
      </c>
      <c r="DW331" s="5">
        <f t="shared" si="16"/>
        <v>5</v>
      </c>
      <c r="DX331" s="362" t="s">
        <v>315</v>
      </c>
      <c r="DZ331" s="377" t="s">
        <v>2533</v>
      </c>
    </row>
    <row r="332" spans="1:130" s="133" customFormat="1" ht="30" hidden="1" customHeight="1" x14ac:dyDescent="0.25">
      <c r="A332" s="12">
        <f>IF(C332="","",SUBTOTAL(3,$D$24:D332))</f>
        <v>32</v>
      </c>
      <c r="B332" s="12">
        <f>COUNTIF($E$24:E332,E332)</f>
        <v>5</v>
      </c>
      <c r="C332" s="17" t="s">
        <v>220</v>
      </c>
      <c r="D332" s="12" t="str">
        <f>VLOOKUP(C332,'[1]XET CUOI NAM'!$D$9:$E$332,2,0)</f>
        <v>01018008</v>
      </c>
      <c r="E332" s="12" t="s">
        <v>419</v>
      </c>
      <c r="F332" s="12" t="s">
        <v>380</v>
      </c>
      <c r="G332" s="49"/>
      <c r="H332" s="46"/>
      <c r="I332" s="46"/>
      <c r="J332" s="3"/>
      <c r="K332" s="46"/>
      <c r="L332" s="46"/>
      <c r="M332" s="49"/>
      <c r="N332" s="46"/>
      <c r="O332" s="46"/>
      <c r="P332" s="3"/>
      <c r="Q332" s="46"/>
      <c r="R332" s="46"/>
      <c r="S332" s="49"/>
      <c r="T332" s="46">
        <v>0</v>
      </c>
      <c r="U332" s="46"/>
      <c r="V332" s="46">
        <v>0</v>
      </c>
      <c r="W332" s="3"/>
      <c r="X332" s="46">
        <v>0</v>
      </c>
      <c r="Y332" s="46"/>
      <c r="Z332" s="49"/>
      <c r="AA332" s="46">
        <v>0</v>
      </c>
      <c r="AB332" s="46"/>
      <c r="AC332" s="46">
        <v>0</v>
      </c>
      <c r="AD332" s="3"/>
      <c r="AE332" s="46">
        <v>0</v>
      </c>
      <c r="AF332" s="46"/>
      <c r="AG332" s="49"/>
      <c r="AH332" s="46">
        <v>0</v>
      </c>
      <c r="AI332" s="46"/>
      <c r="AJ332" s="46">
        <v>0</v>
      </c>
      <c r="AK332" s="3"/>
      <c r="AL332" s="46">
        <v>0</v>
      </c>
      <c r="AM332" s="46"/>
      <c r="AN332" s="49"/>
      <c r="AO332" s="46">
        <v>0</v>
      </c>
      <c r="AP332" s="46"/>
      <c r="AQ332" s="46">
        <v>0</v>
      </c>
      <c r="AR332" s="3"/>
      <c r="AS332" s="46">
        <v>0</v>
      </c>
      <c r="AT332" s="46"/>
      <c r="AU332" s="49"/>
      <c r="AV332" s="46">
        <v>0</v>
      </c>
      <c r="AW332" s="46"/>
      <c r="AX332" s="46">
        <v>0</v>
      </c>
      <c r="AY332" s="3"/>
      <c r="AZ332" s="46">
        <v>0</v>
      </c>
      <c r="BA332" s="46"/>
      <c r="BB332" s="41"/>
      <c r="BC332" s="46">
        <v>0</v>
      </c>
      <c r="BD332" s="46"/>
      <c r="BE332" s="3" t="s">
        <v>755</v>
      </c>
      <c r="BF332" s="3"/>
      <c r="BG332" s="46"/>
      <c r="BH332" s="3"/>
      <c r="BI332" s="28"/>
      <c r="BJ332" s="46">
        <v>0</v>
      </c>
      <c r="BK332" s="46"/>
      <c r="BL332" s="3">
        <v>0</v>
      </c>
      <c r="BM332" s="3"/>
      <c r="BN332" s="46"/>
      <c r="BO332" s="3"/>
      <c r="BP332" s="33"/>
      <c r="BQ332" s="46">
        <v>0</v>
      </c>
      <c r="BR332" s="46"/>
      <c r="BS332" s="3">
        <v>0</v>
      </c>
      <c r="BT332" s="3"/>
      <c r="BU332" s="46"/>
      <c r="BV332" s="46"/>
      <c r="BW332" s="46"/>
      <c r="BX332" s="77"/>
      <c r="BY332" s="46">
        <v>0</v>
      </c>
      <c r="BZ332" s="46"/>
      <c r="CA332" s="3">
        <v>0</v>
      </c>
      <c r="CB332" s="46"/>
      <c r="CC332" s="46"/>
      <c r="CD332" s="46"/>
      <c r="CE332" s="46"/>
      <c r="CF332" s="77"/>
      <c r="CG332" s="46">
        <v>0</v>
      </c>
      <c r="CH332" s="46" t="s">
        <v>315</v>
      </c>
      <c r="CI332" s="3" t="s">
        <v>1216</v>
      </c>
      <c r="CJ332" s="3"/>
      <c r="CK332" s="46"/>
      <c r="CL332" s="46"/>
      <c r="CM332" s="46"/>
      <c r="CN332" s="46"/>
      <c r="CO332" s="46" t="s">
        <v>371</v>
      </c>
      <c r="CP332" s="46"/>
      <c r="CQ332" s="46" t="s">
        <v>315</v>
      </c>
      <c r="CR332" s="3" t="s">
        <v>1379</v>
      </c>
      <c r="CS332" s="46"/>
      <c r="CT332" s="46" t="s">
        <v>315</v>
      </c>
      <c r="CU332" s="3"/>
      <c r="CV332" s="12" t="s">
        <v>371</v>
      </c>
      <c r="CW332" s="12">
        <v>0</v>
      </c>
      <c r="CX332" s="12"/>
      <c r="CY332" s="3" t="s">
        <v>1560</v>
      </c>
      <c r="CZ332" s="12">
        <v>0</v>
      </c>
      <c r="DA332" s="12">
        <v>0</v>
      </c>
      <c r="DB332" s="46"/>
      <c r="DC332" s="12">
        <v>0</v>
      </c>
      <c r="DD332" s="12">
        <v>0</v>
      </c>
      <c r="DE332" s="12" t="s">
        <v>371</v>
      </c>
      <c r="DF332" s="12"/>
      <c r="DG332" s="12"/>
      <c r="DH332" s="3" t="s">
        <v>1761</v>
      </c>
      <c r="DI332" s="12"/>
      <c r="DJ332" s="12"/>
      <c r="DK332" s="46"/>
      <c r="DL332" s="46"/>
      <c r="DM332" s="46"/>
      <c r="DN332" s="12" t="s">
        <v>2227</v>
      </c>
      <c r="DO332" s="12">
        <v>0</v>
      </c>
      <c r="DP332" s="12"/>
      <c r="DQ332" s="12"/>
      <c r="DR332" s="17" t="s">
        <v>2187</v>
      </c>
      <c r="DS332" s="5">
        <v>0</v>
      </c>
      <c r="DT332" s="346"/>
      <c r="DV332" s="5">
        <f t="shared" si="15"/>
        <v>0</v>
      </c>
      <c r="DW332" s="5">
        <f t="shared" si="16"/>
        <v>0</v>
      </c>
      <c r="DX332" s="362"/>
    </row>
    <row r="333" spans="1:130" s="16" customFormat="1" ht="30" hidden="1" customHeight="1" x14ac:dyDescent="0.25">
      <c r="A333" s="12">
        <f>IF(C333="","",SUBTOTAL(3,$D$24:D333))</f>
        <v>32</v>
      </c>
      <c r="B333" s="12">
        <f>COUNTIF($E$24:E333,E333)</f>
        <v>6</v>
      </c>
      <c r="C333" s="17" t="s">
        <v>221</v>
      </c>
      <c r="D333" s="12" t="str">
        <f>VLOOKUP(C333,'[1]XET CUOI NAM'!$D$9:$E$332,2,0)</f>
        <v>01018007</v>
      </c>
      <c r="E333" s="12" t="s">
        <v>419</v>
      </c>
      <c r="F333" s="12" t="s">
        <v>380</v>
      </c>
      <c r="G333" s="49"/>
      <c r="H333" s="46"/>
      <c r="I333" s="46"/>
      <c r="J333" s="3"/>
      <c r="K333" s="46"/>
      <c r="L333" s="46"/>
      <c r="M333" s="49"/>
      <c r="N333" s="46"/>
      <c r="O333" s="46"/>
      <c r="P333" s="3"/>
      <c r="Q333" s="46"/>
      <c r="R333" s="46"/>
      <c r="S333" s="49"/>
      <c r="T333" s="46">
        <v>0</v>
      </c>
      <c r="U333" s="46"/>
      <c r="V333" s="46">
        <v>0</v>
      </c>
      <c r="W333" s="3"/>
      <c r="X333" s="46">
        <v>0</v>
      </c>
      <c r="Y333" s="46"/>
      <c r="Z333" s="49"/>
      <c r="AA333" s="46">
        <v>0</v>
      </c>
      <c r="AB333" s="46"/>
      <c r="AC333" s="46">
        <v>0</v>
      </c>
      <c r="AD333" s="3"/>
      <c r="AE333" s="46">
        <v>0</v>
      </c>
      <c r="AF333" s="46"/>
      <c r="AG333" s="49"/>
      <c r="AH333" s="46">
        <v>0</v>
      </c>
      <c r="AI333" s="46"/>
      <c r="AJ333" s="46">
        <v>0</v>
      </c>
      <c r="AK333" s="3"/>
      <c r="AL333" s="46">
        <v>0</v>
      </c>
      <c r="AM333" s="46"/>
      <c r="AN333" s="49"/>
      <c r="AO333" s="46">
        <v>0</v>
      </c>
      <c r="AP333" s="46"/>
      <c r="AQ333" s="46">
        <v>0</v>
      </c>
      <c r="AR333" s="3"/>
      <c r="AS333" s="46">
        <v>0</v>
      </c>
      <c r="AT333" s="46"/>
      <c r="AU333" s="49"/>
      <c r="AV333" s="46">
        <v>0</v>
      </c>
      <c r="AW333" s="46"/>
      <c r="AX333" s="46">
        <v>0</v>
      </c>
      <c r="AY333" s="3"/>
      <c r="AZ333" s="46">
        <v>0</v>
      </c>
      <c r="BA333" s="46"/>
      <c r="BB333" s="41"/>
      <c r="BC333" s="46">
        <v>0</v>
      </c>
      <c r="BD333" s="46"/>
      <c r="BE333" s="3" t="s">
        <v>756</v>
      </c>
      <c r="BF333" s="3"/>
      <c r="BG333" s="46"/>
      <c r="BH333" s="3"/>
      <c r="BI333" s="28"/>
      <c r="BJ333" s="46">
        <v>0</v>
      </c>
      <c r="BK333" s="46"/>
      <c r="BL333" s="3">
        <v>0</v>
      </c>
      <c r="BM333" s="3"/>
      <c r="BN333" s="46"/>
      <c r="BO333" s="3"/>
      <c r="BP333" s="33"/>
      <c r="BQ333" s="46">
        <v>0</v>
      </c>
      <c r="BR333" s="46"/>
      <c r="BS333" s="3">
        <v>0</v>
      </c>
      <c r="BT333" s="3"/>
      <c r="BU333" s="46"/>
      <c r="BV333" s="46"/>
      <c r="BW333" s="46"/>
      <c r="BX333" s="2"/>
      <c r="BY333" s="46">
        <v>0</v>
      </c>
      <c r="BZ333" s="46"/>
      <c r="CA333" s="3">
        <v>0</v>
      </c>
      <c r="CB333" s="46"/>
      <c r="CC333" s="46"/>
      <c r="CD333" s="46"/>
      <c r="CE333" s="46"/>
      <c r="CF333" s="2"/>
      <c r="CG333" s="46">
        <v>0</v>
      </c>
      <c r="CH333" s="46">
        <v>0</v>
      </c>
      <c r="CI333" s="3" t="s">
        <v>1217</v>
      </c>
      <c r="CJ333" s="3"/>
      <c r="CK333" s="46"/>
      <c r="CL333" s="46"/>
      <c r="CM333" s="46"/>
      <c r="CN333" s="46"/>
      <c r="CO333" s="46" t="s">
        <v>371</v>
      </c>
      <c r="CP333" s="46"/>
      <c r="CQ333" s="46" t="s">
        <v>315</v>
      </c>
      <c r="CR333" s="3" t="s">
        <v>1380</v>
      </c>
      <c r="CS333" s="46"/>
      <c r="CT333" s="46">
        <v>0</v>
      </c>
      <c r="CU333" s="3"/>
      <c r="CV333" s="12" t="s">
        <v>431</v>
      </c>
      <c r="CW333" s="12">
        <v>0</v>
      </c>
      <c r="CX333" s="12" t="s">
        <v>315</v>
      </c>
      <c r="CY333" s="3" t="s">
        <v>1561</v>
      </c>
      <c r="CZ333" s="12">
        <v>0</v>
      </c>
      <c r="DA333" s="12">
        <v>0</v>
      </c>
      <c r="DB333" s="46"/>
      <c r="DC333" s="12">
        <v>0</v>
      </c>
      <c r="DD333" s="12">
        <v>0</v>
      </c>
      <c r="DE333" s="12" t="s">
        <v>371</v>
      </c>
      <c r="DF333" s="12"/>
      <c r="DG333" s="12" t="s">
        <v>2227</v>
      </c>
      <c r="DH333" s="3" t="s">
        <v>1762</v>
      </c>
      <c r="DI333" s="12"/>
      <c r="DJ333" s="12"/>
      <c r="DK333" s="46"/>
      <c r="DL333" s="46"/>
      <c r="DM333" s="46"/>
      <c r="DN333" s="12" t="s">
        <v>2227</v>
      </c>
      <c r="DO333" s="12">
        <v>0</v>
      </c>
      <c r="DP333" s="12"/>
      <c r="DQ333" s="12"/>
      <c r="DR333" s="17" t="s">
        <v>2188</v>
      </c>
      <c r="DS333" s="5">
        <v>0</v>
      </c>
      <c r="DT333" s="5"/>
      <c r="DV333" s="5">
        <f t="shared" si="15"/>
        <v>0</v>
      </c>
      <c r="DW333" s="5">
        <f t="shared" si="16"/>
        <v>0</v>
      </c>
      <c r="DX333" s="364"/>
    </row>
    <row r="334" spans="1:130" s="16" customFormat="1" ht="30" hidden="1" customHeight="1" x14ac:dyDescent="0.25">
      <c r="A334" s="12">
        <f>IF(C334="","",SUBTOTAL(3,$D$24:D334))</f>
        <v>32</v>
      </c>
      <c r="B334" s="12">
        <f>COUNTIF($E$24:E334,E334)</f>
        <v>7</v>
      </c>
      <c r="C334" s="17" t="s">
        <v>222</v>
      </c>
      <c r="D334" s="12" t="str">
        <f>VLOOKUP(C334,'[1]XET CUOI NAM'!$D$9:$E$332,2,0)</f>
        <v>01018009</v>
      </c>
      <c r="E334" s="12" t="s">
        <v>419</v>
      </c>
      <c r="F334" s="12" t="s">
        <v>380</v>
      </c>
      <c r="G334" s="49"/>
      <c r="H334" s="46"/>
      <c r="I334" s="46"/>
      <c r="J334" s="3"/>
      <c r="K334" s="46"/>
      <c r="L334" s="46"/>
      <c r="M334" s="49"/>
      <c r="N334" s="46"/>
      <c r="O334" s="46"/>
      <c r="P334" s="3"/>
      <c r="Q334" s="46"/>
      <c r="R334" s="46"/>
      <c r="S334" s="49"/>
      <c r="T334" s="46"/>
      <c r="U334" s="46"/>
      <c r="V334" s="46"/>
      <c r="W334" s="3"/>
      <c r="X334" s="46"/>
      <c r="Y334" s="46"/>
      <c r="Z334" s="49"/>
      <c r="AA334" s="46"/>
      <c r="AB334" s="46"/>
      <c r="AC334" s="46"/>
      <c r="AD334" s="3"/>
      <c r="AE334" s="46"/>
      <c r="AF334" s="46"/>
      <c r="AG334" s="49"/>
      <c r="AH334" s="46"/>
      <c r="AI334" s="46"/>
      <c r="AJ334" s="46"/>
      <c r="AK334" s="3"/>
      <c r="AL334" s="46"/>
      <c r="AM334" s="46"/>
      <c r="AN334" s="49"/>
      <c r="AO334" s="46"/>
      <c r="AP334" s="46"/>
      <c r="AQ334" s="46"/>
      <c r="AR334" s="3"/>
      <c r="AS334" s="46"/>
      <c r="AT334" s="46"/>
      <c r="AU334" s="49"/>
      <c r="AV334" s="46"/>
      <c r="AW334" s="46"/>
      <c r="AX334" s="46"/>
      <c r="AY334" s="3"/>
      <c r="AZ334" s="46"/>
      <c r="BA334" s="46"/>
      <c r="BB334" s="51"/>
      <c r="BC334" s="46"/>
      <c r="BD334" s="46"/>
      <c r="BE334" s="3"/>
      <c r="BF334" s="3"/>
      <c r="BG334" s="46"/>
      <c r="BH334" s="3"/>
      <c r="BI334" s="28"/>
      <c r="BJ334" s="46"/>
      <c r="BK334" s="46"/>
      <c r="BL334" s="3"/>
      <c r="BM334" s="3"/>
      <c r="BN334" s="46"/>
      <c r="BO334" s="3"/>
      <c r="BP334" s="33"/>
      <c r="BQ334" s="46"/>
      <c r="BR334" s="46"/>
      <c r="BS334" s="3"/>
      <c r="BT334" s="3"/>
      <c r="BU334" s="46"/>
      <c r="BV334" s="46"/>
      <c r="BW334" s="46"/>
      <c r="BX334" s="78"/>
      <c r="BY334" s="46"/>
      <c r="BZ334" s="46"/>
      <c r="CA334" s="3"/>
      <c r="CB334" s="46"/>
      <c r="CC334" s="46"/>
      <c r="CD334" s="46"/>
      <c r="CE334" s="46"/>
      <c r="CF334" s="78"/>
      <c r="CG334" s="46"/>
      <c r="CH334" s="46"/>
      <c r="CI334" s="3"/>
      <c r="CJ334" s="3"/>
      <c r="CK334" s="46"/>
      <c r="CL334" s="46"/>
      <c r="CM334" s="46"/>
      <c r="CN334" s="46"/>
      <c r="CO334" s="46"/>
      <c r="CP334" s="46"/>
      <c r="CQ334" s="46"/>
      <c r="CR334" s="3"/>
      <c r="CS334" s="46"/>
      <c r="CT334" s="46">
        <v>0</v>
      </c>
      <c r="CU334" s="3"/>
      <c r="CV334" s="12" t="s">
        <v>431</v>
      </c>
      <c r="CW334" s="12">
        <v>0</v>
      </c>
      <c r="CX334" s="12" t="s">
        <v>315</v>
      </c>
      <c r="CY334" s="3" t="s">
        <v>1562</v>
      </c>
      <c r="CZ334" s="12">
        <v>0</v>
      </c>
      <c r="DA334" s="12">
        <v>0</v>
      </c>
      <c r="DB334" s="46"/>
      <c r="DC334" s="12">
        <v>0</v>
      </c>
      <c r="DD334" s="12">
        <v>0</v>
      </c>
      <c r="DE334" s="12" t="s">
        <v>431</v>
      </c>
      <c r="DF334" s="12"/>
      <c r="DG334" s="12" t="s">
        <v>2227</v>
      </c>
      <c r="DH334" s="3" t="s">
        <v>1763</v>
      </c>
      <c r="DI334" s="12"/>
      <c r="DJ334" s="12"/>
      <c r="DK334" s="46"/>
      <c r="DL334" s="46"/>
      <c r="DM334" s="46"/>
      <c r="DN334" s="12" t="s">
        <v>2227</v>
      </c>
      <c r="DO334" s="46" t="s">
        <v>2513</v>
      </c>
      <c r="DP334" s="46"/>
      <c r="DQ334" s="12" t="s">
        <v>2227</v>
      </c>
      <c r="DR334" s="17" t="s">
        <v>2189</v>
      </c>
      <c r="DS334" s="5">
        <v>0</v>
      </c>
      <c r="DT334" s="194"/>
      <c r="DV334" s="5">
        <f t="shared" si="15"/>
        <v>0</v>
      </c>
      <c r="DW334" s="5">
        <f t="shared" si="16"/>
        <v>1</v>
      </c>
      <c r="DX334" s="364"/>
    </row>
    <row r="335" spans="1:130" s="16" customFormat="1" ht="30" hidden="1" customHeight="1" x14ac:dyDescent="0.25">
      <c r="A335" s="12">
        <f>IF(C335="","",SUBTOTAL(3,$D$24:D335))</f>
        <v>32</v>
      </c>
      <c r="B335" s="12">
        <f>COUNTIF($E$24:E335,E335)</f>
        <v>1</v>
      </c>
      <c r="C335" s="316" t="s">
        <v>154</v>
      </c>
      <c r="D335" s="12" t="str">
        <f>VLOOKUP(C335,'[1]XET CUOI NAM'!$D$9:$E$332,2,0)</f>
        <v>01004005</v>
      </c>
      <c r="E335" s="12" t="s">
        <v>420</v>
      </c>
      <c r="F335" s="12" t="s">
        <v>378</v>
      </c>
      <c r="G335" s="49"/>
      <c r="H335" s="46"/>
      <c r="I335" s="46"/>
      <c r="J335" s="3"/>
      <c r="K335" s="46"/>
      <c r="L335" s="46"/>
      <c r="M335" s="49"/>
      <c r="N335" s="46"/>
      <c r="O335" s="46"/>
      <c r="P335" s="3"/>
      <c r="Q335" s="46"/>
      <c r="R335" s="46"/>
      <c r="S335" s="49"/>
      <c r="T335" s="46">
        <v>0</v>
      </c>
      <c r="U335" s="46"/>
      <c r="V335" s="46">
        <v>0</v>
      </c>
      <c r="W335" s="3"/>
      <c r="X335" s="46">
        <v>0</v>
      </c>
      <c r="Y335" s="46"/>
      <c r="Z335" s="49"/>
      <c r="AA335" s="46">
        <v>0</v>
      </c>
      <c r="AB335" s="46"/>
      <c r="AC335" s="46">
        <v>0</v>
      </c>
      <c r="AD335" s="3"/>
      <c r="AE335" s="46">
        <v>0</v>
      </c>
      <c r="AF335" s="46"/>
      <c r="AG335" s="49"/>
      <c r="AH335" s="46">
        <v>0</v>
      </c>
      <c r="AI335" s="46"/>
      <c r="AJ335" s="46">
        <v>0</v>
      </c>
      <c r="AK335" s="3"/>
      <c r="AL335" s="46">
        <v>0</v>
      </c>
      <c r="AM335" s="46"/>
      <c r="AN335" s="49"/>
      <c r="AO335" s="46">
        <v>0</v>
      </c>
      <c r="AP335" s="46"/>
      <c r="AQ335" s="46">
        <v>0</v>
      </c>
      <c r="AR335" s="3"/>
      <c r="AS335" s="46">
        <v>0</v>
      </c>
      <c r="AT335" s="46"/>
      <c r="AU335" s="49"/>
      <c r="AV335" s="46">
        <v>0</v>
      </c>
      <c r="AW335" s="46"/>
      <c r="AX335" s="46">
        <v>0</v>
      </c>
      <c r="AY335" s="3"/>
      <c r="AZ335" s="46">
        <v>0</v>
      </c>
      <c r="BA335" s="46"/>
      <c r="BB335" s="51"/>
      <c r="BC335" s="46">
        <v>0</v>
      </c>
      <c r="BD335" s="46"/>
      <c r="BE335" s="3" t="s">
        <v>757</v>
      </c>
      <c r="BF335" s="3"/>
      <c r="BG335" s="46"/>
      <c r="BH335" s="3"/>
      <c r="BI335" s="56"/>
      <c r="BJ335" s="46">
        <v>0</v>
      </c>
      <c r="BK335" s="46"/>
      <c r="BL335" s="3" t="s">
        <v>856</v>
      </c>
      <c r="BM335" s="3"/>
      <c r="BN335" s="46"/>
      <c r="BO335" s="3"/>
      <c r="BP335" s="33"/>
      <c r="BQ335" s="46">
        <v>0</v>
      </c>
      <c r="BR335" s="46"/>
      <c r="BS335" s="3">
        <v>0</v>
      </c>
      <c r="BT335" s="3"/>
      <c r="BU335" s="46"/>
      <c r="BV335" s="46"/>
      <c r="BW335" s="46"/>
      <c r="BX335" s="55"/>
      <c r="BY335" s="46" t="s">
        <v>2513</v>
      </c>
      <c r="BZ335" s="46" t="s">
        <v>315</v>
      </c>
      <c r="CA335" s="3" t="s">
        <v>1067</v>
      </c>
      <c r="CB335" s="46"/>
      <c r="CC335" s="46"/>
      <c r="CD335" s="46"/>
      <c r="CE335" s="46"/>
      <c r="CF335" s="55"/>
      <c r="CG335" s="46" t="s">
        <v>2513</v>
      </c>
      <c r="CH335" s="46" t="s">
        <v>315</v>
      </c>
      <c r="CI335" s="3" t="s">
        <v>1218</v>
      </c>
      <c r="CJ335" s="3"/>
      <c r="CK335" s="46" t="s">
        <v>315</v>
      </c>
      <c r="CL335" s="46"/>
      <c r="CM335" s="46"/>
      <c r="CN335" s="46"/>
      <c r="CO335" s="46" t="s">
        <v>371</v>
      </c>
      <c r="CP335" s="46" t="s">
        <v>2513</v>
      </c>
      <c r="CQ335" s="46" t="s">
        <v>315</v>
      </c>
      <c r="CR335" s="96" t="s">
        <v>1381</v>
      </c>
      <c r="CS335" s="46"/>
      <c r="CT335" s="46">
        <v>0</v>
      </c>
      <c r="CU335" s="3"/>
      <c r="CV335" s="12" t="s">
        <v>371</v>
      </c>
      <c r="CW335" s="46" t="s">
        <v>2513</v>
      </c>
      <c r="CX335" s="12" t="s">
        <v>315</v>
      </c>
      <c r="CY335" s="3" t="s">
        <v>1563</v>
      </c>
      <c r="CZ335" s="12"/>
      <c r="DA335" s="12" t="s">
        <v>346</v>
      </c>
      <c r="DB335" s="46"/>
      <c r="DC335" s="12"/>
      <c r="DD335" s="12"/>
      <c r="DE335" s="12" t="s">
        <v>371</v>
      </c>
      <c r="DF335" s="46" t="s">
        <v>2513</v>
      </c>
      <c r="DG335" s="12" t="s">
        <v>2227</v>
      </c>
      <c r="DH335" s="3" t="s">
        <v>1764</v>
      </c>
      <c r="DI335" s="12"/>
      <c r="DJ335" s="203"/>
      <c r="DK335" s="46"/>
      <c r="DL335" s="46"/>
      <c r="DM335" s="46"/>
      <c r="DN335" s="12" t="s">
        <v>2226</v>
      </c>
      <c r="DO335" s="46" t="s">
        <v>2513</v>
      </c>
      <c r="DP335" s="46"/>
      <c r="DQ335" s="12" t="s">
        <v>2227</v>
      </c>
      <c r="DR335" s="17" t="s">
        <v>2190</v>
      </c>
      <c r="DS335" s="5"/>
      <c r="DT335" s="5"/>
      <c r="DV335" s="5">
        <f t="shared" si="15"/>
        <v>0</v>
      </c>
      <c r="DW335" s="5">
        <f t="shared" si="16"/>
        <v>6</v>
      </c>
      <c r="DX335" s="364"/>
    </row>
    <row r="336" spans="1:130" s="133" customFormat="1" ht="30" hidden="1" customHeight="1" x14ac:dyDescent="0.25">
      <c r="A336" s="12">
        <f>IF(C336="","",SUBTOTAL(3,$D$24:D336))</f>
        <v>32</v>
      </c>
      <c r="B336" s="12">
        <f>COUNTIF($E$24:E336,E336)</f>
        <v>2</v>
      </c>
      <c r="C336" s="320" t="s">
        <v>43</v>
      </c>
      <c r="D336" s="12" t="str">
        <f>VLOOKUP(C336,'[1]XET CUOI NAM'!$D$9:$E$332,2,0)</f>
        <v>01002021</v>
      </c>
      <c r="E336" s="12" t="s">
        <v>420</v>
      </c>
      <c r="F336" s="12" t="s">
        <v>378</v>
      </c>
      <c r="G336" s="49"/>
      <c r="H336" s="46"/>
      <c r="I336" s="46"/>
      <c r="J336" s="3"/>
      <c r="K336" s="46"/>
      <c r="L336" s="46"/>
      <c r="M336" s="49"/>
      <c r="N336" s="46"/>
      <c r="O336" s="46"/>
      <c r="P336" s="3"/>
      <c r="Q336" s="46"/>
      <c r="R336" s="46"/>
      <c r="S336" s="49"/>
      <c r="T336" s="46">
        <v>0</v>
      </c>
      <c r="U336" s="46"/>
      <c r="V336" s="46">
        <v>0</v>
      </c>
      <c r="W336" s="3"/>
      <c r="X336" s="46">
        <v>0</v>
      </c>
      <c r="Y336" s="46"/>
      <c r="Z336" s="49"/>
      <c r="AA336" s="46">
        <v>0</v>
      </c>
      <c r="AB336" s="46"/>
      <c r="AC336" s="46">
        <v>0</v>
      </c>
      <c r="AD336" s="3"/>
      <c r="AE336" s="46">
        <v>0</v>
      </c>
      <c r="AF336" s="46"/>
      <c r="AG336" s="49"/>
      <c r="AH336" s="46">
        <v>0</v>
      </c>
      <c r="AI336" s="46"/>
      <c r="AJ336" s="46">
        <v>0</v>
      </c>
      <c r="AK336" s="3"/>
      <c r="AL336" s="46">
        <v>0</v>
      </c>
      <c r="AM336" s="46"/>
      <c r="AN336" s="49"/>
      <c r="AO336" s="46">
        <v>0</v>
      </c>
      <c r="AP336" s="46"/>
      <c r="AQ336" s="46">
        <v>0</v>
      </c>
      <c r="AR336" s="3"/>
      <c r="AS336" s="46">
        <v>0</v>
      </c>
      <c r="AT336" s="46"/>
      <c r="AU336" s="49"/>
      <c r="AV336" s="46">
        <v>0</v>
      </c>
      <c r="AW336" s="46"/>
      <c r="AX336" s="46">
        <v>0</v>
      </c>
      <c r="AY336" s="3"/>
      <c r="AZ336" s="46">
        <v>0</v>
      </c>
      <c r="BA336" s="46"/>
      <c r="BB336" s="41"/>
      <c r="BC336" s="46">
        <v>0</v>
      </c>
      <c r="BD336" s="46"/>
      <c r="BE336" s="3" t="s">
        <v>614</v>
      </c>
      <c r="BF336" s="3"/>
      <c r="BG336" s="46"/>
      <c r="BH336" s="3"/>
      <c r="BI336" s="62"/>
      <c r="BJ336" s="46">
        <v>0</v>
      </c>
      <c r="BK336" s="46"/>
      <c r="BL336" s="3" t="s">
        <v>795</v>
      </c>
      <c r="BM336" s="3"/>
      <c r="BN336" s="46"/>
      <c r="BO336" s="3"/>
      <c r="BP336" s="33"/>
      <c r="BQ336" s="46" t="s">
        <v>2513</v>
      </c>
      <c r="BR336" s="46" t="s">
        <v>315</v>
      </c>
      <c r="BS336" s="3" t="s">
        <v>891</v>
      </c>
      <c r="BT336" s="3"/>
      <c r="BU336" s="46"/>
      <c r="BV336" s="46"/>
      <c r="BW336" s="46"/>
      <c r="BX336" s="55"/>
      <c r="BY336" s="46" t="s">
        <v>2513</v>
      </c>
      <c r="BZ336" s="46" t="s">
        <v>315</v>
      </c>
      <c r="CA336" s="3" t="s">
        <v>988</v>
      </c>
      <c r="CB336" s="46"/>
      <c r="CC336" s="46"/>
      <c r="CD336" s="46"/>
      <c r="CE336" s="46"/>
      <c r="CF336" s="55"/>
      <c r="CG336" s="46" t="s">
        <v>2513</v>
      </c>
      <c r="CH336" s="46" t="s">
        <v>315</v>
      </c>
      <c r="CI336" s="3" t="s">
        <v>1128</v>
      </c>
      <c r="CJ336" s="3"/>
      <c r="CK336" s="46" t="s">
        <v>315</v>
      </c>
      <c r="CL336" s="46"/>
      <c r="CM336" s="46"/>
      <c r="CN336" s="46"/>
      <c r="CO336" s="46" t="s">
        <v>2304</v>
      </c>
      <c r="CP336" s="46" t="s">
        <v>2513</v>
      </c>
      <c r="CQ336" s="46" t="s">
        <v>315</v>
      </c>
      <c r="CR336" s="3" t="s">
        <v>1285</v>
      </c>
      <c r="CS336" s="46"/>
      <c r="CT336" s="46">
        <v>0</v>
      </c>
      <c r="CU336" s="3"/>
      <c r="CV336" s="12" t="s">
        <v>371</v>
      </c>
      <c r="CW336" s="46" t="s">
        <v>2513</v>
      </c>
      <c r="CX336" s="12" t="s">
        <v>315</v>
      </c>
      <c r="CY336" s="3" t="s">
        <v>1452</v>
      </c>
      <c r="CZ336" s="12"/>
      <c r="DA336" s="12" t="s">
        <v>346</v>
      </c>
      <c r="DB336" s="46"/>
      <c r="DC336" s="12"/>
      <c r="DD336" s="12"/>
      <c r="DE336" s="12" t="s">
        <v>371</v>
      </c>
      <c r="DF336" s="46" t="s">
        <v>2513</v>
      </c>
      <c r="DG336" s="12" t="s">
        <v>2226</v>
      </c>
      <c r="DH336" s="3" t="s">
        <v>1645</v>
      </c>
      <c r="DI336" s="12"/>
      <c r="DJ336" s="203"/>
      <c r="DK336" s="46"/>
      <c r="DL336" s="46"/>
      <c r="DM336" s="46"/>
      <c r="DN336" s="12" t="s">
        <v>2227</v>
      </c>
      <c r="DO336" s="46" t="s">
        <v>2513</v>
      </c>
      <c r="DP336" s="46" t="s">
        <v>315</v>
      </c>
      <c r="DQ336" s="12" t="s">
        <v>2558</v>
      </c>
      <c r="DR336" s="17" t="s">
        <v>2191</v>
      </c>
      <c r="DS336" s="5"/>
      <c r="DT336" s="313" t="s">
        <v>315</v>
      </c>
      <c r="DV336" s="5">
        <f t="shared" si="15"/>
        <v>0</v>
      </c>
      <c r="DW336" s="5">
        <f t="shared" si="16"/>
        <v>7</v>
      </c>
      <c r="DX336" s="362"/>
    </row>
    <row r="337" spans="1:130" s="16" customFormat="1" ht="30" hidden="1" customHeight="1" x14ac:dyDescent="0.25">
      <c r="A337" s="12">
        <f>ROW()-23</f>
        <v>314</v>
      </c>
      <c r="B337" s="12">
        <f>COUNTIF($E$24:E337,E337)</f>
        <v>3</v>
      </c>
      <c r="C337" s="17" t="s">
        <v>224</v>
      </c>
      <c r="D337" s="12" t="str">
        <f>VLOOKUP(C337,'[1]XET CUOI NAM'!$D$9:$E$332,2,0)</f>
        <v>01019002</v>
      </c>
      <c r="E337" s="12" t="s">
        <v>420</v>
      </c>
      <c r="F337" s="12" t="s">
        <v>378</v>
      </c>
      <c r="G337" s="49"/>
      <c r="H337" s="46"/>
      <c r="I337" s="46"/>
      <c r="J337" s="3"/>
      <c r="K337" s="46"/>
      <c r="L337" s="46"/>
      <c r="M337" s="49"/>
      <c r="N337" s="46"/>
      <c r="O337" s="46"/>
      <c r="P337" s="3"/>
      <c r="Q337" s="46"/>
      <c r="R337" s="46"/>
      <c r="S337" s="49"/>
      <c r="T337" s="46">
        <v>0</v>
      </c>
      <c r="U337" s="46"/>
      <c r="V337" s="46">
        <v>0</v>
      </c>
      <c r="W337" s="3"/>
      <c r="X337" s="46">
        <v>0</v>
      </c>
      <c r="Y337" s="46"/>
      <c r="Z337" s="49"/>
      <c r="AA337" s="46">
        <v>0</v>
      </c>
      <c r="AB337" s="46"/>
      <c r="AC337" s="46">
        <v>0</v>
      </c>
      <c r="AD337" s="3"/>
      <c r="AE337" s="46">
        <v>0</v>
      </c>
      <c r="AF337" s="46"/>
      <c r="AG337" s="49"/>
      <c r="AH337" s="46">
        <v>0</v>
      </c>
      <c r="AI337" s="46"/>
      <c r="AJ337" s="46">
        <v>0</v>
      </c>
      <c r="AK337" s="3"/>
      <c r="AL337" s="46">
        <v>0</v>
      </c>
      <c r="AM337" s="46"/>
      <c r="AN337" s="49"/>
      <c r="AO337" s="46">
        <v>0</v>
      </c>
      <c r="AP337" s="46"/>
      <c r="AQ337" s="46">
        <v>0</v>
      </c>
      <c r="AR337" s="3"/>
      <c r="AS337" s="46">
        <v>0</v>
      </c>
      <c r="AT337" s="46"/>
      <c r="AU337" s="49"/>
      <c r="AV337" s="46">
        <v>0</v>
      </c>
      <c r="AW337" s="46"/>
      <c r="AX337" s="46">
        <v>0</v>
      </c>
      <c r="AY337" s="3"/>
      <c r="AZ337" s="46">
        <v>0</v>
      </c>
      <c r="BA337" s="46"/>
      <c r="BB337" s="41"/>
      <c r="BC337" s="46">
        <v>0</v>
      </c>
      <c r="BD337" s="46"/>
      <c r="BE337" s="3"/>
      <c r="BF337" s="3"/>
      <c r="BG337" s="46"/>
      <c r="BH337" s="3"/>
      <c r="BI337" s="28"/>
      <c r="BJ337" s="46">
        <v>0</v>
      </c>
      <c r="BK337" s="46"/>
      <c r="BL337" s="3">
        <v>0</v>
      </c>
      <c r="BM337" s="3"/>
      <c r="BN337" s="46"/>
      <c r="BO337" s="3"/>
      <c r="BP337" s="33"/>
      <c r="BQ337" s="46">
        <v>0</v>
      </c>
      <c r="BR337" s="46"/>
      <c r="BS337" s="3">
        <v>0</v>
      </c>
      <c r="BT337" s="3"/>
      <c r="BU337" s="46"/>
      <c r="BV337" s="46"/>
      <c r="BW337" s="46"/>
      <c r="BX337" s="2"/>
      <c r="BY337" s="46">
        <v>0</v>
      </c>
      <c r="BZ337" s="46"/>
      <c r="CA337" s="3">
        <v>0</v>
      </c>
      <c r="CB337" s="46"/>
      <c r="CC337" s="46"/>
      <c r="CD337" s="46"/>
      <c r="CE337" s="46" t="s">
        <v>315</v>
      </c>
      <c r="CF337" s="2"/>
      <c r="CG337" s="46">
        <v>0</v>
      </c>
      <c r="CH337" s="46"/>
      <c r="CI337" s="3">
        <v>0</v>
      </c>
      <c r="CJ337" s="3"/>
      <c r="CK337" s="46"/>
      <c r="CL337" s="46"/>
      <c r="CM337" s="46"/>
      <c r="CN337" s="46"/>
      <c r="CO337" s="46" t="s">
        <v>371</v>
      </c>
      <c r="CP337" s="46"/>
      <c r="CQ337" s="46"/>
      <c r="CR337" s="3">
        <v>0</v>
      </c>
      <c r="CS337" s="46"/>
      <c r="CT337" s="46">
        <v>0</v>
      </c>
      <c r="CU337" s="3"/>
      <c r="CV337" s="12" t="s">
        <v>431</v>
      </c>
      <c r="CW337" s="12">
        <v>0</v>
      </c>
      <c r="CX337" s="12"/>
      <c r="CY337" s="3" t="s">
        <v>1564</v>
      </c>
      <c r="CZ337" s="12">
        <v>0</v>
      </c>
      <c r="DA337" s="12">
        <v>0</v>
      </c>
      <c r="DB337" s="46"/>
      <c r="DC337" s="12">
        <v>0</v>
      </c>
      <c r="DD337" s="12">
        <v>0</v>
      </c>
      <c r="DE337" s="12" t="s">
        <v>431</v>
      </c>
      <c r="DF337" s="12"/>
      <c r="DG337" s="12" t="s">
        <v>2227</v>
      </c>
      <c r="DH337" s="3" t="s">
        <v>1765</v>
      </c>
      <c r="DI337" s="12"/>
      <c r="DJ337" s="12"/>
      <c r="DK337" s="46"/>
      <c r="DL337" s="46"/>
      <c r="DM337" s="46"/>
      <c r="DN337" s="12" t="s">
        <v>2227</v>
      </c>
      <c r="DO337" s="12">
        <v>0</v>
      </c>
      <c r="DP337" s="12"/>
      <c r="DQ337" s="12">
        <v>0</v>
      </c>
      <c r="DR337" s="5"/>
      <c r="DS337" s="5">
        <v>0</v>
      </c>
      <c r="DT337" s="194"/>
      <c r="DV337" s="5">
        <f t="shared" si="15"/>
        <v>0</v>
      </c>
      <c r="DW337" s="5">
        <f t="shared" si="16"/>
        <v>0</v>
      </c>
      <c r="DX337" s="364"/>
    </row>
    <row r="338" spans="1:130" s="133" customFormat="1" ht="30" hidden="1" customHeight="1" x14ac:dyDescent="0.25">
      <c r="A338" s="12">
        <f>IF(C338="","",SUBTOTAL(3,$D$24:D338))</f>
        <v>32</v>
      </c>
      <c r="B338" s="12">
        <f>COUNTIF($E$24:E338,E338)</f>
        <v>4</v>
      </c>
      <c r="C338" s="320" t="s">
        <v>45</v>
      </c>
      <c r="D338" s="12" t="str">
        <f>VLOOKUP(C338,'[1]XET CUOI NAM'!$D$9:$E$332,2,0)</f>
        <v>01015026</v>
      </c>
      <c r="E338" s="12" t="s">
        <v>420</v>
      </c>
      <c r="F338" s="12" t="s">
        <v>378</v>
      </c>
      <c r="G338" s="49"/>
      <c r="H338" s="46"/>
      <c r="I338" s="46"/>
      <c r="J338" s="3"/>
      <c r="K338" s="46"/>
      <c r="L338" s="46"/>
      <c r="M338" s="49"/>
      <c r="N338" s="46"/>
      <c r="O338" s="46"/>
      <c r="P338" s="3"/>
      <c r="Q338" s="46"/>
      <c r="R338" s="46"/>
      <c r="S338" s="49"/>
      <c r="T338" s="46">
        <v>0</v>
      </c>
      <c r="U338" s="46"/>
      <c r="V338" s="46">
        <v>0</v>
      </c>
      <c r="W338" s="3"/>
      <c r="X338" s="46">
        <v>0</v>
      </c>
      <c r="Y338" s="46"/>
      <c r="Z338" s="49"/>
      <c r="AA338" s="46">
        <v>0</v>
      </c>
      <c r="AB338" s="46"/>
      <c r="AC338" s="46">
        <v>0</v>
      </c>
      <c r="AD338" s="3"/>
      <c r="AE338" s="46">
        <v>0</v>
      </c>
      <c r="AF338" s="46"/>
      <c r="AG338" s="49"/>
      <c r="AH338" s="46">
        <v>0</v>
      </c>
      <c r="AI338" s="46"/>
      <c r="AJ338" s="46">
        <v>0</v>
      </c>
      <c r="AK338" s="3"/>
      <c r="AL338" s="46">
        <v>0</v>
      </c>
      <c r="AM338" s="46"/>
      <c r="AN338" s="49"/>
      <c r="AO338" s="46" t="s">
        <v>2513</v>
      </c>
      <c r="AP338" s="46"/>
      <c r="AQ338" s="46" t="s">
        <v>2504</v>
      </c>
      <c r="AR338" s="3"/>
      <c r="AS338" s="46">
        <v>0</v>
      </c>
      <c r="AT338" s="46"/>
      <c r="AU338" s="49"/>
      <c r="AV338" s="46">
        <v>0</v>
      </c>
      <c r="AW338" s="46"/>
      <c r="AX338" s="46">
        <v>0</v>
      </c>
      <c r="AY338" s="3"/>
      <c r="AZ338" s="46">
        <v>0</v>
      </c>
      <c r="BA338" s="46"/>
      <c r="BB338" s="41"/>
      <c r="BC338" s="46">
        <v>0</v>
      </c>
      <c r="BD338" s="46"/>
      <c r="BE338" s="3" t="s">
        <v>616</v>
      </c>
      <c r="BF338" s="3"/>
      <c r="BG338" s="46"/>
      <c r="BH338" s="3"/>
      <c r="BI338" s="62"/>
      <c r="BJ338" s="46">
        <v>0</v>
      </c>
      <c r="BK338" s="46"/>
      <c r="BL338" s="3">
        <v>0</v>
      </c>
      <c r="BM338" s="3"/>
      <c r="BN338" s="46"/>
      <c r="BO338" s="3"/>
      <c r="BP338" s="33"/>
      <c r="BQ338" s="46">
        <v>0</v>
      </c>
      <c r="BR338" s="46"/>
      <c r="BS338" s="3" t="s">
        <v>893</v>
      </c>
      <c r="BT338" s="3"/>
      <c r="BU338" s="46"/>
      <c r="BV338" s="46"/>
      <c r="BW338" s="46"/>
      <c r="BX338" s="23"/>
      <c r="BY338" s="46">
        <v>0</v>
      </c>
      <c r="BZ338" s="46"/>
      <c r="CA338" s="3">
        <v>0</v>
      </c>
      <c r="CB338" s="46"/>
      <c r="CC338" s="46"/>
      <c r="CD338" s="46"/>
      <c r="CE338" s="46"/>
      <c r="CF338" s="23"/>
      <c r="CG338" s="46">
        <v>0</v>
      </c>
      <c r="CH338" s="46"/>
      <c r="CI338" s="3">
        <v>0</v>
      </c>
      <c r="CJ338" s="3"/>
      <c r="CK338" s="46"/>
      <c r="CL338" s="46"/>
      <c r="CM338" s="46"/>
      <c r="CN338" s="46"/>
      <c r="CO338" s="46" t="s">
        <v>371</v>
      </c>
      <c r="CP338" s="46"/>
      <c r="CQ338" s="46"/>
      <c r="CR338" s="3" t="s">
        <v>1287</v>
      </c>
      <c r="CS338" s="46"/>
      <c r="CT338" s="46">
        <v>0</v>
      </c>
      <c r="CU338" s="3"/>
      <c r="CV338" s="12" t="s">
        <v>431</v>
      </c>
      <c r="CW338" s="12">
        <v>0</v>
      </c>
      <c r="CX338" s="12"/>
      <c r="CY338" s="3" t="s">
        <v>1454</v>
      </c>
      <c r="CZ338" s="12">
        <v>0</v>
      </c>
      <c r="DA338" s="12">
        <v>0</v>
      </c>
      <c r="DB338" s="46"/>
      <c r="DC338" s="12">
        <v>0</v>
      </c>
      <c r="DD338" s="12">
        <v>0</v>
      </c>
      <c r="DE338" s="12" t="s">
        <v>371</v>
      </c>
      <c r="DF338" s="12"/>
      <c r="DG338" s="12"/>
      <c r="DH338" s="3" t="s">
        <v>1647</v>
      </c>
      <c r="DI338" s="12"/>
      <c r="DJ338" s="12"/>
      <c r="DK338" s="46"/>
      <c r="DL338" s="46"/>
      <c r="DM338" s="46"/>
      <c r="DN338" s="12" t="s">
        <v>2226</v>
      </c>
      <c r="DO338" s="46" t="s">
        <v>2513</v>
      </c>
      <c r="DP338" s="46"/>
      <c r="DQ338" s="12"/>
      <c r="DR338" s="17" t="s">
        <v>2192</v>
      </c>
      <c r="DS338" s="5">
        <v>0</v>
      </c>
      <c r="DT338" s="346"/>
      <c r="DV338" s="5">
        <f t="shared" si="15"/>
        <v>0</v>
      </c>
      <c r="DW338" s="5">
        <f t="shared" si="16"/>
        <v>2</v>
      </c>
      <c r="DX338" s="362"/>
    </row>
    <row r="339" spans="1:130" s="133" customFormat="1" ht="30" hidden="1" customHeight="1" x14ac:dyDescent="0.25">
      <c r="A339" s="12">
        <f>IF(C339="","",SUBTOTAL(3,$D$24:D339))</f>
        <v>32</v>
      </c>
      <c r="B339" s="12">
        <f>COUNTIF($E$24:E339,E339)</f>
        <v>5</v>
      </c>
      <c r="C339" s="137" t="s">
        <v>46</v>
      </c>
      <c r="D339" s="12" t="str">
        <f>VLOOKUP(C339,'[1]XET CUOI NAM'!$D$9:$E$332,2,0)</f>
        <v>01015028</v>
      </c>
      <c r="E339" s="12" t="s">
        <v>420</v>
      </c>
      <c r="F339" s="12" t="s">
        <v>378</v>
      </c>
      <c r="G339" s="49"/>
      <c r="H339" s="46"/>
      <c r="I339" s="46"/>
      <c r="J339" s="3"/>
      <c r="K339" s="46"/>
      <c r="L339" s="46"/>
      <c r="M339" s="49"/>
      <c r="N339" s="46"/>
      <c r="O339" s="46"/>
      <c r="P339" s="3"/>
      <c r="Q339" s="46"/>
      <c r="R339" s="46"/>
      <c r="S339" s="49"/>
      <c r="T339" s="46">
        <v>0</v>
      </c>
      <c r="U339" s="46"/>
      <c r="V339" s="46">
        <v>0</v>
      </c>
      <c r="W339" s="3"/>
      <c r="X339" s="46">
        <v>0</v>
      </c>
      <c r="Y339" s="46"/>
      <c r="Z339" s="49"/>
      <c r="AA339" s="46">
        <v>0</v>
      </c>
      <c r="AB339" s="46"/>
      <c r="AC339" s="46">
        <v>0</v>
      </c>
      <c r="AD339" s="3"/>
      <c r="AE339" s="46">
        <v>0</v>
      </c>
      <c r="AF339" s="46"/>
      <c r="AG339" s="49"/>
      <c r="AH339" s="46">
        <v>0</v>
      </c>
      <c r="AI339" s="46"/>
      <c r="AJ339" s="46">
        <v>0</v>
      </c>
      <c r="AK339" s="3"/>
      <c r="AL339" s="46">
        <v>0</v>
      </c>
      <c r="AM339" s="46"/>
      <c r="AN339" s="49"/>
      <c r="AO339" s="46" t="s">
        <v>2513</v>
      </c>
      <c r="AP339" s="46"/>
      <c r="AQ339" s="46" t="s">
        <v>2505</v>
      </c>
      <c r="AR339" s="3"/>
      <c r="AS339" s="46">
        <v>0</v>
      </c>
      <c r="AT339" s="46"/>
      <c r="AU339" s="49"/>
      <c r="AV339" s="46">
        <v>0</v>
      </c>
      <c r="AW339" s="46"/>
      <c r="AX339" s="46">
        <v>0</v>
      </c>
      <c r="AY339" s="3"/>
      <c r="AZ339" s="46">
        <v>0</v>
      </c>
      <c r="BA339" s="46"/>
      <c r="BB339" s="41"/>
      <c r="BC339" s="46" t="s">
        <v>2513</v>
      </c>
      <c r="BD339" s="46" t="s">
        <v>346</v>
      </c>
      <c r="BE339" s="3" t="s">
        <v>617</v>
      </c>
      <c r="BF339" s="3"/>
      <c r="BG339" s="46"/>
      <c r="BH339" s="3"/>
      <c r="BI339" s="62"/>
      <c r="BJ339" s="46">
        <v>0</v>
      </c>
      <c r="BK339" s="46"/>
      <c r="BL339" s="3" t="s">
        <v>796</v>
      </c>
      <c r="BM339" s="3"/>
      <c r="BN339" s="46"/>
      <c r="BO339" s="3"/>
      <c r="BP339" s="33"/>
      <c r="BQ339" s="46">
        <v>0</v>
      </c>
      <c r="BR339" s="46"/>
      <c r="BS339" s="3" t="s">
        <v>894</v>
      </c>
      <c r="BT339" s="3"/>
      <c r="BU339" s="46"/>
      <c r="BV339" s="46"/>
      <c r="BW339" s="46"/>
      <c r="BX339" s="23"/>
      <c r="BY339" s="46">
        <v>0</v>
      </c>
      <c r="BZ339" s="46"/>
      <c r="CA339" s="3">
        <v>0</v>
      </c>
      <c r="CB339" s="46"/>
      <c r="CC339" s="46"/>
      <c r="CD339" s="46"/>
      <c r="CE339" s="46"/>
      <c r="CF339" s="23"/>
      <c r="CG339" s="46">
        <v>0</v>
      </c>
      <c r="CH339" s="46"/>
      <c r="CI339" s="3">
        <v>0</v>
      </c>
      <c r="CJ339" s="3"/>
      <c r="CK339" s="46"/>
      <c r="CL339" s="46"/>
      <c r="CM339" s="46"/>
      <c r="CN339" s="46"/>
      <c r="CO339" s="46" t="s">
        <v>2304</v>
      </c>
      <c r="CP339" s="46"/>
      <c r="CQ339" s="46"/>
      <c r="CR339" s="3" t="s">
        <v>1288</v>
      </c>
      <c r="CS339" s="46"/>
      <c r="CT339" s="46">
        <v>0</v>
      </c>
      <c r="CU339" s="3"/>
      <c r="CV339" s="12" t="s">
        <v>371</v>
      </c>
      <c r="CW339" s="12">
        <v>0</v>
      </c>
      <c r="CX339" s="12"/>
      <c r="CY339" s="3" t="s">
        <v>1455</v>
      </c>
      <c r="CZ339" s="12">
        <v>0</v>
      </c>
      <c r="DA339" s="12">
        <v>0</v>
      </c>
      <c r="DB339" s="46"/>
      <c r="DC339" s="12">
        <v>0</v>
      </c>
      <c r="DD339" s="12">
        <v>0</v>
      </c>
      <c r="DE339" s="12" t="s">
        <v>371</v>
      </c>
      <c r="DF339" s="12"/>
      <c r="DG339" s="12"/>
      <c r="DH339" s="3" t="s">
        <v>1648</v>
      </c>
      <c r="DI339" s="12"/>
      <c r="DJ339" s="12"/>
      <c r="DK339" s="46"/>
      <c r="DL339" s="46"/>
      <c r="DM339" s="46"/>
      <c r="DN339" s="12" t="s">
        <v>2227</v>
      </c>
      <c r="DO339" s="12">
        <v>0</v>
      </c>
      <c r="DP339" s="12"/>
      <c r="DQ339" s="12"/>
      <c r="DR339" s="17" t="s">
        <v>2193</v>
      </c>
      <c r="DS339" s="5">
        <v>0</v>
      </c>
      <c r="DT339" s="346"/>
      <c r="DV339" s="5">
        <f t="shared" si="15"/>
        <v>0</v>
      </c>
      <c r="DW339" s="5">
        <f t="shared" si="16"/>
        <v>2</v>
      </c>
      <c r="DX339" s="362"/>
    </row>
    <row r="340" spans="1:130" s="133" customFormat="1" ht="30" hidden="1" customHeight="1" x14ac:dyDescent="0.25">
      <c r="A340" s="12">
        <f>IF(C340="","",SUBTOTAL(3,$D$24:D340))</f>
        <v>32</v>
      </c>
      <c r="B340" s="12">
        <f>COUNTIF($E$24:E340,E340)</f>
        <v>6</v>
      </c>
      <c r="C340" s="137" t="s">
        <v>51</v>
      </c>
      <c r="D340" s="12" t="str">
        <f>VLOOKUP(C340,'[1]XET CUOI NAM'!$D$9:$E$332,2,0)</f>
        <v>01008034</v>
      </c>
      <c r="E340" s="12" t="s">
        <v>420</v>
      </c>
      <c r="F340" s="12" t="s">
        <v>378</v>
      </c>
      <c r="G340" s="49"/>
      <c r="H340" s="46"/>
      <c r="I340" s="46"/>
      <c r="J340" s="3"/>
      <c r="K340" s="46"/>
      <c r="L340" s="46"/>
      <c r="M340" s="49"/>
      <c r="N340" s="46"/>
      <c r="O340" s="46"/>
      <c r="P340" s="3"/>
      <c r="Q340" s="46"/>
      <c r="R340" s="46"/>
      <c r="S340" s="49"/>
      <c r="T340" s="46">
        <v>0</v>
      </c>
      <c r="U340" s="46"/>
      <c r="V340" s="46">
        <v>0</v>
      </c>
      <c r="W340" s="3"/>
      <c r="X340" s="46">
        <v>0</v>
      </c>
      <c r="Y340" s="46"/>
      <c r="Z340" s="49"/>
      <c r="AA340" s="46">
        <v>0</v>
      </c>
      <c r="AB340" s="46"/>
      <c r="AC340" s="46">
        <v>0</v>
      </c>
      <c r="AD340" s="3"/>
      <c r="AE340" s="46">
        <v>0</v>
      </c>
      <c r="AF340" s="46"/>
      <c r="AG340" s="49"/>
      <c r="AH340" s="46">
        <v>0</v>
      </c>
      <c r="AI340" s="46"/>
      <c r="AJ340" s="46">
        <v>0</v>
      </c>
      <c r="AK340" s="3"/>
      <c r="AL340" s="46">
        <v>0</v>
      </c>
      <c r="AM340" s="46"/>
      <c r="AN340" s="49"/>
      <c r="AO340" s="46">
        <v>0</v>
      </c>
      <c r="AP340" s="46"/>
      <c r="AQ340" s="46">
        <v>0</v>
      </c>
      <c r="AR340" s="3"/>
      <c r="AS340" s="46">
        <v>0</v>
      </c>
      <c r="AT340" s="46"/>
      <c r="AU340" s="49"/>
      <c r="AV340" s="46">
        <v>0</v>
      </c>
      <c r="AW340" s="46"/>
      <c r="AX340" s="46">
        <v>0</v>
      </c>
      <c r="AY340" s="3"/>
      <c r="AZ340" s="46">
        <v>0</v>
      </c>
      <c r="BA340" s="46"/>
      <c r="BB340" s="41"/>
      <c r="BC340" s="46">
        <v>0</v>
      </c>
      <c r="BD340" s="46"/>
      <c r="BE340" s="3">
        <v>0</v>
      </c>
      <c r="BF340" s="3"/>
      <c r="BG340" s="46"/>
      <c r="BH340" s="3"/>
      <c r="BI340" s="62"/>
      <c r="BJ340" s="46">
        <v>0</v>
      </c>
      <c r="BK340" s="46"/>
      <c r="BL340" s="3">
        <v>0</v>
      </c>
      <c r="BM340" s="3"/>
      <c r="BN340" s="46"/>
      <c r="BO340" s="3"/>
      <c r="BP340" s="33"/>
      <c r="BQ340" s="46">
        <v>0</v>
      </c>
      <c r="BR340" s="46"/>
      <c r="BS340" s="3">
        <v>0</v>
      </c>
      <c r="BT340" s="3"/>
      <c r="BU340" s="46"/>
      <c r="BV340" s="46"/>
      <c r="BW340" s="46"/>
      <c r="BX340" s="23"/>
      <c r="BY340" s="46" t="s">
        <v>2513</v>
      </c>
      <c r="BZ340" s="46" t="s">
        <v>315</v>
      </c>
      <c r="CA340" s="3" t="s">
        <v>991</v>
      </c>
      <c r="CB340" s="46"/>
      <c r="CC340" s="46"/>
      <c r="CD340" s="46"/>
      <c r="CE340" s="46"/>
      <c r="CF340" s="23"/>
      <c r="CG340" s="46">
        <v>0</v>
      </c>
      <c r="CH340" s="46">
        <v>0</v>
      </c>
      <c r="CI340" s="3" t="s">
        <v>1131</v>
      </c>
      <c r="CJ340" s="3"/>
      <c r="CK340" s="46"/>
      <c r="CL340" s="46"/>
      <c r="CM340" s="46"/>
      <c r="CN340" s="46"/>
      <c r="CO340" s="46" t="s">
        <v>2304</v>
      </c>
      <c r="CP340" s="46"/>
      <c r="CQ340" s="46"/>
      <c r="CR340" s="3" t="s">
        <v>1290</v>
      </c>
      <c r="CS340" s="46"/>
      <c r="CT340" s="46">
        <v>0</v>
      </c>
      <c r="CU340" s="3"/>
      <c r="CV340" s="12" t="s">
        <v>371</v>
      </c>
      <c r="CW340" s="12">
        <v>0</v>
      </c>
      <c r="CX340" s="12" t="s">
        <v>315</v>
      </c>
      <c r="CY340" s="3" t="s">
        <v>1457</v>
      </c>
      <c r="CZ340" s="12">
        <v>0</v>
      </c>
      <c r="DA340" s="12">
        <v>0</v>
      </c>
      <c r="DB340" s="46"/>
      <c r="DC340" s="12">
        <v>0</v>
      </c>
      <c r="DD340" s="12">
        <v>0</v>
      </c>
      <c r="DE340" s="12" t="s">
        <v>371</v>
      </c>
      <c r="DF340" s="46" t="s">
        <v>2513</v>
      </c>
      <c r="DG340" s="12" t="s">
        <v>2227</v>
      </c>
      <c r="DH340" s="3" t="s">
        <v>1650</v>
      </c>
      <c r="DI340" s="12"/>
      <c r="DJ340" s="203" t="s">
        <v>315</v>
      </c>
      <c r="DK340" s="46"/>
      <c r="DL340" s="46"/>
      <c r="DM340" s="46"/>
      <c r="DN340" s="12" t="s">
        <v>2227</v>
      </c>
      <c r="DO340" s="12">
        <v>0</v>
      </c>
      <c r="DP340" s="12"/>
      <c r="DQ340" s="12"/>
      <c r="DR340" s="17" t="s">
        <v>2194</v>
      </c>
      <c r="DS340" s="5">
        <v>0</v>
      </c>
      <c r="DT340" s="346"/>
      <c r="DV340" s="5">
        <f t="shared" si="15"/>
        <v>0</v>
      </c>
      <c r="DW340" s="5">
        <f t="shared" si="16"/>
        <v>2</v>
      </c>
      <c r="DX340" s="362"/>
    </row>
    <row r="341" spans="1:130" s="16" customFormat="1" ht="30" hidden="1" customHeight="1" x14ac:dyDescent="0.25">
      <c r="A341" s="12">
        <f>IF(C341="","",SUBTOTAL(3,$D$24:D341))</f>
        <v>32</v>
      </c>
      <c r="B341" s="12">
        <f>COUNTIF($E$24:E341,E341)</f>
        <v>7</v>
      </c>
      <c r="C341" s="43" t="s">
        <v>317</v>
      </c>
      <c r="D341" s="12" t="str">
        <f>VLOOKUP(C341,'[1]XET CUOI NAM'!$D$9:$E$332,2,0)</f>
        <v>01017008</v>
      </c>
      <c r="E341" s="12" t="s">
        <v>420</v>
      </c>
      <c r="F341" s="12" t="s">
        <v>380</v>
      </c>
      <c r="G341" s="49"/>
      <c r="H341" s="46"/>
      <c r="I341" s="46"/>
      <c r="J341" s="3"/>
      <c r="K341" s="46"/>
      <c r="L341" s="46"/>
      <c r="M341" s="49"/>
      <c r="N341" s="46"/>
      <c r="O341" s="46"/>
      <c r="P341" s="3"/>
      <c r="Q341" s="46"/>
      <c r="R341" s="46"/>
      <c r="S341" s="49"/>
      <c r="T341" s="46">
        <v>0</v>
      </c>
      <c r="U341" s="46"/>
      <c r="V341" s="46">
        <v>0</v>
      </c>
      <c r="W341" s="3"/>
      <c r="X341" s="46">
        <v>0</v>
      </c>
      <c r="Y341" s="46"/>
      <c r="Z341" s="49"/>
      <c r="AA341" s="46">
        <v>0</v>
      </c>
      <c r="AB341" s="46"/>
      <c r="AC341" s="46">
        <v>0</v>
      </c>
      <c r="AD341" s="3"/>
      <c r="AE341" s="46">
        <v>0</v>
      </c>
      <c r="AF341" s="46"/>
      <c r="AG341" s="49"/>
      <c r="AH341" s="46">
        <v>0</v>
      </c>
      <c r="AI341" s="46"/>
      <c r="AJ341" s="46">
        <v>0</v>
      </c>
      <c r="AK341" s="3"/>
      <c r="AL341" s="46">
        <v>0</v>
      </c>
      <c r="AM341" s="46"/>
      <c r="AN341" s="49"/>
      <c r="AO341" s="46" t="s">
        <v>2513</v>
      </c>
      <c r="AP341" s="46"/>
      <c r="AQ341" s="46" t="s">
        <v>2506</v>
      </c>
      <c r="AR341" s="3"/>
      <c r="AS341" s="46">
        <v>0</v>
      </c>
      <c r="AT341" s="46"/>
      <c r="AU341" s="49"/>
      <c r="AV341" s="46">
        <v>0</v>
      </c>
      <c r="AW341" s="46"/>
      <c r="AX341" s="46">
        <v>0</v>
      </c>
      <c r="AY341" s="3"/>
      <c r="AZ341" s="46">
        <v>0</v>
      </c>
      <c r="BA341" s="46"/>
      <c r="BB341" s="41"/>
      <c r="BC341" s="46">
        <v>0</v>
      </c>
      <c r="BD341" s="46"/>
      <c r="BE341" s="3" t="s">
        <v>620</v>
      </c>
      <c r="BF341" s="3"/>
      <c r="BG341" s="46"/>
      <c r="BH341" s="3"/>
      <c r="BI341" s="62"/>
      <c r="BJ341" s="46">
        <v>0</v>
      </c>
      <c r="BK341" s="46"/>
      <c r="BL341" s="3" t="s">
        <v>799</v>
      </c>
      <c r="BM341" s="3"/>
      <c r="BN341" s="46"/>
      <c r="BO341" s="3"/>
      <c r="BP341" s="33"/>
      <c r="BQ341" s="46">
        <v>0</v>
      </c>
      <c r="BR341" s="46"/>
      <c r="BS341" s="3" t="s">
        <v>896</v>
      </c>
      <c r="BT341" s="3"/>
      <c r="BU341" s="46"/>
      <c r="BV341" s="46"/>
      <c r="BW341" s="46"/>
      <c r="BX341" s="2"/>
      <c r="BY341" s="46">
        <v>0</v>
      </c>
      <c r="BZ341" s="46"/>
      <c r="CA341" s="3">
        <v>0</v>
      </c>
      <c r="CB341" s="46"/>
      <c r="CC341" s="46"/>
      <c r="CD341" s="46"/>
      <c r="CE341" s="46"/>
      <c r="CF341" s="2"/>
      <c r="CG341" s="46">
        <v>0</v>
      </c>
      <c r="CH341" s="46"/>
      <c r="CI341" s="3" t="s">
        <v>1134</v>
      </c>
      <c r="CJ341" s="3"/>
      <c r="CK341" s="46"/>
      <c r="CL341" s="46"/>
      <c r="CM341" s="46"/>
      <c r="CN341" s="46"/>
      <c r="CO341" s="46" t="s">
        <v>2304</v>
      </c>
      <c r="CP341" s="46"/>
      <c r="CQ341" s="46"/>
      <c r="CR341" s="3">
        <v>0</v>
      </c>
      <c r="CS341" s="46"/>
      <c r="CT341" s="46">
        <v>0</v>
      </c>
      <c r="CU341" s="3"/>
      <c r="CV341" s="12" t="s">
        <v>431</v>
      </c>
      <c r="CW341" s="12">
        <v>0</v>
      </c>
      <c r="CX341" s="12"/>
      <c r="CY341" s="3" t="s">
        <v>1461</v>
      </c>
      <c r="CZ341" s="12">
        <v>0</v>
      </c>
      <c r="DA341" s="12">
        <v>0</v>
      </c>
      <c r="DB341" s="46"/>
      <c r="DC341" s="12">
        <v>0</v>
      </c>
      <c r="DD341" s="12">
        <v>0</v>
      </c>
      <c r="DE341" s="12" t="s">
        <v>431</v>
      </c>
      <c r="DF341" s="12"/>
      <c r="DG341" s="12"/>
      <c r="DH341" s="3" t="s">
        <v>1654</v>
      </c>
      <c r="DI341" s="12"/>
      <c r="DJ341" s="12"/>
      <c r="DK341" s="46"/>
      <c r="DL341" s="46"/>
      <c r="DM341" s="46"/>
      <c r="DN341" s="12" t="s">
        <v>2227</v>
      </c>
      <c r="DO341" s="12">
        <v>0</v>
      </c>
      <c r="DP341" s="12"/>
      <c r="DQ341" s="12"/>
      <c r="DR341" s="17" t="s">
        <v>2195</v>
      </c>
      <c r="DS341" s="5">
        <v>0</v>
      </c>
      <c r="DT341" s="194"/>
      <c r="DV341" s="5">
        <f t="shared" si="15"/>
        <v>0</v>
      </c>
      <c r="DW341" s="5">
        <f t="shared" si="16"/>
        <v>1</v>
      </c>
      <c r="DX341" s="364"/>
    </row>
    <row r="342" spans="1:130" s="133" customFormat="1" ht="30" hidden="1" customHeight="1" x14ac:dyDescent="0.25">
      <c r="A342" s="12">
        <f>ROW()-23</f>
        <v>319</v>
      </c>
      <c r="B342" s="12">
        <f>COUNTIF($E$24:E342,E342)</f>
        <v>8</v>
      </c>
      <c r="C342" s="17" t="s">
        <v>223</v>
      </c>
      <c r="D342" s="12" t="str">
        <f>VLOOKUP(C342,'[1]XET CUOI NAM'!$D$9:$E$332,2,0)</f>
        <v>01019001</v>
      </c>
      <c r="E342" s="12" t="s">
        <v>420</v>
      </c>
      <c r="F342" s="12" t="s">
        <v>380</v>
      </c>
      <c r="G342" s="49"/>
      <c r="H342" s="46"/>
      <c r="I342" s="46"/>
      <c r="J342" s="3"/>
      <c r="K342" s="46"/>
      <c r="L342" s="46"/>
      <c r="M342" s="49"/>
      <c r="N342" s="46"/>
      <c r="O342" s="46"/>
      <c r="P342" s="3"/>
      <c r="Q342" s="46"/>
      <c r="R342" s="46"/>
      <c r="S342" s="49"/>
      <c r="T342" s="46">
        <v>0</v>
      </c>
      <c r="U342" s="46"/>
      <c r="V342" s="46">
        <v>0</v>
      </c>
      <c r="W342" s="3"/>
      <c r="X342" s="46">
        <v>0</v>
      </c>
      <c r="Y342" s="46"/>
      <c r="Z342" s="49"/>
      <c r="AA342" s="46">
        <v>0</v>
      </c>
      <c r="AB342" s="46"/>
      <c r="AC342" s="46">
        <v>0</v>
      </c>
      <c r="AD342" s="3"/>
      <c r="AE342" s="46">
        <v>0</v>
      </c>
      <c r="AF342" s="46"/>
      <c r="AG342" s="49"/>
      <c r="AH342" s="46">
        <v>0</v>
      </c>
      <c r="AI342" s="46"/>
      <c r="AJ342" s="46">
        <v>0</v>
      </c>
      <c r="AK342" s="3"/>
      <c r="AL342" s="46">
        <v>0</v>
      </c>
      <c r="AM342" s="46"/>
      <c r="AN342" s="49"/>
      <c r="AO342" s="46">
        <v>0</v>
      </c>
      <c r="AP342" s="46"/>
      <c r="AQ342" s="46">
        <v>0</v>
      </c>
      <c r="AR342" s="3"/>
      <c r="AS342" s="46">
        <v>0</v>
      </c>
      <c r="AT342" s="46"/>
      <c r="AU342" s="49"/>
      <c r="AV342" s="46">
        <v>0</v>
      </c>
      <c r="AW342" s="46"/>
      <c r="AX342" s="46">
        <v>0</v>
      </c>
      <c r="AY342" s="3"/>
      <c r="AZ342" s="46">
        <v>0</v>
      </c>
      <c r="BA342" s="46"/>
      <c r="BB342" s="41"/>
      <c r="BC342" s="46">
        <v>0</v>
      </c>
      <c r="BD342" s="46"/>
      <c r="BE342" s="3"/>
      <c r="BF342" s="3"/>
      <c r="BG342" s="46"/>
      <c r="BH342" s="3"/>
      <c r="BI342" s="28"/>
      <c r="BJ342" s="46">
        <v>0</v>
      </c>
      <c r="BK342" s="46"/>
      <c r="BL342" s="3">
        <v>0</v>
      </c>
      <c r="BM342" s="3"/>
      <c r="BN342" s="46"/>
      <c r="BO342" s="3"/>
      <c r="BP342" s="33"/>
      <c r="BQ342" s="46">
        <v>0</v>
      </c>
      <c r="BR342" s="46"/>
      <c r="BS342" s="3">
        <v>0</v>
      </c>
      <c r="BT342" s="3"/>
      <c r="BU342" s="46"/>
      <c r="BV342" s="46"/>
      <c r="BW342" s="46"/>
      <c r="BX342" s="77"/>
      <c r="BY342" s="46">
        <v>0</v>
      </c>
      <c r="BZ342" s="46"/>
      <c r="CA342" s="3">
        <v>0</v>
      </c>
      <c r="CB342" s="46"/>
      <c r="CC342" s="46"/>
      <c r="CD342" s="46"/>
      <c r="CE342" s="46"/>
      <c r="CF342" s="77"/>
      <c r="CG342" s="46">
        <v>0</v>
      </c>
      <c r="CH342" s="46"/>
      <c r="CI342" s="3">
        <v>0</v>
      </c>
      <c r="CJ342" s="3"/>
      <c r="CK342" s="46"/>
      <c r="CL342" s="46"/>
      <c r="CM342" s="46"/>
      <c r="CN342" s="46"/>
      <c r="CO342" s="46" t="s">
        <v>371</v>
      </c>
      <c r="CP342" s="46"/>
      <c r="CQ342" s="46"/>
      <c r="CR342" s="3">
        <v>0</v>
      </c>
      <c r="CS342" s="46"/>
      <c r="CT342" s="46">
        <v>0</v>
      </c>
      <c r="CU342" s="3"/>
      <c r="CV342" s="12" t="s">
        <v>431</v>
      </c>
      <c r="CW342" s="12">
        <v>0</v>
      </c>
      <c r="CX342" s="12"/>
      <c r="CY342" s="3" t="s">
        <v>1565</v>
      </c>
      <c r="CZ342" s="12">
        <v>0</v>
      </c>
      <c r="DA342" s="12">
        <v>0</v>
      </c>
      <c r="DB342" s="46"/>
      <c r="DC342" s="12">
        <v>0</v>
      </c>
      <c r="DD342" s="12">
        <v>0</v>
      </c>
      <c r="DE342" s="12" t="s">
        <v>431</v>
      </c>
      <c r="DF342" s="12"/>
      <c r="DG342" s="12"/>
      <c r="DH342" s="3" t="s">
        <v>1766</v>
      </c>
      <c r="DI342" s="12"/>
      <c r="DJ342" s="12"/>
      <c r="DK342" s="46"/>
      <c r="DL342" s="46"/>
      <c r="DM342" s="46"/>
      <c r="DN342" s="12" t="s">
        <v>2227</v>
      </c>
      <c r="DO342" s="12">
        <v>0</v>
      </c>
      <c r="DP342" s="12"/>
      <c r="DQ342" s="12">
        <v>0</v>
      </c>
      <c r="DR342" s="5"/>
      <c r="DS342" s="5">
        <v>0</v>
      </c>
      <c r="DT342" s="346"/>
      <c r="DV342" s="5">
        <f t="shared" si="15"/>
        <v>0</v>
      </c>
      <c r="DW342" s="5">
        <f t="shared" si="16"/>
        <v>0</v>
      </c>
      <c r="DX342" s="362"/>
    </row>
    <row r="343" spans="1:130" s="133" customFormat="1" ht="30" hidden="1" customHeight="1" x14ac:dyDescent="0.25">
      <c r="A343" s="12">
        <f>ROW()-23</f>
        <v>320</v>
      </c>
      <c r="B343" s="12">
        <f>COUNTIF($E$24:E343,E343)</f>
        <v>9</v>
      </c>
      <c r="C343" s="316" t="s">
        <v>225</v>
      </c>
      <c r="D343" s="12" t="str">
        <f>VLOOKUP(C343,'[1]XET CUOI NAM'!$D$9:$E$332,2,0)</f>
        <v>01005005</v>
      </c>
      <c r="E343" s="12" t="s">
        <v>420</v>
      </c>
      <c r="F343" s="12" t="s">
        <v>380</v>
      </c>
      <c r="G343" s="49"/>
      <c r="H343" s="46"/>
      <c r="I343" s="46"/>
      <c r="J343" s="3"/>
      <c r="K343" s="46"/>
      <c r="L343" s="46"/>
      <c r="M343" s="49"/>
      <c r="N343" s="46"/>
      <c r="O343" s="46"/>
      <c r="P343" s="3"/>
      <c r="Q343" s="46"/>
      <c r="R343" s="46"/>
      <c r="S343" s="49"/>
      <c r="T343" s="46">
        <v>0</v>
      </c>
      <c r="U343" s="46"/>
      <c r="V343" s="46">
        <v>0</v>
      </c>
      <c r="W343" s="3"/>
      <c r="X343" s="46">
        <v>0</v>
      </c>
      <c r="Y343" s="46"/>
      <c r="Z343" s="49"/>
      <c r="AA343" s="46">
        <v>0</v>
      </c>
      <c r="AB343" s="46"/>
      <c r="AC343" s="46">
        <v>0</v>
      </c>
      <c r="AD343" s="3"/>
      <c r="AE343" s="46">
        <v>0</v>
      </c>
      <c r="AF343" s="46"/>
      <c r="AG343" s="49"/>
      <c r="AH343" s="46">
        <v>0</v>
      </c>
      <c r="AI343" s="46"/>
      <c r="AJ343" s="46">
        <v>0</v>
      </c>
      <c r="AK343" s="3"/>
      <c r="AL343" s="46">
        <v>0</v>
      </c>
      <c r="AM343" s="46"/>
      <c r="AN343" s="49"/>
      <c r="AO343" s="46">
        <v>0</v>
      </c>
      <c r="AP343" s="46"/>
      <c r="AQ343" s="46">
        <v>0</v>
      </c>
      <c r="AR343" s="3"/>
      <c r="AS343" s="46">
        <v>0</v>
      </c>
      <c r="AT343" s="46"/>
      <c r="AU343" s="49"/>
      <c r="AV343" s="46">
        <v>0</v>
      </c>
      <c r="AW343" s="46"/>
      <c r="AX343" s="46">
        <v>0</v>
      </c>
      <c r="AY343" s="3"/>
      <c r="AZ343" s="46">
        <v>0</v>
      </c>
      <c r="BA343" s="46"/>
      <c r="BB343" s="41"/>
      <c r="BC343" s="46">
        <v>0</v>
      </c>
      <c r="BD343" s="46"/>
      <c r="BE343" s="3"/>
      <c r="BF343" s="3"/>
      <c r="BG343" s="46"/>
      <c r="BH343" s="3"/>
      <c r="BI343" s="28"/>
      <c r="BJ343" s="46">
        <v>0</v>
      </c>
      <c r="BK343" s="46"/>
      <c r="BL343" s="3">
        <v>0</v>
      </c>
      <c r="BM343" s="3"/>
      <c r="BN343" s="46"/>
      <c r="BO343" s="3"/>
      <c r="BP343" s="33"/>
      <c r="BQ343" s="46">
        <v>0</v>
      </c>
      <c r="BR343" s="46"/>
      <c r="BS343" s="3">
        <v>0</v>
      </c>
      <c r="BT343" s="3"/>
      <c r="BU343" s="46"/>
      <c r="BV343" s="46"/>
      <c r="BW343" s="46"/>
      <c r="BX343" s="77"/>
      <c r="BY343" s="46">
        <v>0</v>
      </c>
      <c r="BZ343" s="46"/>
      <c r="CA343" s="3">
        <v>0</v>
      </c>
      <c r="CB343" s="46"/>
      <c r="CC343" s="46"/>
      <c r="CD343" s="46"/>
      <c r="CE343" s="46"/>
      <c r="CF343" s="77"/>
      <c r="CG343" s="46">
        <v>0</v>
      </c>
      <c r="CH343" s="46"/>
      <c r="CI343" s="3">
        <v>0</v>
      </c>
      <c r="CJ343" s="3"/>
      <c r="CK343" s="46"/>
      <c r="CL343" s="46"/>
      <c r="CM343" s="46"/>
      <c r="CN343" s="46"/>
      <c r="CO343" s="46" t="s">
        <v>371</v>
      </c>
      <c r="CP343" s="46"/>
      <c r="CQ343" s="46"/>
      <c r="CR343" s="3">
        <v>0</v>
      </c>
      <c r="CS343" s="46"/>
      <c r="CT343" s="46">
        <v>0</v>
      </c>
      <c r="CU343" s="3"/>
      <c r="CV343" s="12" t="s">
        <v>371</v>
      </c>
      <c r="CW343" s="12">
        <v>0</v>
      </c>
      <c r="CX343" s="12"/>
      <c r="CY343" s="3"/>
      <c r="CZ343" s="12">
        <v>0</v>
      </c>
      <c r="DA343" s="12">
        <v>0</v>
      </c>
      <c r="DB343" s="46"/>
      <c r="DC343" s="12">
        <v>0</v>
      </c>
      <c r="DD343" s="12">
        <v>0</v>
      </c>
      <c r="DE343" s="12" t="s">
        <v>371</v>
      </c>
      <c r="DF343" s="12"/>
      <c r="DG343" s="12"/>
      <c r="DH343" s="3"/>
      <c r="DI343" s="12"/>
      <c r="DJ343" s="12"/>
      <c r="DK343" s="46"/>
      <c r="DL343" s="46"/>
      <c r="DM343" s="46"/>
      <c r="DN343" s="12" t="s">
        <v>2226</v>
      </c>
      <c r="DO343" s="46" t="s">
        <v>2513</v>
      </c>
      <c r="DP343" s="46"/>
      <c r="DQ343" s="12">
        <v>0</v>
      </c>
      <c r="DR343" s="5"/>
      <c r="DS343" s="5">
        <v>0</v>
      </c>
      <c r="DT343" s="346"/>
      <c r="DV343" s="5">
        <f t="shared" si="15"/>
        <v>0</v>
      </c>
      <c r="DW343" s="5">
        <f t="shared" si="16"/>
        <v>1</v>
      </c>
      <c r="DX343" s="362"/>
    </row>
    <row r="344" spans="1:130" s="133" customFormat="1" ht="30" hidden="1" customHeight="1" x14ac:dyDescent="0.25">
      <c r="A344" s="12">
        <f>ROW()-23</f>
        <v>321</v>
      </c>
      <c r="B344" s="12">
        <f>COUNTIF($E$24:E344,E344)</f>
        <v>10</v>
      </c>
      <c r="C344" s="17" t="s">
        <v>1804</v>
      </c>
      <c r="D344" s="33" t="s">
        <v>1805</v>
      </c>
      <c r="E344" s="12" t="s">
        <v>420</v>
      </c>
      <c r="F344" s="12" t="s">
        <v>380</v>
      </c>
      <c r="G344" s="49"/>
      <c r="H344" s="46"/>
      <c r="I344" s="46"/>
      <c r="J344" s="3"/>
      <c r="K344" s="46"/>
      <c r="L344" s="46"/>
      <c r="M344" s="49"/>
      <c r="N344" s="46"/>
      <c r="O344" s="46"/>
      <c r="P344" s="3"/>
      <c r="Q344" s="46"/>
      <c r="R344" s="46"/>
      <c r="S344" s="49"/>
      <c r="T344" s="46"/>
      <c r="U344" s="46"/>
      <c r="V344" s="46"/>
      <c r="W344" s="3"/>
      <c r="X344" s="46"/>
      <c r="Y344" s="46"/>
      <c r="Z344" s="49"/>
      <c r="AA344" s="46"/>
      <c r="AB344" s="46"/>
      <c r="AC344" s="46"/>
      <c r="AD344" s="3"/>
      <c r="AE344" s="46"/>
      <c r="AF344" s="46"/>
      <c r="AG344" s="49"/>
      <c r="AH344" s="46"/>
      <c r="AI344" s="46"/>
      <c r="AJ344" s="46"/>
      <c r="AK344" s="3"/>
      <c r="AL344" s="46"/>
      <c r="AM344" s="46"/>
      <c r="AN344" s="49"/>
      <c r="AO344" s="46"/>
      <c r="AP344" s="46"/>
      <c r="AQ344" s="46"/>
      <c r="AR344" s="3"/>
      <c r="AS344" s="46"/>
      <c r="AT344" s="46"/>
      <c r="AU344" s="49"/>
      <c r="AV344" s="46"/>
      <c r="AW344" s="46"/>
      <c r="AX344" s="46"/>
      <c r="AY344" s="3"/>
      <c r="AZ344" s="46"/>
      <c r="BA344" s="46"/>
      <c r="BB344" s="41"/>
      <c r="BC344" s="46"/>
      <c r="BD344" s="46"/>
      <c r="BE344" s="3"/>
      <c r="BF344" s="3"/>
      <c r="BG344" s="46"/>
      <c r="BH344" s="3"/>
      <c r="BI344" s="28"/>
      <c r="BJ344" s="46"/>
      <c r="BK344" s="46"/>
      <c r="BL344" s="3"/>
      <c r="BM344" s="3"/>
      <c r="BN344" s="46"/>
      <c r="BO344" s="3"/>
      <c r="BP344" s="33"/>
      <c r="BQ344" s="46"/>
      <c r="BR344" s="46"/>
      <c r="BS344" s="3"/>
      <c r="BT344" s="3"/>
      <c r="BU344" s="46"/>
      <c r="BV344" s="46"/>
      <c r="BW344" s="46"/>
      <c r="BX344" s="77"/>
      <c r="BY344" s="46"/>
      <c r="BZ344" s="46"/>
      <c r="CA344" s="3"/>
      <c r="CB344" s="46"/>
      <c r="CC344" s="46"/>
      <c r="CD344" s="46"/>
      <c r="CE344" s="46"/>
      <c r="CF344" s="77"/>
      <c r="CG344" s="46"/>
      <c r="CH344" s="46"/>
      <c r="CI344" s="3"/>
      <c r="CJ344" s="3"/>
      <c r="CK344" s="46"/>
      <c r="CL344" s="46"/>
      <c r="CM344" s="46"/>
      <c r="CN344" s="46"/>
      <c r="CO344" s="46"/>
      <c r="CP344" s="46"/>
      <c r="CQ344" s="46"/>
      <c r="CR344" s="3"/>
      <c r="CS344" s="46"/>
      <c r="CT344" s="46"/>
      <c r="CU344" s="3"/>
      <c r="CV344" s="12"/>
      <c r="CW344" s="12"/>
      <c r="CX344" s="12"/>
      <c r="CY344" s="3"/>
      <c r="CZ344" s="12"/>
      <c r="DA344" s="12"/>
      <c r="DB344" s="46"/>
      <c r="DC344" s="12"/>
      <c r="DD344" s="12"/>
      <c r="DE344" s="12"/>
      <c r="DF344" s="12"/>
      <c r="DG344" s="12"/>
      <c r="DH344" s="3"/>
      <c r="DI344" s="12"/>
      <c r="DJ344" s="12"/>
      <c r="DK344" s="46"/>
      <c r="DL344" s="46"/>
      <c r="DM344" s="46"/>
      <c r="DN344" s="12" t="s">
        <v>2227</v>
      </c>
      <c r="DO344" s="12">
        <v>0</v>
      </c>
      <c r="DP344" s="12"/>
      <c r="DQ344" s="12">
        <v>0</v>
      </c>
      <c r="DR344" s="5"/>
      <c r="DS344" s="5">
        <v>0</v>
      </c>
      <c r="DT344" s="346"/>
      <c r="DV344" s="5">
        <f t="shared" ref="DV344:DV354" si="18">COUNTIF(G344:DT344,"BK")</f>
        <v>0</v>
      </c>
      <c r="DW344" s="5">
        <f t="shared" ref="DW344:DW354" si="19">COUNTIF(G344:DT344,"CS")</f>
        <v>0</v>
      </c>
      <c r="DX344" s="362"/>
    </row>
    <row r="345" spans="1:130" s="133" customFormat="1" ht="30" hidden="1" customHeight="1" x14ac:dyDescent="0.25">
      <c r="A345" s="12">
        <f>IF(C345="","",SUBTOTAL(3,$D$24:D345))</f>
        <v>32</v>
      </c>
      <c r="B345" s="12">
        <f>COUNTIF($E$24:E345,E345)</f>
        <v>1</v>
      </c>
      <c r="C345" s="17" t="s">
        <v>226</v>
      </c>
      <c r="D345" s="12" t="str">
        <f>VLOOKUP(C345,'[1]XET CUOI NAM'!$D$9:$E$332,2,0)</f>
        <v>01021001</v>
      </c>
      <c r="E345" s="12" t="s">
        <v>421</v>
      </c>
      <c r="F345" s="12" t="s">
        <v>378</v>
      </c>
      <c r="G345" s="49"/>
      <c r="H345" s="46"/>
      <c r="I345" s="46"/>
      <c r="J345" s="3"/>
      <c r="K345" s="46"/>
      <c r="L345" s="46"/>
      <c r="M345" s="49"/>
      <c r="N345" s="46"/>
      <c r="O345" s="46"/>
      <c r="P345" s="3"/>
      <c r="Q345" s="46"/>
      <c r="R345" s="46"/>
      <c r="S345" s="49"/>
      <c r="T345" s="46">
        <v>0</v>
      </c>
      <c r="U345" s="46"/>
      <c r="V345" s="46">
        <v>0</v>
      </c>
      <c r="W345" s="3"/>
      <c r="X345" s="46">
        <v>0</v>
      </c>
      <c r="Y345" s="46"/>
      <c r="Z345" s="49"/>
      <c r="AA345" s="46">
        <v>0</v>
      </c>
      <c r="AB345" s="46"/>
      <c r="AC345" s="46">
        <v>0</v>
      </c>
      <c r="AD345" s="3"/>
      <c r="AE345" s="46">
        <v>0</v>
      </c>
      <c r="AF345" s="46"/>
      <c r="AG345" s="49"/>
      <c r="AH345" s="46">
        <v>0</v>
      </c>
      <c r="AI345" s="46"/>
      <c r="AJ345" s="46">
        <v>0</v>
      </c>
      <c r="AK345" s="3"/>
      <c r="AL345" s="46">
        <v>0</v>
      </c>
      <c r="AM345" s="46"/>
      <c r="AN345" s="49"/>
      <c r="AO345" s="46">
        <v>0</v>
      </c>
      <c r="AP345" s="46"/>
      <c r="AQ345" s="46">
        <v>0</v>
      </c>
      <c r="AR345" s="3"/>
      <c r="AS345" s="46">
        <v>0</v>
      </c>
      <c r="AT345" s="46"/>
      <c r="AU345" s="49"/>
      <c r="AV345" s="46">
        <v>0</v>
      </c>
      <c r="AW345" s="46"/>
      <c r="AX345" s="46">
        <v>0</v>
      </c>
      <c r="AY345" s="3"/>
      <c r="AZ345" s="46">
        <v>0</v>
      </c>
      <c r="BA345" s="46"/>
      <c r="BB345" s="41"/>
      <c r="BC345" s="46">
        <v>0</v>
      </c>
      <c r="BD345" s="46"/>
      <c r="BE345" s="3"/>
      <c r="BF345" s="3"/>
      <c r="BG345" s="46"/>
      <c r="BH345" s="3"/>
      <c r="BI345" s="28"/>
      <c r="BJ345" s="46">
        <v>0</v>
      </c>
      <c r="BK345" s="46"/>
      <c r="BL345" s="3">
        <v>0</v>
      </c>
      <c r="BM345" s="3"/>
      <c r="BN345" s="46"/>
      <c r="BO345" s="3"/>
      <c r="BP345" s="33"/>
      <c r="BQ345" s="46">
        <v>0</v>
      </c>
      <c r="BR345" s="46"/>
      <c r="BS345" s="3">
        <v>0</v>
      </c>
      <c r="BT345" s="3"/>
      <c r="BU345" s="46"/>
      <c r="BV345" s="46"/>
      <c r="BW345" s="46" t="s">
        <v>315</v>
      </c>
      <c r="BX345" s="77"/>
      <c r="BY345" s="46">
        <v>0</v>
      </c>
      <c r="BZ345" s="46"/>
      <c r="CA345" s="3">
        <v>0</v>
      </c>
      <c r="CB345" s="46"/>
      <c r="CC345" s="46"/>
      <c r="CD345" s="46"/>
      <c r="CE345" s="46"/>
      <c r="CF345" s="77"/>
      <c r="CG345" s="46" t="s">
        <v>2513</v>
      </c>
      <c r="CH345" s="46" t="s">
        <v>315</v>
      </c>
      <c r="CI345" s="3" t="s">
        <v>1219</v>
      </c>
      <c r="CJ345" s="3"/>
      <c r="CK345" s="46"/>
      <c r="CL345" s="46"/>
      <c r="CM345" s="46"/>
      <c r="CN345" s="46"/>
      <c r="CO345" s="46" t="s">
        <v>371</v>
      </c>
      <c r="CP345" s="46" t="s">
        <v>2513</v>
      </c>
      <c r="CQ345" s="46" t="s">
        <v>315</v>
      </c>
      <c r="CR345" s="3" t="s">
        <v>1382</v>
      </c>
      <c r="CS345" s="46"/>
      <c r="CT345" s="46" t="s">
        <v>315</v>
      </c>
      <c r="CU345" s="3"/>
      <c r="CV345" s="12" t="s">
        <v>371</v>
      </c>
      <c r="CW345" s="46" t="s">
        <v>2513</v>
      </c>
      <c r="CX345" s="12" t="s">
        <v>315</v>
      </c>
      <c r="CY345" s="3" t="s">
        <v>1566</v>
      </c>
      <c r="CZ345" s="12"/>
      <c r="DA345" s="12">
        <v>0</v>
      </c>
      <c r="DB345" s="46"/>
      <c r="DC345" s="12">
        <v>0</v>
      </c>
      <c r="DD345" s="12">
        <v>0</v>
      </c>
      <c r="DE345" s="12" t="s">
        <v>371</v>
      </c>
      <c r="DF345" s="46" t="s">
        <v>2513</v>
      </c>
      <c r="DG345" s="12" t="s">
        <v>2227</v>
      </c>
      <c r="DH345" s="3" t="s">
        <v>1767</v>
      </c>
      <c r="DI345" s="12"/>
      <c r="DJ345" s="203" t="s">
        <v>315</v>
      </c>
      <c r="DK345" s="46"/>
      <c r="DL345" s="46"/>
      <c r="DM345" s="46"/>
      <c r="DN345" s="12" t="s">
        <v>2227</v>
      </c>
      <c r="DO345" s="46" t="s">
        <v>2513</v>
      </c>
      <c r="DP345" s="46"/>
      <c r="DQ345" s="12" t="s">
        <v>2227</v>
      </c>
      <c r="DR345" s="17" t="s">
        <v>2196</v>
      </c>
      <c r="DS345" s="5"/>
      <c r="DT345" s="346"/>
      <c r="DV345" s="5">
        <f t="shared" si="18"/>
        <v>0</v>
      </c>
      <c r="DW345" s="5">
        <f t="shared" si="19"/>
        <v>5</v>
      </c>
      <c r="DX345" s="362"/>
    </row>
    <row r="346" spans="1:130" s="133" customFormat="1" ht="30" hidden="1" customHeight="1" x14ac:dyDescent="0.25">
      <c r="A346" s="12">
        <f>ROW()-23</f>
        <v>323</v>
      </c>
      <c r="B346" s="12">
        <f>COUNTIF($E$24:E346,E346)</f>
        <v>2</v>
      </c>
      <c r="C346" s="17" t="s">
        <v>227</v>
      </c>
      <c r="D346" s="12" t="str">
        <f>VLOOKUP(C346,'[1]XET CUOI NAM'!$D$9:$E$332,2,0)</f>
        <v>01021003</v>
      </c>
      <c r="E346" s="12" t="s">
        <v>421</v>
      </c>
      <c r="F346" s="12" t="s">
        <v>378</v>
      </c>
      <c r="G346" s="49"/>
      <c r="H346" s="46"/>
      <c r="I346" s="46"/>
      <c r="J346" s="3"/>
      <c r="K346" s="46"/>
      <c r="L346" s="46"/>
      <c r="M346" s="49"/>
      <c r="N346" s="46"/>
      <c r="O346" s="46"/>
      <c r="P346" s="3"/>
      <c r="Q346" s="46"/>
      <c r="R346" s="46"/>
      <c r="S346" s="49"/>
      <c r="T346" s="46">
        <v>0</v>
      </c>
      <c r="U346" s="46"/>
      <c r="V346" s="46">
        <v>0</v>
      </c>
      <c r="W346" s="3"/>
      <c r="X346" s="46">
        <v>0</v>
      </c>
      <c r="Y346" s="46"/>
      <c r="Z346" s="49"/>
      <c r="AA346" s="46">
        <v>0</v>
      </c>
      <c r="AB346" s="46"/>
      <c r="AC346" s="46">
        <v>0</v>
      </c>
      <c r="AD346" s="3"/>
      <c r="AE346" s="46">
        <v>0</v>
      </c>
      <c r="AF346" s="46"/>
      <c r="AG346" s="49"/>
      <c r="AH346" s="46">
        <v>0</v>
      </c>
      <c r="AI346" s="46"/>
      <c r="AJ346" s="46">
        <v>0</v>
      </c>
      <c r="AK346" s="3"/>
      <c r="AL346" s="46">
        <v>0</v>
      </c>
      <c r="AM346" s="46"/>
      <c r="AN346" s="49"/>
      <c r="AO346" s="46">
        <v>0</v>
      </c>
      <c r="AP346" s="46"/>
      <c r="AQ346" s="46">
        <v>0</v>
      </c>
      <c r="AR346" s="3"/>
      <c r="AS346" s="46">
        <v>0</v>
      </c>
      <c r="AT346" s="46"/>
      <c r="AU346" s="49"/>
      <c r="AV346" s="46">
        <v>0</v>
      </c>
      <c r="AW346" s="46"/>
      <c r="AX346" s="46">
        <v>0</v>
      </c>
      <c r="AY346" s="3"/>
      <c r="AZ346" s="46">
        <v>0</v>
      </c>
      <c r="BA346" s="46"/>
      <c r="BB346" s="41"/>
      <c r="BC346" s="46">
        <v>0</v>
      </c>
      <c r="BD346" s="46"/>
      <c r="BE346" s="3"/>
      <c r="BF346" s="3"/>
      <c r="BG346" s="46"/>
      <c r="BH346" s="3"/>
      <c r="BI346" s="28"/>
      <c r="BJ346" s="46">
        <v>0</v>
      </c>
      <c r="BK346" s="46"/>
      <c r="BL346" s="3">
        <v>0</v>
      </c>
      <c r="BM346" s="3"/>
      <c r="BN346" s="46"/>
      <c r="BO346" s="3"/>
      <c r="BP346" s="33"/>
      <c r="BQ346" s="46">
        <v>0</v>
      </c>
      <c r="BR346" s="46"/>
      <c r="BS346" s="3">
        <v>0</v>
      </c>
      <c r="BT346" s="3"/>
      <c r="BU346" s="46"/>
      <c r="BV346" s="46"/>
      <c r="BW346" s="46"/>
      <c r="BX346" s="77"/>
      <c r="BY346" s="46" t="s">
        <v>2513</v>
      </c>
      <c r="BZ346" s="46" t="s">
        <v>315</v>
      </c>
      <c r="CA346" s="3" t="s">
        <v>1068</v>
      </c>
      <c r="CB346" s="46"/>
      <c r="CC346" s="46"/>
      <c r="CD346" s="46"/>
      <c r="CE346" s="46"/>
      <c r="CF346" s="77"/>
      <c r="CG346" s="46">
        <v>0</v>
      </c>
      <c r="CH346" s="46"/>
      <c r="CI346" s="3">
        <v>0</v>
      </c>
      <c r="CJ346" s="3"/>
      <c r="CK346" s="46"/>
      <c r="CL346" s="46"/>
      <c r="CM346" s="46"/>
      <c r="CN346" s="46"/>
      <c r="CO346" s="46" t="s">
        <v>371</v>
      </c>
      <c r="CP346" s="46"/>
      <c r="CQ346" s="46"/>
      <c r="CR346" s="3">
        <v>0</v>
      </c>
      <c r="CS346" s="46"/>
      <c r="CT346" s="46">
        <v>0</v>
      </c>
      <c r="CU346" s="3"/>
      <c r="CV346" s="12" t="s">
        <v>371</v>
      </c>
      <c r="CW346" s="12">
        <v>0</v>
      </c>
      <c r="CX346" s="12" t="s">
        <v>315</v>
      </c>
      <c r="CY346" s="3" t="s">
        <v>1567</v>
      </c>
      <c r="CZ346" s="12">
        <v>0</v>
      </c>
      <c r="DA346" s="12">
        <v>0</v>
      </c>
      <c r="DB346" s="46"/>
      <c r="DC346" s="12">
        <v>0</v>
      </c>
      <c r="DD346" s="12">
        <v>0</v>
      </c>
      <c r="DE346" s="12" t="s">
        <v>371</v>
      </c>
      <c r="DF346" s="12"/>
      <c r="DG346" s="12" t="s">
        <v>2227</v>
      </c>
      <c r="DH346" s="3" t="s">
        <v>1768</v>
      </c>
      <c r="DI346" s="12"/>
      <c r="DJ346" s="203" t="s">
        <v>315</v>
      </c>
      <c r="DK346" s="46"/>
      <c r="DL346" s="46"/>
      <c r="DM346" s="46"/>
      <c r="DN346" s="12" t="s">
        <v>2227</v>
      </c>
      <c r="DO346" s="12">
        <v>0</v>
      </c>
      <c r="DP346" s="12"/>
      <c r="DQ346" s="12"/>
      <c r="DR346" s="17" t="s">
        <v>2210</v>
      </c>
      <c r="DS346" s="346"/>
      <c r="DT346" s="346"/>
      <c r="DV346" s="5">
        <f t="shared" si="18"/>
        <v>0</v>
      </c>
      <c r="DW346" s="5">
        <f t="shared" si="19"/>
        <v>1</v>
      </c>
      <c r="DX346" s="362"/>
    </row>
    <row r="347" spans="1:130" s="133" customFormat="1" ht="30" hidden="1" customHeight="1" x14ac:dyDescent="0.25">
      <c r="A347" s="12">
        <f>ROW()-23</f>
        <v>324</v>
      </c>
      <c r="B347" s="12">
        <f>COUNTIF($E$24:E347,E347)</f>
        <v>3</v>
      </c>
      <c r="C347" s="17" t="s">
        <v>228</v>
      </c>
      <c r="D347" s="12" t="str">
        <f>VLOOKUP(C347,'[1]XET CUOI NAM'!$D$9:$E$332,2,0)</f>
        <v>01021004</v>
      </c>
      <c r="E347" s="12" t="s">
        <v>421</v>
      </c>
      <c r="F347" s="12" t="s">
        <v>380</v>
      </c>
      <c r="G347" s="49"/>
      <c r="H347" s="46"/>
      <c r="I347" s="46"/>
      <c r="J347" s="3"/>
      <c r="K347" s="46"/>
      <c r="L347" s="46"/>
      <c r="M347" s="49"/>
      <c r="N347" s="46"/>
      <c r="O347" s="46"/>
      <c r="P347" s="3"/>
      <c r="Q347" s="46"/>
      <c r="R347" s="46"/>
      <c r="S347" s="49"/>
      <c r="T347" s="46">
        <v>0</v>
      </c>
      <c r="U347" s="46"/>
      <c r="V347" s="46">
        <v>0</v>
      </c>
      <c r="W347" s="3"/>
      <c r="X347" s="46">
        <v>0</v>
      </c>
      <c r="Y347" s="46"/>
      <c r="Z347" s="49"/>
      <c r="AA347" s="46">
        <v>0</v>
      </c>
      <c r="AB347" s="46"/>
      <c r="AC347" s="46">
        <v>0</v>
      </c>
      <c r="AD347" s="3"/>
      <c r="AE347" s="46">
        <v>0</v>
      </c>
      <c r="AF347" s="46"/>
      <c r="AG347" s="49"/>
      <c r="AH347" s="46">
        <v>0</v>
      </c>
      <c r="AI347" s="46"/>
      <c r="AJ347" s="46">
        <v>0</v>
      </c>
      <c r="AK347" s="3"/>
      <c r="AL347" s="46">
        <v>0</v>
      </c>
      <c r="AM347" s="46"/>
      <c r="AN347" s="49"/>
      <c r="AO347" s="46">
        <v>0</v>
      </c>
      <c r="AP347" s="46"/>
      <c r="AQ347" s="46">
        <v>0</v>
      </c>
      <c r="AR347" s="3"/>
      <c r="AS347" s="46">
        <v>0</v>
      </c>
      <c r="AT347" s="46"/>
      <c r="AU347" s="49"/>
      <c r="AV347" s="46">
        <v>0</v>
      </c>
      <c r="AW347" s="46"/>
      <c r="AX347" s="46">
        <v>0</v>
      </c>
      <c r="AY347" s="3"/>
      <c r="AZ347" s="46">
        <v>0</v>
      </c>
      <c r="BA347" s="46"/>
      <c r="BB347" s="41"/>
      <c r="BC347" s="46">
        <v>0</v>
      </c>
      <c r="BD347" s="46"/>
      <c r="BE347" s="3">
        <v>0</v>
      </c>
      <c r="BF347" s="3"/>
      <c r="BG347" s="46"/>
      <c r="BH347" s="3"/>
      <c r="BI347" s="28"/>
      <c r="BJ347" s="46">
        <v>0</v>
      </c>
      <c r="BK347" s="46"/>
      <c r="BL347" s="3">
        <v>0</v>
      </c>
      <c r="BM347" s="3"/>
      <c r="BN347" s="46"/>
      <c r="BO347" s="3"/>
      <c r="BP347" s="33"/>
      <c r="BQ347" s="46">
        <v>0</v>
      </c>
      <c r="BR347" s="46"/>
      <c r="BS347" s="3">
        <v>0</v>
      </c>
      <c r="BT347" s="3"/>
      <c r="BU347" s="46"/>
      <c r="BV347" s="46"/>
      <c r="BW347" s="46"/>
      <c r="BX347" s="77"/>
      <c r="BY347" s="46">
        <v>0</v>
      </c>
      <c r="BZ347" s="46"/>
      <c r="CA347" s="3">
        <v>0</v>
      </c>
      <c r="CB347" s="46"/>
      <c r="CC347" s="46"/>
      <c r="CD347" s="46"/>
      <c r="CE347" s="46"/>
      <c r="CF347" s="77"/>
      <c r="CG347" s="46">
        <v>0</v>
      </c>
      <c r="CH347" s="46"/>
      <c r="CI347" s="3">
        <v>0</v>
      </c>
      <c r="CJ347" s="3"/>
      <c r="CK347" s="46"/>
      <c r="CL347" s="46"/>
      <c r="CM347" s="46"/>
      <c r="CN347" s="46"/>
      <c r="CO347" s="46" t="s">
        <v>371</v>
      </c>
      <c r="CP347" s="46"/>
      <c r="CQ347" s="46"/>
      <c r="CR347" s="3">
        <v>0</v>
      </c>
      <c r="CS347" s="46"/>
      <c r="CT347" s="46">
        <v>0</v>
      </c>
      <c r="CU347" s="3"/>
      <c r="CV347" s="12" t="s">
        <v>371</v>
      </c>
      <c r="CW347" s="12">
        <v>0</v>
      </c>
      <c r="CX347" s="12" t="s">
        <v>315</v>
      </c>
      <c r="CY347" s="3" t="s">
        <v>1568</v>
      </c>
      <c r="CZ347" s="12">
        <v>0</v>
      </c>
      <c r="DA347" s="12">
        <v>0</v>
      </c>
      <c r="DB347" s="46"/>
      <c r="DC347" s="12">
        <v>0</v>
      </c>
      <c r="DD347" s="12">
        <v>0</v>
      </c>
      <c r="DE347" s="12" t="s">
        <v>371</v>
      </c>
      <c r="DF347" s="12"/>
      <c r="DG347" s="12" t="s">
        <v>2227</v>
      </c>
      <c r="DH347" s="3" t="s">
        <v>1769</v>
      </c>
      <c r="DI347" s="12"/>
      <c r="DJ347" s="203" t="s">
        <v>315</v>
      </c>
      <c r="DK347" s="46"/>
      <c r="DL347" s="46"/>
      <c r="DM347" s="46"/>
      <c r="DN347" s="12" t="s">
        <v>2227</v>
      </c>
      <c r="DO347" s="12">
        <v>0</v>
      </c>
      <c r="DP347" s="12"/>
      <c r="DQ347" s="12"/>
      <c r="DR347" s="17" t="s">
        <v>2209</v>
      </c>
      <c r="DS347" s="346"/>
      <c r="DT347" s="346"/>
      <c r="DV347" s="5">
        <f t="shared" si="18"/>
        <v>0</v>
      </c>
      <c r="DW347" s="5">
        <f t="shared" si="19"/>
        <v>0</v>
      </c>
      <c r="DX347" s="362"/>
    </row>
    <row r="348" spans="1:130" s="133" customFormat="1" ht="35.25" customHeight="1" x14ac:dyDescent="0.25">
      <c r="A348" s="337">
        <f>IF(C348="","",SUBTOTAL(3,$D$24:D348))</f>
        <v>33</v>
      </c>
      <c r="B348" s="337">
        <f>COUNTIF($E$24:E348,E348)</f>
        <v>1</v>
      </c>
      <c r="C348" s="338" t="s">
        <v>231</v>
      </c>
      <c r="D348" s="12" t="str">
        <f>VLOOKUP(C348,'[1]XET CUOI NAM'!$D$9:$E$332,2,0)</f>
        <v>01017003</v>
      </c>
      <c r="E348" s="12" t="s">
        <v>422</v>
      </c>
      <c r="F348" s="12" t="s">
        <v>378</v>
      </c>
      <c r="G348" s="49"/>
      <c r="H348" s="46"/>
      <c r="I348" s="46"/>
      <c r="J348" s="3"/>
      <c r="K348" s="46"/>
      <c r="L348" s="46"/>
      <c r="M348" s="49"/>
      <c r="N348" s="46"/>
      <c r="O348" s="46"/>
      <c r="P348" s="3"/>
      <c r="Q348" s="46"/>
      <c r="R348" s="46"/>
      <c r="S348" s="49"/>
      <c r="T348" s="46">
        <v>0</v>
      </c>
      <c r="U348" s="46"/>
      <c r="V348" s="46">
        <v>0</v>
      </c>
      <c r="W348" s="3"/>
      <c r="X348" s="46">
        <v>0</v>
      </c>
      <c r="Y348" s="46"/>
      <c r="Z348" s="49"/>
      <c r="AA348" s="46">
        <v>0</v>
      </c>
      <c r="AB348" s="46"/>
      <c r="AC348" s="46">
        <v>0</v>
      </c>
      <c r="AD348" s="3"/>
      <c r="AE348" s="46">
        <v>0</v>
      </c>
      <c r="AF348" s="46"/>
      <c r="AG348" s="49"/>
      <c r="AH348" s="46" t="s">
        <v>2513</v>
      </c>
      <c r="AI348" s="46"/>
      <c r="AJ348" s="46" t="s">
        <v>2507</v>
      </c>
      <c r="AK348" s="3"/>
      <c r="AL348" s="46">
        <v>0</v>
      </c>
      <c r="AM348" s="46"/>
      <c r="AN348" s="49"/>
      <c r="AO348" s="46" t="s">
        <v>2513</v>
      </c>
      <c r="AP348" s="46"/>
      <c r="AQ348" s="46" t="s">
        <v>2508</v>
      </c>
      <c r="AR348" s="3"/>
      <c r="AS348" s="46" t="s">
        <v>2514</v>
      </c>
      <c r="AT348" s="46"/>
      <c r="AU348" s="49"/>
      <c r="AV348" s="46" t="s">
        <v>2513</v>
      </c>
      <c r="AW348" s="46"/>
      <c r="AX348" s="46" t="s">
        <v>2509</v>
      </c>
      <c r="AY348" s="3"/>
      <c r="AZ348" s="46">
        <v>0</v>
      </c>
      <c r="BA348" s="46"/>
      <c r="BB348" s="41"/>
      <c r="BC348" s="46" t="s">
        <v>2513</v>
      </c>
      <c r="BD348" s="46" t="s">
        <v>346</v>
      </c>
      <c r="BE348" s="3" t="s">
        <v>759</v>
      </c>
      <c r="BF348" s="3"/>
      <c r="BG348" s="46" t="s">
        <v>2514</v>
      </c>
      <c r="BH348" s="3"/>
      <c r="BI348" s="53"/>
      <c r="BJ348" s="46">
        <v>0</v>
      </c>
      <c r="BK348" s="46"/>
      <c r="BL348" s="3" t="s">
        <v>857</v>
      </c>
      <c r="BM348" s="3"/>
      <c r="BN348" s="46"/>
      <c r="BO348" s="3" t="s">
        <v>346</v>
      </c>
      <c r="BP348" s="33"/>
      <c r="BQ348" s="46" t="s">
        <v>2513</v>
      </c>
      <c r="BR348" s="46" t="s">
        <v>315</v>
      </c>
      <c r="BS348" s="3" t="s">
        <v>932</v>
      </c>
      <c r="BT348" s="3"/>
      <c r="BU348" s="46"/>
      <c r="BV348" s="46"/>
      <c r="BW348" s="46"/>
      <c r="BX348" s="15"/>
      <c r="BY348" s="46" t="s">
        <v>2513</v>
      </c>
      <c r="BZ348" s="46" t="s">
        <v>315</v>
      </c>
      <c r="CA348" s="3" t="s">
        <v>1070</v>
      </c>
      <c r="CB348" s="46"/>
      <c r="CC348" s="46"/>
      <c r="CD348" s="46"/>
      <c r="CE348" s="46"/>
      <c r="CF348" s="15"/>
      <c r="CG348" s="46" t="s">
        <v>2513</v>
      </c>
      <c r="CH348" s="46" t="s">
        <v>315</v>
      </c>
      <c r="CI348" s="3" t="s">
        <v>1221</v>
      </c>
      <c r="CJ348" s="3"/>
      <c r="CK348" s="46" t="s">
        <v>315</v>
      </c>
      <c r="CL348" s="46"/>
      <c r="CM348" s="46"/>
      <c r="CN348" s="46"/>
      <c r="CO348" s="46" t="s">
        <v>371</v>
      </c>
      <c r="CP348" s="46" t="s">
        <v>2513</v>
      </c>
      <c r="CQ348" s="46" t="s">
        <v>315</v>
      </c>
      <c r="CR348" s="3" t="s">
        <v>1384</v>
      </c>
      <c r="CS348" s="46"/>
      <c r="CT348" s="46">
        <v>0</v>
      </c>
      <c r="CU348" s="3"/>
      <c r="CV348" s="12" t="s">
        <v>371</v>
      </c>
      <c r="CW348" s="46" t="s">
        <v>2513</v>
      </c>
      <c r="CX348" s="337" t="s">
        <v>315</v>
      </c>
      <c r="CY348" s="3" t="s">
        <v>1571</v>
      </c>
      <c r="CZ348" s="12"/>
      <c r="DA348" s="12" t="s">
        <v>346</v>
      </c>
      <c r="DB348" s="46"/>
      <c r="DC348" s="12"/>
      <c r="DD348" s="12"/>
      <c r="DE348" s="12" t="s">
        <v>371</v>
      </c>
      <c r="DF348" s="46" t="s">
        <v>2513</v>
      </c>
      <c r="DG348" s="12" t="s">
        <v>2227</v>
      </c>
      <c r="DH348" s="3" t="s">
        <v>1772</v>
      </c>
      <c r="DI348" s="12"/>
      <c r="DJ348" s="203"/>
      <c r="DK348" s="46"/>
      <c r="DL348" s="46"/>
      <c r="DM348" s="46"/>
      <c r="DN348" s="12" t="s">
        <v>2226</v>
      </c>
      <c r="DO348" s="46" t="s">
        <v>2513</v>
      </c>
      <c r="DP348" s="46"/>
      <c r="DQ348" s="12" t="s">
        <v>2227</v>
      </c>
      <c r="DR348" s="17" t="s">
        <v>2197</v>
      </c>
      <c r="DS348" s="5"/>
      <c r="DT348" s="5"/>
      <c r="DV348" s="5">
        <f t="shared" si="18"/>
        <v>2</v>
      </c>
      <c r="DW348" s="5">
        <f t="shared" si="19"/>
        <v>11</v>
      </c>
      <c r="DX348" s="362" t="s">
        <v>315</v>
      </c>
      <c r="DZ348" s="377" t="s">
        <v>2541</v>
      </c>
    </row>
    <row r="349" spans="1:130" s="133" customFormat="1" ht="38.25" customHeight="1" x14ac:dyDescent="0.25">
      <c r="A349" s="337">
        <f>IF(C349="","",SUBTOTAL(3,$D$24:D349))</f>
        <v>34</v>
      </c>
      <c r="B349" s="337">
        <f>COUNTIF($E$24:E349,E349)</f>
        <v>2</v>
      </c>
      <c r="C349" s="347" t="s">
        <v>83</v>
      </c>
      <c r="D349" s="12" t="str">
        <f>VLOOKUP(C349,'[1]XET CUOI NAM'!$D$9:$E$332,2,0)</f>
        <v>01023002</v>
      </c>
      <c r="E349" s="12" t="s">
        <v>422</v>
      </c>
      <c r="F349" s="12" t="s">
        <v>378</v>
      </c>
      <c r="G349" s="49"/>
      <c r="H349" s="46" t="s">
        <v>2513</v>
      </c>
      <c r="I349" s="46"/>
      <c r="J349" s="3"/>
      <c r="K349" s="46"/>
      <c r="L349" s="46"/>
      <c r="M349" s="49"/>
      <c r="N349" s="46" t="s">
        <v>2513</v>
      </c>
      <c r="O349" s="46"/>
      <c r="P349" s="3"/>
      <c r="Q349" s="46" t="s">
        <v>2514</v>
      </c>
      <c r="R349" s="46"/>
      <c r="S349" s="49"/>
      <c r="T349" s="46" t="s">
        <v>2513</v>
      </c>
      <c r="U349" s="46"/>
      <c r="V349" s="46" t="s">
        <v>2510</v>
      </c>
      <c r="W349" s="3"/>
      <c r="X349" s="307" t="s">
        <v>2514</v>
      </c>
      <c r="Y349" s="46"/>
      <c r="Z349" s="49"/>
      <c r="AA349" s="46">
        <v>0</v>
      </c>
      <c r="AB349" s="46"/>
      <c r="AC349" s="46">
        <v>0</v>
      </c>
      <c r="AD349" s="3"/>
      <c r="AE349" s="46">
        <v>0</v>
      </c>
      <c r="AF349" s="46"/>
      <c r="AG349" s="49"/>
      <c r="AH349" s="46">
        <v>0</v>
      </c>
      <c r="AI349" s="46"/>
      <c r="AJ349" s="46">
        <v>0</v>
      </c>
      <c r="AK349" s="3"/>
      <c r="AL349" s="46">
        <v>0</v>
      </c>
      <c r="AM349" s="46"/>
      <c r="AN349" s="49"/>
      <c r="AO349" s="46">
        <v>0</v>
      </c>
      <c r="AP349" s="46"/>
      <c r="AQ349" s="46">
        <v>0</v>
      </c>
      <c r="AR349" s="3"/>
      <c r="AS349" s="46">
        <v>0</v>
      </c>
      <c r="AT349" s="46"/>
      <c r="AU349" s="49"/>
      <c r="AV349" s="46">
        <v>0</v>
      </c>
      <c r="AW349" s="46"/>
      <c r="AX349" s="46">
        <v>0</v>
      </c>
      <c r="AY349" s="3"/>
      <c r="AZ349" s="46">
        <v>0</v>
      </c>
      <c r="BA349" s="46"/>
      <c r="BB349" s="30"/>
      <c r="BC349" s="46">
        <v>0</v>
      </c>
      <c r="BD349" s="46"/>
      <c r="BE349" s="3" t="s">
        <v>600</v>
      </c>
      <c r="BF349" s="3"/>
      <c r="BG349" s="46"/>
      <c r="BH349" s="3"/>
      <c r="BI349" s="24"/>
      <c r="BJ349" s="46">
        <v>0</v>
      </c>
      <c r="BK349" s="46"/>
      <c r="BL349" s="3" t="s">
        <v>786</v>
      </c>
      <c r="BM349" s="3"/>
      <c r="BN349" s="46"/>
      <c r="BO349" s="3"/>
      <c r="BP349" s="33"/>
      <c r="BQ349" s="46">
        <v>0</v>
      </c>
      <c r="BR349" s="46"/>
      <c r="BS349" s="3">
        <v>0</v>
      </c>
      <c r="BT349" s="3"/>
      <c r="BU349" s="46"/>
      <c r="BV349" s="46"/>
      <c r="BW349" s="46"/>
      <c r="BX349" s="55"/>
      <c r="BY349" s="46" t="s">
        <v>2513</v>
      </c>
      <c r="BZ349" s="46"/>
      <c r="CA349" s="3" t="s">
        <v>977</v>
      </c>
      <c r="CB349" s="46"/>
      <c r="CC349" s="46"/>
      <c r="CD349" s="46"/>
      <c r="CE349" s="46" t="s">
        <v>315</v>
      </c>
      <c r="CF349" s="55"/>
      <c r="CG349" s="46">
        <v>0</v>
      </c>
      <c r="CH349" s="46"/>
      <c r="CI349" s="3" t="s">
        <v>1117</v>
      </c>
      <c r="CJ349" s="3"/>
      <c r="CK349" s="46"/>
      <c r="CL349" s="46"/>
      <c r="CM349" s="46"/>
      <c r="CN349" s="46"/>
      <c r="CO349" s="46" t="s">
        <v>371</v>
      </c>
      <c r="CP349" s="46" t="s">
        <v>2513</v>
      </c>
      <c r="CQ349" s="46" t="s">
        <v>315</v>
      </c>
      <c r="CR349" s="3" t="s">
        <v>1274</v>
      </c>
      <c r="CS349" s="46"/>
      <c r="CT349" s="46">
        <v>0</v>
      </c>
      <c r="CU349" s="3"/>
      <c r="CV349" s="12" t="s">
        <v>371</v>
      </c>
      <c r="CW349" s="46" t="s">
        <v>2513</v>
      </c>
      <c r="CX349" s="12" t="s">
        <v>315</v>
      </c>
      <c r="CY349" s="3" t="s">
        <v>1439</v>
      </c>
      <c r="CZ349" s="12"/>
      <c r="DA349" s="12" t="s">
        <v>346</v>
      </c>
      <c r="DB349" s="46"/>
      <c r="DC349" s="12"/>
      <c r="DD349" s="12"/>
      <c r="DE349" s="12" t="s">
        <v>371</v>
      </c>
      <c r="DF349" s="46" t="s">
        <v>2513</v>
      </c>
      <c r="DG349" s="12" t="s">
        <v>2227</v>
      </c>
      <c r="DH349" s="3" t="s">
        <v>1632</v>
      </c>
      <c r="DI349" s="12"/>
      <c r="DJ349" s="203"/>
      <c r="DK349" s="46"/>
      <c r="DL349" s="46"/>
      <c r="DM349" s="46"/>
      <c r="DN349" s="12" t="s">
        <v>2227</v>
      </c>
      <c r="DO349" s="46" t="s">
        <v>2513</v>
      </c>
      <c r="DP349" s="46"/>
      <c r="DQ349" s="12" t="s">
        <v>2227</v>
      </c>
      <c r="DR349" s="17" t="s">
        <v>2198</v>
      </c>
      <c r="DS349" s="5"/>
      <c r="DT349" s="5"/>
      <c r="DV349" s="5">
        <f t="shared" si="18"/>
        <v>2</v>
      </c>
      <c r="DW349" s="5">
        <f t="shared" si="19"/>
        <v>8</v>
      </c>
      <c r="DX349" s="362" t="s">
        <v>315</v>
      </c>
      <c r="DZ349" s="377" t="s">
        <v>2551</v>
      </c>
    </row>
    <row r="350" spans="1:130" s="133" customFormat="1" ht="30" hidden="1" customHeight="1" x14ac:dyDescent="0.25">
      <c r="A350" s="12">
        <f>IF(C350="","",SUBTOTAL(3,$D$24:D350))</f>
        <v>34</v>
      </c>
      <c r="B350" s="12">
        <f>COUNTIF($E$24:E350,E350)</f>
        <v>3</v>
      </c>
      <c r="C350" s="4" t="s">
        <v>233</v>
      </c>
      <c r="D350" s="12" t="str">
        <f>VLOOKUP(C350,'[1]XET CUOI NAM'!$D$9:$E$332,2,0)</f>
        <v>01017010</v>
      </c>
      <c r="E350" s="12" t="s">
        <v>422</v>
      </c>
      <c r="F350" s="12" t="s">
        <v>378</v>
      </c>
      <c r="G350" s="49"/>
      <c r="H350" s="46"/>
      <c r="I350" s="46"/>
      <c r="J350" s="3"/>
      <c r="K350" s="46"/>
      <c r="L350" s="46"/>
      <c r="M350" s="49"/>
      <c r="N350" s="46"/>
      <c r="O350" s="46"/>
      <c r="P350" s="3"/>
      <c r="Q350" s="46"/>
      <c r="R350" s="46"/>
      <c r="S350" s="49"/>
      <c r="T350" s="46">
        <v>0</v>
      </c>
      <c r="U350" s="46"/>
      <c r="V350" s="46">
        <v>0</v>
      </c>
      <c r="W350" s="3"/>
      <c r="X350" s="46">
        <v>0</v>
      </c>
      <c r="Y350" s="46"/>
      <c r="Z350" s="49"/>
      <c r="AA350" s="46">
        <v>0</v>
      </c>
      <c r="AB350" s="46"/>
      <c r="AC350" s="46">
        <v>0</v>
      </c>
      <c r="AD350" s="3"/>
      <c r="AE350" s="46">
        <v>0</v>
      </c>
      <c r="AF350" s="46"/>
      <c r="AG350" s="49"/>
      <c r="AH350" s="46">
        <v>0</v>
      </c>
      <c r="AI350" s="46"/>
      <c r="AJ350" s="46">
        <v>0</v>
      </c>
      <c r="AK350" s="3"/>
      <c r="AL350" s="46">
        <v>0</v>
      </c>
      <c r="AM350" s="46"/>
      <c r="AN350" s="49"/>
      <c r="AO350" s="46" t="s">
        <v>2513</v>
      </c>
      <c r="AP350" s="46"/>
      <c r="AQ350" s="46" t="s">
        <v>2511</v>
      </c>
      <c r="AR350" s="3"/>
      <c r="AS350" s="46">
        <v>0</v>
      </c>
      <c r="AT350" s="46"/>
      <c r="AU350" s="49"/>
      <c r="AV350" s="46">
        <v>0</v>
      </c>
      <c r="AW350" s="46"/>
      <c r="AX350" s="46">
        <v>0</v>
      </c>
      <c r="AY350" s="3"/>
      <c r="AZ350" s="46">
        <v>0</v>
      </c>
      <c r="BA350" s="46"/>
      <c r="BB350" s="41"/>
      <c r="BC350" s="46">
        <v>0</v>
      </c>
      <c r="BD350" s="46"/>
      <c r="BE350" s="3" t="s">
        <v>760</v>
      </c>
      <c r="BF350" s="3"/>
      <c r="BG350" s="46"/>
      <c r="BH350" s="3"/>
      <c r="BI350" s="53"/>
      <c r="BJ350" s="46">
        <v>0</v>
      </c>
      <c r="BK350" s="46"/>
      <c r="BL350" s="3">
        <v>0</v>
      </c>
      <c r="BM350" s="3"/>
      <c r="BN350" s="46"/>
      <c r="BO350" s="3"/>
      <c r="BP350" s="33"/>
      <c r="BQ350" s="46">
        <v>0</v>
      </c>
      <c r="BR350" s="46"/>
      <c r="BS350" s="3">
        <v>0</v>
      </c>
      <c r="BT350" s="3"/>
      <c r="BU350" s="46"/>
      <c r="BV350" s="46"/>
      <c r="BW350" s="46"/>
      <c r="BX350" s="2"/>
      <c r="BY350" s="46">
        <v>0</v>
      </c>
      <c r="BZ350" s="46" t="s">
        <v>315</v>
      </c>
      <c r="CA350" s="3" t="s">
        <v>1071</v>
      </c>
      <c r="CB350" s="46"/>
      <c r="CC350" s="46"/>
      <c r="CD350" s="46"/>
      <c r="CE350" s="46"/>
      <c r="CF350" s="2"/>
      <c r="CG350" s="46">
        <v>0</v>
      </c>
      <c r="CH350" s="46">
        <v>0</v>
      </c>
      <c r="CI350" s="3" t="s">
        <v>1222</v>
      </c>
      <c r="CJ350" s="3"/>
      <c r="CK350" s="46"/>
      <c r="CL350" s="46"/>
      <c r="CM350" s="46"/>
      <c r="CN350" s="46"/>
      <c r="CO350" s="46" t="s">
        <v>371</v>
      </c>
      <c r="CP350" s="46"/>
      <c r="CQ350" s="46"/>
      <c r="CR350" s="3" t="s">
        <v>1385</v>
      </c>
      <c r="CS350" s="46"/>
      <c r="CT350" s="46">
        <v>0</v>
      </c>
      <c r="CU350" s="3"/>
      <c r="CV350" s="12" t="s">
        <v>371</v>
      </c>
      <c r="CW350" s="12">
        <v>0</v>
      </c>
      <c r="CX350" s="12"/>
      <c r="CY350" s="3" t="s">
        <v>1572</v>
      </c>
      <c r="CZ350" s="12">
        <v>0</v>
      </c>
      <c r="DA350" s="12">
        <v>0</v>
      </c>
      <c r="DB350" s="46"/>
      <c r="DC350" s="12">
        <v>0</v>
      </c>
      <c r="DD350" s="12">
        <v>0</v>
      </c>
      <c r="DE350" s="12" t="s">
        <v>371</v>
      </c>
      <c r="DF350" s="12"/>
      <c r="DG350" s="12" t="s">
        <v>2227</v>
      </c>
      <c r="DH350" s="3" t="s">
        <v>1773</v>
      </c>
      <c r="DI350" s="12"/>
      <c r="DJ350" s="12"/>
      <c r="DK350" s="46"/>
      <c r="DL350" s="46"/>
      <c r="DM350" s="46"/>
      <c r="DN350" s="12" t="s">
        <v>2227</v>
      </c>
      <c r="DO350" s="46" t="s">
        <v>2513</v>
      </c>
      <c r="DP350" s="46"/>
      <c r="DQ350" s="12" t="s">
        <v>2227</v>
      </c>
      <c r="DR350" s="17" t="s">
        <v>2199</v>
      </c>
      <c r="DS350" s="5">
        <v>0</v>
      </c>
      <c r="DT350" s="5"/>
      <c r="DV350" s="5">
        <f t="shared" si="18"/>
        <v>0</v>
      </c>
      <c r="DW350" s="5">
        <f t="shared" si="19"/>
        <v>2</v>
      </c>
      <c r="DX350" s="362"/>
    </row>
    <row r="351" spans="1:130" s="133" customFormat="1" ht="30" hidden="1" customHeight="1" x14ac:dyDescent="0.25">
      <c r="A351" s="12">
        <f>IF(C351="","",SUBTOTAL(3,$D$24:D351))</f>
        <v>34</v>
      </c>
      <c r="B351" s="12">
        <f>COUNTIF($E$24:E351,E351)</f>
        <v>4</v>
      </c>
      <c r="C351" s="4" t="s">
        <v>232</v>
      </c>
      <c r="D351" s="12" t="str">
        <f>VLOOKUP(C351,'[1]XET CUOI NAM'!$D$9:$E$332,2,0)</f>
        <v>01018004</v>
      </c>
      <c r="E351" s="12" t="s">
        <v>422</v>
      </c>
      <c r="F351" s="12" t="s">
        <v>378</v>
      </c>
      <c r="G351" s="49"/>
      <c r="H351" s="46"/>
      <c r="I351" s="46"/>
      <c r="J351" s="3"/>
      <c r="K351" s="46"/>
      <c r="L351" s="46"/>
      <c r="M351" s="49"/>
      <c r="N351" s="46"/>
      <c r="O351" s="46"/>
      <c r="P351" s="3"/>
      <c r="Q351" s="46"/>
      <c r="R351" s="46"/>
      <c r="S351" s="49"/>
      <c r="T351" s="46">
        <v>0</v>
      </c>
      <c r="U351" s="46"/>
      <c r="V351" s="46">
        <v>0</v>
      </c>
      <c r="W351" s="3"/>
      <c r="X351" s="46">
        <v>0</v>
      </c>
      <c r="Y351" s="46"/>
      <c r="Z351" s="49"/>
      <c r="AA351" s="46">
        <v>0</v>
      </c>
      <c r="AB351" s="46"/>
      <c r="AC351" s="46">
        <v>0</v>
      </c>
      <c r="AD351" s="3"/>
      <c r="AE351" s="46">
        <v>0</v>
      </c>
      <c r="AF351" s="46"/>
      <c r="AG351" s="49"/>
      <c r="AH351" s="46" t="s">
        <v>2513</v>
      </c>
      <c r="AI351" s="46"/>
      <c r="AJ351" s="46" t="s">
        <v>2295</v>
      </c>
      <c r="AK351" s="3"/>
      <c r="AL351" s="46">
        <v>0</v>
      </c>
      <c r="AM351" s="46"/>
      <c r="AN351" s="49"/>
      <c r="AO351" s="46">
        <v>0</v>
      </c>
      <c r="AP351" s="46"/>
      <c r="AQ351" s="46">
        <v>0</v>
      </c>
      <c r="AR351" s="3"/>
      <c r="AS351" s="46">
        <v>0</v>
      </c>
      <c r="AT351" s="46"/>
      <c r="AU351" s="49"/>
      <c r="AV351" s="46">
        <v>0</v>
      </c>
      <c r="AW351" s="46"/>
      <c r="AX351" s="46">
        <v>0</v>
      </c>
      <c r="AY351" s="3"/>
      <c r="AZ351" s="46">
        <v>0</v>
      </c>
      <c r="BA351" s="46"/>
      <c r="BB351" s="41"/>
      <c r="BC351" s="46">
        <v>0</v>
      </c>
      <c r="BD351" s="46"/>
      <c r="BE351" s="3" t="s">
        <v>761</v>
      </c>
      <c r="BF351" s="3"/>
      <c r="BG351" s="46"/>
      <c r="BH351" s="3"/>
      <c r="BI351" s="53"/>
      <c r="BJ351" s="46">
        <v>0</v>
      </c>
      <c r="BK351" s="46"/>
      <c r="BL351" s="3">
        <v>0</v>
      </c>
      <c r="BM351" s="3"/>
      <c r="BN351" s="46"/>
      <c r="BO351" s="3"/>
      <c r="BP351" s="33"/>
      <c r="BQ351" s="46">
        <v>0</v>
      </c>
      <c r="BR351" s="46"/>
      <c r="BS351" s="3">
        <v>0</v>
      </c>
      <c r="BT351" s="3"/>
      <c r="BU351" s="46"/>
      <c r="BV351" s="46"/>
      <c r="BW351" s="46"/>
      <c r="BX351" s="2"/>
      <c r="BY351" s="46">
        <v>0</v>
      </c>
      <c r="BZ351" s="46"/>
      <c r="CA351" s="3">
        <v>0</v>
      </c>
      <c r="CB351" s="46"/>
      <c r="CC351" s="46"/>
      <c r="CD351" s="46"/>
      <c r="CE351" s="46"/>
      <c r="CF351" s="2"/>
      <c r="CG351" s="46">
        <v>0</v>
      </c>
      <c r="CH351" s="46">
        <v>0</v>
      </c>
      <c r="CI351" s="3" t="s">
        <v>1223</v>
      </c>
      <c r="CJ351" s="3"/>
      <c r="CK351" s="46"/>
      <c r="CL351" s="46"/>
      <c r="CM351" s="46"/>
      <c r="CN351" s="46"/>
      <c r="CO351" s="46" t="s">
        <v>371</v>
      </c>
      <c r="CP351" s="46"/>
      <c r="CQ351" s="46"/>
      <c r="CR351" s="3" t="s">
        <v>1386</v>
      </c>
      <c r="CS351" s="46"/>
      <c r="CT351" s="46">
        <v>0</v>
      </c>
      <c r="CU351" s="3"/>
      <c r="CV351" s="12" t="s">
        <v>371</v>
      </c>
      <c r="CW351" s="12">
        <v>0</v>
      </c>
      <c r="CX351" s="12"/>
      <c r="CY351" s="3" t="s">
        <v>1573</v>
      </c>
      <c r="CZ351" s="12">
        <v>0</v>
      </c>
      <c r="DA351" s="12">
        <v>0</v>
      </c>
      <c r="DB351" s="46"/>
      <c r="DC351" s="12">
        <v>0</v>
      </c>
      <c r="DD351" s="12">
        <v>0</v>
      </c>
      <c r="DE351" s="12" t="s">
        <v>371</v>
      </c>
      <c r="DF351" s="12"/>
      <c r="DG351" s="12"/>
      <c r="DH351" s="3" t="s">
        <v>1774</v>
      </c>
      <c r="DI351" s="12"/>
      <c r="DJ351" s="12"/>
      <c r="DK351" s="46"/>
      <c r="DL351" s="46"/>
      <c r="DM351" s="46"/>
      <c r="DN351" s="12" t="s">
        <v>2226</v>
      </c>
      <c r="DO351" s="46" t="s">
        <v>2513</v>
      </c>
      <c r="DP351" s="46"/>
      <c r="DQ351" s="12"/>
      <c r="DR351" s="17" t="s">
        <v>2200</v>
      </c>
      <c r="DS351" s="5">
        <v>0</v>
      </c>
      <c r="DT351" s="346"/>
      <c r="DV351" s="5">
        <f t="shared" si="18"/>
        <v>0</v>
      </c>
      <c r="DW351" s="5">
        <f t="shared" si="19"/>
        <v>2</v>
      </c>
      <c r="DX351" s="362"/>
    </row>
    <row r="352" spans="1:130" s="20" customFormat="1" ht="30" hidden="1" customHeight="1" x14ac:dyDescent="0.25">
      <c r="A352" s="12">
        <f>IF(C352="","",SUBTOTAL(3,$D$24:D352))</f>
        <v>34</v>
      </c>
      <c r="B352" s="12">
        <f>COUNTIF($E$24:E352,E352)</f>
        <v>5</v>
      </c>
      <c r="C352" s="4" t="s">
        <v>234</v>
      </c>
      <c r="D352" s="12" t="str">
        <f>VLOOKUP(C352,'[1]XET CUOI NAM'!$D$9:$E$332,2,0)</f>
        <v>01025013</v>
      </c>
      <c r="E352" s="12" t="s">
        <v>422</v>
      </c>
      <c r="F352" s="12" t="s">
        <v>380</v>
      </c>
      <c r="G352" s="49"/>
      <c r="H352" s="46"/>
      <c r="I352" s="46"/>
      <c r="J352" s="3"/>
      <c r="K352" s="46"/>
      <c r="L352" s="46"/>
      <c r="M352" s="49"/>
      <c r="N352" s="46"/>
      <c r="O352" s="46"/>
      <c r="P352" s="3"/>
      <c r="Q352" s="46"/>
      <c r="R352" s="46"/>
      <c r="S352" s="49"/>
      <c r="T352" s="46">
        <v>0</v>
      </c>
      <c r="U352" s="46"/>
      <c r="V352" s="46">
        <v>0</v>
      </c>
      <c r="W352" s="3"/>
      <c r="X352" s="46">
        <v>0</v>
      </c>
      <c r="Y352" s="46"/>
      <c r="Z352" s="49"/>
      <c r="AA352" s="46">
        <v>0</v>
      </c>
      <c r="AB352" s="46"/>
      <c r="AC352" s="46">
        <v>0</v>
      </c>
      <c r="AD352" s="3"/>
      <c r="AE352" s="46">
        <v>0</v>
      </c>
      <c r="AF352" s="46"/>
      <c r="AG352" s="49"/>
      <c r="AH352" s="46">
        <v>0</v>
      </c>
      <c r="AI352" s="46"/>
      <c r="AJ352" s="46">
        <v>0</v>
      </c>
      <c r="AK352" s="3"/>
      <c r="AL352" s="46">
        <v>0</v>
      </c>
      <c r="AM352" s="46"/>
      <c r="AN352" s="49"/>
      <c r="AO352" s="46">
        <v>0</v>
      </c>
      <c r="AP352" s="46"/>
      <c r="AQ352" s="46">
        <v>0</v>
      </c>
      <c r="AR352" s="3"/>
      <c r="AS352" s="46">
        <v>0</v>
      </c>
      <c r="AT352" s="46"/>
      <c r="AU352" s="49"/>
      <c r="AV352" s="46">
        <v>0</v>
      </c>
      <c r="AW352" s="46"/>
      <c r="AX352" s="46">
        <v>0</v>
      </c>
      <c r="AY352" s="3"/>
      <c r="AZ352" s="46">
        <v>0</v>
      </c>
      <c r="BA352" s="46"/>
      <c r="BB352" s="38"/>
      <c r="BC352" s="46">
        <v>0</v>
      </c>
      <c r="BD352" s="46"/>
      <c r="BE352" s="3">
        <v>0</v>
      </c>
      <c r="BF352" s="3"/>
      <c r="BG352" s="46"/>
      <c r="BH352" s="3"/>
      <c r="BI352" s="28"/>
      <c r="BJ352" s="46">
        <v>0</v>
      </c>
      <c r="BK352" s="46"/>
      <c r="BL352" s="3">
        <v>0</v>
      </c>
      <c r="BM352" s="3"/>
      <c r="BN352" s="46"/>
      <c r="BO352" s="3"/>
      <c r="BP352" s="33"/>
      <c r="BQ352" s="46">
        <v>0</v>
      </c>
      <c r="BR352" s="46"/>
      <c r="BS352" s="3">
        <v>0</v>
      </c>
      <c r="BT352" s="3"/>
      <c r="BU352" s="46"/>
      <c r="BV352" s="46"/>
      <c r="BW352" s="46"/>
      <c r="BX352" s="2"/>
      <c r="BY352" s="46">
        <v>0</v>
      </c>
      <c r="BZ352" s="46"/>
      <c r="CA352" s="3">
        <v>0</v>
      </c>
      <c r="CB352" s="46"/>
      <c r="CC352" s="46"/>
      <c r="CD352" s="46"/>
      <c r="CE352" s="46"/>
      <c r="CF352" s="2"/>
      <c r="CG352" s="46">
        <v>0</v>
      </c>
      <c r="CH352" s="46"/>
      <c r="CI352" s="3" t="s">
        <v>1224</v>
      </c>
      <c r="CJ352" s="3"/>
      <c r="CK352" s="46"/>
      <c r="CL352" s="46"/>
      <c r="CM352" s="46"/>
      <c r="CN352" s="46"/>
      <c r="CO352" s="46" t="s">
        <v>371</v>
      </c>
      <c r="CP352" s="46"/>
      <c r="CQ352" s="46"/>
      <c r="CR352" s="3">
        <v>0</v>
      </c>
      <c r="CS352" s="46"/>
      <c r="CT352" s="46">
        <v>0</v>
      </c>
      <c r="CU352" s="3"/>
      <c r="CV352" s="12" t="s">
        <v>431</v>
      </c>
      <c r="CW352" s="12">
        <v>0</v>
      </c>
      <c r="CX352" s="12"/>
      <c r="CY352" s="3" t="s">
        <v>1574</v>
      </c>
      <c r="CZ352" s="12">
        <v>0</v>
      </c>
      <c r="DA352" s="12">
        <v>0</v>
      </c>
      <c r="DB352" s="46"/>
      <c r="DC352" s="12">
        <v>0</v>
      </c>
      <c r="DD352" s="12">
        <v>0</v>
      </c>
      <c r="DE352" s="12" t="s">
        <v>431</v>
      </c>
      <c r="DF352" s="12"/>
      <c r="DG352" s="12" t="s">
        <v>2227</v>
      </c>
      <c r="DH352" s="3" t="s">
        <v>1775</v>
      </c>
      <c r="DI352" s="12"/>
      <c r="DJ352" s="12"/>
      <c r="DK352" s="46"/>
      <c r="DL352" s="46"/>
      <c r="DM352" s="46"/>
      <c r="DN352" s="12" t="s">
        <v>2227</v>
      </c>
      <c r="DO352" s="12">
        <v>0</v>
      </c>
      <c r="DP352" s="12"/>
      <c r="DQ352" s="12"/>
      <c r="DR352" s="17" t="s">
        <v>2201</v>
      </c>
      <c r="DS352" s="5">
        <v>0</v>
      </c>
      <c r="DT352" s="195"/>
      <c r="DV352" s="5">
        <f t="shared" si="18"/>
        <v>0</v>
      </c>
      <c r="DW352" s="5">
        <f t="shared" si="19"/>
        <v>0</v>
      </c>
      <c r="DX352" s="379"/>
    </row>
    <row r="353" spans="1:130" s="20" customFormat="1" ht="30" hidden="1" customHeight="1" x14ac:dyDescent="0.25">
      <c r="A353" s="12">
        <f>IF(C353="","",SUBTOTAL(3,$D$24:D353))</f>
        <v>34</v>
      </c>
      <c r="B353" s="12">
        <f>COUNTIF($E$24:E353,E353)</f>
        <v>6</v>
      </c>
      <c r="C353" s="188" t="s">
        <v>423</v>
      </c>
      <c r="D353" s="102" t="s">
        <v>424</v>
      </c>
      <c r="E353" s="12" t="s">
        <v>422</v>
      </c>
      <c r="F353" s="12" t="s">
        <v>380</v>
      </c>
      <c r="G353" s="49"/>
      <c r="H353" s="46"/>
      <c r="I353" s="46"/>
      <c r="J353" s="3"/>
      <c r="K353" s="46"/>
      <c r="L353" s="46"/>
      <c r="M353" s="49"/>
      <c r="N353" s="46"/>
      <c r="O353" s="46"/>
      <c r="P353" s="3"/>
      <c r="Q353" s="46"/>
      <c r="R353" s="46"/>
      <c r="S353" s="49"/>
      <c r="T353" s="46"/>
      <c r="U353" s="46"/>
      <c r="V353" s="46"/>
      <c r="W353" s="3"/>
      <c r="X353" s="46"/>
      <c r="Y353" s="46"/>
      <c r="Z353" s="49"/>
      <c r="AA353" s="46"/>
      <c r="AB353" s="46"/>
      <c r="AC353" s="46"/>
      <c r="AD353" s="3"/>
      <c r="AE353" s="46"/>
      <c r="AF353" s="46"/>
      <c r="AG353" s="49"/>
      <c r="AH353" s="46"/>
      <c r="AI353" s="46"/>
      <c r="AJ353" s="46"/>
      <c r="AK353" s="3"/>
      <c r="AL353" s="46"/>
      <c r="AM353" s="46"/>
      <c r="AN353" s="49"/>
      <c r="AO353" s="46"/>
      <c r="AP353" s="46"/>
      <c r="AQ353" s="46"/>
      <c r="AR353" s="3"/>
      <c r="AS353" s="46"/>
      <c r="AT353" s="46"/>
      <c r="AU353" s="49"/>
      <c r="AV353" s="46"/>
      <c r="AW353" s="46"/>
      <c r="AX353" s="46"/>
      <c r="AY353" s="3"/>
      <c r="AZ353" s="46"/>
      <c r="BA353" s="46"/>
      <c r="BB353" s="38"/>
      <c r="BC353" s="46"/>
      <c r="BD353" s="46"/>
      <c r="BE353" s="3"/>
      <c r="BF353" s="3"/>
      <c r="BG353" s="46"/>
      <c r="BH353" s="3"/>
      <c r="BI353" s="28"/>
      <c r="BJ353" s="46"/>
      <c r="BK353" s="46"/>
      <c r="BL353" s="3"/>
      <c r="BM353" s="3"/>
      <c r="BN353" s="46"/>
      <c r="BO353" s="3"/>
      <c r="BP353" s="33"/>
      <c r="BQ353" s="46"/>
      <c r="BR353" s="46"/>
      <c r="BS353" s="3"/>
      <c r="BT353" s="3"/>
      <c r="BU353" s="46"/>
      <c r="BV353" s="46"/>
      <c r="BW353" s="46"/>
      <c r="BX353" s="2"/>
      <c r="BY353" s="46"/>
      <c r="BZ353" s="46"/>
      <c r="CA353" s="3"/>
      <c r="CB353" s="46"/>
      <c r="CC353" s="46"/>
      <c r="CD353" s="46"/>
      <c r="CE353" s="46"/>
      <c r="CF353" s="2"/>
      <c r="CG353" s="46"/>
      <c r="CH353" s="46"/>
      <c r="CI353" s="3"/>
      <c r="CJ353" s="3"/>
      <c r="CK353" s="46"/>
      <c r="CL353" s="46"/>
      <c r="CM353" s="46"/>
      <c r="CN353" s="46"/>
      <c r="CO353" s="46"/>
      <c r="CP353" s="46"/>
      <c r="CQ353" s="46"/>
      <c r="CR353" s="3"/>
      <c r="CS353" s="46"/>
      <c r="CT353" s="46"/>
      <c r="CU353" s="3"/>
      <c r="CV353" s="12"/>
      <c r="CW353" s="12"/>
      <c r="CX353" s="12"/>
      <c r="CY353" s="3"/>
      <c r="CZ353" s="12"/>
      <c r="DA353" s="12"/>
      <c r="DB353" s="46"/>
      <c r="DC353" s="12"/>
      <c r="DD353" s="12"/>
      <c r="DE353" s="12" t="s">
        <v>371</v>
      </c>
      <c r="DF353" s="12"/>
      <c r="DG353" s="12"/>
      <c r="DH353" s="3" t="s">
        <v>1776</v>
      </c>
      <c r="DI353" s="12"/>
      <c r="DJ353" s="12"/>
      <c r="DK353" s="46"/>
      <c r="DL353" s="46"/>
      <c r="DM353" s="46"/>
      <c r="DN353" s="12" t="s">
        <v>2227</v>
      </c>
      <c r="DO353" s="12">
        <v>0</v>
      </c>
      <c r="DP353" s="12"/>
      <c r="DQ353" s="12"/>
      <c r="DR353" s="17" t="s">
        <v>2202</v>
      </c>
      <c r="DS353" s="5">
        <v>0</v>
      </c>
      <c r="DT353" s="195"/>
      <c r="DV353" s="5">
        <f t="shared" si="18"/>
        <v>0</v>
      </c>
      <c r="DW353" s="5">
        <f t="shared" si="19"/>
        <v>0</v>
      </c>
      <c r="DX353" s="379"/>
    </row>
    <row r="354" spans="1:130" s="20" customFormat="1" ht="30" hidden="1" customHeight="1" x14ac:dyDescent="0.25">
      <c r="A354" s="12">
        <f>ROW()-23</f>
        <v>331</v>
      </c>
      <c r="B354" s="12">
        <f>COUNTIF($E$24:E354,E354)</f>
        <v>7</v>
      </c>
      <c r="C354" s="188" t="s">
        <v>2016</v>
      </c>
      <c r="D354" s="102" t="s">
        <v>2017</v>
      </c>
      <c r="E354" s="12" t="s">
        <v>422</v>
      </c>
      <c r="F354" s="12" t="s">
        <v>380</v>
      </c>
      <c r="G354" s="49"/>
      <c r="H354" s="46"/>
      <c r="I354" s="46"/>
      <c r="J354" s="3"/>
      <c r="K354" s="46"/>
      <c r="L354" s="46"/>
      <c r="M354" s="49"/>
      <c r="N354" s="46"/>
      <c r="O354" s="46"/>
      <c r="P354" s="3"/>
      <c r="Q354" s="46"/>
      <c r="R354" s="46"/>
      <c r="S354" s="49"/>
      <c r="T354" s="46"/>
      <c r="U354" s="46"/>
      <c r="V354" s="46"/>
      <c r="W354" s="3"/>
      <c r="X354" s="46"/>
      <c r="Y354" s="46"/>
      <c r="Z354" s="49"/>
      <c r="AA354" s="46"/>
      <c r="AB354" s="46"/>
      <c r="AC354" s="46"/>
      <c r="AD354" s="3"/>
      <c r="AE354" s="46"/>
      <c r="AF354" s="46"/>
      <c r="AG354" s="49"/>
      <c r="AH354" s="46"/>
      <c r="AI354" s="46"/>
      <c r="AJ354" s="46"/>
      <c r="AK354" s="3"/>
      <c r="AL354" s="46"/>
      <c r="AM354" s="46"/>
      <c r="AN354" s="49"/>
      <c r="AO354" s="46"/>
      <c r="AP354" s="46"/>
      <c r="AQ354" s="46"/>
      <c r="AR354" s="3"/>
      <c r="AS354" s="46"/>
      <c r="AT354" s="46"/>
      <c r="AU354" s="49"/>
      <c r="AV354" s="46"/>
      <c r="AW354" s="46"/>
      <c r="AX354" s="46"/>
      <c r="AY354" s="3"/>
      <c r="AZ354" s="46"/>
      <c r="BA354" s="46"/>
      <c r="BB354" s="38"/>
      <c r="BC354" s="46"/>
      <c r="BD354" s="46"/>
      <c r="BE354" s="3"/>
      <c r="BF354" s="3"/>
      <c r="BG354" s="46"/>
      <c r="BH354" s="3"/>
      <c r="BI354" s="28"/>
      <c r="BJ354" s="46"/>
      <c r="BK354" s="46"/>
      <c r="BL354" s="3"/>
      <c r="BM354" s="3"/>
      <c r="BN354" s="46"/>
      <c r="BO354" s="3"/>
      <c r="BP354" s="33"/>
      <c r="BQ354" s="46"/>
      <c r="BR354" s="46"/>
      <c r="BS354" s="3"/>
      <c r="BT354" s="3"/>
      <c r="BU354" s="46"/>
      <c r="BV354" s="46"/>
      <c r="BW354" s="46"/>
      <c r="BX354" s="2"/>
      <c r="BY354" s="46"/>
      <c r="BZ354" s="46"/>
      <c r="CA354" s="3"/>
      <c r="CB354" s="46"/>
      <c r="CC354" s="46"/>
      <c r="CD354" s="46"/>
      <c r="CE354" s="46"/>
      <c r="CF354" s="2"/>
      <c r="CG354" s="46"/>
      <c r="CH354" s="46"/>
      <c r="CI354" s="3"/>
      <c r="CJ354" s="3"/>
      <c r="CK354" s="46"/>
      <c r="CL354" s="46"/>
      <c r="CM354" s="46"/>
      <c r="CN354" s="46"/>
      <c r="CO354" s="46"/>
      <c r="CP354" s="46"/>
      <c r="CQ354" s="46"/>
      <c r="CR354" s="3"/>
      <c r="CS354" s="46"/>
      <c r="CT354" s="46"/>
      <c r="CU354" s="3"/>
      <c r="CV354" s="12"/>
      <c r="CW354" s="12"/>
      <c r="CX354" s="12"/>
      <c r="CY354" s="3"/>
      <c r="CZ354" s="12"/>
      <c r="DA354" s="12"/>
      <c r="DB354" s="46"/>
      <c r="DC354" s="12"/>
      <c r="DD354" s="12"/>
      <c r="DE354" s="12"/>
      <c r="DF354" s="12"/>
      <c r="DG354" s="12"/>
      <c r="DH354" s="3"/>
      <c r="DI354" s="12"/>
      <c r="DJ354" s="12"/>
      <c r="DK354" s="46"/>
      <c r="DL354" s="46"/>
      <c r="DM354" s="46"/>
      <c r="DN354" s="12" t="s">
        <v>2227</v>
      </c>
      <c r="DO354" s="12">
        <v>0</v>
      </c>
      <c r="DP354" s="12"/>
      <c r="DQ354" s="12">
        <v>0</v>
      </c>
      <c r="DR354" s="5"/>
      <c r="DS354" s="5">
        <v>0</v>
      </c>
      <c r="DT354" s="195"/>
      <c r="DV354" s="5">
        <f t="shared" si="18"/>
        <v>0</v>
      </c>
      <c r="DW354" s="5">
        <f t="shared" si="19"/>
        <v>0</v>
      </c>
      <c r="DX354" s="379"/>
    </row>
    <row r="355" spans="1:130" hidden="1" x14ac:dyDescent="0.25">
      <c r="K355" s="9">
        <f>COUNTIF($CT$10:$CT$352,"X")</f>
        <v>14</v>
      </c>
      <c r="Q355" s="9">
        <f>COUNTIF($CT$10:$CT$352,"X")</f>
        <v>14</v>
      </c>
      <c r="X355" s="9">
        <f>COUNTIF($CT$10:$CT$352,"X")</f>
        <v>14</v>
      </c>
      <c r="AE355" s="9">
        <f>COUNTIF($CT$10:$CT$352,"X")</f>
        <v>14</v>
      </c>
      <c r="AL355" s="9">
        <f>COUNTIF($CT$10:$CT$352,"X")</f>
        <v>14</v>
      </c>
      <c r="AS355" s="9">
        <f>COUNTIF($CT$10:$CT$352,"X")</f>
        <v>14</v>
      </c>
      <c r="AZ355" s="9">
        <f>COUNTIF($CT$10:$CT$352,"X")</f>
        <v>14</v>
      </c>
      <c r="BG355" s="9">
        <f>COUNTIF($CT$10:$CT$352,"X")</f>
        <v>14</v>
      </c>
      <c r="BN355" s="9">
        <f>COUNTIF($CT$10:$CT$352,"X")</f>
        <v>14</v>
      </c>
      <c r="BQ355" s="9">
        <f>COUNTIF(BQ10:BQ352,"X")</f>
        <v>0</v>
      </c>
      <c r="BR355" s="9">
        <f>COUNTIF(BR10:BR352,"X")</f>
        <v>45</v>
      </c>
      <c r="BT355" s="9">
        <f>COUNTIF(BT10:BT352,"X")</f>
        <v>1</v>
      </c>
      <c r="BU355" s="9">
        <f>COUNTIF(BU10:BU352,"X")</f>
        <v>0</v>
      </c>
      <c r="BV355" s="9">
        <f>COUNTIF(BV10:BV352,"X")</f>
        <v>1</v>
      </c>
      <c r="BW355" s="9">
        <f>COUNTIF(BW10:BW352,"X")</f>
        <v>2</v>
      </c>
      <c r="BY355" s="9">
        <f>COUNTIF(BY10:BY352,"X")</f>
        <v>0</v>
      </c>
      <c r="BZ355" s="9">
        <f>COUNTIF(BZ10:BZ352,"X")</f>
        <v>58</v>
      </c>
      <c r="CB355" s="9">
        <f>COUNTIF(CB10:CB352,"X")</f>
        <v>1</v>
      </c>
      <c r="CC355" s="9">
        <f>COUNTIF(CC10:CC352,"X")</f>
        <v>0</v>
      </c>
      <c r="CD355" s="9">
        <f>COUNTIF(CD10:CD352,"X")</f>
        <v>4</v>
      </c>
      <c r="CE355" s="9">
        <f>COUNTIF(CE10:CE352,"X")</f>
        <v>10</v>
      </c>
      <c r="CG355" s="9">
        <f>COUNTIF(CG10:CG352,"X")</f>
        <v>0</v>
      </c>
      <c r="CH355" s="9">
        <f>COUNTIF(CH10:CH352,"X")</f>
        <v>57</v>
      </c>
      <c r="CJ355" s="9">
        <f>COUNTIF(CJ10:CJ352,"X")</f>
        <v>2</v>
      </c>
      <c r="CK355" s="9">
        <f>COUNTIF(CK10:CK352,"X")</f>
        <v>36</v>
      </c>
      <c r="CL355" s="9">
        <f>COUNTIF(CL10:CL352,"X")</f>
        <v>4</v>
      </c>
      <c r="CM355" s="9">
        <f>COUNTIF(CM10:CM352,"X")</f>
        <v>2</v>
      </c>
      <c r="CN355" s="9">
        <f>COUNTIF(CN10:CN352,"X")</f>
        <v>7</v>
      </c>
      <c r="CP355" s="9">
        <f>COUNTIF(CP10:CP352,"X")</f>
        <v>0</v>
      </c>
      <c r="CQ355" s="9">
        <f>COUNTIF(CQ10:CQ352,"X")</f>
        <v>87</v>
      </c>
      <c r="CS355" s="9">
        <f>COUNTIF(CS10:CS352,"X")</f>
        <v>3</v>
      </c>
      <c r="CT355" s="9">
        <f>COUNTIF(CT10:CT352,"X")</f>
        <v>14</v>
      </c>
      <c r="CU355" s="9">
        <f>COUNTIF(CU10:CU352,"X")</f>
        <v>1</v>
      </c>
      <c r="CW355" s="9">
        <f>COUNTIF(CW10:CW352,"X")</f>
        <v>0</v>
      </c>
      <c r="CX355" s="9">
        <f>COUNTIF(CX10:CX352,"X")</f>
        <v>96</v>
      </c>
      <c r="CY355" s="9">
        <f>COUNTA(CY24:CY352)</f>
        <v>186</v>
      </c>
      <c r="CZ355" s="9">
        <f>COUNTIF(CZ10:CZ352,"X")</f>
        <v>2</v>
      </c>
      <c r="DA355" s="9">
        <f>COUNTIF(DA10:DA352,"X")</f>
        <v>42</v>
      </c>
      <c r="DB355" s="9">
        <f>COUNTIF(DB10:DB352,"X")</f>
        <v>0</v>
      </c>
      <c r="DC355" s="9">
        <f>COUNTIF(DC10:DC352,"X")</f>
        <v>2</v>
      </c>
      <c r="DD355" s="9">
        <f>COUNTIF(DD10:DD352,"X")</f>
        <v>20</v>
      </c>
      <c r="DE355" s="9">
        <f>COUNTIF(DE10:DE354,"X")</f>
        <v>0</v>
      </c>
      <c r="DF355" s="9">
        <f>COUNTIF(DF10:DF354,"X")</f>
        <v>0</v>
      </c>
      <c r="DG355" s="9">
        <f>COUNTIF(DG10:DG354,"X")</f>
        <v>0</v>
      </c>
      <c r="DH355" s="9">
        <f>COUNTA(DH24:DH354)</f>
        <v>197</v>
      </c>
      <c r="DI355" s="9">
        <f>COUNTIF(DI10:DI354,"X")</f>
        <v>3</v>
      </c>
      <c r="DJ355" s="9">
        <f>COUNTIF(DJ10:DJ354,"X")</f>
        <v>22</v>
      </c>
      <c r="DK355" s="9">
        <f>COUNTIF(DK10:DK354,"X")</f>
        <v>3</v>
      </c>
      <c r="DL355" s="9">
        <f>COUNTIF(DL10:DL354,"X")</f>
        <v>0</v>
      </c>
      <c r="DM355" s="9">
        <f>COUNTIF(DM10:DM354,"X")</f>
        <v>0</v>
      </c>
      <c r="DN355" s="9">
        <f>COUNTA(DN24:DN354)</f>
        <v>331</v>
      </c>
      <c r="DO355" s="9">
        <f>COUNTIF(DO10:DO354,"X")</f>
        <v>0</v>
      </c>
      <c r="DQ355" s="9">
        <f>COUNTIF(DQ10:DQ354,"X")</f>
        <v>0</v>
      </c>
      <c r="DR355" s="9">
        <f>COUNTA(DR24:DR354)</f>
        <v>173</v>
      </c>
      <c r="DS355" s="9">
        <f>COUNTIF(DS10:DS354,"X")</f>
        <v>4</v>
      </c>
      <c r="DT355" s="9">
        <f>COUNTIF(DT10:DT354,"X")</f>
        <v>13</v>
      </c>
      <c r="DX355" s="371"/>
      <c r="DZ355" s="8"/>
    </row>
    <row r="358" spans="1:130" hidden="1" x14ac:dyDescent="0.25">
      <c r="DX358" s="371"/>
      <c r="DZ358" s="8"/>
    </row>
    <row r="359" spans="1:130" hidden="1" x14ac:dyDescent="0.25">
      <c r="DX359" s="371"/>
      <c r="DZ359" s="8"/>
    </row>
    <row r="360" spans="1:130" s="99" customFormat="1" ht="31.5" hidden="1" x14ac:dyDescent="0.25">
      <c r="C360" s="99" t="s">
        <v>385</v>
      </c>
      <c r="D360" s="100"/>
      <c r="E360" s="100"/>
      <c r="F360" s="100"/>
      <c r="G360" s="100"/>
      <c r="H360" s="100"/>
      <c r="I360" s="100"/>
      <c r="J360" s="9"/>
      <c r="K360" s="9"/>
      <c r="L360" s="9"/>
      <c r="M360" s="100"/>
      <c r="N360" s="100"/>
      <c r="O360" s="100"/>
      <c r="P360" s="9"/>
      <c r="Q360" s="9"/>
      <c r="R360" s="9"/>
      <c r="S360" s="100"/>
      <c r="T360" s="100"/>
      <c r="U360" s="100"/>
      <c r="V360" s="100"/>
      <c r="W360" s="9"/>
      <c r="X360" s="9"/>
      <c r="Y360" s="9"/>
      <c r="Z360" s="100"/>
      <c r="AA360" s="100"/>
      <c r="AB360" s="100"/>
      <c r="AC360" s="100"/>
      <c r="AD360" s="9"/>
      <c r="AE360" s="9"/>
      <c r="AF360" s="9"/>
      <c r="AG360" s="100"/>
      <c r="AH360" s="100"/>
      <c r="AI360" s="100"/>
      <c r="AJ360" s="100"/>
      <c r="AK360" s="9"/>
      <c r="AL360" s="9"/>
      <c r="AM360" s="9"/>
      <c r="AN360" s="100"/>
      <c r="AO360" s="100"/>
      <c r="AP360" s="100"/>
      <c r="AQ360" s="100"/>
      <c r="AR360" s="9"/>
      <c r="AS360" s="9"/>
      <c r="AT360" s="9"/>
      <c r="AU360" s="100"/>
      <c r="AV360" s="100"/>
      <c r="AW360" s="100"/>
      <c r="AX360" s="100"/>
      <c r="AY360" s="9"/>
      <c r="AZ360" s="9"/>
      <c r="BA360" s="9"/>
      <c r="BB360" s="100"/>
      <c r="BC360" s="100"/>
      <c r="BD360" s="100"/>
      <c r="BE360" s="100"/>
      <c r="BF360" s="9"/>
      <c r="BG360" s="9"/>
      <c r="BH360" s="9"/>
      <c r="BI360" s="100"/>
      <c r="BJ360" s="100"/>
      <c r="BK360" s="100"/>
      <c r="BL360" s="101"/>
      <c r="BM360" s="9"/>
      <c r="BN360" s="9"/>
      <c r="BO360" s="9"/>
      <c r="BP360" s="100"/>
      <c r="BQ360" s="100"/>
      <c r="BR360" s="100"/>
      <c r="BS360" s="100"/>
      <c r="BT360" s="100"/>
      <c r="BU360" s="100"/>
      <c r="BV360" s="100"/>
      <c r="BW360" s="100"/>
      <c r="BX360" s="100"/>
      <c r="BY360" s="100"/>
      <c r="BZ360" s="100"/>
      <c r="CA360" s="100"/>
      <c r="CB360" s="100"/>
      <c r="CC360" s="100"/>
      <c r="CD360" s="100"/>
      <c r="CE360" s="100"/>
      <c r="CF360" s="100"/>
      <c r="CG360" s="100"/>
      <c r="CH360" s="100"/>
      <c r="CI360" s="100"/>
      <c r="CJ360" s="100"/>
      <c r="CK360" s="100"/>
      <c r="CL360" s="100"/>
      <c r="CM360" s="100"/>
      <c r="CN360" s="100"/>
      <c r="CO360" s="100"/>
      <c r="CP360" s="100"/>
      <c r="CQ360" s="100"/>
      <c r="CR360" s="100"/>
      <c r="CS360" s="9"/>
      <c r="CT360" s="9"/>
      <c r="CU360" s="9"/>
      <c r="CV360" s="9"/>
      <c r="CW360" s="9"/>
      <c r="CX360" s="9"/>
      <c r="CY360" s="9"/>
      <c r="CZ360" s="8"/>
      <c r="DA360" s="9"/>
      <c r="DB360" s="9"/>
      <c r="DC360" s="9"/>
      <c r="DD360" s="9"/>
      <c r="DE360" s="9"/>
      <c r="DF360" s="9"/>
      <c r="DG360" s="9"/>
      <c r="DH360" s="9"/>
      <c r="DI360" s="8"/>
      <c r="DJ360" s="9"/>
      <c r="DK360" s="9"/>
      <c r="DL360" s="9"/>
      <c r="DM360" s="9"/>
      <c r="DO360" s="100"/>
      <c r="DP360" s="100"/>
      <c r="DV360" s="100"/>
      <c r="DX360" s="380"/>
    </row>
    <row r="361" spans="1:130" s="16" customFormat="1" ht="38.25" hidden="1" x14ac:dyDescent="0.25">
      <c r="A361" s="12">
        <f t="shared" ref="A361:A368" si="20">ROW()-23</f>
        <v>338</v>
      </c>
      <c r="B361" s="12">
        <f>COUNTIF($E$24:E361,E361)</f>
        <v>27</v>
      </c>
      <c r="C361" s="188" t="s">
        <v>151</v>
      </c>
      <c r="D361" s="12" t="str">
        <f>VLOOKUP(C361,'[1]XET CUOI NAM'!$D$9:$E$332,2,0)</f>
        <v>01013061</v>
      </c>
      <c r="E361" s="12" t="s">
        <v>401</v>
      </c>
      <c r="F361" s="12" t="s">
        <v>378</v>
      </c>
      <c r="G361" s="51"/>
      <c r="H361" s="46">
        <f>VLOOKUP($D361,'[3]CSTD CS'!$D$25:$AD$344,13,0)</f>
        <v>0</v>
      </c>
      <c r="I361" s="46"/>
      <c r="J361" s="3"/>
      <c r="K361" s="46"/>
      <c r="L361" s="3"/>
      <c r="M361" s="51"/>
      <c r="N361" s="46">
        <f>VLOOKUP($D361,'[3]CSTD CS'!$D$25:$AD$344,13,0)</f>
        <v>0</v>
      </c>
      <c r="O361" s="46"/>
      <c r="P361" s="3"/>
      <c r="Q361" s="46"/>
      <c r="R361" s="3"/>
      <c r="S361" s="51"/>
      <c r="T361" s="46">
        <f>VLOOKUP($D361,'[3]CSTD CS'!$D$25:$AD$344,13,0)</f>
        <v>0</v>
      </c>
      <c r="U361" s="46"/>
      <c r="V361" s="3">
        <v>0</v>
      </c>
      <c r="W361" s="3"/>
      <c r="X361" s="46"/>
      <c r="Y361" s="3"/>
      <c r="Z361" s="51"/>
      <c r="AA361" s="46">
        <f>VLOOKUP($D361,'[3]CSTD CS'!$D$25:$AD$344,13,0)</f>
        <v>0</v>
      </c>
      <c r="AB361" s="46"/>
      <c r="AC361" s="3">
        <v>0</v>
      </c>
      <c r="AD361" s="3"/>
      <c r="AE361" s="46"/>
      <c r="AF361" s="3"/>
      <c r="AG361" s="51"/>
      <c r="AH361" s="46">
        <f>VLOOKUP($D361,'[3]CSTD CS'!$D$25:$AD$344,13,0)</f>
        <v>0</v>
      </c>
      <c r="AI361" s="46"/>
      <c r="AJ361" s="3">
        <v>0</v>
      </c>
      <c r="AK361" s="3"/>
      <c r="AL361" s="46"/>
      <c r="AM361" s="3"/>
      <c r="AN361" s="51"/>
      <c r="AO361" s="46">
        <f>VLOOKUP($D361,'[3]CSTD CS'!$D$25:$AD$344,13,0)</f>
        <v>0</v>
      </c>
      <c r="AP361" s="46"/>
      <c r="AQ361" s="3">
        <v>0</v>
      </c>
      <c r="AR361" s="3"/>
      <c r="AS361" s="46"/>
      <c r="AT361" s="3"/>
      <c r="AU361" s="51"/>
      <c r="AV361" s="46">
        <f>VLOOKUP($D361,'[3]CSTD CS'!$D$25:$AD$344,13,0)</f>
        <v>0</v>
      </c>
      <c r="AW361" s="46"/>
      <c r="AX361" s="3">
        <v>0</v>
      </c>
      <c r="AY361" s="3"/>
      <c r="AZ361" s="46"/>
      <c r="BA361" s="3"/>
      <c r="BB361" s="51"/>
      <c r="BC361" s="46">
        <f>VLOOKUP($D361,'[3]CSTD CS'!$D$25:$AD$344,13,0)</f>
        <v>0</v>
      </c>
      <c r="BD361" s="46"/>
      <c r="BE361" s="3">
        <v>0</v>
      </c>
      <c r="BF361" s="3"/>
      <c r="BG361" s="46"/>
      <c r="BH361" s="3"/>
      <c r="BI361" s="62"/>
      <c r="BJ361" s="46">
        <f>VLOOKUP($D361,'[3]CSTD CS'!$D$25:$AD$344,15,0)</f>
        <v>0</v>
      </c>
      <c r="BK361" s="46"/>
      <c r="BL361" s="3">
        <v>0</v>
      </c>
      <c r="BM361" s="3"/>
      <c r="BN361" s="46"/>
      <c r="BO361" s="3"/>
      <c r="BP361" s="33"/>
      <c r="BQ361" s="46">
        <f>VLOOKUP($D361,'[3]CSTD CS'!$D$25:$AD$344,17,0)</f>
        <v>0</v>
      </c>
      <c r="BR361" s="46"/>
      <c r="BS361" s="3">
        <v>0</v>
      </c>
      <c r="BT361" s="3"/>
      <c r="BU361" s="46"/>
      <c r="BV361" s="46"/>
      <c r="BW361" s="46"/>
      <c r="BX361" s="60"/>
      <c r="BY361" s="46">
        <f>VLOOKUP($D361,'[3]CSTD CS'!$D$25:$AD$344,20,0)</f>
        <v>0</v>
      </c>
      <c r="BZ361" s="46"/>
      <c r="CA361" s="3">
        <v>0</v>
      </c>
      <c r="CB361" s="46"/>
      <c r="CC361" s="46"/>
      <c r="CD361" s="46"/>
      <c r="CE361" s="46"/>
      <c r="CF361" s="60"/>
      <c r="CG361" s="46">
        <f>VLOOKUP($D361,'[3]CSTD CS'!$D$25:$AA$344,23,0)</f>
        <v>0</v>
      </c>
      <c r="CH361" s="46"/>
      <c r="CI361" s="3">
        <v>0</v>
      </c>
      <c r="CJ361" s="3"/>
      <c r="CK361" s="46"/>
      <c r="CL361" s="46"/>
      <c r="CM361" s="46"/>
      <c r="CN361" s="46"/>
      <c r="CO361" s="46" t="str">
        <f>VLOOKUP($D361,'[3]CSTD CS'!$D$25:$AD$344,25,0)</f>
        <v>HTT NV</v>
      </c>
      <c r="CP361" s="46"/>
      <c r="CQ361" s="46" t="s">
        <v>315</v>
      </c>
      <c r="CR361" s="3" t="s">
        <v>1348</v>
      </c>
      <c r="CS361" s="46"/>
      <c r="CT361" s="46" t="e">
        <f>VLOOKUP(D361,[7]LTT!$D$10:$Q$342,10,0)</f>
        <v>#REF!</v>
      </c>
      <c r="CU361" s="3"/>
      <c r="CV361" s="12" t="str">
        <f>VLOOKUP(D361,'[8]XET CUOI NAM'!$E$9:$BF$332,53,0)</f>
        <v>HTT NV</v>
      </c>
      <c r="CW361" s="12">
        <f>VLOOKUP($D361,'[9]Mau 6'!$D$10:$R$333,7,0)</f>
        <v>0</v>
      </c>
      <c r="CX361" s="12"/>
      <c r="CY361" s="3" t="s">
        <v>1523</v>
      </c>
      <c r="CZ361" s="12">
        <f>SUM(COUNTIF(CG361,"x"),COUNTIF(CP361,"x"),COUNTIF(CW361,"x"))</f>
        <v>0</v>
      </c>
      <c r="DA361" s="12">
        <f>VLOOKUP($D361,'[9]Mau 6'!$D$10:$R$333,10,0)</f>
        <v>0</v>
      </c>
      <c r="DB361" s="46"/>
      <c r="DC361" s="12">
        <f>VLOOKUP($D361,'[9]Mau 6'!$D$10:$R$333,10,0)</f>
        <v>0</v>
      </c>
      <c r="DD361" s="12">
        <f>VLOOKUP($D361,'[9]Mau 6'!$D$10:$R$333,10,0)</f>
        <v>0</v>
      </c>
      <c r="DE361" s="12" t="s">
        <v>431</v>
      </c>
      <c r="DF361" s="12"/>
      <c r="DG361" s="12"/>
      <c r="DH361" s="3" t="s">
        <v>1721</v>
      </c>
      <c r="DI361" s="12"/>
      <c r="DJ361" s="12"/>
      <c r="DK361" s="46"/>
      <c r="DL361" s="46"/>
      <c r="DM361" s="46"/>
      <c r="DN361" s="194"/>
      <c r="DO361" s="5"/>
      <c r="DP361" s="5"/>
      <c r="DQ361" s="346"/>
      <c r="DR361" s="5"/>
      <c r="DS361" s="5">
        <f>VLOOKUP($C361,'[21]Mau 2'!$C$9:$J$35,6,0)</f>
        <v>0</v>
      </c>
      <c r="DT361" s="194"/>
      <c r="DX361" s="378"/>
    </row>
    <row r="362" spans="1:130" s="133" customFormat="1" ht="51" hidden="1" x14ac:dyDescent="0.25">
      <c r="A362" s="12">
        <f t="shared" si="20"/>
        <v>339</v>
      </c>
      <c r="B362" s="12">
        <f>COUNTIF($E$24:E362,E362)</f>
        <v>21</v>
      </c>
      <c r="C362" s="4" t="s">
        <v>334</v>
      </c>
      <c r="D362" s="12" t="str">
        <f>VLOOKUP(C362,'[1]XET CUOI NAM'!$D$9:$E$332,2,0)</f>
        <v>01015010</v>
      </c>
      <c r="E362" s="12" t="s">
        <v>400</v>
      </c>
      <c r="F362" s="12" t="s">
        <v>378</v>
      </c>
      <c r="G362" s="41"/>
      <c r="H362" s="46">
        <f>VLOOKUP($D362,'[3]CSTD CS'!$D$25:$AD$344,13,0)</f>
        <v>0</v>
      </c>
      <c r="I362" s="46"/>
      <c r="J362" s="3"/>
      <c r="K362" s="46"/>
      <c r="L362" s="3"/>
      <c r="M362" s="41"/>
      <c r="N362" s="46">
        <f>VLOOKUP($D362,'[3]CSTD CS'!$D$25:$AD$344,13,0)</f>
        <v>0</v>
      </c>
      <c r="O362" s="46"/>
      <c r="P362" s="3"/>
      <c r="Q362" s="46"/>
      <c r="R362" s="3"/>
      <c r="S362" s="41"/>
      <c r="T362" s="46">
        <f>VLOOKUP($D362,'[3]CSTD CS'!$D$25:$AD$344,13,0)</f>
        <v>0</v>
      </c>
      <c r="U362" s="46"/>
      <c r="V362" s="3" t="s">
        <v>697</v>
      </c>
      <c r="W362" s="3"/>
      <c r="X362" s="46"/>
      <c r="Y362" s="3"/>
      <c r="Z362" s="41"/>
      <c r="AA362" s="46">
        <f>VLOOKUP($D362,'[3]CSTD CS'!$D$25:$AD$344,13,0)</f>
        <v>0</v>
      </c>
      <c r="AB362" s="46"/>
      <c r="AC362" s="3" t="s">
        <v>697</v>
      </c>
      <c r="AD362" s="3"/>
      <c r="AE362" s="46"/>
      <c r="AF362" s="3"/>
      <c r="AG362" s="41"/>
      <c r="AH362" s="46">
        <f>VLOOKUP($D362,'[3]CSTD CS'!$D$25:$AD$344,13,0)</f>
        <v>0</v>
      </c>
      <c r="AI362" s="46"/>
      <c r="AJ362" s="3" t="s">
        <v>697</v>
      </c>
      <c r="AK362" s="3"/>
      <c r="AL362" s="46"/>
      <c r="AM362" s="3"/>
      <c r="AN362" s="41"/>
      <c r="AO362" s="46">
        <f>VLOOKUP($D362,'[3]CSTD CS'!$D$25:$AD$344,13,0)</f>
        <v>0</v>
      </c>
      <c r="AP362" s="46"/>
      <c r="AQ362" s="3" t="s">
        <v>697</v>
      </c>
      <c r="AR362" s="3"/>
      <c r="AS362" s="46"/>
      <c r="AT362" s="3"/>
      <c r="AU362" s="41"/>
      <c r="AV362" s="46">
        <f>VLOOKUP($D362,'[3]CSTD CS'!$D$25:$AD$344,13,0)</f>
        <v>0</v>
      </c>
      <c r="AW362" s="46"/>
      <c r="AX362" s="3" t="s">
        <v>697</v>
      </c>
      <c r="AY362" s="3"/>
      <c r="AZ362" s="46"/>
      <c r="BA362" s="3"/>
      <c r="BB362" s="41"/>
      <c r="BC362" s="46">
        <f>VLOOKUP($D362,'[3]CSTD CS'!$D$25:$AD$344,13,0)</f>
        <v>0</v>
      </c>
      <c r="BD362" s="46"/>
      <c r="BE362" s="3" t="s">
        <v>697</v>
      </c>
      <c r="BF362" s="3"/>
      <c r="BG362" s="46"/>
      <c r="BH362" s="3"/>
      <c r="BI362" s="56"/>
      <c r="BJ362" s="46">
        <f>VLOOKUP($D362,'[3]CSTD CS'!$D$25:$AD$344,15,0)</f>
        <v>0</v>
      </c>
      <c r="BK362" s="46"/>
      <c r="BL362" s="3">
        <v>0</v>
      </c>
      <c r="BM362" s="3"/>
      <c r="BN362" s="46"/>
      <c r="BO362" s="3"/>
      <c r="BP362" s="33"/>
      <c r="BQ362" s="46">
        <f>VLOOKUP($D362,'[3]CSTD CS'!$D$25:$AD$344,17,0)</f>
        <v>0</v>
      </c>
      <c r="BR362" s="46"/>
      <c r="BS362" s="3">
        <v>0</v>
      </c>
      <c r="BT362" s="3"/>
      <c r="BU362" s="46"/>
      <c r="BV362" s="46"/>
      <c r="BW362" s="46"/>
      <c r="BX362" s="69"/>
      <c r="BY362" s="46">
        <f>VLOOKUP($D362,'[3]CSTD CS'!$D$25:$AD$344,20,0)</f>
        <v>0</v>
      </c>
      <c r="BZ362" s="46"/>
      <c r="CA362" s="3">
        <v>0</v>
      </c>
      <c r="CB362" s="46"/>
      <c r="CC362" s="46"/>
      <c r="CD362" s="46"/>
      <c r="CE362" s="46"/>
      <c r="CF362" s="69"/>
      <c r="CG362" s="46">
        <f>VLOOKUP($D362,'[3]CSTD CS'!$D$25:$AA$344,23,0)</f>
        <v>0</v>
      </c>
      <c r="CH362" s="46"/>
      <c r="CI362" s="3">
        <v>0</v>
      </c>
      <c r="CJ362" s="3"/>
      <c r="CK362" s="46"/>
      <c r="CL362" s="46"/>
      <c r="CM362" s="46"/>
      <c r="CN362" s="46"/>
      <c r="CO362" s="46" t="str">
        <f>VLOOKUP($D362,'[3]CSTD CS'!$D$25:$AD$344,25,0)</f>
        <v>HTXS NV</v>
      </c>
      <c r="CP362" s="46"/>
      <c r="CQ362" s="46"/>
      <c r="CR362" s="3">
        <v>0</v>
      </c>
      <c r="CS362" s="46"/>
      <c r="CT362" s="46" t="e">
        <f>VLOOKUP(D362,[7]LTT!$D$10:$Q$342,10,0)</f>
        <v>#REF!</v>
      </c>
      <c r="CU362" s="3"/>
      <c r="CV362" s="12" t="str">
        <f>VLOOKUP(D362,'[8]XET CUOI NAM'!$E$9:$BF$332,53,0)</f>
        <v>HTT NV</v>
      </c>
      <c r="CW362" s="12">
        <f>VLOOKUP($D362,'[9]Mau 6'!$D$10:$R$333,7,0)</f>
        <v>0</v>
      </c>
      <c r="CX362" s="12"/>
      <c r="CY362" s="3"/>
      <c r="CZ362" s="12">
        <f>SUM(COUNTIF(CG362,"x"),COUNTIF(CP362,"x"),COUNTIF(CW362,"x"))</f>
        <v>0</v>
      </c>
      <c r="DA362" s="12">
        <f>VLOOKUP($D362,'[9]Mau 6'!$D$10:$R$333,10,0)</f>
        <v>0</v>
      </c>
      <c r="DB362" s="46"/>
      <c r="DC362" s="12">
        <f>VLOOKUP($D362,'[9]Mau 6'!$D$10:$R$333,10,0)</f>
        <v>0</v>
      </c>
      <c r="DD362" s="12">
        <f>VLOOKUP($D362,'[9]Mau 6'!$D$10:$R$333,10,0)</f>
        <v>0</v>
      </c>
      <c r="DE362" s="12" t="s">
        <v>431</v>
      </c>
      <c r="DF362" s="12"/>
      <c r="DG362" s="12"/>
      <c r="DH362" s="3"/>
      <c r="DI362" s="12"/>
      <c r="DJ362" s="12"/>
      <c r="DK362" s="46"/>
      <c r="DL362" s="46"/>
      <c r="DM362" s="46"/>
      <c r="DN362" s="346"/>
      <c r="DO362" s="5">
        <f>VLOOKUP($C362,'[20]ĐĂNG KÝ TĐ KEM SKKN'!$D$9:$J$29,4,0)</f>
        <v>0</v>
      </c>
      <c r="DP362" s="5"/>
      <c r="DQ362" s="346"/>
      <c r="DR362" s="5"/>
      <c r="DS362" s="5">
        <f>VLOOKUP($C362,'[20]ĐĂNG KÝ TĐ KEM SKKN'!$D$9:$J$29,6,0)</f>
        <v>0</v>
      </c>
      <c r="DT362" s="346"/>
      <c r="DX362" s="365"/>
    </row>
    <row r="363" spans="1:130" s="16" customFormat="1" ht="31.5" hidden="1" x14ac:dyDescent="0.25">
      <c r="A363" s="12">
        <f t="shared" si="20"/>
        <v>340</v>
      </c>
      <c r="B363" s="12">
        <f>COUNTIF($E$24:E363,E363)</f>
        <v>13</v>
      </c>
      <c r="C363" s="4" t="s">
        <v>411</v>
      </c>
      <c r="D363" s="102" t="s">
        <v>412</v>
      </c>
      <c r="E363" s="12" t="s">
        <v>410</v>
      </c>
      <c r="F363" s="12" t="s">
        <v>378</v>
      </c>
      <c r="G363" s="41"/>
      <c r="H363" s="46"/>
      <c r="I363" s="46"/>
      <c r="J363" s="3"/>
      <c r="K363" s="46"/>
      <c r="L363" s="3"/>
      <c r="M363" s="41"/>
      <c r="N363" s="46"/>
      <c r="O363" s="46"/>
      <c r="P363" s="3"/>
      <c r="Q363" s="46"/>
      <c r="R363" s="3"/>
      <c r="S363" s="41"/>
      <c r="T363" s="46"/>
      <c r="U363" s="46"/>
      <c r="V363" s="3"/>
      <c r="W363" s="3"/>
      <c r="X363" s="46"/>
      <c r="Y363" s="3"/>
      <c r="Z363" s="41"/>
      <c r="AA363" s="46"/>
      <c r="AB363" s="46"/>
      <c r="AC363" s="3"/>
      <c r="AD363" s="3"/>
      <c r="AE363" s="46"/>
      <c r="AF363" s="3"/>
      <c r="AG363" s="41"/>
      <c r="AH363" s="46"/>
      <c r="AI363" s="46"/>
      <c r="AJ363" s="3"/>
      <c r="AK363" s="3"/>
      <c r="AL363" s="46"/>
      <c r="AM363" s="3"/>
      <c r="AN363" s="41"/>
      <c r="AO363" s="46"/>
      <c r="AP363" s="46"/>
      <c r="AQ363" s="3"/>
      <c r="AR363" s="3"/>
      <c r="AS363" s="46"/>
      <c r="AT363" s="3"/>
      <c r="AU363" s="41"/>
      <c r="AV363" s="46"/>
      <c r="AW363" s="46"/>
      <c r="AX363" s="3"/>
      <c r="AY363" s="3"/>
      <c r="AZ363" s="46"/>
      <c r="BA363" s="3"/>
      <c r="BB363" s="41"/>
      <c r="BC363" s="46"/>
      <c r="BD363" s="46"/>
      <c r="BE363" s="3"/>
      <c r="BF363" s="3"/>
      <c r="BG363" s="46"/>
      <c r="BH363" s="3"/>
      <c r="BI363" s="28"/>
      <c r="BJ363" s="46"/>
      <c r="BK363" s="46"/>
      <c r="BL363" s="3"/>
      <c r="BM363" s="3"/>
      <c r="BN363" s="46"/>
      <c r="BO363" s="3"/>
      <c r="BP363" s="33"/>
      <c r="BQ363" s="46"/>
      <c r="BR363" s="46"/>
      <c r="BS363" s="3"/>
      <c r="BT363" s="3"/>
      <c r="BU363" s="46"/>
      <c r="BV363" s="46"/>
      <c r="BW363" s="46"/>
      <c r="BX363" s="2"/>
      <c r="BY363" s="46"/>
      <c r="BZ363" s="46"/>
      <c r="CA363" s="3"/>
      <c r="CB363" s="46"/>
      <c r="CC363" s="46"/>
      <c r="CD363" s="46"/>
      <c r="CE363" s="46"/>
      <c r="CF363" s="2"/>
      <c r="CG363" s="46"/>
      <c r="CH363" s="46"/>
      <c r="CI363" s="3"/>
      <c r="CJ363" s="3"/>
      <c r="CK363" s="46"/>
      <c r="CL363" s="46"/>
      <c r="CM363" s="46"/>
      <c r="CN363" s="46"/>
      <c r="CO363" s="46"/>
      <c r="CP363" s="46"/>
      <c r="CQ363" s="46"/>
      <c r="CR363" s="3"/>
      <c r="CS363" s="46"/>
      <c r="CT363" s="46"/>
      <c r="CU363" s="3"/>
      <c r="CV363" s="12"/>
      <c r="CW363" s="12"/>
      <c r="CX363" s="12"/>
      <c r="CY363" s="3"/>
      <c r="CZ363" s="12"/>
      <c r="DA363" s="12"/>
      <c r="DB363" s="46"/>
      <c r="DC363" s="12"/>
      <c r="DD363" s="12"/>
      <c r="DE363" s="12" t="s">
        <v>431</v>
      </c>
      <c r="DF363" s="12"/>
      <c r="DG363" s="12"/>
      <c r="DH363" s="3"/>
      <c r="DI363" s="12"/>
      <c r="DJ363" s="12"/>
      <c r="DK363" s="46"/>
      <c r="DL363" s="46"/>
      <c r="DM363" s="46"/>
      <c r="DN363" s="194"/>
      <c r="DO363" s="194"/>
      <c r="DP363" s="194"/>
      <c r="DQ363" s="194"/>
      <c r="DR363" s="194"/>
      <c r="DS363" s="194"/>
      <c r="DT363" s="194"/>
      <c r="DX363" s="378"/>
    </row>
    <row r="364" spans="1:130" s="133" customFormat="1" ht="38.25" hidden="1" x14ac:dyDescent="0.25">
      <c r="A364" s="12">
        <f t="shared" si="20"/>
        <v>341</v>
      </c>
      <c r="B364" s="12">
        <f>COUNTIF($E$24:E364,E364)</f>
        <v>31</v>
      </c>
      <c r="C364" s="21" t="s">
        <v>280</v>
      </c>
      <c r="D364" s="12" t="str">
        <f>VLOOKUP(C364,'[1]XET CUOI NAM'!$D$9:$E$332,2,0)</f>
        <v>01014023</v>
      </c>
      <c r="E364" s="12" t="s">
        <v>404</v>
      </c>
      <c r="F364" s="12" t="s">
        <v>378</v>
      </c>
      <c r="G364" s="41"/>
      <c r="H364" s="46">
        <f>VLOOKUP($D364,'[3]CSTD CS'!$D$25:$AD$344,13,0)</f>
        <v>0</v>
      </c>
      <c r="I364" s="46"/>
      <c r="J364" s="3"/>
      <c r="K364" s="46"/>
      <c r="L364" s="3"/>
      <c r="M364" s="41"/>
      <c r="N364" s="46">
        <f>VLOOKUP($D364,'[3]CSTD CS'!$D$25:$AD$344,13,0)</f>
        <v>0</v>
      </c>
      <c r="O364" s="46"/>
      <c r="P364" s="3"/>
      <c r="Q364" s="46"/>
      <c r="R364" s="3"/>
      <c r="S364" s="41"/>
      <c r="T364" s="46">
        <f>VLOOKUP($D364,'[3]CSTD CS'!$D$25:$AD$344,13,0)</f>
        <v>0</v>
      </c>
      <c r="U364" s="46"/>
      <c r="V364" s="3" t="s">
        <v>725</v>
      </c>
      <c r="W364" s="3"/>
      <c r="X364" s="46"/>
      <c r="Y364" s="3"/>
      <c r="Z364" s="41"/>
      <c r="AA364" s="46">
        <f>VLOOKUP($D364,'[3]CSTD CS'!$D$25:$AD$344,13,0)</f>
        <v>0</v>
      </c>
      <c r="AB364" s="46"/>
      <c r="AC364" s="3" t="s">
        <v>725</v>
      </c>
      <c r="AD364" s="3"/>
      <c r="AE364" s="46"/>
      <c r="AF364" s="3"/>
      <c r="AG364" s="41"/>
      <c r="AH364" s="46">
        <f>VLOOKUP($D364,'[3]CSTD CS'!$D$25:$AD$344,13,0)</f>
        <v>0</v>
      </c>
      <c r="AI364" s="46"/>
      <c r="AJ364" s="3" t="s">
        <v>725</v>
      </c>
      <c r="AK364" s="3"/>
      <c r="AL364" s="46"/>
      <c r="AM364" s="3"/>
      <c r="AN364" s="41"/>
      <c r="AO364" s="46">
        <f>VLOOKUP($D364,'[3]CSTD CS'!$D$25:$AD$344,13,0)</f>
        <v>0</v>
      </c>
      <c r="AP364" s="46"/>
      <c r="AQ364" s="3" t="s">
        <v>725</v>
      </c>
      <c r="AR364" s="3"/>
      <c r="AS364" s="46"/>
      <c r="AT364" s="3"/>
      <c r="AU364" s="41"/>
      <c r="AV364" s="46">
        <f>VLOOKUP($D364,'[3]CSTD CS'!$D$25:$AD$344,13,0)</f>
        <v>0</v>
      </c>
      <c r="AW364" s="46"/>
      <c r="AX364" s="3" t="s">
        <v>725</v>
      </c>
      <c r="AY364" s="3"/>
      <c r="AZ364" s="46"/>
      <c r="BA364" s="3"/>
      <c r="BB364" s="41"/>
      <c r="BC364" s="46">
        <f>VLOOKUP($D364,'[3]CSTD CS'!$D$25:$AD$344,13,0)</f>
        <v>0</v>
      </c>
      <c r="BD364" s="46"/>
      <c r="BE364" s="3" t="s">
        <v>725</v>
      </c>
      <c r="BF364" s="3"/>
      <c r="BG364" s="46"/>
      <c r="BH364" s="3"/>
      <c r="BI364" s="56"/>
      <c r="BJ364" s="46">
        <f>VLOOKUP($D364,'[3]CSTD CS'!$D$25:$AD$344,15,0)</f>
        <v>0</v>
      </c>
      <c r="BK364" s="46"/>
      <c r="BL364" s="3">
        <v>0</v>
      </c>
      <c r="BM364" s="3"/>
      <c r="BN364" s="46"/>
      <c r="BO364" s="3" t="s">
        <v>346</v>
      </c>
      <c r="BP364" s="33"/>
      <c r="BQ364" s="46">
        <f>VLOOKUP($D364,'[3]CSTD CS'!$D$25:$AD$344,17,0)</f>
        <v>0</v>
      </c>
      <c r="BR364" s="46" t="s">
        <v>315</v>
      </c>
      <c r="BS364" s="3" t="s">
        <v>926</v>
      </c>
      <c r="BT364" s="3"/>
      <c r="BU364" s="46"/>
      <c r="BV364" s="46"/>
      <c r="BW364" s="46"/>
      <c r="BX364" s="2"/>
      <c r="BY364" s="46">
        <f>VLOOKUP($D364,'[3]CSTD CS'!$D$25:$AD$344,20,0)</f>
        <v>0</v>
      </c>
      <c r="BZ364" s="46" t="str">
        <f>VLOOKUP(C364,'[4]TH cham SK'!$P$19:$S$167,4,0)</f>
        <v>X</v>
      </c>
      <c r="CA364" s="3" t="s">
        <v>1054</v>
      </c>
      <c r="CB364" s="46"/>
      <c r="CC364" s="46"/>
      <c r="CD364" s="46"/>
      <c r="CE364" s="46"/>
      <c r="CF364" s="2"/>
      <c r="CG364" s="46" t="str">
        <f>VLOOKUP($D364,'[3]CSTD CS'!$D$25:$AA$344,23,0)</f>
        <v>x</v>
      </c>
      <c r="CH364" s="46" t="str">
        <f>VLOOKUP(C364,'[5]TH chi tiet'!$N$15:$Q$161,4,0)</f>
        <v>X</v>
      </c>
      <c r="CI364" s="3" t="s">
        <v>1198</v>
      </c>
      <c r="CJ364" s="3"/>
      <c r="CK364" s="46"/>
      <c r="CL364" s="46"/>
      <c r="CM364" s="46"/>
      <c r="CN364" s="46"/>
      <c r="CO364" s="46" t="str">
        <f>VLOOKUP($D364,'[3]CSTD CS'!$D$25:$AD$344,25,0)</f>
        <v>HTXS NV</v>
      </c>
      <c r="CP364" s="46"/>
      <c r="CQ364" s="46" t="s">
        <v>315</v>
      </c>
      <c r="CR364" s="3" t="s">
        <v>1356</v>
      </c>
      <c r="CS364" s="46"/>
      <c r="CT364" s="46" t="str">
        <f>VLOOKUP(D364,[7]LTT!$D$10:$Q$342,10,0)</f>
        <v>X</v>
      </c>
      <c r="CU364" s="3"/>
      <c r="CV364" s="12" t="str">
        <f>VLOOKUP(D364,'[8]XET CUOI NAM'!$E$9:$BF$332,53,0)</f>
        <v>HTT NV</v>
      </c>
      <c r="CW364" s="12">
        <f>VLOOKUP($D364,'[9]Mau 6'!$D$10:$R$333,7,0)</f>
        <v>0</v>
      </c>
      <c r="CX364" s="12" t="str">
        <f>VLOOKUP(D364,[10]PL7!$F$17:$G$117,2,0)</f>
        <v>X</v>
      </c>
      <c r="CY364" s="3" t="s">
        <v>1533</v>
      </c>
      <c r="CZ364" s="12"/>
      <c r="DA364" s="12">
        <f>VLOOKUP($D364,'[9]Mau 6'!$D$10:$R$333,10,0)</f>
        <v>0</v>
      </c>
      <c r="DB364" s="46"/>
      <c r="DC364" s="12">
        <f>VLOOKUP($D364,'[9]Mau 6'!$D$10:$R$333,10,0)</f>
        <v>0</v>
      </c>
      <c r="DD364" s="12">
        <f>VLOOKUP($D364,'[9]Mau 6'!$D$10:$R$333,10,0)</f>
        <v>0</v>
      </c>
      <c r="DE364" s="12" t="s">
        <v>431</v>
      </c>
      <c r="DF364" s="12"/>
      <c r="DG364" s="12" t="str">
        <f>VLOOKUP($D364,'[11]XET CUOI NAM'!$E$9:$BF$336,47,0)</f>
        <v>Tốt</v>
      </c>
      <c r="DH364" s="3" t="s">
        <v>1733</v>
      </c>
      <c r="DI364" s="12"/>
      <c r="DJ364" s="12"/>
      <c r="DK364" s="46"/>
      <c r="DL364" s="46"/>
      <c r="DM364" s="46"/>
      <c r="DN364" s="346"/>
      <c r="DO364" s="346"/>
      <c r="DP364" s="382"/>
      <c r="DQ364" s="346"/>
      <c r="DR364" s="346"/>
      <c r="DS364" s="346"/>
      <c r="DT364" s="346"/>
      <c r="DX364" s="365"/>
    </row>
    <row r="365" spans="1:130" s="133" customFormat="1" ht="89.25" hidden="1" x14ac:dyDescent="0.25">
      <c r="A365" s="12">
        <f t="shared" si="20"/>
        <v>342</v>
      </c>
      <c r="B365" s="12">
        <f>COUNTIF($E$24:E365,E365)</f>
        <v>16</v>
      </c>
      <c r="C365" s="44" t="s">
        <v>96</v>
      </c>
      <c r="D365" s="12" t="str">
        <f>VLOOKUP(C365,'[1]XET CUOI NAM'!$D$9:$E$332,2,0)</f>
        <v>01010005</v>
      </c>
      <c r="E365" s="12" t="s">
        <v>396</v>
      </c>
      <c r="F365" s="12" t="s">
        <v>378</v>
      </c>
      <c r="G365" s="29"/>
      <c r="H365" s="46">
        <f>VLOOKUP($D365,'[3]CSTD CS'!$D$25:$AD$344,13,0)</f>
        <v>0</v>
      </c>
      <c r="I365" s="46"/>
      <c r="J365" s="3"/>
      <c r="K365" s="46"/>
      <c r="L365" s="3"/>
      <c r="M365" s="29"/>
      <c r="N365" s="46">
        <f>VLOOKUP($D365,'[3]CSTD CS'!$D$25:$AD$344,13,0)</f>
        <v>0</v>
      </c>
      <c r="O365" s="46"/>
      <c r="P365" s="3"/>
      <c r="Q365" s="46"/>
      <c r="R365" s="3"/>
      <c r="S365" s="29"/>
      <c r="T365" s="46">
        <f>VLOOKUP($D365,'[3]CSTD CS'!$D$25:$AD$344,13,0)</f>
        <v>0</v>
      </c>
      <c r="U365" s="46"/>
      <c r="V365" s="3" t="s">
        <v>659</v>
      </c>
      <c r="W365" s="3"/>
      <c r="X365" s="46"/>
      <c r="Y365" s="3"/>
      <c r="Z365" s="29"/>
      <c r="AA365" s="46">
        <f>VLOOKUP($D365,'[3]CSTD CS'!$D$25:$AD$344,13,0)</f>
        <v>0</v>
      </c>
      <c r="AB365" s="46"/>
      <c r="AC365" s="3" t="s">
        <v>659</v>
      </c>
      <c r="AD365" s="3"/>
      <c r="AE365" s="46"/>
      <c r="AF365" s="3"/>
      <c r="AG365" s="29"/>
      <c r="AH365" s="46">
        <f>VLOOKUP($D365,'[3]CSTD CS'!$D$25:$AD$344,13,0)</f>
        <v>0</v>
      </c>
      <c r="AI365" s="46"/>
      <c r="AJ365" s="3" t="s">
        <v>659</v>
      </c>
      <c r="AK365" s="3"/>
      <c r="AL365" s="46"/>
      <c r="AM365" s="3"/>
      <c r="AN365" s="29"/>
      <c r="AO365" s="46">
        <f>VLOOKUP($D365,'[3]CSTD CS'!$D$25:$AD$344,13,0)</f>
        <v>0</v>
      </c>
      <c r="AP365" s="46"/>
      <c r="AQ365" s="3" t="s">
        <v>659</v>
      </c>
      <c r="AR365" s="3"/>
      <c r="AS365" s="46"/>
      <c r="AT365" s="3"/>
      <c r="AU365" s="29"/>
      <c r="AV365" s="46">
        <f>VLOOKUP($D365,'[3]CSTD CS'!$D$25:$AD$344,13,0)</f>
        <v>0</v>
      </c>
      <c r="AW365" s="46"/>
      <c r="AX365" s="3" t="s">
        <v>659</v>
      </c>
      <c r="AY365" s="3"/>
      <c r="AZ365" s="46"/>
      <c r="BA365" s="3"/>
      <c r="BB365" s="29"/>
      <c r="BC365" s="46">
        <f>VLOOKUP($D365,'[3]CSTD CS'!$D$25:$AD$344,13,0)</f>
        <v>0</v>
      </c>
      <c r="BD365" s="46"/>
      <c r="BE365" s="3" t="s">
        <v>659</v>
      </c>
      <c r="BF365" s="3"/>
      <c r="BG365" s="46"/>
      <c r="BH365" s="3"/>
      <c r="BI365" s="53"/>
      <c r="BJ365" s="46">
        <f>VLOOKUP($D365,'[3]CSTD CS'!$D$25:$AD$344,15,0)</f>
        <v>0</v>
      </c>
      <c r="BK365" s="46"/>
      <c r="BL365" s="3" t="s">
        <v>817</v>
      </c>
      <c r="BM365" s="3"/>
      <c r="BN365" s="46"/>
      <c r="BO365" s="3"/>
      <c r="BP365" s="33"/>
      <c r="BQ365" s="46" t="str">
        <f>VLOOKUP($D365,'[3]CSTD CS'!$D$25:$AD$344,17,0)</f>
        <v>x</v>
      </c>
      <c r="BR365" s="46" t="s">
        <v>315</v>
      </c>
      <c r="BS365" s="3" t="s">
        <v>908</v>
      </c>
      <c r="BT365" s="3"/>
      <c r="BU365" s="46"/>
      <c r="BV365" s="46"/>
      <c r="BW365" s="46"/>
      <c r="BX365" s="68"/>
      <c r="BY365" s="46">
        <f>VLOOKUP($D365,'[3]CSTD CS'!$D$25:$AD$344,20,0)</f>
        <v>0</v>
      </c>
      <c r="BZ365" s="46"/>
      <c r="CA365" s="3" t="s">
        <v>1007</v>
      </c>
      <c r="CB365" s="46"/>
      <c r="CC365" s="46"/>
      <c r="CD365" s="46"/>
      <c r="CE365" s="46"/>
      <c r="CF365" s="68"/>
      <c r="CG365" s="46">
        <f>VLOOKUP($D365,'[3]CSTD CS'!$D$25:$AA$344,23,0)</f>
        <v>0</v>
      </c>
      <c r="CH365" s="46">
        <f>VLOOKUP(C365,'[5]TH chi tiet'!$N$15:$Q$161,4,0)</f>
        <v>0</v>
      </c>
      <c r="CI365" s="3" t="s">
        <v>1149</v>
      </c>
      <c r="CJ365" s="3"/>
      <c r="CK365" s="46"/>
      <c r="CL365" s="46"/>
      <c r="CM365" s="46"/>
      <c r="CN365" s="46"/>
      <c r="CO365" s="46" t="str">
        <f>VLOOKUP($D365,'[3]CSTD CS'!$D$25:$AD$344,25,0)</f>
        <v>HTXS NV</v>
      </c>
      <c r="CP365" s="46"/>
      <c r="CQ365" s="46"/>
      <c r="CR365" s="3" t="s">
        <v>1304</v>
      </c>
      <c r="CS365" s="46"/>
      <c r="CT365" s="46" t="e">
        <f>VLOOKUP(D365,[7]LTT!$D$10:$Q$342,10,0)</f>
        <v>#REF!</v>
      </c>
      <c r="CU365" s="3"/>
      <c r="CV365" s="12" t="str">
        <f>VLOOKUP(D365,'[8]XET CUOI NAM'!$E$9:$BF$332,53,0)</f>
        <v>HTXS NV</v>
      </c>
      <c r="CW365" s="12" t="str">
        <f>VLOOKUP($D365,'[9]Mau 6'!$D$10:$R$333,7,0)</f>
        <v>X</v>
      </c>
      <c r="CX365" s="12" t="str">
        <f>VLOOKUP(D365,[10]PL7!$F$17:$G$117,2,0)</f>
        <v>X</v>
      </c>
      <c r="CY365" s="3" t="s">
        <v>1477</v>
      </c>
      <c r="CZ365" s="12"/>
      <c r="DA365" s="12">
        <f>VLOOKUP($D365,'[9]Mau 6'!$D$10:$R$333,10,0)</f>
        <v>0</v>
      </c>
      <c r="DB365" s="46"/>
      <c r="DC365" s="12">
        <f>VLOOKUP($D365,'[9]Mau 6'!$D$10:$R$333,10,0)</f>
        <v>0</v>
      </c>
      <c r="DD365" s="12">
        <f>VLOOKUP($D365,'[9]Mau 6'!$D$10:$R$333,10,0)</f>
        <v>0</v>
      </c>
      <c r="DE365" s="12" t="s">
        <v>431</v>
      </c>
      <c r="DF365" s="12"/>
      <c r="DG365" s="12" t="str">
        <f>VLOOKUP($D365,'[11]XET CUOI NAM'!$E$9:$BF$336,47,0)</f>
        <v>Tốt</v>
      </c>
      <c r="DH365" s="3" t="s">
        <v>1672</v>
      </c>
      <c r="DI365" s="12"/>
      <c r="DJ365" s="12"/>
      <c r="DK365" s="46"/>
      <c r="DL365" s="46"/>
      <c r="DM365" s="46"/>
      <c r="DN365" s="346"/>
      <c r="DO365" s="346"/>
      <c r="DP365" s="382"/>
      <c r="DQ365" s="346"/>
      <c r="DR365" s="346"/>
      <c r="DS365" s="346"/>
      <c r="DT365" s="346"/>
      <c r="DX365" s="365"/>
    </row>
    <row r="366" spans="1:130" s="133" customFormat="1" ht="38.25" hidden="1" customHeight="1" x14ac:dyDescent="0.25">
      <c r="A366" s="12">
        <f t="shared" si="20"/>
        <v>343</v>
      </c>
      <c r="B366" s="12">
        <f>COUNTIF($E$24:E366,E366)</f>
        <v>29</v>
      </c>
      <c r="C366" s="139" t="s">
        <v>49</v>
      </c>
      <c r="D366" s="12" t="str">
        <f>VLOOKUP(C366,'[1]XET CUOI NAM'!$D$9:$E$332,2,0)</f>
        <v>01002003</v>
      </c>
      <c r="E366" s="12" t="s">
        <v>391</v>
      </c>
      <c r="F366" s="12" t="s">
        <v>378</v>
      </c>
      <c r="G366" s="41"/>
      <c r="H366" s="46">
        <f>VLOOKUP($D366,'[3]CSTD CS'!$D$25:$AD$344,13,0)</f>
        <v>0</v>
      </c>
      <c r="I366" s="46"/>
      <c r="J366" s="3"/>
      <c r="K366" s="46"/>
      <c r="L366" s="3"/>
      <c r="M366" s="41"/>
      <c r="N366" s="46">
        <f>VLOOKUP($D366,'[3]CSTD CS'!$D$25:$AD$344,13,0)</f>
        <v>0</v>
      </c>
      <c r="O366" s="46"/>
      <c r="P366" s="3"/>
      <c r="Q366" s="46"/>
      <c r="R366" s="3"/>
      <c r="S366" s="41"/>
      <c r="T366" s="46">
        <f>VLOOKUP($D366,'[3]CSTD CS'!$D$25:$AD$344,13,0)</f>
        <v>0</v>
      </c>
      <c r="U366" s="46"/>
      <c r="V366" s="3"/>
      <c r="W366" s="3"/>
      <c r="X366" s="46"/>
      <c r="Y366" s="3"/>
      <c r="Z366" s="41"/>
      <c r="AA366" s="46">
        <f>VLOOKUP($D366,'[3]CSTD CS'!$D$25:$AD$344,13,0)</f>
        <v>0</v>
      </c>
      <c r="AB366" s="46"/>
      <c r="AC366" s="3"/>
      <c r="AD366" s="3"/>
      <c r="AE366" s="46"/>
      <c r="AF366" s="3"/>
      <c r="AG366" s="41"/>
      <c r="AH366" s="46">
        <f>VLOOKUP($D366,'[3]CSTD CS'!$D$25:$AD$344,13,0)</f>
        <v>0</v>
      </c>
      <c r="AI366" s="46"/>
      <c r="AJ366" s="3"/>
      <c r="AK366" s="3"/>
      <c r="AL366" s="46"/>
      <c r="AM366" s="3"/>
      <c r="AN366" s="41"/>
      <c r="AO366" s="46">
        <f>VLOOKUP($D366,'[3]CSTD CS'!$D$25:$AD$344,13,0)</f>
        <v>0</v>
      </c>
      <c r="AP366" s="46"/>
      <c r="AQ366" s="3"/>
      <c r="AR366" s="3"/>
      <c r="AS366" s="46"/>
      <c r="AT366" s="3"/>
      <c r="AU366" s="41"/>
      <c r="AV366" s="46">
        <f>VLOOKUP($D366,'[3]CSTD CS'!$D$25:$AD$344,13,0)</f>
        <v>0</v>
      </c>
      <c r="AW366" s="46"/>
      <c r="AX366" s="3"/>
      <c r="AY366" s="3"/>
      <c r="AZ366" s="46"/>
      <c r="BA366" s="3"/>
      <c r="BB366" s="41"/>
      <c r="BC366" s="46">
        <f>VLOOKUP($D366,'[3]CSTD CS'!$D$25:$AD$344,13,0)</f>
        <v>0</v>
      </c>
      <c r="BD366" s="46"/>
      <c r="BE366" s="3"/>
      <c r="BF366" s="3"/>
      <c r="BG366" s="46"/>
      <c r="BH366" s="3"/>
      <c r="BI366" s="62"/>
      <c r="BJ366" s="46">
        <f>VLOOKUP($D366,'[3]CSTD CS'!$D$25:$AD$344,15,0)</f>
        <v>0</v>
      </c>
      <c r="BK366" s="46"/>
      <c r="BL366" s="3">
        <v>0</v>
      </c>
      <c r="BM366" s="3"/>
      <c r="BN366" s="46"/>
      <c r="BO366" s="3"/>
      <c r="BP366" s="33"/>
      <c r="BQ366" s="46">
        <f>VLOOKUP($D366,'[3]CSTD CS'!$D$25:$AD$344,17,0)</f>
        <v>0</v>
      </c>
      <c r="BR366" s="46"/>
      <c r="BS366" s="3">
        <v>0</v>
      </c>
      <c r="BT366" s="3"/>
      <c r="BU366" s="46"/>
      <c r="BV366" s="46"/>
      <c r="BW366" s="46"/>
      <c r="BX366" s="23"/>
      <c r="BY366" s="46">
        <f>VLOOKUP($D366,'[3]CSTD CS'!$D$25:$AD$344,20,0)</f>
        <v>0</v>
      </c>
      <c r="BZ366" s="46"/>
      <c r="CA366" s="3">
        <v>0</v>
      </c>
      <c r="CB366" s="46"/>
      <c r="CC366" s="46"/>
      <c r="CD366" s="46"/>
      <c r="CE366" s="46"/>
      <c r="CF366" s="23"/>
      <c r="CG366" s="46">
        <f>VLOOKUP($D366,'[3]CSTD CS'!$D$25:$AA$344,23,0)</f>
        <v>0</v>
      </c>
      <c r="CH366" s="46"/>
      <c r="CI366" s="3">
        <v>0</v>
      </c>
      <c r="CJ366" s="3"/>
      <c r="CK366" s="46"/>
      <c r="CL366" s="46"/>
      <c r="CM366" s="46"/>
      <c r="CN366" s="46"/>
      <c r="CO366" s="46" t="str">
        <f>VLOOKUP($D366,'[3]CSTD CS'!$D$25:$AD$344,25,0)</f>
        <v>HTT NV</v>
      </c>
      <c r="CP366" s="46"/>
      <c r="CQ366" s="46"/>
      <c r="CR366" s="3">
        <v>0</v>
      </c>
      <c r="CS366" s="46"/>
      <c r="CT366" s="46" t="e">
        <f>VLOOKUP(D366,[7]LTT!$D$10:$Q$342,10,0)</f>
        <v>#REF!</v>
      </c>
      <c r="CU366" s="3"/>
      <c r="CV366" s="12" t="str">
        <f>VLOOKUP(D366,'[8]XET CUOI NAM'!$E$9:$BF$332,53,0)</f>
        <v>HTT NV</v>
      </c>
      <c r="CW366" s="12">
        <f>VLOOKUP($D366,'[9]Mau 6'!$D$10:$R$333,7,0)</f>
        <v>0</v>
      </c>
      <c r="CX366" s="12"/>
      <c r="CY366" s="3"/>
      <c r="CZ366" s="12">
        <f>SUM(COUNTIF(CG366,"x"),COUNTIF(CP366,"x"),COUNTIF(CW366,"x"))</f>
        <v>0</v>
      </c>
      <c r="DA366" s="12">
        <f>VLOOKUP($D366,'[9]Mau 6'!$D$10:$R$333,10,0)</f>
        <v>0</v>
      </c>
      <c r="DB366" s="46"/>
      <c r="DC366" s="12">
        <f>VLOOKUP($D366,'[9]Mau 6'!$D$10:$R$333,10,0)</f>
        <v>0</v>
      </c>
      <c r="DD366" s="12">
        <f>VLOOKUP($D366,'[9]Mau 6'!$D$10:$R$333,10,0)</f>
        <v>0</v>
      </c>
      <c r="DE366" s="12" t="s">
        <v>431</v>
      </c>
      <c r="DF366" s="12"/>
      <c r="DG366" s="12"/>
      <c r="DH366" s="3"/>
      <c r="DI366" s="12"/>
      <c r="DJ366" s="12"/>
      <c r="DK366" s="46"/>
      <c r="DL366" s="46"/>
      <c r="DM366" s="46"/>
      <c r="DN366" s="346"/>
      <c r="DO366" s="346"/>
      <c r="DP366" s="382"/>
      <c r="DQ366" s="346"/>
      <c r="DR366" s="346"/>
      <c r="DS366" s="346"/>
      <c r="DT366" s="346"/>
      <c r="DX366" s="365"/>
    </row>
    <row r="367" spans="1:130" s="133" customFormat="1" ht="51" hidden="1" x14ac:dyDescent="0.25">
      <c r="A367" s="12">
        <f t="shared" si="20"/>
        <v>344</v>
      </c>
      <c r="B367" s="12">
        <f>COUNTIF($E$24:E367,E367)</f>
        <v>1</v>
      </c>
      <c r="C367" s="39" t="s">
        <v>22</v>
      </c>
      <c r="D367" s="12" t="str">
        <f>VLOOKUP(C367,'[1]XET CUOI NAM'!$D$9:$E$332,2,0)</f>
        <v>01009012</v>
      </c>
      <c r="E367" s="12" t="s">
        <v>383</v>
      </c>
      <c r="F367" s="12" t="s">
        <v>378</v>
      </c>
      <c r="G367" s="38"/>
      <c r="H367" s="46">
        <f>VLOOKUP($D367,'[3]CSTD CS'!$D$25:$AD$344,13,0)</f>
        <v>0</v>
      </c>
      <c r="I367" s="46"/>
      <c r="J367" s="3"/>
      <c r="K367" s="46"/>
      <c r="L367" s="3"/>
      <c r="M367" s="38"/>
      <c r="N367" s="46">
        <f>VLOOKUP($D367,'[3]CSTD CS'!$D$25:$AD$344,13,0)</f>
        <v>0</v>
      </c>
      <c r="O367" s="46"/>
      <c r="P367" s="3"/>
      <c r="Q367" s="46"/>
      <c r="R367" s="3"/>
      <c r="S367" s="38"/>
      <c r="T367" s="46">
        <f>VLOOKUP($D367,'[3]CSTD CS'!$D$25:$AD$344,13,0)</f>
        <v>0</v>
      </c>
      <c r="U367" s="46"/>
      <c r="V367" s="3"/>
      <c r="W367" s="3"/>
      <c r="X367" s="46"/>
      <c r="Y367" s="3"/>
      <c r="Z367" s="38"/>
      <c r="AA367" s="46">
        <f>VLOOKUP($D367,'[3]CSTD CS'!$D$25:$AD$344,13,0)</f>
        <v>0</v>
      </c>
      <c r="AB367" s="46"/>
      <c r="AC367" s="3"/>
      <c r="AD367" s="3"/>
      <c r="AE367" s="46"/>
      <c r="AF367" s="3"/>
      <c r="AG367" s="38"/>
      <c r="AH367" s="46">
        <f>VLOOKUP($D367,'[3]CSTD CS'!$D$25:$AD$344,13,0)</f>
        <v>0</v>
      </c>
      <c r="AI367" s="46"/>
      <c r="AJ367" s="3"/>
      <c r="AK367" s="3"/>
      <c r="AL367" s="46"/>
      <c r="AM367" s="3"/>
      <c r="AN367" s="38"/>
      <c r="AO367" s="46">
        <f>VLOOKUP($D367,'[3]CSTD CS'!$D$25:$AD$344,13,0)</f>
        <v>0</v>
      </c>
      <c r="AP367" s="46"/>
      <c r="AQ367" s="3"/>
      <c r="AR367" s="3"/>
      <c r="AS367" s="46"/>
      <c r="AT367" s="3"/>
      <c r="AU367" s="38"/>
      <c r="AV367" s="46">
        <f>VLOOKUP($D367,'[3]CSTD CS'!$D$25:$AD$344,13,0)</f>
        <v>0</v>
      </c>
      <c r="AW367" s="46"/>
      <c r="AX367" s="3"/>
      <c r="AY367" s="3"/>
      <c r="AZ367" s="46"/>
      <c r="BA367" s="3"/>
      <c r="BB367" s="38"/>
      <c r="BC367" s="46">
        <f>VLOOKUP($D367,'[3]CSTD CS'!$D$25:$AD$344,13,0)</f>
        <v>0</v>
      </c>
      <c r="BD367" s="46"/>
      <c r="BE367" s="3"/>
      <c r="BF367" s="3"/>
      <c r="BG367" s="46"/>
      <c r="BH367" s="3"/>
      <c r="BI367" s="53"/>
      <c r="BJ367" s="46">
        <f>VLOOKUP($D367,'[3]CSTD CS'!$D$25:$AD$344,15,0)</f>
        <v>0</v>
      </c>
      <c r="BK367" s="46"/>
      <c r="BL367" s="3">
        <v>0</v>
      </c>
      <c r="BM367" s="3"/>
      <c r="BN367" s="46"/>
      <c r="BO367" s="3"/>
      <c r="BP367" s="33"/>
      <c r="BQ367" s="46">
        <f>VLOOKUP($D367,'[3]CSTD CS'!$D$25:$AD$344,17,0)</f>
        <v>0</v>
      </c>
      <c r="BR367" s="46"/>
      <c r="BS367" s="3">
        <v>0</v>
      </c>
      <c r="BT367" s="3"/>
      <c r="BU367" s="46"/>
      <c r="BV367" s="46"/>
      <c r="BW367" s="46"/>
      <c r="BX367" s="1"/>
      <c r="BY367" s="46">
        <f>VLOOKUP($D367,'[3]CSTD CS'!$D$25:$AD$344,20,0)</f>
        <v>0</v>
      </c>
      <c r="BZ367" s="46"/>
      <c r="CA367" s="3">
        <v>0</v>
      </c>
      <c r="CB367" s="46"/>
      <c r="CC367" s="46"/>
      <c r="CD367" s="46"/>
      <c r="CE367" s="46"/>
      <c r="CF367" s="1"/>
      <c r="CG367" s="46" t="str">
        <f>VLOOKUP($D367,'[3]CSTD CS'!$D$25:$AA$344,23,0)</f>
        <v>x</v>
      </c>
      <c r="CH367" s="46" t="str">
        <f>VLOOKUP(C367,'[5]TH chi tiet'!$N$15:$Q$161,4,0)</f>
        <v>X</v>
      </c>
      <c r="CI367" s="3" t="s">
        <v>1112</v>
      </c>
      <c r="CJ367" s="3"/>
      <c r="CK367" s="46"/>
      <c r="CL367" s="46"/>
      <c r="CM367" s="46"/>
      <c r="CN367" s="46"/>
      <c r="CO367" s="46" t="str">
        <f>VLOOKUP($D367,'[3]CSTD CS'!$D$25:$AD$344,25,0)</f>
        <v>HTXS NV</v>
      </c>
      <c r="CP367" s="46"/>
      <c r="CQ367" s="46"/>
      <c r="CR367" s="3" t="s">
        <v>1270</v>
      </c>
      <c r="CS367" s="46"/>
      <c r="CT367" s="46" t="e">
        <f>VLOOKUP(D367,[7]LTT!$D$10:$Q$342,10,0)</f>
        <v>#REF!</v>
      </c>
      <c r="CU367" s="3"/>
      <c r="CV367" s="12" t="str">
        <f>VLOOKUP(D367,'[8]XET CUOI NAM'!$E$9:$BF$332,53,0)</f>
        <v>HTXS NV</v>
      </c>
      <c r="CW367" s="12">
        <f>VLOOKUP($D367,'[9]Mau 6'!$D$10:$R$333,7,0)</f>
        <v>0</v>
      </c>
      <c r="CX367" s="12"/>
      <c r="CY367" s="3"/>
      <c r="CZ367" s="12"/>
      <c r="DA367" s="12">
        <f>VLOOKUP($D367,'[9]Mau 6'!$D$10:$R$333,10,0)</f>
        <v>0</v>
      </c>
      <c r="DB367" s="46"/>
      <c r="DC367" s="12">
        <f>VLOOKUP($D367,'[9]Mau 6'!$D$10:$R$333,10,0)</f>
        <v>0</v>
      </c>
      <c r="DD367" s="12">
        <f>VLOOKUP($D367,'[9]Mau 6'!$D$10:$R$333,10,0)</f>
        <v>0</v>
      </c>
      <c r="DE367" s="12" t="s">
        <v>371</v>
      </c>
      <c r="DF367" s="12"/>
      <c r="DG367" s="12"/>
      <c r="DH367" s="3"/>
      <c r="DI367" s="12"/>
      <c r="DJ367" s="12"/>
      <c r="DK367" s="46"/>
      <c r="DL367" s="46"/>
      <c r="DM367" s="46"/>
      <c r="DN367" s="346"/>
      <c r="DO367" s="346"/>
      <c r="DP367" s="382"/>
      <c r="DQ367" s="346"/>
      <c r="DR367" s="346"/>
      <c r="DS367" s="346"/>
      <c r="DT367" s="346"/>
      <c r="DX367" s="365"/>
    </row>
    <row r="368" spans="1:130" s="133" customFormat="1" ht="63.75" hidden="1" x14ac:dyDescent="0.25">
      <c r="A368" s="12">
        <f t="shared" si="20"/>
        <v>345</v>
      </c>
      <c r="B368" s="12">
        <f>COUNTIF($E$24:E368,E368)</f>
        <v>17</v>
      </c>
      <c r="C368" s="21" t="s">
        <v>29</v>
      </c>
      <c r="D368" s="12" t="str">
        <f>VLOOKUP(C368,'[1]XET CUOI NAM'!$D$9:$E$332,2,0)</f>
        <v>01004004</v>
      </c>
      <c r="E368" s="12" t="s">
        <v>381</v>
      </c>
      <c r="F368" s="12" t="s">
        <v>378</v>
      </c>
      <c r="G368" s="41"/>
      <c r="H368" s="46" t="str">
        <f>VLOOKUP($D368,'[3]CSTD CS'!$D$25:$AD$344,13,0)</f>
        <v>x</v>
      </c>
      <c r="I368" s="46" t="s">
        <v>346</v>
      </c>
      <c r="J368" s="3"/>
      <c r="K368" s="46"/>
      <c r="L368" s="3"/>
      <c r="M368" s="41"/>
      <c r="N368" s="46" t="str">
        <f>VLOOKUP($D368,'[3]CSTD CS'!$D$25:$AD$344,13,0)</f>
        <v>x</v>
      </c>
      <c r="O368" s="46" t="s">
        <v>346</v>
      </c>
      <c r="P368" s="3"/>
      <c r="Q368" s="46"/>
      <c r="R368" s="3"/>
      <c r="S368" s="41"/>
      <c r="T368" s="46" t="str">
        <f>VLOOKUP($D368,'[3]CSTD CS'!$D$25:$AD$344,13,0)</f>
        <v>x</v>
      </c>
      <c r="U368" s="46" t="s">
        <v>346</v>
      </c>
      <c r="V368" s="3" t="s">
        <v>569</v>
      </c>
      <c r="W368" s="3"/>
      <c r="X368" s="46"/>
      <c r="Y368" s="3"/>
      <c r="Z368" s="41"/>
      <c r="AA368" s="46" t="str">
        <f>VLOOKUP($D368,'[3]CSTD CS'!$D$25:$AD$344,13,0)</f>
        <v>x</v>
      </c>
      <c r="AB368" s="46" t="s">
        <v>346</v>
      </c>
      <c r="AC368" s="3" t="s">
        <v>569</v>
      </c>
      <c r="AD368" s="3"/>
      <c r="AE368" s="46"/>
      <c r="AF368" s="3"/>
      <c r="AG368" s="41"/>
      <c r="AH368" s="46" t="str">
        <f>VLOOKUP($D368,'[3]CSTD CS'!$D$25:$AD$344,13,0)</f>
        <v>x</v>
      </c>
      <c r="AI368" s="46" t="s">
        <v>346</v>
      </c>
      <c r="AJ368" s="3" t="s">
        <v>569</v>
      </c>
      <c r="AK368" s="3"/>
      <c r="AL368" s="46"/>
      <c r="AM368" s="3"/>
      <c r="AN368" s="41"/>
      <c r="AO368" s="46" t="str">
        <f>VLOOKUP($D368,'[3]CSTD CS'!$D$25:$AD$344,13,0)</f>
        <v>x</v>
      </c>
      <c r="AP368" s="46" t="s">
        <v>346</v>
      </c>
      <c r="AQ368" s="3" t="s">
        <v>569</v>
      </c>
      <c r="AR368" s="3"/>
      <c r="AS368" s="46"/>
      <c r="AT368" s="3"/>
      <c r="AU368" s="41"/>
      <c r="AV368" s="46" t="str">
        <f>VLOOKUP($D368,'[3]CSTD CS'!$D$25:$AD$344,13,0)</f>
        <v>x</v>
      </c>
      <c r="AW368" s="46" t="s">
        <v>346</v>
      </c>
      <c r="AX368" s="3" t="s">
        <v>569</v>
      </c>
      <c r="AY368" s="3"/>
      <c r="AZ368" s="46"/>
      <c r="BA368" s="3"/>
      <c r="BB368" s="41"/>
      <c r="BC368" s="46" t="str">
        <f>VLOOKUP($D368,'[3]CSTD CS'!$D$25:$AD$344,13,0)</f>
        <v>x</v>
      </c>
      <c r="BD368" s="46" t="s">
        <v>346</v>
      </c>
      <c r="BE368" s="3" t="s">
        <v>569</v>
      </c>
      <c r="BF368" s="3"/>
      <c r="BG368" s="46"/>
      <c r="BH368" s="3"/>
      <c r="BI368" s="56"/>
      <c r="BJ368" s="46" t="str">
        <f>VLOOKUP($D368,'[3]CSTD CS'!$D$25:$AD$344,15,0)</f>
        <v>x</v>
      </c>
      <c r="BK368" s="46" t="s">
        <v>346</v>
      </c>
      <c r="BL368" s="3" t="s">
        <v>771</v>
      </c>
      <c r="BM368" s="3"/>
      <c r="BN368" s="46" t="s">
        <v>346</v>
      </c>
      <c r="BO368" s="3"/>
      <c r="BP368" s="33"/>
      <c r="BQ368" s="46" t="str">
        <f>VLOOKUP($D368,'[3]CSTD CS'!$D$25:$AD$344,17,0)</f>
        <v>x</v>
      </c>
      <c r="BR368" s="46" t="s">
        <v>315</v>
      </c>
      <c r="BS368" s="3" t="s">
        <v>868</v>
      </c>
      <c r="BT368" s="3"/>
      <c r="BU368" s="46"/>
      <c r="BV368" s="46"/>
      <c r="BW368" s="46"/>
      <c r="BX368" s="57"/>
      <c r="BY368" s="46" t="str">
        <f>VLOOKUP($D368,'[3]CSTD CS'!$D$25:$AD$344,20,0)</f>
        <v>x</v>
      </c>
      <c r="BZ368" s="46" t="str">
        <f>VLOOKUP(C368,'[4]TH cham SK'!$P$19:$S$167,4,0)</f>
        <v>X</v>
      </c>
      <c r="CA368" s="3" t="s">
        <v>945</v>
      </c>
      <c r="CB368" s="46"/>
      <c r="CC368" s="46"/>
      <c r="CD368" s="46"/>
      <c r="CE368" s="46"/>
      <c r="CF368" s="57"/>
      <c r="CG368" s="46" t="str">
        <f>VLOOKUP($D368,'[3]CSTD CS'!$D$25:$AA$344,23,0)</f>
        <v>x</v>
      </c>
      <c r="CH368" s="46" t="str">
        <f>VLOOKUP(C368,'[5]TH chi tiet'!$N$15:$Q$161,4,0)</f>
        <v>X</v>
      </c>
      <c r="CI368" s="3" t="s">
        <v>1083</v>
      </c>
      <c r="CJ368" s="3"/>
      <c r="CK368" s="46" t="s">
        <v>315</v>
      </c>
      <c r="CL368" s="46"/>
      <c r="CM368" s="46"/>
      <c r="CN368" s="46"/>
      <c r="CO368" s="46" t="str">
        <f>VLOOKUP($D368,'[3]CSTD CS'!$D$25:$AD$344,25,0)</f>
        <v>HTXS NV</v>
      </c>
      <c r="CP368" s="46" t="str">
        <f>VLOOKUP($C368,[6]LTT!$C$10:$J$342,7,0)</f>
        <v>X</v>
      </c>
      <c r="CQ368" s="46" t="s">
        <v>315</v>
      </c>
      <c r="CR368" s="3" t="s">
        <v>1236</v>
      </c>
      <c r="CS368" s="46"/>
      <c r="CT368" s="46" t="e">
        <f>VLOOKUP(D368,[7]LTT!$D$10:$Q$342,10,0)</f>
        <v>#REF!</v>
      </c>
      <c r="CU368" s="3"/>
      <c r="CV368" s="12" t="str">
        <f>VLOOKUP(D368,'[8]XET CUOI NAM'!$E$9:$BF$332,53,0)</f>
        <v>HTXS NV</v>
      </c>
      <c r="CW368" s="12" t="str">
        <f>VLOOKUP($D368,'[9]Mau 6'!$D$10:$R$333,7,0)</f>
        <v>X</v>
      </c>
      <c r="CX368" s="12" t="str">
        <f>VLOOKUP(D368,[10]PL7!$F$17:$G$117,2,0)</f>
        <v>X</v>
      </c>
      <c r="CY368" s="3" t="s">
        <v>1399</v>
      </c>
      <c r="CZ368" s="12"/>
      <c r="DA368" s="203" t="s">
        <v>346</v>
      </c>
      <c r="DB368" s="46"/>
      <c r="DC368" s="12"/>
      <c r="DD368" s="12"/>
      <c r="DE368" s="12" t="s">
        <v>371</v>
      </c>
      <c r="DF368" s="12" t="s">
        <v>315</v>
      </c>
      <c r="DG368" s="12" t="str">
        <f>VLOOKUP($D368,'[11]XET CUOI NAM'!$E$9:$BF$336,47,0)</f>
        <v>Tốt</v>
      </c>
      <c r="DH368" s="3" t="s">
        <v>1590</v>
      </c>
      <c r="DI368" s="12"/>
      <c r="DJ368" s="203"/>
      <c r="DK368" s="46"/>
      <c r="DL368" s="46"/>
      <c r="DM368" s="46"/>
      <c r="DN368" s="346"/>
      <c r="DO368" s="346"/>
      <c r="DP368" s="382"/>
      <c r="DQ368" s="346"/>
      <c r="DR368" s="346"/>
      <c r="DS368" s="346"/>
      <c r="DT368" s="346"/>
      <c r="DX368" s="365"/>
    </row>
    <row r="369" spans="1:128" s="133" customFormat="1" ht="93" hidden="1" customHeight="1" x14ac:dyDescent="0.25">
      <c r="A369" s="12" t="s">
        <v>8</v>
      </c>
      <c r="B369" s="12" t="s">
        <v>1</v>
      </c>
      <c r="C369" s="17" t="s">
        <v>152</v>
      </c>
      <c r="D369" s="12" t="str">
        <f>VLOOKUP(C369,'[1]XET CUOI NAM'!$D$9:$E$332,2,0)</f>
        <v>01004002</v>
      </c>
      <c r="E369" s="12" t="s">
        <v>381</v>
      </c>
      <c r="F369" s="12" t="s">
        <v>378</v>
      </c>
      <c r="G369" s="38"/>
      <c r="H369" s="46" t="str">
        <f>VLOOKUP($D369,'[3]CSTD CS'!$D$25:$AD$344,13,0)</f>
        <v>x</v>
      </c>
      <c r="I369" s="46"/>
      <c r="J369" s="3"/>
      <c r="K369" s="46" t="e">
        <f>VLOOKUP(#REF!,[7]LTT!$D$10:$Q$342,10,0)</f>
        <v>#REF!</v>
      </c>
      <c r="L369" s="3"/>
      <c r="M369" s="38"/>
      <c r="N369" s="46" t="str">
        <f>VLOOKUP($D369,'[3]CSTD CS'!$D$25:$AD$344,13,0)</f>
        <v>x</v>
      </c>
      <c r="O369" s="46"/>
      <c r="P369" s="3"/>
      <c r="Q369" s="46" t="e">
        <f>VLOOKUP(#REF!,[7]LTT!$D$10:$Q$342,10,0)</f>
        <v>#REF!</v>
      </c>
      <c r="R369" s="3"/>
      <c r="S369" s="38"/>
      <c r="T369" s="46" t="str">
        <f>VLOOKUP($D369,'[3]CSTD CS'!$D$25:$AD$344,13,0)</f>
        <v>x</v>
      </c>
      <c r="U369" s="46"/>
      <c r="V369" s="3" t="str">
        <f>VLOOKUP($D369,'[3]CSTD CS'!$D$25:$AD$344,14,0)</f>
        <v>Cải tiến công tác tổ chức các ngày hội tư vấn hướng nghiệp tuyển sinh tại trường Cao đẳng Kỹ thuật Lý Tự Trọng TP.HCM</v>
      </c>
      <c r="W369" s="3"/>
      <c r="X369" s="46" t="e">
        <f>VLOOKUP(#REF!,[7]LTT!$D$10:$Q$342,10,0)</f>
        <v>#REF!</v>
      </c>
      <c r="Y369" s="3"/>
      <c r="Z369" s="38"/>
      <c r="AA369" s="46" t="str">
        <f>VLOOKUP($D369,'[3]CSTD CS'!$D$25:$AD$344,13,0)</f>
        <v>x</v>
      </c>
      <c r="AB369" s="46"/>
      <c r="AC369" s="3" t="str">
        <f>VLOOKUP($D369,'[3]CSTD CS'!$D$25:$AD$344,14,0)</f>
        <v>Cải tiến công tác tổ chức các ngày hội tư vấn hướng nghiệp tuyển sinh tại trường Cao đẳng Kỹ thuật Lý Tự Trọng TP.HCM</v>
      </c>
      <c r="AD369" s="3"/>
      <c r="AE369" s="46" t="e">
        <f>VLOOKUP(#REF!,[7]LTT!$D$10:$Q$342,10,0)</f>
        <v>#REF!</v>
      </c>
      <c r="AF369" s="3"/>
      <c r="AG369" s="38"/>
      <c r="AH369" s="46" t="str">
        <f>VLOOKUP($D369,'[3]CSTD CS'!$D$25:$AD$344,13,0)</f>
        <v>x</v>
      </c>
      <c r="AI369" s="46"/>
      <c r="AJ369" s="3" t="str">
        <f>VLOOKUP($D369,'[3]CSTD CS'!$D$25:$AD$344,14,0)</f>
        <v>Cải tiến công tác tổ chức các ngày hội tư vấn hướng nghiệp tuyển sinh tại trường Cao đẳng Kỹ thuật Lý Tự Trọng TP.HCM</v>
      </c>
      <c r="AK369" s="3"/>
      <c r="AL369" s="46" t="e">
        <f>VLOOKUP(#REF!,[7]LTT!$D$10:$Q$342,10,0)</f>
        <v>#REF!</v>
      </c>
      <c r="AM369" s="3"/>
      <c r="AN369" s="38"/>
      <c r="AO369" s="46" t="str">
        <f>VLOOKUP($D369,'[3]CSTD CS'!$D$25:$AD$344,13,0)</f>
        <v>x</v>
      </c>
      <c r="AP369" s="46"/>
      <c r="AQ369" s="3" t="str">
        <f>VLOOKUP($D369,'[3]CSTD CS'!$D$25:$AD$344,14,0)</f>
        <v>Cải tiến công tác tổ chức các ngày hội tư vấn hướng nghiệp tuyển sinh tại trường Cao đẳng Kỹ thuật Lý Tự Trọng TP.HCM</v>
      </c>
      <c r="AR369" s="3"/>
      <c r="AS369" s="46" t="e">
        <f>VLOOKUP(#REF!,[7]LTT!$D$10:$Q$342,10,0)</f>
        <v>#REF!</v>
      </c>
      <c r="AT369" s="3"/>
      <c r="AU369" s="38"/>
      <c r="AV369" s="46" t="str">
        <f>VLOOKUP($D369,'[3]CSTD CS'!$D$25:$AD$344,13,0)</f>
        <v>x</v>
      </c>
      <c r="AW369" s="46"/>
      <c r="AX369" s="3" t="str">
        <f>VLOOKUP($D369,'[3]CSTD CS'!$D$25:$AD$344,14,0)</f>
        <v>Cải tiến công tác tổ chức các ngày hội tư vấn hướng nghiệp tuyển sinh tại trường Cao đẳng Kỹ thuật Lý Tự Trọng TP.HCM</v>
      </c>
      <c r="AY369" s="3"/>
      <c r="AZ369" s="46" t="e">
        <f>VLOOKUP(#REF!,[7]LTT!$D$10:$Q$342,10,0)</f>
        <v>#REF!</v>
      </c>
      <c r="BA369" s="3"/>
      <c r="BB369" s="38"/>
      <c r="BC369" s="46" t="str">
        <f>VLOOKUP($D369,'[3]CSTD CS'!$D$25:$AD$344,13,0)</f>
        <v>x</v>
      </c>
      <c r="BD369" s="46"/>
      <c r="BE369" s="3" t="str">
        <f>VLOOKUP($D369,'[3]CSTD CS'!$D$25:$AD$344,14,0)</f>
        <v>Cải tiến công tác tổ chức các ngày hội tư vấn hướng nghiệp tuyển sinh tại trường Cao đẳng Kỹ thuật Lý Tự Trọng TP.HCM</v>
      </c>
      <c r="BF369" s="3"/>
      <c r="BG369" s="46" t="e">
        <f>VLOOKUP(#REF!,[7]LTT!$D$10:$Q$342,10,0)</f>
        <v>#REF!</v>
      </c>
      <c r="BH369" s="3"/>
      <c r="BI369" s="56"/>
      <c r="BJ369" s="46">
        <f>VLOOKUP($D369,'[3]CSTD CS'!$D$25:$AD$344,15,0)</f>
        <v>0</v>
      </c>
      <c r="BK369" s="46"/>
      <c r="BL369" s="3">
        <f>VLOOKUP($D369,'[3]CSTD CS'!$D$25:$AD$344,16,0)</f>
        <v>0</v>
      </c>
      <c r="BM369" s="3"/>
      <c r="BN369" s="46" t="e">
        <f>VLOOKUP(#REF!,[7]LTT!$D$10:$Q$342,10,0)</f>
        <v>#REF!</v>
      </c>
      <c r="BO369" s="3"/>
      <c r="BP369" s="33"/>
      <c r="BQ369" s="46">
        <f>VLOOKUP($D369,'[3]CSTD CS'!$D$25:$AD$344,17,0)</f>
        <v>0</v>
      </c>
      <c r="BR369" s="46"/>
      <c r="BS369" s="3">
        <f>VLOOKUP($D369,'[3]CSTD CS'!$D$25:$AD$344,18,0)</f>
        <v>0</v>
      </c>
      <c r="BT369" s="3"/>
      <c r="BU369" s="46" t="s">
        <v>315</v>
      </c>
      <c r="BV369" s="46"/>
      <c r="BW369" s="46"/>
      <c r="BX369" s="3"/>
      <c r="BY369" s="46" t="str">
        <f>VLOOKUP($D369,'[3]CSTD CS'!$D$25:$AD$344,20,0)</f>
        <v>x</v>
      </c>
      <c r="BZ369" s="46"/>
      <c r="CA369" s="3" t="str">
        <f>VLOOKUP($D369,'[3]CSTD CS'!$D$25:$AD$344,21,0)</f>
        <v>Cải tiến quy trình tư vấn, tiếp nhận hồ sơ tuyển sinh tại trường Cao đẳng Lý Tự Trọng thành phố Hồ Chí Minh.</v>
      </c>
      <c r="CB369" s="46"/>
      <c r="CC369" s="46" t="s">
        <v>315</v>
      </c>
      <c r="CD369" s="46"/>
      <c r="CE369" s="46"/>
      <c r="CF369" s="3"/>
      <c r="CG369" s="46" t="str">
        <f>VLOOKUP($D369,'[3]CSTD CS'!$D$25:$AA$344,23,0)</f>
        <v>x</v>
      </c>
      <c r="CH369" s="46"/>
      <c r="CI369" s="3" t="str">
        <f>VLOOKUP($D369,'[3]CSTD CS'!$D$25:$AD$344,24,0)</f>
        <v>Mô hình tuyển sinh thông minh tại Trường Cao đẳng Lý Tự Trọng Thành phố Hồ Chí Minh</v>
      </c>
      <c r="CJ369" s="3"/>
      <c r="CK369" s="46" t="s">
        <v>315</v>
      </c>
      <c r="CL369" s="46"/>
      <c r="CM369" s="46"/>
      <c r="CN369" s="46"/>
      <c r="CO369" s="46" t="str">
        <f>VLOOKUP($D369,'[3]CSTD CS'!$D$25:$AD$344,25,0)</f>
        <v>HTXS NV</v>
      </c>
      <c r="CP369" s="46" t="str">
        <f>VLOOKUP($C369,[6]LTT!$C$10:$J$342,7,0)</f>
        <v>X</v>
      </c>
      <c r="CQ369" s="46" t="s">
        <v>315</v>
      </c>
      <c r="CR369" s="96" t="str">
        <f>VLOOKUP($D369,'[3]CSTD CS'!$D$25:$AD$344,27,0)</f>
        <v>Mô hình tuyển sinh từ xa tại trường Cao đẳng Lý Tự Trọng Thành phố Hồ Chí Minh</v>
      </c>
      <c r="CS369" s="46"/>
      <c r="CT369" s="46" t="e">
        <f>VLOOKUP(D369,[7]LTT!$D$10:$Q$342,10,0)</f>
        <v>#REF!</v>
      </c>
      <c r="CU369" s="3"/>
      <c r="CV369" s="12"/>
      <c r="CW369" s="12" t="str">
        <f>VLOOKUP(C369,'[29]Mau 2'!$C$9:$F$333,4,0)</f>
        <v>X</v>
      </c>
      <c r="CX369" s="12"/>
      <c r="CY369" s="3" t="str">
        <f>VLOOKUP(C369,'[30]DS ten SK'!$D$13:$F$207,3,0)</f>
        <v>Giải pháp nâng cao năng lực giảng dạy trực tuyến đáp ứng yêu cầu Cách mạng công nghiệp 4.0 tại Trường Cao đẳng Lý Tự Trọng Thành phố Hồ Chí Minh</v>
      </c>
      <c r="CZ369" s="12">
        <f t="shared" ref="CZ369:CZ382" si="21">SUM(COUNTIF(CG369,"x"),COUNTIF(CP369,"x"),COUNTIF(CW369,"x"))</f>
        <v>3</v>
      </c>
      <c r="DA369" s="46" t="s">
        <v>346</v>
      </c>
      <c r="DB369" s="46"/>
      <c r="DC369" s="46" t="s">
        <v>346</v>
      </c>
      <c r="DD369" s="46" t="s">
        <v>346</v>
      </c>
      <c r="DE369" s="12"/>
      <c r="DF369" s="12"/>
      <c r="DG369" s="12"/>
      <c r="DH369" s="3" t="e">
        <f>VLOOKUP(BI369,'[30]DS ten SK'!$D$13:$F$207,3,0)</f>
        <v>#N/A</v>
      </c>
      <c r="DI369" s="12">
        <f t="shared" ref="DI369:DI382" si="22">SUM(COUNTIF(CR369,"x"),COUNTIF(CX369,"x"),COUNTIF(DF369,"x"))</f>
        <v>0</v>
      </c>
      <c r="DJ369" s="46" t="s">
        <v>346</v>
      </c>
      <c r="DK369" s="46"/>
      <c r="DL369" s="46"/>
      <c r="DM369" s="46"/>
      <c r="DX369" s="365"/>
    </row>
    <row r="370" spans="1:128" s="16" customFormat="1" ht="60.75" hidden="1" customHeight="1" x14ac:dyDescent="0.25">
      <c r="A370" s="12">
        <f>A307+1</f>
        <v>285</v>
      </c>
      <c r="B370" s="12" t="s">
        <v>4</v>
      </c>
      <c r="C370" s="17" t="s">
        <v>215</v>
      </c>
      <c r="D370" s="12" t="e">
        <f>VLOOKUP(C370,'[1]XET CUOI NAM'!$D$9:$E$332,2,0)</f>
        <v>#N/A</v>
      </c>
      <c r="E370" s="12"/>
      <c r="F370" s="12"/>
      <c r="G370" s="51"/>
      <c r="H370" s="46" t="e">
        <f>VLOOKUP($D370,'[3]CSTD CS'!$D$25:$AD$344,13,0)</f>
        <v>#N/A</v>
      </c>
      <c r="I370" s="46"/>
      <c r="J370" s="3"/>
      <c r="K370" s="46" t="e">
        <f>VLOOKUP(#REF!,[7]LTT!$D$10:$Q$342,10,0)</f>
        <v>#REF!</v>
      </c>
      <c r="L370" s="3"/>
      <c r="M370" s="51"/>
      <c r="N370" s="46" t="e">
        <f>VLOOKUP($D370,'[3]CSTD CS'!$D$25:$AD$344,13,0)</f>
        <v>#N/A</v>
      </c>
      <c r="O370" s="46"/>
      <c r="P370" s="3"/>
      <c r="Q370" s="46" t="e">
        <f>VLOOKUP(#REF!,[7]LTT!$D$10:$Q$342,10,0)</f>
        <v>#REF!</v>
      </c>
      <c r="R370" s="3"/>
      <c r="S370" s="51"/>
      <c r="T370" s="46" t="e">
        <f>VLOOKUP($D370,'[3]CSTD CS'!$D$25:$AD$344,13,0)</f>
        <v>#N/A</v>
      </c>
      <c r="U370" s="46"/>
      <c r="V370" s="3" t="e">
        <f>VLOOKUP($D370,'[3]CSTD CS'!$D$25:$AD$344,14,0)</f>
        <v>#N/A</v>
      </c>
      <c r="W370" s="3"/>
      <c r="X370" s="46" t="e">
        <f>VLOOKUP(#REF!,[7]LTT!$D$10:$Q$342,10,0)</f>
        <v>#REF!</v>
      </c>
      <c r="Y370" s="3"/>
      <c r="Z370" s="51"/>
      <c r="AA370" s="46" t="e">
        <f>VLOOKUP($D370,'[3]CSTD CS'!$D$25:$AD$344,13,0)</f>
        <v>#N/A</v>
      </c>
      <c r="AB370" s="46"/>
      <c r="AC370" s="3" t="e">
        <f>VLOOKUP($D370,'[3]CSTD CS'!$D$25:$AD$344,14,0)</f>
        <v>#N/A</v>
      </c>
      <c r="AD370" s="3"/>
      <c r="AE370" s="46" t="e">
        <f>VLOOKUP(#REF!,[7]LTT!$D$10:$Q$342,10,0)</f>
        <v>#REF!</v>
      </c>
      <c r="AF370" s="3"/>
      <c r="AG370" s="51"/>
      <c r="AH370" s="46" t="e">
        <f>VLOOKUP($D370,'[3]CSTD CS'!$D$25:$AD$344,13,0)</f>
        <v>#N/A</v>
      </c>
      <c r="AI370" s="46"/>
      <c r="AJ370" s="3" t="e">
        <f>VLOOKUP($D370,'[3]CSTD CS'!$D$25:$AD$344,14,0)</f>
        <v>#N/A</v>
      </c>
      <c r="AK370" s="3"/>
      <c r="AL370" s="46" t="e">
        <f>VLOOKUP(#REF!,[7]LTT!$D$10:$Q$342,10,0)</f>
        <v>#REF!</v>
      </c>
      <c r="AM370" s="3"/>
      <c r="AN370" s="51"/>
      <c r="AO370" s="46" t="e">
        <f>VLOOKUP($D370,'[3]CSTD CS'!$D$25:$AD$344,13,0)</f>
        <v>#N/A</v>
      </c>
      <c r="AP370" s="46"/>
      <c r="AQ370" s="3" t="e">
        <f>VLOOKUP($D370,'[3]CSTD CS'!$D$25:$AD$344,14,0)</f>
        <v>#N/A</v>
      </c>
      <c r="AR370" s="3"/>
      <c r="AS370" s="46" t="e">
        <f>VLOOKUP(#REF!,[7]LTT!$D$10:$Q$342,10,0)</f>
        <v>#REF!</v>
      </c>
      <c r="AT370" s="3"/>
      <c r="AU370" s="51"/>
      <c r="AV370" s="46" t="e">
        <f>VLOOKUP($D370,'[3]CSTD CS'!$D$25:$AD$344,13,0)</f>
        <v>#N/A</v>
      </c>
      <c r="AW370" s="46"/>
      <c r="AX370" s="3" t="e">
        <f>VLOOKUP($D370,'[3]CSTD CS'!$D$25:$AD$344,14,0)</f>
        <v>#N/A</v>
      </c>
      <c r="AY370" s="3"/>
      <c r="AZ370" s="46" t="e">
        <f>VLOOKUP(#REF!,[7]LTT!$D$10:$Q$342,10,0)</f>
        <v>#REF!</v>
      </c>
      <c r="BA370" s="3"/>
      <c r="BB370" s="51"/>
      <c r="BC370" s="46" t="e">
        <f>VLOOKUP($D370,'[3]CSTD CS'!$D$25:$AD$344,13,0)</f>
        <v>#N/A</v>
      </c>
      <c r="BD370" s="46"/>
      <c r="BE370" s="3" t="e">
        <f>VLOOKUP($D370,'[3]CSTD CS'!$D$25:$AD$344,14,0)</f>
        <v>#N/A</v>
      </c>
      <c r="BF370" s="3"/>
      <c r="BG370" s="46" t="e">
        <f>VLOOKUP(#REF!,[7]LTT!$D$10:$Q$342,10,0)</f>
        <v>#REF!</v>
      </c>
      <c r="BH370" s="3"/>
      <c r="BI370" s="33"/>
      <c r="BJ370" s="46" t="e">
        <f>VLOOKUP($D370,'[3]CSTD CS'!$D$25:$AD$344,15,0)</f>
        <v>#N/A</v>
      </c>
      <c r="BK370" s="46"/>
      <c r="BL370" s="3" t="e">
        <f>VLOOKUP($D370,'[3]CSTD CS'!$D$25:$AD$344,16,0)</f>
        <v>#N/A</v>
      </c>
      <c r="BM370" s="3"/>
      <c r="BN370" s="46" t="e">
        <f>VLOOKUP(#REF!,[7]LTT!$D$10:$Q$342,10,0)</f>
        <v>#REF!</v>
      </c>
      <c r="BO370" s="3"/>
      <c r="BP370" s="33"/>
      <c r="BQ370" s="46" t="e">
        <f>VLOOKUP($D370,'[3]CSTD CS'!$D$25:$AD$344,17,0)</f>
        <v>#N/A</v>
      </c>
      <c r="BR370" s="46"/>
      <c r="BS370" s="3" t="e">
        <f>VLOOKUP($D370,'[3]CSTD CS'!$D$25:$AD$344,18,0)</f>
        <v>#N/A</v>
      </c>
      <c r="BT370" s="3"/>
      <c r="BU370" s="46"/>
      <c r="BV370" s="46"/>
      <c r="BW370" s="46"/>
      <c r="BX370" s="3"/>
      <c r="BY370" s="46" t="e">
        <f>VLOOKUP($D370,'[3]CSTD CS'!$D$25:$AD$344,20,0)</f>
        <v>#N/A</v>
      </c>
      <c r="BZ370" s="46"/>
      <c r="CA370" s="3" t="e">
        <f>VLOOKUP($D370,'[3]CSTD CS'!$D$25:$AD$344,21,0)</f>
        <v>#N/A</v>
      </c>
      <c r="CB370" s="46"/>
      <c r="CC370" s="46"/>
      <c r="CD370" s="46"/>
      <c r="CE370" s="46"/>
      <c r="CF370" s="3"/>
      <c r="CG370" s="46" t="e">
        <f>VLOOKUP($D370,'[3]CSTD CS'!$D$25:$AA$344,23,0)</f>
        <v>#N/A</v>
      </c>
      <c r="CH370" s="46"/>
      <c r="CI370" s="3" t="e">
        <f>VLOOKUP($D370,'[3]CSTD CS'!$D$25:$AD$344,24,0)</f>
        <v>#N/A</v>
      </c>
      <c r="CJ370" s="3"/>
      <c r="CK370" s="46"/>
      <c r="CL370" s="46"/>
      <c r="CM370" s="46"/>
      <c r="CN370" s="46"/>
      <c r="CO370" s="46" t="e">
        <f>VLOOKUP($D370,'[3]CSTD CS'!$D$25:$AD$344,25,0)</f>
        <v>#N/A</v>
      </c>
      <c r="CP370" s="46"/>
      <c r="CQ370" s="46"/>
      <c r="CR370" s="3" t="e">
        <f>VLOOKUP($D370,'[3]CSTD CS'!$D$25:$AD$344,27,0)</f>
        <v>#N/A</v>
      </c>
      <c r="CS370" s="46"/>
      <c r="CT370" s="46" t="e">
        <f>VLOOKUP(D370,[7]LTT!$D$10:$Q$342,10,0)</f>
        <v>#N/A</v>
      </c>
      <c r="CU370" s="3"/>
      <c r="CV370" s="12"/>
      <c r="CW370" s="12"/>
      <c r="CX370" s="12"/>
      <c r="CY370" s="3"/>
      <c r="CZ370" s="12">
        <f t="shared" si="21"/>
        <v>0</v>
      </c>
      <c r="DA370" s="3"/>
      <c r="DB370" s="46"/>
      <c r="DC370" s="3"/>
      <c r="DD370" s="3"/>
      <c r="DE370" s="12"/>
      <c r="DF370" s="12"/>
      <c r="DG370" s="12"/>
      <c r="DH370" s="3"/>
      <c r="DI370" s="12">
        <f t="shared" si="22"/>
        <v>0</v>
      </c>
      <c r="DJ370" s="3"/>
      <c r="DK370" s="46"/>
      <c r="DL370" s="46"/>
      <c r="DM370" s="46"/>
      <c r="DS370" s="16">
        <v>0</v>
      </c>
      <c r="DX370" s="378"/>
    </row>
    <row r="371" spans="1:128" s="133" customFormat="1" ht="89.25" hidden="1" x14ac:dyDescent="0.25">
      <c r="A371" s="12">
        <f>A80+1</f>
        <v>58</v>
      </c>
      <c r="B371" s="12" t="s">
        <v>2</v>
      </c>
      <c r="C371" s="39" t="s">
        <v>14</v>
      </c>
      <c r="D371" s="12" t="str">
        <f>VLOOKUP(C371,'[1]XET CUOI NAM'!$D$9:$E$332,2,0)</f>
        <v>01007001</v>
      </c>
      <c r="E371" s="12" t="s">
        <v>383</v>
      </c>
      <c r="F371" s="12" t="s">
        <v>378</v>
      </c>
      <c r="G371" s="38"/>
      <c r="H371" s="46">
        <f>VLOOKUP($D371,'[3]CSTD CS'!$D$25:$AD$344,13,0)</f>
        <v>0</v>
      </c>
      <c r="I371" s="46"/>
      <c r="J371" s="3"/>
      <c r="K371" s="46" t="e">
        <f>VLOOKUP(#REF!,[7]LTT!$D$10:$Q$342,10,0)</f>
        <v>#REF!</v>
      </c>
      <c r="L371" s="3"/>
      <c r="M371" s="38"/>
      <c r="N371" s="46">
        <f>VLOOKUP($D371,'[3]CSTD CS'!$D$25:$AD$344,13,0)</f>
        <v>0</v>
      </c>
      <c r="O371" s="46"/>
      <c r="P371" s="3"/>
      <c r="Q371" s="46" t="e">
        <f>VLOOKUP(#REF!,[7]LTT!$D$10:$Q$342,10,0)</f>
        <v>#REF!</v>
      </c>
      <c r="R371" s="3"/>
      <c r="S371" s="38"/>
      <c r="T371" s="46">
        <f>VLOOKUP($D371,'[3]CSTD CS'!$D$25:$AD$344,13,0)</f>
        <v>0</v>
      </c>
      <c r="U371" s="46"/>
      <c r="V371" s="3" t="str">
        <f>VLOOKUP($D371,'[3]CSTD CS'!$D$25:$AD$344,14,0)</f>
        <v>Một số phương pháp nhằm nâng cao hiệu quả công tác thi đua khen thưởng tại trường Cao đẳng Kỹ thuật Lý Tự Trọng TPHCM</v>
      </c>
      <c r="W371" s="3"/>
      <c r="X371" s="46" t="e">
        <f>VLOOKUP(#REF!,[7]LTT!$D$10:$Q$342,10,0)</f>
        <v>#REF!</v>
      </c>
      <c r="Y371" s="3"/>
      <c r="Z371" s="38"/>
      <c r="AA371" s="46">
        <f>VLOOKUP($D371,'[3]CSTD CS'!$D$25:$AD$344,13,0)</f>
        <v>0</v>
      </c>
      <c r="AB371" s="46"/>
      <c r="AC371" s="3" t="str">
        <f>VLOOKUP($D371,'[3]CSTD CS'!$D$25:$AD$344,14,0)</f>
        <v>Một số phương pháp nhằm nâng cao hiệu quả công tác thi đua khen thưởng tại trường Cao đẳng Kỹ thuật Lý Tự Trọng TPHCM</v>
      </c>
      <c r="AD371" s="3"/>
      <c r="AE371" s="46" t="e">
        <f>VLOOKUP(#REF!,[7]LTT!$D$10:$Q$342,10,0)</f>
        <v>#REF!</v>
      </c>
      <c r="AF371" s="3"/>
      <c r="AG371" s="38"/>
      <c r="AH371" s="46">
        <f>VLOOKUP($D371,'[3]CSTD CS'!$D$25:$AD$344,13,0)</f>
        <v>0</v>
      </c>
      <c r="AI371" s="46"/>
      <c r="AJ371" s="3" t="str">
        <f>VLOOKUP($D371,'[3]CSTD CS'!$D$25:$AD$344,14,0)</f>
        <v>Một số phương pháp nhằm nâng cao hiệu quả công tác thi đua khen thưởng tại trường Cao đẳng Kỹ thuật Lý Tự Trọng TPHCM</v>
      </c>
      <c r="AK371" s="3"/>
      <c r="AL371" s="46" t="e">
        <f>VLOOKUP(#REF!,[7]LTT!$D$10:$Q$342,10,0)</f>
        <v>#REF!</v>
      </c>
      <c r="AM371" s="3"/>
      <c r="AN371" s="38"/>
      <c r="AO371" s="46">
        <f>VLOOKUP($D371,'[3]CSTD CS'!$D$25:$AD$344,13,0)</f>
        <v>0</v>
      </c>
      <c r="AP371" s="46"/>
      <c r="AQ371" s="3" t="str">
        <f>VLOOKUP($D371,'[3]CSTD CS'!$D$25:$AD$344,14,0)</f>
        <v>Một số phương pháp nhằm nâng cao hiệu quả công tác thi đua khen thưởng tại trường Cao đẳng Kỹ thuật Lý Tự Trọng TPHCM</v>
      </c>
      <c r="AR371" s="3"/>
      <c r="AS371" s="46" t="e">
        <f>VLOOKUP(#REF!,[7]LTT!$D$10:$Q$342,10,0)</f>
        <v>#REF!</v>
      </c>
      <c r="AT371" s="3"/>
      <c r="AU371" s="38"/>
      <c r="AV371" s="46">
        <f>VLOOKUP($D371,'[3]CSTD CS'!$D$25:$AD$344,13,0)</f>
        <v>0</v>
      </c>
      <c r="AW371" s="46"/>
      <c r="AX371" s="3" t="str">
        <f>VLOOKUP($D371,'[3]CSTD CS'!$D$25:$AD$344,14,0)</f>
        <v>Một số phương pháp nhằm nâng cao hiệu quả công tác thi đua khen thưởng tại trường Cao đẳng Kỹ thuật Lý Tự Trọng TPHCM</v>
      </c>
      <c r="AY371" s="3"/>
      <c r="AZ371" s="46" t="e">
        <f>VLOOKUP(#REF!,[7]LTT!$D$10:$Q$342,10,0)</f>
        <v>#REF!</v>
      </c>
      <c r="BA371" s="3"/>
      <c r="BB371" s="38"/>
      <c r="BC371" s="46">
        <f>VLOOKUP($D371,'[3]CSTD CS'!$D$25:$AD$344,13,0)</f>
        <v>0</v>
      </c>
      <c r="BD371" s="46"/>
      <c r="BE371" s="3" t="str">
        <f>VLOOKUP($D371,'[3]CSTD CS'!$D$25:$AD$344,14,0)</f>
        <v>Một số phương pháp nhằm nâng cao hiệu quả công tác thi đua khen thưởng tại trường Cao đẳng Kỹ thuật Lý Tự Trọng TPHCM</v>
      </c>
      <c r="BF371" s="3"/>
      <c r="BG371" s="46" t="e">
        <f>VLOOKUP(#REF!,[7]LTT!$D$10:$Q$342,10,0)</f>
        <v>#REF!</v>
      </c>
      <c r="BH371" s="3"/>
      <c r="BI371" s="53"/>
      <c r="BJ371" s="46">
        <f>VLOOKUP($D371,'[3]CSTD CS'!$D$25:$AD$344,15,0)</f>
        <v>0</v>
      </c>
      <c r="BK371" s="46"/>
      <c r="BL371" s="3">
        <f>VLOOKUP($D371,'[3]CSTD CS'!$D$25:$AD$344,16,0)</f>
        <v>0</v>
      </c>
      <c r="BM371" s="3"/>
      <c r="BN371" s="46" t="e">
        <f>VLOOKUP(#REF!,[7]LTT!$D$10:$Q$342,10,0)</f>
        <v>#REF!</v>
      </c>
      <c r="BO371" s="3"/>
      <c r="BP371" s="33"/>
      <c r="BQ371" s="46">
        <f>VLOOKUP($D371,'[3]CSTD CS'!$D$25:$AD$344,17,0)</f>
        <v>0</v>
      </c>
      <c r="BR371" s="46"/>
      <c r="BS371" s="3">
        <f>VLOOKUP($D371,'[3]CSTD CS'!$D$25:$AD$344,18,0)</f>
        <v>0</v>
      </c>
      <c r="BT371" s="3"/>
      <c r="BU371" s="46"/>
      <c r="BV371" s="46"/>
      <c r="BW371" s="46"/>
      <c r="BX371" s="34"/>
      <c r="BY371" s="46">
        <f>VLOOKUP($D371,'[3]CSTD CS'!$D$25:$AD$344,20,0)</f>
        <v>0</v>
      </c>
      <c r="BZ371" s="46"/>
      <c r="CA371" s="3">
        <f>VLOOKUP($D371,'[3]CSTD CS'!$D$25:$AD$344,21,0)</f>
        <v>0</v>
      </c>
      <c r="CB371" s="46"/>
      <c r="CC371" s="46"/>
      <c r="CD371" s="46"/>
      <c r="CE371" s="46"/>
      <c r="CF371" s="34"/>
      <c r="CG371" s="46">
        <f>VLOOKUP($D371,'[3]CSTD CS'!$D$25:$AA$344,23,0)</f>
        <v>0</v>
      </c>
      <c r="CH371" s="46"/>
      <c r="CI371" s="3">
        <f>VLOOKUP($D371,'[3]CSTD CS'!$D$25:$AD$344,24,0)</f>
        <v>0</v>
      </c>
      <c r="CJ371" s="3"/>
      <c r="CK371" s="46"/>
      <c r="CL371" s="46"/>
      <c r="CM371" s="46"/>
      <c r="CN371" s="46"/>
      <c r="CO371" s="46" t="str">
        <f>VLOOKUP($D371,'[3]CSTD CS'!$D$25:$AD$344,25,0)</f>
        <v>HTXS NV</v>
      </c>
      <c r="CP371" s="46"/>
      <c r="CQ371" s="46"/>
      <c r="CR371" s="3" t="str">
        <f>VLOOKUP($D371,'[3]CSTD CS'!$D$25:$AD$344,27,0)</f>
        <v>Giải pháp chuẩn bị hồ sơ, trả lời phỏng vấn để đạt kết quả tốt khi liên hệ xin việc làm của sinh viên Trường Cao đẳng Lý Tự Trọng Thành phố Hồ Chí Minh sau khi tốt nghiệp ra trường</v>
      </c>
      <c r="CS371" s="46"/>
      <c r="CT371" s="46" t="e">
        <f>VLOOKUP(D371,[7]LTT!$D$10:$Q$342,10,0)</f>
        <v>#REF!</v>
      </c>
      <c r="CU371" s="3"/>
      <c r="CV371" s="12"/>
      <c r="CW371" s="12">
        <f>VLOOKUP(C371,'[29]Mau 2'!$C$9:$F$333,4,0)</f>
        <v>0</v>
      </c>
      <c r="CX371" s="12"/>
      <c r="CY371" s="3"/>
      <c r="CZ371" s="12">
        <f t="shared" si="21"/>
        <v>0</v>
      </c>
      <c r="DA371" s="3"/>
      <c r="DB371" s="46"/>
      <c r="DC371" s="3"/>
      <c r="DD371" s="3"/>
      <c r="DE371" s="12"/>
      <c r="DF371" s="12" t="e">
        <f>VLOOKUP(BI371,'[29]Mau 2'!$C$9:$F$333,4,0)</f>
        <v>#N/A</v>
      </c>
      <c r="DG371" s="12"/>
      <c r="DH371" s="3"/>
      <c r="DI371" s="12">
        <f t="shared" si="22"/>
        <v>0</v>
      </c>
      <c r="DJ371" s="3"/>
      <c r="DK371" s="46"/>
      <c r="DL371" s="46"/>
      <c r="DM371" s="46"/>
      <c r="DO371" s="133" t="e">
        <v>#N/A</v>
      </c>
      <c r="DS371" s="133">
        <v>0</v>
      </c>
      <c r="DX371" s="365"/>
    </row>
    <row r="372" spans="1:128" s="133" customFormat="1" ht="38.25" hidden="1" x14ac:dyDescent="0.25">
      <c r="A372" s="12">
        <f>A114+1</f>
        <v>13</v>
      </c>
      <c r="B372" s="12" t="s">
        <v>7</v>
      </c>
      <c r="C372" s="139" t="s">
        <v>48</v>
      </c>
      <c r="D372" s="12" t="str">
        <f>VLOOKUP(C372,'[1]XET CUOI NAM'!$D$9:$E$332,2,0)</f>
        <v>01009005</v>
      </c>
      <c r="E372" s="12"/>
      <c r="F372" s="12"/>
      <c r="G372" s="41"/>
      <c r="H372" s="46">
        <f>VLOOKUP($D372,'[3]CSTD CS'!$D$25:$AD$344,13,0)</f>
        <v>0</v>
      </c>
      <c r="I372" s="46"/>
      <c r="J372" s="3"/>
      <c r="K372" s="46" t="e">
        <f>VLOOKUP(#REF!,[7]LTT!$D$10:$Q$342,10,0)</f>
        <v>#REF!</v>
      </c>
      <c r="L372" s="3"/>
      <c r="M372" s="41"/>
      <c r="N372" s="46">
        <f>VLOOKUP($D372,'[3]CSTD CS'!$D$25:$AD$344,13,0)</f>
        <v>0</v>
      </c>
      <c r="O372" s="46"/>
      <c r="P372" s="3"/>
      <c r="Q372" s="46" t="e">
        <f>VLOOKUP(#REF!,[7]LTT!$D$10:$Q$342,10,0)</f>
        <v>#REF!</v>
      </c>
      <c r="R372" s="3"/>
      <c r="S372" s="41"/>
      <c r="T372" s="46">
        <f>VLOOKUP($D372,'[3]CSTD CS'!$D$25:$AD$344,13,0)</f>
        <v>0</v>
      </c>
      <c r="U372" s="46"/>
      <c r="V372" s="3" t="e">
        <f>VLOOKUP($D372,'[3]CSTD CS'!$D$25:$AD$344,14,0)</f>
        <v>#REF!</v>
      </c>
      <c r="W372" s="3"/>
      <c r="X372" s="46" t="e">
        <f>VLOOKUP(#REF!,[7]LTT!$D$10:$Q$342,10,0)</f>
        <v>#REF!</v>
      </c>
      <c r="Y372" s="3"/>
      <c r="Z372" s="41"/>
      <c r="AA372" s="46">
        <f>VLOOKUP($D372,'[3]CSTD CS'!$D$25:$AD$344,13,0)</f>
        <v>0</v>
      </c>
      <c r="AB372" s="46"/>
      <c r="AC372" s="3" t="e">
        <f>VLOOKUP($D372,'[3]CSTD CS'!$D$25:$AD$344,14,0)</f>
        <v>#REF!</v>
      </c>
      <c r="AD372" s="3"/>
      <c r="AE372" s="46" t="e">
        <f>VLOOKUP(#REF!,[7]LTT!$D$10:$Q$342,10,0)</f>
        <v>#REF!</v>
      </c>
      <c r="AF372" s="3"/>
      <c r="AG372" s="41"/>
      <c r="AH372" s="46">
        <f>VLOOKUP($D372,'[3]CSTD CS'!$D$25:$AD$344,13,0)</f>
        <v>0</v>
      </c>
      <c r="AI372" s="46"/>
      <c r="AJ372" s="3" t="e">
        <f>VLOOKUP($D372,'[3]CSTD CS'!$D$25:$AD$344,14,0)</f>
        <v>#REF!</v>
      </c>
      <c r="AK372" s="3"/>
      <c r="AL372" s="46" t="e">
        <f>VLOOKUP(#REF!,[7]LTT!$D$10:$Q$342,10,0)</f>
        <v>#REF!</v>
      </c>
      <c r="AM372" s="3"/>
      <c r="AN372" s="41"/>
      <c r="AO372" s="46">
        <f>VLOOKUP($D372,'[3]CSTD CS'!$D$25:$AD$344,13,0)</f>
        <v>0</v>
      </c>
      <c r="AP372" s="46"/>
      <c r="AQ372" s="3" t="e">
        <f>VLOOKUP($D372,'[3]CSTD CS'!$D$25:$AD$344,14,0)</f>
        <v>#REF!</v>
      </c>
      <c r="AR372" s="3"/>
      <c r="AS372" s="46" t="e">
        <f>VLOOKUP(#REF!,[7]LTT!$D$10:$Q$342,10,0)</f>
        <v>#REF!</v>
      </c>
      <c r="AT372" s="3"/>
      <c r="AU372" s="41"/>
      <c r="AV372" s="46">
        <f>VLOOKUP($D372,'[3]CSTD CS'!$D$25:$AD$344,13,0)</f>
        <v>0</v>
      </c>
      <c r="AW372" s="46"/>
      <c r="AX372" s="3" t="e">
        <f>VLOOKUP($D372,'[3]CSTD CS'!$D$25:$AD$344,14,0)</f>
        <v>#REF!</v>
      </c>
      <c r="AY372" s="3"/>
      <c r="AZ372" s="46" t="e">
        <f>VLOOKUP(#REF!,[7]LTT!$D$10:$Q$342,10,0)</f>
        <v>#REF!</v>
      </c>
      <c r="BA372" s="3"/>
      <c r="BB372" s="41"/>
      <c r="BC372" s="46">
        <f>VLOOKUP($D372,'[3]CSTD CS'!$D$25:$AD$344,13,0)</f>
        <v>0</v>
      </c>
      <c r="BD372" s="46"/>
      <c r="BE372" s="3" t="e">
        <f>VLOOKUP($D372,'[3]CSTD CS'!$D$25:$AD$344,14,0)</f>
        <v>#REF!</v>
      </c>
      <c r="BF372" s="3"/>
      <c r="BG372" s="46" t="e">
        <f>VLOOKUP(#REF!,[7]LTT!$D$10:$Q$342,10,0)</f>
        <v>#REF!</v>
      </c>
      <c r="BH372" s="3"/>
      <c r="BI372" s="62"/>
      <c r="BJ372" s="46">
        <f>VLOOKUP($D372,'[3]CSTD CS'!$D$25:$AD$344,15,0)</f>
        <v>0</v>
      </c>
      <c r="BK372" s="46"/>
      <c r="BL372" s="3">
        <f>VLOOKUP($D372,'[3]CSTD CS'!$D$25:$AD$344,16,0)</f>
        <v>0</v>
      </c>
      <c r="BM372" s="3"/>
      <c r="BN372" s="46" t="e">
        <f>VLOOKUP(#REF!,[7]LTT!$D$10:$Q$342,10,0)</f>
        <v>#REF!</v>
      </c>
      <c r="BO372" s="3"/>
      <c r="BP372" s="33"/>
      <c r="BQ372" s="46">
        <f>VLOOKUP($D372,'[3]CSTD CS'!$D$25:$AD$344,17,0)</f>
        <v>0</v>
      </c>
      <c r="BR372" s="46"/>
      <c r="BS372" s="3">
        <f>VLOOKUP($D372,'[3]CSTD CS'!$D$25:$AD$344,18,0)</f>
        <v>0</v>
      </c>
      <c r="BT372" s="3"/>
      <c r="BU372" s="46"/>
      <c r="BV372" s="46"/>
      <c r="BW372" s="46"/>
      <c r="BX372" s="23"/>
      <c r="BY372" s="46">
        <f>VLOOKUP($D372,'[3]CSTD CS'!$D$25:$AD$344,20,0)</f>
        <v>0</v>
      </c>
      <c r="BZ372" s="46"/>
      <c r="CA372" s="3">
        <f>VLOOKUP($D372,'[3]CSTD CS'!$D$25:$AD$344,21,0)</f>
        <v>0</v>
      </c>
      <c r="CB372" s="46"/>
      <c r="CC372" s="46"/>
      <c r="CD372" s="46"/>
      <c r="CE372" s="46"/>
      <c r="CF372" s="23"/>
      <c r="CG372" s="46">
        <f>VLOOKUP($D372,'[3]CSTD CS'!$D$25:$AA$344,23,0)</f>
        <v>0</v>
      </c>
      <c r="CH372" s="46"/>
      <c r="CI372" s="3">
        <f>VLOOKUP($D372,'[3]CSTD CS'!$D$25:$AD$344,24,0)</f>
        <v>0</v>
      </c>
      <c r="CJ372" s="3"/>
      <c r="CK372" s="46"/>
      <c r="CL372" s="46"/>
      <c r="CM372" s="46"/>
      <c r="CN372" s="46"/>
      <c r="CO372" s="46" t="str">
        <f>VLOOKUP($D372,'[3]CSTD CS'!$D$25:$AD$344,25,0)</f>
        <v>HTXS NV</v>
      </c>
      <c r="CP372" s="46"/>
      <c r="CQ372" s="46"/>
      <c r="CR372" s="3" t="str">
        <f>VLOOKUP($D372,'[3]CSTD CS'!$D$25:$AD$344,27,0)</f>
        <v>Giải pháp thay thế cốt cánh quạt làm mát giàn nóng máy lạnh</v>
      </c>
      <c r="CS372" s="46"/>
      <c r="CT372" s="46" t="e">
        <f>VLOOKUP(D372,[7]LTT!$D$10:$Q$342,10,0)</f>
        <v>#REF!</v>
      </c>
      <c r="CU372" s="3"/>
      <c r="CV372" s="12"/>
      <c r="CW372" s="12">
        <f>VLOOKUP(C372,'[29]Mau 2'!$C$9:$F$333,4,0)</f>
        <v>0</v>
      </c>
      <c r="CX372" s="12"/>
      <c r="CY372" s="3"/>
      <c r="CZ372" s="12">
        <f t="shared" si="21"/>
        <v>0</v>
      </c>
      <c r="DA372" s="3"/>
      <c r="DB372" s="46"/>
      <c r="DC372" s="3"/>
      <c r="DD372" s="3"/>
      <c r="DE372" s="12"/>
      <c r="DF372" s="12" t="e">
        <f>VLOOKUP(BI372,'[29]Mau 2'!$C$9:$F$333,4,0)</f>
        <v>#N/A</v>
      </c>
      <c r="DG372" s="12"/>
      <c r="DH372" s="3"/>
      <c r="DI372" s="12">
        <f t="shared" si="22"/>
        <v>0</v>
      </c>
      <c r="DJ372" s="3"/>
      <c r="DK372" s="46"/>
      <c r="DL372" s="46"/>
      <c r="DM372" s="46"/>
      <c r="DO372" s="133" t="e">
        <v>#N/A</v>
      </c>
      <c r="DS372" s="133">
        <v>0</v>
      </c>
      <c r="DX372" s="365"/>
    </row>
    <row r="373" spans="1:128" s="133" customFormat="1" ht="38.25" hidden="1" x14ac:dyDescent="0.25">
      <c r="A373" s="12">
        <f>A215+1</f>
        <v>193</v>
      </c>
      <c r="B373" s="12" t="s">
        <v>3</v>
      </c>
      <c r="C373" s="4" t="s">
        <v>248</v>
      </c>
      <c r="D373" s="12" t="str">
        <f>VLOOKUP(C373,'[1]XET CUOI NAM'!$D$9:$E$332,2,0)</f>
        <v>01015022</v>
      </c>
      <c r="E373" s="12"/>
      <c r="F373" s="12"/>
      <c r="G373" s="41"/>
      <c r="H373" s="46">
        <f>VLOOKUP($D373,'[3]CSTD CS'!$D$25:$AD$344,13,0)</f>
        <v>0</v>
      </c>
      <c r="I373" s="46"/>
      <c r="J373" s="3"/>
      <c r="K373" s="46" t="e">
        <f>VLOOKUP(#REF!,[7]LTT!$D$10:$Q$342,10,0)</f>
        <v>#REF!</v>
      </c>
      <c r="L373" s="3"/>
      <c r="M373" s="41"/>
      <c r="N373" s="46">
        <f>VLOOKUP($D373,'[3]CSTD CS'!$D$25:$AD$344,13,0)</f>
        <v>0</v>
      </c>
      <c r="O373" s="46"/>
      <c r="P373" s="3"/>
      <c r="Q373" s="46" t="e">
        <f>VLOOKUP(#REF!,[7]LTT!$D$10:$Q$342,10,0)</f>
        <v>#REF!</v>
      </c>
      <c r="R373" s="3"/>
      <c r="S373" s="41"/>
      <c r="T373" s="46">
        <f>VLOOKUP($D373,'[3]CSTD CS'!$D$25:$AD$344,13,0)</f>
        <v>0</v>
      </c>
      <c r="U373" s="46"/>
      <c r="V373" s="3" t="str">
        <f>VLOOKUP($D373,'[3]CSTD CS'!$D$25:$AD$344,14,0)</f>
        <v>Xây dựng hệ thống bài tập tự học môn Kỹ thuật lập trình.</v>
      </c>
      <c r="W373" s="3"/>
      <c r="X373" s="46" t="e">
        <f>VLOOKUP(#REF!,[7]LTT!$D$10:$Q$342,10,0)</f>
        <v>#REF!</v>
      </c>
      <c r="Y373" s="3"/>
      <c r="Z373" s="41"/>
      <c r="AA373" s="46">
        <f>VLOOKUP($D373,'[3]CSTD CS'!$D$25:$AD$344,13,0)</f>
        <v>0</v>
      </c>
      <c r="AB373" s="46"/>
      <c r="AC373" s="3" t="str">
        <f>VLOOKUP($D373,'[3]CSTD CS'!$D$25:$AD$344,14,0)</f>
        <v>Xây dựng hệ thống bài tập tự học môn Kỹ thuật lập trình.</v>
      </c>
      <c r="AD373" s="3"/>
      <c r="AE373" s="46" t="e">
        <f>VLOOKUP(#REF!,[7]LTT!$D$10:$Q$342,10,0)</f>
        <v>#REF!</v>
      </c>
      <c r="AF373" s="3"/>
      <c r="AG373" s="41"/>
      <c r="AH373" s="46">
        <f>VLOOKUP($D373,'[3]CSTD CS'!$D$25:$AD$344,13,0)</f>
        <v>0</v>
      </c>
      <c r="AI373" s="46"/>
      <c r="AJ373" s="3" t="str">
        <f>VLOOKUP($D373,'[3]CSTD CS'!$D$25:$AD$344,14,0)</f>
        <v>Xây dựng hệ thống bài tập tự học môn Kỹ thuật lập trình.</v>
      </c>
      <c r="AK373" s="3"/>
      <c r="AL373" s="46" t="e">
        <f>VLOOKUP(#REF!,[7]LTT!$D$10:$Q$342,10,0)</f>
        <v>#REF!</v>
      </c>
      <c r="AM373" s="3"/>
      <c r="AN373" s="41"/>
      <c r="AO373" s="46">
        <f>VLOOKUP($D373,'[3]CSTD CS'!$D$25:$AD$344,13,0)</f>
        <v>0</v>
      </c>
      <c r="AP373" s="46"/>
      <c r="AQ373" s="3" t="str">
        <f>VLOOKUP($D373,'[3]CSTD CS'!$D$25:$AD$344,14,0)</f>
        <v>Xây dựng hệ thống bài tập tự học môn Kỹ thuật lập trình.</v>
      </c>
      <c r="AR373" s="3"/>
      <c r="AS373" s="46" t="e">
        <f>VLOOKUP(#REF!,[7]LTT!$D$10:$Q$342,10,0)</f>
        <v>#REF!</v>
      </c>
      <c r="AT373" s="3"/>
      <c r="AU373" s="41"/>
      <c r="AV373" s="46">
        <f>VLOOKUP($D373,'[3]CSTD CS'!$D$25:$AD$344,13,0)</f>
        <v>0</v>
      </c>
      <c r="AW373" s="46"/>
      <c r="AX373" s="3" t="str">
        <f>VLOOKUP($D373,'[3]CSTD CS'!$D$25:$AD$344,14,0)</f>
        <v>Xây dựng hệ thống bài tập tự học môn Kỹ thuật lập trình.</v>
      </c>
      <c r="AY373" s="3"/>
      <c r="AZ373" s="46" t="e">
        <f>VLOOKUP(#REF!,[7]LTT!$D$10:$Q$342,10,0)</f>
        <v>#REF!</v>
      </c>
      <c r="BA373" s="3"/>
      <c r="BB373" s="41"/>
      <c r="BC373" s="46">
        <f>VLOOKUP($D373,'[3]CSTD CS'!$D$25:$AD$344,13,0)</f>
        <v>0</v>
      </c>
      <c r="BD373" s="46"/>
      <c r="BE373" s="3" t="str">
        <f>VLOOKUP($D373,'[3]CSTD CS'!$D$25:$AD$344,14,0)</f>
        <v>Xây dựng hệ thống bài tập tự học môn Kỹ thuật lập trình.</v>
      </c>
      <c r="BF373" s="3"/>
      <c r="BG373" s="46" t="e">
        <f>VLOOKUP(#REF!,[7]LTT!$D$10:$Q$342,10,0)</f>
        <v>#REF!</v>
      </c>
      <c r="BH373" s="3"/>
      <c r="BI373" s="70"/>
      <c r="BJ373" s="46">
        <f>VLOOKUP($D373,'[3]CSTD CS'!$D$25:$AD$344,15,0)</f>
        <v>0</v>
      </c>
      <c r="BK373" s="46"/>
      <c r="BL373" s="3">
        <f>VLOOKUP($D373,'[3]CSTD CS'!$D$25:$AD$344,16,0)</f>
        <v>0</v>
      </c>
      <c r="BM373" s="3"/>
      <c r="BN373" s="46" t="e">
        <f>VLOOKUP(#REF!,[7]LTT!$D$10:$Q$342,10,0)</f>
        <v>#REF!</v>
      </c>
      <c r="BO373" s="3"/>
      <c r="BP373" s="33"/>
      <c r="BQ373" s="46">
        <f>VLOOKUP($D373,'[3]CSTD CS'!$D$25:$AD$344,17,0)</f>
        <v>0</v>
      </c>
      <c r="BR373" s="46"/>
      <c r="BS373" s="3">
        <f>VLOOKUP($D373,'[3]CSTD CS'!$D$25:$AD$344,18,0)</f>
        <v>0</v>
      </c>
      <c r="BT373" s="3"/>
      <c r="BU373" s="46" t="s">
        <v>315</v>
      </c>
      <c r="BV373" s="46"/>
      <c r="BW373" s="46"/>
      <c r="BX373" s="71"/>
      <c r="BY373" s="46">
        <f>VLOOKUP($D373,'[3]CSTD CS'!$D$25:$AD$344,20,0)</f>
        <v>0</v>
      </c>
      <c r="BZ373" s="46"/>
      <c r="CA373" s="3" t="str">
        <f>VLOOKUP($D373,'[3]CSTD CS'!$D$25:$AD$344,21,0)</f>
        <v>Sử dụng phần mềm Google class quản lý lớp học trên thiết bị di động.</v>
      </c>
      <c r="CB373" s="46"/>
      <c r="CC373" s="46" t="s">
        <v>315</v>
      </c>
      <c r="CD373" s="46"/>
      <c r="CE373" s="46"/>
      <c r="CF373" s="71"/>
      <c r="CG373" s="46" t="str">
        <f>VLOOKUP($D373,'[3]CSTD CS'!$D$25:$AA$344,23,0)</f>
        <v>x</v>
      </c>
      <c r="CH373" s="46"/>
      <c r="CI373" s="3" t="str">
        <f>VLOOKUP($D373,'[3]CSTD CS'!$D$25:$AD$344,24,0)</f>
        <v>Ứng dụng Adobe Presenter để xây dựng và phát triển bài giảng.</v>
      </c>
      <c r="CJ373" s="3"/>
      <c r="CK373" s="46" t="s">
        <v>315</v>
      </c>
      <c r="CL373" s="46"/>
      <c r="CM373" s="46"/>
      <c r="CN373" s="46"/>
      <c r="CO373" s="46" t="str">
        <f>VLOOKUP($D373,'[3]CSTD CS'!$D$25:$AD$344,25,0)</f>
        <v>HTXS NV</v>
      </c>
      <c r="CP373" s="46"/>
      <c r="CQ373" s="46"/>
      <c r="CR373" s="3">
        <f>VLOOKUP($D373,'[3]CSTD CS'!$D$25:$AD$344,27,0)</f>
        <v>0</v>
      </c>
      <c r="CS373" s="46"/>
      <c r="CT373" s="46" t="e">
        <f>VLOOKUP(D373,[7]LTT!$D$10:$Q$342,10,0)</f>
        <v>#REF!</v>
      </c>
      <c r="CU373" s="3"/>
      <c r="CV373" s="12"/>
      <c r="CW373" s="12" t="str">
        <f>VLOOKUP(C373,'[29]Mau 2'!$C$9:$F$333,4,0)</f>
        <v>X</v>
      </c>
      <c r="CX373" s="12"/>
      <c r="CY373" s="3"/>
      <c r="CZ373" s="12">
        <f t="shared" si="21"/>
        <v>2</v>
      </c>
      <c r="DA373" s="3"/>
      <c r="DB373" s="46"/>
      <c r="DC373" s="3"/>
      <c r="DD373" s="3"/>
      <c r="DE373" s="12"/>
      <c r="DF373" s="12" t="e">
        <f>VLOOKUP(BI373,'[29]Mau 2'!$C$9:$F$333,4,0)</f>
        <v>#N/A</v>
      </c>
      <c r="DG373" s="12"/>
      <c r="DH373" s="3"/>
      <c r="DI373" s="12">
        <f t="shared" si="22"/>
        <v>0</v>
      </c>
      <c r="DJ373" s="3"/>
      <c r="DK373" s="46"/>
      <c r="DL373" s="46"/>
      <c r="DM373" s="46"/>
      <c r="DS373" s="133">
        <v>0</v>
      </c>
      <c r="DX373" s="365"/>
    </row>
    <row r="374" spans="1:128" s="133" customFormat="1" ht="76.5" hidden="1" x14ac:dyDescent="0.25">
      <c r="A374" s="12">
        <f>A261+1</f>
        <v>239</v>
      </c>
      <c r="B374" s="12" t="s">
        <v>4</v>
      </c>
      <c r="C374" s="21" t="s">
        <v>272</v>
      </c>
      <c r="D374" s="12" t="str">
        <f>VLOOKUP(C374,'[1]XET CUOI NAM'!$D$9:$E$332,2,0)</f>
        <v>01014008</v>
      </c>
      <c r="E374" s="12"/>
      <c r="F374" s="12"/>
      <c r="G374" s="41"/>
      <c r="H374" s="46" t="str">
        <f>VLOOKUP($D374,'[3]CSTD CS'!$D$25:$AD$344,13,0)</f>
        <v>x</v>
      </c>
      <c r="I374" s="46"/>
      <c r="J374" s="3"/>
      <c r="K374" s="46" t="e">
        <f>VLOOKUP(#REF!,[7]LTT!$D$10:$Q$342,10,0)</f>
        <v>#REF!</v>
      </c>
      <c r="L374" s="3"/>
      <c r="M374" s="41"/>
      <c r="N374" s="46" t="str">
        <f>VLOOKUP($D374,'[3]CSTD CS'!$D$25:$AD$344,13,0)</f>
        <v>x</v>
      </c>
      <c r="O374" s="46"/>
      <c r="P374" s="3"/>
      <c r="Q374" s="46" t="e">
        <f>VLOOKUP(#REF!,[7]LTT!$D$10:$Q$342,10,0)</f>
        <v>#REF!</v>
      </c>
      <c r="R374" s="3"/>
      <c r="S374" s="41"/>
      <c r="T374" s="46" t="str">
        <f>VLOOKUP($D374,'[3]CSTD CS'!$D$25:$AD$344,13,0)</f>
        <v>x</v>
      </c>
      <c r="U374" s="46"/>
      <c r="V374" s="3" t="str">
        <f>VLOOKUP($D374,'[3]CSTD CS'!$D$25:$AD$344,14,0)</f>
        <v>Thiết kế và thi công mạch đếm tác động cảm biến nhằm nâng cao hiệu quả giảng dạy môn thực tập đo lường cảm biến</v>
      </c>
      <c r="W374" s="3"/>
      <c r="X374" s="46" t="e">
        <f>VLOOKUP(#REF!,[7]LTT!$D$10:$Q$342,10,0)</f>
        <v>#REF!</v>
      </c>
      <c r="Y374" s="3"/>
      <c r="Z374" s="41"/>
      <c r="AA374" s="46" t="str">
        <f>VLOOKUP($D374,'[3]CSTD CS'!$D$25:$AD$344,13,0)</f>
        <v>x</v>
      </c>
      <c r="AB374" s="46"/>
      <c r="AC374" s="3" t="str">
        <f>VLOOKUP($D374,'[3]CSTD CS'!$D$25:$AD$344,14,0)</f>
        <v>Thiết kế và thi công mạch đếm tác động cảm biến nhằm nâng cao hiệu quả giảng dạy môn thực tập đo lường cảm biến</v>
      </c>
      <c r="AD374" s="3"/>
      <c r="AE374" s="46" t="e">
        <f>VLOOKUP(#REF!,[7]LTT!$D$10:$Q$342,10,0)</f>
        <v>#REF!</v>
      </c>
      <c r="AF374" s="3"/>
      <c r="AG374" s="41"/>
      <c r="AH374" s="46" t="str">
        <f>VLOOKUP($D374,'[3]CSTD CS'!$D$25:$AD$344,13,0)</f>
        <v>x</v>
      </c>
      <c r="AI374" s="46"/>
      <c r="AJ374" s="3" t="str">
        <f>VLOOKUP($D374,'[3]CSTD CS'!$D$25:$AD$344,14,0)</f>
        <v>Thiết kế và thi công mạch đếm tác động cảm biến nhằm nâng cao hiệu quả giảng dạy môn thực tập đo lường cảm biến</v>
      </c>
      <c r="AK374" s="3"/>
      <c r="AL374" s="46" t="e">
        <f>VLOOKUP(#REF!,[7]LTT!$D$10:$Q$342,10,0)</f>
        <v>#REF!</v>
      </c>
      <c r="AM374" s="3"/>
      <c r="AN374" s="41"/>
      <c r="AO374" s="46" t="str">
        <f>VLOOKUP($D374,'[3]CSTD CS'!$D$25:$AD$344,13,0)</f>
        <v>x</v>
      </c>
      <c r="AP374" s="46"/>
      <c r="AQ374" s="3" t="str">
        <f>VLOOKUP($D374,'[3]CSTD CS'!$D$25:$AD$344,14,0)</f>
        <v>Thiết kế và thi công mạch đếm tác động cảm biến nhằm nâng cao hiệu quả giảng dạy môn thực tập đo lường cảm biến</v>
      </c>
      <c r="AR374" s="3"/>
      <c r="AS374" s="46" t="e">
        <f>VLOOKUP(#REF!,[7]LTT!$D$10:$Q$342,10,0)</f>
        <v>#REF!</v>
      </c>
      <c r="AT374" s="3"/>
      <c r="AU374" s="41"/>
      <c r="AV374" s="46" t="str">
        <f>VLOOKUP($D374,'[3]CSTD CS'!$D$25:$AD$344,13,0)</f>
        <v>x</v>
      </c>
      <c r="AW374" s="46"/>
      <c r="AX374" s="3" t="str">
        <f>VLOOKUP($D374,'[3]CSTD CS'!$D$25:$AD$344,14,0)</f>
        <v>Thiết kế và thi công mạch đếm tác động cảm biến nhằm nâng cao hiệu quả giảng dạy môn thực tập đo lường cảm biến</v>
      </c>
      <c r="AY374" s="3"/>
      <c r="AZ374" s="46" t="e">
        <f>VLOOKUP(#REF!,[7]LTT!$D$10:$Q$342,10,0)</f>
        <v>#REF!</v>
      </c>
      <c r="BA374" s="3"/>
      <c r="BB374" s="41"/>
      <c r="BC374" s="46" t="str">
        <f>VLOOKUP($D374,'[3]CSTD CS'!$D$25:$AD$344,13,0)</f>
        <v>x</v>
      </c>
      <c r="BD374" s="46"/>
      <c r="BE374" s="3" t="str">
        <f>VLOOKUP($D374,'[3]CSTD CS'!$D$25:$AD$344,14,0)</f>
        <v>Thiết kế và thi công mạch đếm tác động cảm biến nhằm nâng cao hiệu quả giảng dạy môn thực tập đo lường cảm biến</v>
      </c>
      <c r="BF374" s="3"/>
      <c r="BG374" s="46" t="e">
        <f>VLOOKUP(#REF!,[7]LTT!$D$10:$Q$342,10,0)</f>
        <v>#REF!</v>
      </c>
      <c r="BH374" s="3"/>
      <c r="BI374" s="56"/>
      <c r="BJ374" s="46" t="str">
        <f>VLOOKUP($D374,'[3]CSTD CS'!$D$25:$AD$344,15,0)</f>
        <v>x</v>
      </c>
      <c r="BK374" s="46"/>
      <c r="BL374" s="3" t="str">
        <f>VLOOKUP($D374,'[3]CSTD CS'!$D$25:$AD$344,16,0)</f>
        <v>Thi công các bo mạch in thực tế, dùng để minh họa thực tế trong giờ dạy, nhằm nâng cao hiệu quả cho môn học Thực tập vẽ Điện - Điện tử</v>
      </c>
      <c r="BM374" s="3"/>
      <c r="BN374" s="46" t="e">
        <f>VLOOKUP(#REF!,[7]LTT!$D$10:$Q$342,10,0)</f>
        <v>#REF!</v>
      </c>
      <c r="BO374" s="3"/>
      <c r="BP374" s="33"/>
      <c r="BQ374" s="46" t="str">
        <f>VLOOKUP($D374,'[3]CSTD CS'!$D$25:$AD$344,17,0)</f>
        <v>x</v>
      </c>
      <c r="BR374" s="46"/>
      <c r="BS374" s="3" t="str">
        <f>VLOOKUP($D374,'[3]CSTD CS'!$D$25:$AD$344,18,0)</f>
        <v>Thi công bộ thí nghiệm cảm biến kết nối PLC dùng giảng dạy môn học thực tập đo lường cảm biến.</v>
      </c>
      <c r="BT374" s="3"/>
      <c r="BU374" s="46" t="s">
        <v>315</v>
      </c>
      <c r="BV374" s="46"/>
      <c r="BW374" s="46"/>
      <c r="BX374" s="72"/>
      <c r="BY374" s="46" t="str">
        <f>VLOOKUP($D374,'[3]CSTD CS'!$D$25:$AD$344,20,0)</f>
        <v>x</v>
      </c>
      <c r="BZ374" s="46"/>
      <c r="CA374" s="3" t="str">
        <f>VLOOKUP($D374,'[3]CSTD CS'!$D$25:$AD$344,21,0)</f>
        <v>Thi công mô hình bơm chất lỏng dùng cảm biến điện cực Omron và bồn định lượng</v>
      </c>
      <c r="CB374" s="46"/>
      <c r="CC374" s="46" t="s">
        <v>315</v>
      </c>
      <c r="CD374" s="46"/>
      <c r="CE374" s="46"/>
      <c r="CF374" s="72"/>
      <c r="CG374" s="46" t="str">
        <f>VLOOKUP($D374,'[3]CSTD CS'!$D$25:$AA$344,23,0)</f>
        <v>x</v>
      </c>
      <c r="CH374" s="46"/>
      <c r="CI374" s="3" t="str">
        <f>VLOOKUP($D374,'[3]CSTD CS'!$D$25:$AD$344,24,0)</f>
        <v>Thi công mô hình điều khiển bơm định lượng dùng motor DC không chổi quét và dùng cảm biến giám sát áp lực ngõ vào ra bơm</v>
      </c>
      <c r="CJ374" s="3"/>
      <c r="CK374" s="46" t="s">
        <v>315</v>
      </c>
      <c r="CL374" s="46"/>
      <c r="CM374" s="46"/>
      <c r="CN374" s="46"/>
      <c r="CO374" s="46" t="str">
        <f>VLOOKUP($D374,'[3]CSTD CS'!$D$25:$AD$344,25,0)</f>
        <v>HTXS NV</v>
      </c>
      <c r="CP374" s="46"/>
      <c r="CQ374" s="46"/>
      <c r="CR374" s="3">
        <f>VLOOKUP($D374,'[3]CSTD CS'!$D$25:$AD$344,27,0)</f>
        <v>0</v>
      </c>
      <c r="CS374" s="46"/>
      <c r="CT374" s="46" t="e">
        <f>VLOOKUP(D374,[7]LTT!$D$10:$Q$342,10,0)</f>
        <v>#REF!</v>
      </c>
      <c r="CU374" s="3"/>
      <c r="CV374" s="12"/>
      <c r="CW374" s="12">
        <f>VLOOKUP(C374,'[29]Mau 2'!$C$9:$F$333,4,0)</f>
        <v>0</v>
      </c>
      <c r="CX374" s="12"/>
      <c r="CY374" s="3"/>
      <c r="CZ374" s="12">
        <f t="shared" si="21"/>
        <v>1</v>
      </c>
      <c r="DA374" s="3"/>
      <c r="DB374" s="46"/>
      <c r="DC374" s="3"/>
      <c r="DD374" s="3"/>
      <c r="DE374" s="12"/>
      <c r="DF374" s="12" t="e">
        <f>VLOOKUP(BI374,'[29]Mau 2'!$C$9:$F$333,4,0)</f>
        <v>#N/A</v>
      </c>
      <c r="DG374" s="12"/>
      <c r="DH374" s="3"/>
      <c r="DI374" s="12">
        <f t="shared" si="22"/>
        <v>0</v>
      </c>
      <c r="DJ374" s="3"/>
      <c r="DK374" s="46"/>
      <c r="DL374" s="46"/>
      <c r="DM374" s="46"/>
      <c r="DS374" s="133">
        <v>0</v>
      </c>
      <c r="DX374" s="365"/>
    </row>
    <row r="375" spans="1:128" s="16" customFormat="1" ht="31.5" hidden="1" x14ac:dyDescent="0.25">
      <c r="A375" s="12">
        <f>A384+1</f>
        <v>364</v>
      </c>
      <c r="B375" s="12"/>
      <c r="C375" s="17" t="s">
        <v>340</v>
      </c>
      <c r="D375" s="12" t="e">
        <f>VLOOKUP(C375,'[1]XET CUOI NAM'!$D$9:$E$332,2,0)</f>
        <v>#N/A</v>
      </c>
      <c r="E375" s="12"/>
      <c r="F375" s="12"/>
      <c r="G375" s="51"/>
      <c r="H375" s="46"/>
      <c r="I375" s="46"/>
      <c r="J375" s="3"/>
      <c r="K375" s="46" t="e">
        <f>VLOOKUP(#REF!,[7]LTT!$D$10:$Q$342,10,0)</f>
        <v>#REF!</v>
      </c>
      <c r="L375" s="3"/>
      <c r="M375" s="51"/>
      <c r="N375" s="46"/>
      <c r="O375" s="46"/>
      <c r="P375" s="3"/>
      <c r="Q375" s="46" t="e">
        <f>VLOOKUP(#REF!,[7]LTT!$D$10:$Q$342,10,0)</f>
        <v>#REF!</v>
      </c>
      <c r="R375" s="3"/>
      <c r="S375" s="51"/>
      <c r="T375" s="46"/>
      <c r="U375" s="46"/>
      <c r="V375" s="3"/>
      <c r="W375" s="3"/>
      <c r="X375" s="46" t="e">
        <f>VLOOKUP(#REF!,[7]LTT!$D$10:$Q$342,10,0)</f>
        <v>#REF!</v>
      </c>
      <c r="Y375" s="3"/>
      <c r="Z375" s="51"/>
      <c r="AA375" s="46"/>
      <c r="AB375" s="46"/>
      <c r="AC375" s="3"/>
      <c r="AD375" s="3"/>
      <c r="AE375" s="46" t="e">
        <f>VLOOKUP(#REF!,[7]LTT!$D$10:$Q$342,10,0)</f>
        <v>#REF!</v>
      </c>
      <c r="AF375" s="3"/>
      <c r="AG375" s="51"/>
      <c r="AH375" s="46"/>
      <c r="AI375" s="46"/>
      <c r="AJ375" s="3"/>
      <c r="AK375" s="3"/>
      <c r="AL375" s="46" t="e">
        <f>VLOOKUP(#REF!,[7]LTT!$D$10:$Q$342,10,0)</f>
        <v>#REF!</v>
      </c>
      <c r="AM375" s="3"/>
      <c r="AN375" s="51"/>
      <c r="AO375" s="46"/>
      <c r="AP375" s="46"/>
      <c r="AQ375" s="3"/>
      <c r="AR375" s="3"/>
      <c r="AS375" s="46" t="e">
        <f>VLOOKUP(#REF!,[7]LTT!$D$10:$Q$342,10,0)</f>
        <v>#REF!</v>
      </c>
      <c r="AT375" s="3"/>
      <c r="AU375" s="51"/>
      <c r="AV375" s="46"/>
      <c r="AW375" s="46"/>
      <c r="AX375" s="3"/>
      <c r="AY375" s="3"/>
      <c r="AZ375" s="46" t="e">
        <f>VLOOKUP(#REF!,[7]LTT!$D$10:$Q$342,10,0)</f>
        <v>#REF!</v>
      </c>
      <c r="BA375" s="3"/>
      <c r="BB375" s="51"/>
      <c r="BC375" s="46"/>
      <c r="BD375" s="46"/>
      <c r="BE375" s="3"/>
      <c r="BF375" s="3"/>
      <c r="BG375" s="46" t="e">
        <f>VLOOKUP(#REF!,[7]LTT!$D$10:$Q$342,10,0)</f>
        <v>#REF!</v>
      </c>
      <c r="BH375" s="3"/>
      <c r="BI375" s="28"/>
      <c r="BJ375" s="46"/>
      <c r="BK375" s="46"/>
      <c r="BL375" s="3"/>
      <c r="BM375" s="3"/>
      <c r="BN375" s="46" t="e">
        <f>VLOOKUP(#REF!,[7]LTT!$D$10:$Q$342,10,0)</f>
        <v>#REF!</v>
      </c>
      <c r="BO375" s="3"/>
      <c r="BP375" s="33"/>
      <c r="BQ375" s="46"/>
      <c r="BR375" s="46"/>
      <c r="BS375" s="3"/>
      <c r="BT375" s="3"/>
      <c r="BU375" s="46"/>
      <c r="BV375" s="46"/>
      <c r="BW375" s="46"/>
      <c r="BX375" s="78"/>
      <c r="BY375" s="46"/>
      <c r="BZ375" s="46"/>
      <c r="CA375" s="3"/>
      <c r="CB375" s="46"/>
      <c r="CC375" s="46"/>
      <c r="CD375" s="46"/>
      <c r="CE375" s="46"/>
      <c r="CF375" s="78"/>
      <c r="CG375" s="46"/>
      <c r="CH375" s="46"/>
      <c r="CI375" s="3"/>
      <c r="CJ375" s="3"/>
      <c r="CK375" s="46"/>
      <c r="CL375" s="46"/>
      <c r="CM375" s="46"/>
      <c r="CN375" s="46"/>
      <c r="CO375" s="46"/>
      <c r="CP375" s="46"/>
      <c r="CQ375" s="46"/>
      <c r="CR375" s="3"/>
      <c r="CS375" s="46"/>
      <c r="CT375" s="46" t="e">
        <f>VLOOKUP(D375,[7]LTT!$D$10:$Q$342,10,0)</f>
        <v>#N/A</v>
      </c>
      <c r="CU375" s="3"/>
      <c r="CV375" s="12"/>
      <c r="CW375" s="12"/>
      <c r="CX375" s="12"/>
      <c r="CY375" s="3"/>
      <c r="CZ375" s="12">
        <f t="shared" si="21"/>
        <v>0</v>
      </c>
      <c r="DA375" s="3"/>
      <c r="DB375" s="46"/>
      <c r="DC375" s="3"/>
      <c r="DD375" s="3"/>
      <c r="DE375" s="12"/>
      <c r="DF375" s="12"/>
      <c r="DG375" s="12"/>
      <c r="DH375" s="3"/>
      <c r="DI375" s="12">
        <f t="shared" si="22"/>
        <v>0</v>
      </c>
      <c r="DJ375" s="3"/>
      <c r="DK375" s="46"/>
      <c r="DL375" s="46"/>
      <c r="DM375" s="46"/>
      <c r="DS375" s="16">
        <v>0</v>
      </c>
      <c r="DX375" s="378"/>
    </row>
    <row r="376" spans="1:128" s="16" customFormat="1" ht="40.5" hidden="1" customHeight="1" x14ac:dyDescent="0.25">
      <c r="A376" s="12">
        <f>A297+1</f>
        <v>275</v>
      </c>
      <c r="B376" s="12" t="s">
        <v>2</v>
      </c>
      <c r="C376" s="17" t="s">
        <v>213</v>
      </c>
      <c r="D376" s="12" t="e">
        <f>VLOOKUP(C376,'[1]XET CUOI NAM'!$D$9:$E$332,2,0)</f>
        <v>#N/A</v>
      </c>
      <c r="E376" s="12"/>
      <c r="F376" s="12"/>
      <c r="G376" s="41"/>
      <c r="H376" s="46" t="e">
        <f>VLOOKUP($D376,'[3]CSTD CS'!$D$25:$AD$344,13,0)</f>
        <v>#N/A</v>
      </c>
      <c r="I376" s="46"/>
      <c r="J376" s="3"/>
      <c r="K376" s="46" t="e">
        <f>VLOOKUP(#REF!,[7]LTT!$D$10:$Q$342,10,0)</f>
        <v>#REF!</v>
      </c>
      <c r="L376" s="3"/>
      <c r="M376" s="41"/>
      <c r="N376" s="46" t="e">
        <f>VLOOKUP($D376,'[3]CSTD CS'!$D$25:$AD$344,13,0)</f>
        <v>#N/A</v>
      </c>
      <c r="O376" s="46"/>
      <c r="P376" s="3"/>
      <c r="Q376" s="46" t="e">
        <f>VLOOKUP(#REF!,[7]LTT!$D$10:$Q$342,10,0)</f>
        <v>#REF!</v>
      </c>
      <c r="R376" s="3"/>
      <c r="S376" s="41"/>
      <c r="T376" s="46" t="e">
        <f>VLOOKUP($D376,'[3]CSTD CS'!$D$25:$AD$344,13,0)</f>
        <v>#N/A</v>
      </c>
      <c r="U376" s="46"/>
      <c r="V376" s="3" t="e">
        <f>VLOOKUP($D376,'[3]CSTD CS'!$D$25:$AD$344,14,0)</f>
        <v>#N/A</v>
      </c>
      <c r="W376" s="3"/>
      <c r="X376" s="46" t="e">
        <f>VLOOKUP(#REF!,[7]LTT!$D$10:$Q$342,10,0)</f>
        <v>#REF!</v>
      </c>
      <c r="Y376" s="3"/>
      <c r="Z376" s="41"/>
      <c r="AA376" s="46" t="e">
        <f>VLOOKUP($D376,'[3]CSTD CS'!$D$25:$AD$344,13,0)</f>
        <v>#N/A</v>
      </c>
      <c r="AB376" s="46"/>
      <c r="AC376" s="3" t="e">
        <f>VLOOKUP($D376,'[3]CSTD CS'!$D$25:$AD$344,14,0)</f>
        <v>#N/A</v>
      </c>
      <c r="AD376" s="3"/>
      <c r="AE376" s="46" t="e">
        <f>VLOOKUP(#REF!,[7]LTT!$D$10:$Q$342,10,0)</f>
        <v>#REF!</v>
      </c>
      <c r="AF376" s="3"/>
      <c r="AG376" s="41"/>
      <c r="AH376" s="46" t="e">
        <f>VLOOKUP($D376,'[3]CSTD CS'!$D$25:$AD$344,13,0)</f>
        <v>#N/A</v>
      </c>
      <c r="AI376" s="46"/>
      <c r="AJ376" s="3" t="e">
        <f>VLOOKUP($D376,'[3]CSTD CS'!$D$25:$AD$344,14,0)</f>
        <v>#N/A</v>
      </c>
      <c r="AK376" s="3"/>
      <c r="AL376" s="46" t="e">
        <f>VLOOKUP(#REF!,[7]LTT!$D$10:$Q$342,10,0)</f>
        <v>#REF!</v>
      </c>
      <c r="AM376" s="3"/>
      <c r="AN376" s="41"/>
      <c r="AO376" s="46" t="e">
        <f>VLOOKUP($D376,'[3]CSTD CS'!$D$25:$AD$344,13,0)</f>
        <v>#N/A</v>
      </c>
      <c r="AP376" s="46"/>
      <c r="AQ376" s="3" t="e">
        <f>VLOOKUP($D376,'[3]CSTD CS'!$D$25:$AD$344,14,0)</f>
        <v>#N/A</v>
      </c>
      <c r="AR376" s="3"/>
      <c r="AS376" s="46" t="e">
        <f>VLOOKUP(#REF!,[7]LTT!$D$10:$Q$342,10,0)</f>
        <v>#REF!</v>
      </c>
      <c r="AT376" s="3"/>
      <c r="AU376" s="41"/>
      <c r="AV376" s="46" t="e">
        <f>VLOOKUP($D376,'[3]CSTD CS'!$D$25:$AD$344,13,0)</f>
        <v>#N/A</v>
      </c>
      <c r="AW376" s="46"/>
      <c r="AX376" s="3" t="e">
        <f>VLOOKUP($D376,'[3]CSTD CS'!$D$25:$AD$344,14,0)</f>
        <v>#N/A</v>
      </c>
      <c r="AY376" s="3"/>
      <c r="AZ376" s="46" t="e">
        <f>VLOOKUP(#REF!,[7]LTT!$D$10:$Q$342,10,0)</f>
        <v>#REF!</v>
      </c>
      <c r="BA376" s="3"/>
      <c r="BB376" s="41"/>
      <c r="BC376" s="46" t="e">
        <f>VLOOKUP($D376,'[3]CSTD CS'!$D$25:$AD$344,13,0)</f>
        <v>#N/A</v>
      </c>
      <c r="BD376" s="46"/>
      <c r="BE376" s="3" t="e">
        <f>VLOOKUP($D376,'[3]CSTD CS'!$D$25:$AD$344,14,0)</f>
        <v>#N/A</v>
      </c>
      <c r="BF376" s="3"/>
      <c r="BG376" s="46" t="e">
        <f>VLOOKUP(#REF!,[7]LTT!$D$10:$Q$342,10,0)</f>
        <v>#REF!</v>
      </c>
      <c r="BH376" s="3"/>
      <c r="BI376" s="28"/>
      <c r="BJ376" s="46" t="e">
        <f>VLOOKUP($D376,'[3]CSTD CS'!$D$25:$AD$344,15,0)</f>
        <v>#N/A</v>
      </c>
      <c r="BK376" s="46"/>
      <c r="BL376" s="3" t="e">
        <f>VLOOKUP($D376,'[3]CSTD CS'!$D$25:$AD$344,16,0)</f>
        <v>#N/A</v>
      </c>
      <c r="BM376" s="3"/>
      <c r="BN376" s="46" t="e">
        <f>VLOOKUP(#REF!,[7]LTT!$D$10:$Q$342,10,0)</f>
        <v>#REF!</v>
      </c>
      <c r="BO376" s="3"/>
      <c r="BP376" s="33"/>
      <c r="BQ376" s="46" t="e">
        <f>VLOOKUP($D376,'[3]CSTD CS'!$D$25:$AD$344,17,0)</f>
        <v>#N/A</v>
      </c>
      <c r="BR376" s="46"/>
      <c r="BS376" s="3" t="e">
        <f>VLOOKUP($D376,'[3]CSTD CS'!$D$25:$AD$344,18,0)</f>
        <v>#N/A</v>
      </c>
      <c r="BT376" s="3"/>
      <c r="BU376" s="46"/>
      <c r="BV376" s="46"/>
      <c r="BW376" s="46"/>
      <c r="BX376" s="2"/>
      <c r="BY376" s="46" t="e">
        <f>VLOOKUP($D376,'[3]CSTD CS'!$D$25:$AD$344,20,0)</f>
        <v>#N/A</v>
      </c>
      <c r="BZ376" s="46"/>
      <c r="CA376" s="3" t="e">
        <f>VLOOKUP($D376,'[3]CSTD CS'!$D$25:$AD$344,21,0)</f>
        <v>#N/A</v>
      </c>
      <c r="CB376" s="46"/>
      <c r="CC376" s="46"/>
      <c r="CD376" s="46"/>
      <c r="CE376" s="46"/>
      <c r="CF376" s="2"/>
      <c r="CG376" s="46" t="e">
        <f>VLOOKUP($D376,'[3]CSTD CS'!$D$25:$AA$344,23,0)</f>
        <v>#N/A</v>
      </c>
      <c r="CH376" s="46"/>
      <c r="CI376" s="3" t="e">
        <f>VLOOKUP($D376,'[3]CSTD CS'!$D$25:$AD$344,24,0)</f>
        <v>#N/A</v>
      </c>
      <c r="CJ376" s="3"/>
      <c r="CK376" s="46"/>
      <c r="CL376" s="46"/>
      <c r="CM376" s="46"/>
      <c r="CN376" s="46"/>
      <c r="CO376" s="46" t="e">
        <f>VLOOKUP($D376,'[3]CSTD CS'!$D$25:$AD$344,25,0)</f>
        <v>#N/A</v>
      </c>
      <c r="CP376" s="46"/>
      <c r="CQ376" s="46"/>
      <c r="CR376" s="3" t="e">
        <f>VLOOKUP($D376,'[3]CSTD CS'!$D$25:$AD$344,27,0)</f>
        <v>#N/A</v>
      </c>
      <c r="CS376" s="46"/>
      <c r="CT376" s="46" t="e">
        <f>VLOOKUP(D376,[7]LTT!$D$10:$Q$342,10,0)</f>
        <v>#N/A</v>
      </c>
      <c r="CU376" s="3"/>
      <c r="CV376" s="12"/>
      <c r="CW376" s="12">
        <f>VLOOKUP(C376,'[29]Mau 2'!$C$9:$F$333,4,0)</f>
        <v>0</v>
      </c>
      <c r="CX376" s="12"/>
      <c r="CY376" s="3"/>
      <c r="CZ376" s="12">
        <f t="shared" si="21"/>
        <v>0</v>
      </c>
      <c r="DA376" s="3"/>
      <c r="DB376" s="46"/>
      <c r="DC376" s="3"/>
      <c r="DD376" s="3"/>
      <c r="DE376" s="12"/>
      <c r="DF376" s="12" t="e">
        <f>VLOOKUP(BI376,'[29]Mau 2'!$C$9:$F$333,4,0)</f>
        <v>#N/A</v>
      </c>
      <c r="DG376" s="12"/>
      <c r="DH376" s="3"/>
      <c r="DI376" s="12">
        <f t="shared" si="22"/>
        <v>0</v>
      </c>
      <c r="DJ376" s="3"/>
      <c r="DK376" s="46"/>
      <c r="DL376" s="46"/>
      <c r="DM376" s="46"/>
      <c r="DS376" s="16">
        <v>0</v>
      </c>
      <c r="DX376" s="378"/>
    </row>
    <row r="377" spans="1:128" s="133" customFormat="1" ht="63.75" hidden="1" x14ac:dyDescent="0.25">
      <c r="A377" s="12">
        <f>A218+1</f>
        <v>196</v>
      </c>
      <c r="B377" s="12" t="s">
        <v>5</v>
      </c>
      <c r="C377" s="4" t="s">
        <v>253</v>
      </c>
      <c r="D377" s="12" t="str">
        <f>VLOOKUP(C377,'[1]XET CUOI NAM'!$D$9:$E$332,2,0)</f>
        <v>01015001</v>
      </c>
      <c r="E377" s="12"/>
      <c r="F377" s="12"/>
      <c r="G377" s="41"/>
      <c r="H377" s="46" t="str">
        <f>VLOOKUP($D377,'[3]CSTD CS'!$D$25:$AD$344,13,0)</f>
        <v>x</v>
      </c>
      <c r="I377" s="46"/>
      <c r="J377" s="3"/>
      <c r="K377" s="46" t="e">
        <f>VLOOKUP(#REF!,[7]LTT!$D$10:$Q$342,10,0)</f>
        <v>#REF!</v>
      </c>
      <c r="L377" s="3"/>
      <c r="M377" s="41"/>
      <c r="N377" s="46" t="str">
        <f>VLOOKUP($D377,'[3]CSTD CS'!$D$25:$AD$344,13,0)</f>
        <v>x</v>
      </c>
      <c r="O377" s="46"/>
      <c r="P377" s="3"/>
      <c r="Q377" s="46" t="e">
        <f>VLOOKUP(#REF!,[7]LTT!$D$10:$Q$342,10,0)</f>
        <v>#REF!</v>
      </c>
      <c r="R377" s="3"/>
      <c r="S377" s="41"/>
      <c r="T377" s="46" t="str">
        <f>VLOOKUP($D377,'[3]CSTD CS'!$D$25:$AD$344,13,0)</f>
        <v>x</v>
      </c>
      <c r="U377" s="46"/>
      <c r="V377" s="3" t="str">
        <f>VLOOKUP($D377,'[3]CSTD CS'!$D$25:$AD$344,14,0)</f>
        <v>Vận dụng các kỹ thuật tối ưu mã nguồn trong việc giảng dạy lập trình bằng ngôn ngữ C/C++.</v>
      </c>
      <c r="W377" s="3"/>
      <c r="X377" s="46" t="e">
        <f>VLOOKUP(#REF!,[7]LTT!$D$10:$Q$342,10,0)</f>
        <v>#REF!</v>
      </c>
      <c r="Y377" s="3"/>
      <c r="Z377" s="41"/>
      <c r="AA377" s="46" t="str">
        <f>VLOOKUP($D377,'[3]CSTD CS'!$D$25:$AD$344,13,0)</f>
        <v>x</v>
      </c>
      <c r="AB377" s="46"/>
      <c r="AC377" s="3" t="str">
        <f>VLOOKUP($D377,'[3]CSTD CS'!$D$25:$AD$344,14,0)</f>
        <v>Vận dụng các kỹ thuật tối ưu mã nguồn trong việc giảng dạy lập trình bằng ngôn ngữ C/C++.</v>
      </c>
      <c r="AD377" s="3"/>
      <c r="AE377" s="46" t="e">
        <f>VLOOKUP(#REF!,[7]LTT!$D$10:$Q$342,10,0)</f>
        <v>#REF!</v>
      </c>
      <c r="AF377" s="3"/>
      <c r="AG377" s="41"/>
      <c r="AH377" s="46" t="str">
        <f>VLOOKUP($D377,'[3]CSTD CS'!$D$25:$AD$344,13,0)</f>
        <v>x</v>
      </c>
      <c r="AI377" s="46"/>
      <c r="AJ377" s="3" t="str">
        <f>VLOOKUP($D377,'[3]CSTD CS'!$D$25:$AD$344,14,0)</f>
        <v>Vận dụng các kỹ thuật tối ưu mã nguồn trong việc giảng dạy lập trình bằng ngôn ngữ C/C++.</v>
      </c>
      <c r="AK377" s="3"/>
      <c r="AL377" s="46" t="e">
        <f>VLOOKUP(#REF!,[7]LTT!$D$10:$Q$342,10,0)</f>
        <v>#REF!</v>
      </c>
      <c r="AM377" s="3"/>
      <c r="AN377" s="41"/>
      <c r="AO377" s="46" t="str">
        <f>VLOOKUP($D377,'[3]CSTD CS'!$D$25:$AD$344,13,0)</f>
        <v>x</v>
      </c>
      <c r="AP377" s="46"/>
      <c r="AQ377" s="3" t="str">
        <f>VLOOKUP($D377,'[3]CSTD CS'!$D$25:$AD$344,14,0)</f>
        <v>Vận dụng các kỹ thuật tối ưu mã nguồn trong việc giảng dạy lập trình bằng ngôn ngữ C/C++.</v>
      </c>
      <c r="AR377" s="3"/>
      <c r="AS377" s="46" t="e">
        <f>VLOOKUP(#REF!,[7]LTT!$D$10:$Q$342,10,0)</f>
        <v>#REF!</v>
      </c>
      <c r="AT377" s="3"/>
      <c r="AU377" s="41"/>
      <c r="AV377" s="46" t="str">
        <f>VLOOKUP($D377,'[3]CSTD CS'!$D$25:$AD$344,13,0)</f>
        <v>x</v>
      </c>
      <c r="AW377" s="46"/>
      <c r="AX377" s="3" t="str">
        <f>VLOOKUP($D377,'[3]CSTD CS'!$D$25:$AD$344,14,0)</f>
        <v>Vận dụng các kỹ thuật tối ưu mã nguồn trong việc giảng dạy lập trình bằng ngôn ngữ C/C++.</v>
      </c>
      <c r="AY377" s="3"/>
      <c r="AZ377" s="46" t="e">
        <f>VLOOKUP(#REF!,[7]LTT!$D$10:$Q$342,10,0)</f>
        <v>#REF!</v>
      </c>
      <c r="BA377" s="3"/>
      <c r="BB377" s="41"/>
      <c r="BC377" s="46" t="str">
        <f>VLOOKUP($D377,'[3]CSTD CS'!$D$25:$AD$344,13,0)</f>
        <v>x</v>
      </c>
      <c r="BD377" s="46"/>
      <c r="BE377" s="3" t="str">
        <f>VLOOKUP($D377,'[3]CSTD CS'!$D$25:$AD$344,14,0)</f>
        <v>Vận dụng các kỹ thuật tối ưu mã nguồn trong việc giảng dạy lập trình bằng ngôn ngữ C/C++.</v>
      </c>
      <c r="BF377" s="3"/>
      <c r="BG377" s="46" t="e">
        <f>VLOOKUP(#REF!,[7]LTT!$D$10:$Q$342,10,0)</f>
        <v>#REF!</v>
      </c>
      <c r="BH377" s="3"/>
      <c r="BI377" s="56"/>
      <c r="BJ377" s="46">
        <f>VLOOKUP($D377,'[3]CSTD CS'!$D$25:$AD$344,15,0)</f>
        <v>0</v>
      </c>
      <c r="BK377" s="46"/>
      <c r="BL377" s="3" t="str">
        <f>VLOOKUP($D377,'[3]CSTD CS'!$D$25:$AD$344,16,0)</f>
        <v>Rèn luyện phong cách lập trình chuyên nghiệp cho Học sinh - Sinh viên qua việc giảng dạy các môn lập trình</v>
      </c>
      <c r="BM377" s="3"/>
      <c r="BN377" s="46" t="e">
        <f>VLOOKUP(#REF!,[7]LTT!$D$10:$Q$342,10,0)</f>
        <v>#REF!</v>
      </c>
      <c r="BO377" s="3"/>
      <c r="BP377" s="33"/>
      <c r="BQ377" s="46" t="str">
        <f>VLOOKUP($D377,'[3]CSTD CS'!$D$25:$AD$344,17,0)</f>
        <v>x</v>
      </c>
      <c r="BR377" s="46" t="s">
        <v>315</v>
      </c>
      <c r="BS377" s="3" t="str">
        <f>VLOOKUP($D377,'[3]CSTD CS'!$D$25:$AD$344,18,0)</f>
        <v>Một số kinh nghiệm giảng dạy lập trình cho các lớp trung cấp nghề</v>
      </c>
      <c r="BT377" s="3"/>
      <c r="BU377" s="46"/>
      <c r="BV377" s="46"/>
      <c r="BW377" s="46"/>
      <c r="BX377" s="69"/>
      <c r="BY377" s="46" t="str">
        <f>VLOOKUP($D377,'[3]CSTD CS'!$D$25:$AD$344,20,0)</f>
        <v>x</v>
      </c>
      <c r="BZ377" s="46"/>
      <c r="CA377" s="3" t="str">
        <f>VLOOKUP($D377,'[3]CSTD CS'!$D$25:$AD$344,21,0)</f>
        <v>Giải pháp tạo hứng thú và kích thích sự sáng tạo của sinh viên trong môn Kỹ thuật lập trình thông qua việc lập trình các trò chơi đơn giản.</v>
      </c>
      <c r="CB377" s="46"/>
      <c r="CC377" s="46"/>
      <c r="CD377" s="46"/>
      <c r="CE377" s="46"/>
      <c r="CF377" s="69"/>
      <c r="CG377" s="46">
        <f>VLOOKUP($D377,'[3]CSTD CS'!$D$25:$AA$344,23,0)</f>
        <v>0</v>
      </c>
      <c r="CH377" s="46"/>
      <c r="CI377" s="3" t="str">
        <f>VLOOKUP($D377,'[3]CSTD CS'!$D$25:$AD$344,24,0)</f>
        <v>Rèn luyện kỹ năng vận dụng kiến thức môn cơ sở dữ liệu trong thực tế</v>
      </c>
      <c r="CJ377" s="3"/>
      <c r="CK377" s="46"/>
      <c r="CL377" s="46"/>
      <c r="CM377" s="46"/>
      <c r="CN377" s="46"/>
      <c r="CO377" s="46" t="str">
        <f>VLOOKUP($D377,'[3]CSTD CS'!$D$25:$AD$344,25,0)</f>
        <v>HTXS NV</v>
      </c>
      <c r="CP377" s="46"/>
      <c r="CQ377" s="46"/>
      <c r="CR377" s="3" t="str">
        <f>VLOOKUP($D377,'[3]CSTD CS'!$D$25:$AD$344,27,0)</f>
        <v>Vận dụng mảng đánh dấu trong việc giảng dạy môn Kỹ thuật Lập trình</v>
      </c>
      <c r="CS377" s="46"/>
      <c r="CT377" s="46" t="e">
        <f>VLOOKUP(D377,[7]LTT!$D$10:$Q$342,10,0)</f>
        <v>#REF!</v>
      </c>
      <c r="CU377" s="3"/>
      <c r="CV377" s="12"/>
      <c r="CW377" s="12" t="str">
        <f>VLOOKUP(C377,'[29]Mau 2'!$C$9:$F$333,4,0)</f>
        <v>X</v>
      </c>
      <c r="CX377" s="12"/>
      <c r="CY377" s="3" t="str">
        <f>VLOOKUP(C377,'[30]DS ten SK'!$D$13:$F$207,3,0)</f>
        <v>Một số giải pháp để nâng cao hiệu quả trong công tác bồi dưỡng sinh viên giỏi tham dự Olympic tin học sinh viên toàn quốc</v>
      </c>
      <c r="CZ377" s="12">
        <f t="shared" si="21"/>
        <v>1</v>
      </c>
      <c r="DA377" s="3"/>
      <c r="DB377" s="46"/>
      <c r="DC377" s="3"/>
      <c r="DD377" s="3"/>
      <c r="DE377" s="12"/>
      <c r="DF377" s="12" t="e">
        <f>VLOOKUP(BI377,'[29]Mau 2'!$C$9:$F$333,4,0)</f>
        <v>#N/A</v>
      </c>
      <c r="DG377" s="12"/>
      <c r="DH377" s="3" t="e">
        <f>VLOOKUP(BI377,'[30]DS ten SK'!$D$13:$F$207,3,0)</f>
        <v>#N/A</v>
      </c>
      <c r="DI377" s="12">
        <f t="shared" si="22"/>
        <v>0</v>
      </c>
      <c r="DJ377" s="3"/>
      <c r="DK377" s="46"/>
      <c r="DL377" s="46"/>
      <c r="DM377" s="46"/>
      <c r="DS377" s="133">
        <v>0</v>
      </c>
      <c r="DX377" s="365"/>
    </row>
    <row r="378" spans="1:128" s="133" customFormat="1" ht="31.5" hidden="1" x14ac:dyDescent="0.25">
      <c r="A378" s="12">
        <f>A377+1</f>
        <v>197</v>
      </c>
      <c r="B378" s="12" t="s">
        <v>6</v>
      </c>
      <c r="C378" s="4" t="s">
        <v>254</v>
      </c>
      <c r="D378" s="12" t="e">
        <f>VLOOKUP(C378,'[1]XET CUOI NAM'!$D$9:$E$332,2,0)</f>
        <v>#N/A</v>
      </c>
      <c r="E378" s="12"/>
      <c r="F378" s="12"/>
      <c r="G378" s="41"/>
      <c r="H378" s="46" t="e">
        <f>VLOOKUP($D378,'[3]CSTD CS'!$D$25:$AD$344,13,0)</f>
        <v>#N/A</v>
      </c>
      <c r="I378" s="46"/>
      <c r="J378" s="3"/>
      <c r="K378" s="46" t="e">
        <f>VLOOKUP(#REF!,[7]LTT!$D$10:$Q$342,10,0)</f>
        <v>#REF!</v>
      </c>
      <c r="L378" s="3"/>
      <c r="M378" s="41"/>
      <c r="N378" s="46" t="e">
        <f>VLOOKUP($D378,'[3]CSTD CS'!$D$25:$AD$344,13,0)</f>
        <v>#N/A</v>
      </c>
      <c r="O378" s="46"/>
      <c r="P378" s="3"/>
      <c r="Q378" s="46" t="e">
        <f>VLOOKUP(#REF!,[7]LTT!$D$10:$Q$342,10,0)</f>
        <v>#REF!</v>
      </c>
      <c r="R378" s="3"/>
      <c r="S378" s="41"/>
      <c r="T378" s="46" t="e">
        <f>VLOOKUP($D378,'[3]CSTD CS'!$D$25:$AD$344,13,0)</f>
        <v>#N/A</v>
      </c>
      <c r="U378" s="46"/>
      <c r="V378" s="3" t="e">
        <f>VLOOKUP($D378,'[3]CSTD CS'!$D$25:$AD$344,14,0)</f>
        <v>#N/A</v>
      </c>
      <c r="W378" s="3"/>
      <c r="X378" s="46" t="e">
        <f>VLOOKUP(#REF!,[7]LTT!$D$10:$Q$342,10,0)</f>
        <v>#REF!</v>
      </c>
      <c r="Y378" s="3"/>
      <c r="Z378" s="41"/>
      <c r="AA378" s="46" t="e">
        <f>VLOOKUP($D378,'[3]CSTD CS'!$D$25:$AD$344,13,0)</f>
        <v>#N/A</v>
      </c>
      <c r="AB378" s="46"/>
      <c r="AC378" s="3" t="e">
        <f>VLOOKUP($D378,'[3]CSTD CS'!$D$25:$AD$344,14,0)</f>
        <v>#N/A</v>
      </c>
      <c r="AD378" s="3"/>
      <c r="AE378" s="46" t="e">
        <f>VLOOKUP(#REF!,[7]LTT!$D$10:$Q$342,10,0)</f>
        <v>#REF!</v>
      </c>
      <c r="AF378" s="3"/>
      <c r="AG378" s="41"/>
      <c r="AH378" s="46" t="e">
        <f>VLOOKUP($D378,'[3]CSTD CS'!$D$25:$AD$344,13,0)</f>
        <v>#N/A</v>
      </c>
      <c r="AI378" s="46"/>
      <c r="AJ378" s="3" t="e">
        <f>VLOOKUP($D378,'[3]CSTD CS'!$D$25:$AD$344,14,0)</f>
        <v>#N/A</v>
      </c>
      <c r="AK378" s="3"/>
      <c r="AL378" s="46" t="e">
        <f>VLOOKUP(#REF!,[7]LTT!$D$10:$Q$342,10,0)</f>
        <v>#REF!</v>
      </c>
      <c r="AM378" s="3"/>
      <c r="AN378" s="41"/>
      <c r="AO378" s="46" t="e">
        <f>VLOOKUP($D378,'[3]CSTD CS'!$D$25:$AD$344,13,0)</f>
        <v>#N/A</v>
      </c>
      <c r="AP378" s="46"/>
      <c r="AQ378" s="3" t="e">
        <f>VLOOKUP($D378,'[3]CSTD CS'!$D$25:$AD$344,14,0)</f>
        <v>#N/A</v>
      </c>
      <c r="AR378" s="3"/>
      <c r="AS378" s="46" t="e">
        <f>VLOOKUP(#REF!,[7]LTT!$D$10:$Q$342,10,0)</f>
        <v>#REF!</v>
      </c>
      <c r="AT378" s="3"/>
      <c r="AU378" s="41"/>
      <c r="AV378" s="46" t="e">
        <f>VLOOKUP($D378,'[3]CSTD CS'!$D$25:$AD$344,13,0)</f>
        <v>#N/A</v>
      </c>
      <c r="AW378" s="46"/>
      <c r="AX378" s="3" t="e">
        <f>VLOOKUP($D378,'[3]CSTD CS'!$D$25:$AD$344,14,0)</f>
        <v>#N/A</v>
      </c>
      <c r="AY378" s="3"/>
      <c r="AZ378" s="46" t="e">
        <f>VLOOKUP(#REF!,[7]LTT!$D$10:$Q$342,10,0)</f>
        <v>#REF!</v>
      </c>
      <c r="BA378" s="3"/>
      <c r="BB378" s="41"/>
      <c r="BC378" s="46" t="e">
        <f>VLOOKUP($D378,'[3]CSTD CS'!$D$25:$AD$344,13,0)</f>
        <v>#N/A</v>
      </c>
      <c r="BD378" s="46"/>
      <c r="BE378" s="3" t="e">
        <f>VLOOKUP($D378,'[3]CSTD CS'!$D$25:$AD$344,14,0)</f>
        <v>#N/A</v>
      </c>
      <c r="BF378" s="3"/>
      <c r="BG378" s="46" t="e">
        <f>VLOOKUP(#REF!,[7]LTT!$D$10:$Q$342,10,0)</f>
        <v>#REF!</v>
      </c>
      <c r="BH378" s="3"/>
      <c r="BI378" s="56"/>
      <c r="BJ378" s="46" t="e">
        <f>VLOOKUP($D378,'[3]CSTD CS'!$D$25:$AD$344,15,0)</f>
        <v>#N/A</v>
      </c>
      <c r="BK378" s="46"/>
      <c r="BL378" s="3" t="e">
        <f>VLOOKUP($D378,'[3]CSTD CS'!$D$25:$AD$344,16,0)</f>
        <v>#N/A</v>
      </c>
      <c r="BM378" s="3"/>
      <c r="BN378" s="46" t="e">
        <f>VLOOKUP(#REF!,[7]LTT!$D$10:$Q$342,10,0)</f>
        <v>#REF!</v>
      </c>
      <c r="BO378" s="3"/>
      <c r="BP378" s="33"/>
      <c r="BQ378" s="46" t="e">
        <f>VLOOKUP($D378,'[3]CSTD CS'!$D$25:$AD$344,17,0)</f>
        <v>#N/A</v>
      </c>
      <c r="BR378" s="46"/>
      <c r="BS378" s="3" t="e">
        <f>VLOOKUP($D378,'[3]CSTD CS'!$D$25:$AD$344,18,0)</f>
        <v>#N/A</v>
      </c>
      <c r="BT378" s="3"/>
      <c r="BU378" s="46"/>
      <c r="BV378" s="46"/>
      <c r="BW378" s="46"/>
      <c r="BX378" s="69"/>
      <c r="BY378" s="46" t="e">
        <f>VLOOKUP($D378,'[3]CSTD CS'!$D$25:$AD$344,20,0)</f>
        <v>#N/A</v>
      </c>
      <c r="BZ378" s="46"/>
      <c r="CA378" s="3" t="e">
        <f>VLOOKUP($D378,'[3]CSTD CS'!$D$25:$AD$344,21,0)</f>
        <v>#N/A</v>
      </c>
      <c r="CB378" s="46"/>
      <c r="CC378" s="46"/>
      <c r="CD378" s="46"/>
      <c r="CE378" s="46"/>
      <c r="CF378" s="69"/>
      <c r="CG378" s="46" t="e">
        <f>VLOOKUP($D378,'[3]CSTD CS'!$D$25:$AA$344,23,0)</f>
        <v>#N/A</v>
      </c>
      <c r="CH378" s="46"/>
      <c r="CI378" s="3" t="e">
        <f>VLOOKUP($D378,'[3]CSTD CS'!$D$25:$AD$344,24,0)</f>
        <v>#N/A</v>
      </c>
      <c r="CJ378" s="3"/>
      <c r="CK378" s="46"/>
      <c r="CL378" s="46"/>
      <c r="CM378" s="46"/>
      <c r="CN378" s="46"/>
      <c r="CO378" s="46" t="e">
        <f>VLOOKUP($D378,'[3]CSTD CS'!$D$25:$AD$344,25,0)</f>
        <v>#N/A</v>
      </c>
      <c r="CP378" s="46"/>
      <c r="CQ378" s="46"/>
      <c r="CR378" s="3" t="e">
        <f>VLOOKUP($D378,'[3]CSTD CS'!$D$25:$AD$344,27,0)</f>
        <v>#N/A</v>
      </c>
      <c r="CS378" s="46"/>
      <c r="CT378" s="46" t="e">
        <f>VLOOKUP(D378,[7]LTT!$D$10:$Q$342,10,0)</f>
        <v>#N/A</v>
      </c>
      <c r="CU378" s="3"/>
      <c r="CV378" s="12"/>
      <c r="CW378" s="12">
        <f>VLOOKUP(C378,'[29]Mau 2'!$C$9:$F$333,4,0)</f>
        <v>0</v>
      </c>
      <c r="CX378" s="12"/>
      <c r="CY378" s="3"/>
      <c r="CZ378" s="12">
        <f t="shared" si="21"/>
        <v>0</v>
      </c>
      <c r="DA378" s="3"/>
      <c r="DB378" s="46"/>
      <c r="DC378" s="3"/>
      <c r="DD378" s="3"/>
      <c r="DE378" s="12"/>
      <c r="DF378" s="12" t="e">
        <f>VLOOKUP(BI378,'[29]Mau 2'!$C$9:$F$333,4,0)</f>
        <v>#N/A</v>
      </c>
      <c r="DG378" s="12"/>
      <c r="DH378" s="3"/>
      <c r="DI378" s="12">
        <f t="shared" si="22"/>
        <v>0</v>
      </c>
      <c r="DJ378" s="3"/>
      <c r="DK378" s="46"/>
      <c r="DL378" s="46"/>
      <c r="DM378" s="46"/>
      <c r="DS378" s="133">
        <v>0</v>
      </c>
      <c r="DX378" s="365"/>
    </row>
    <row r="379" spans="1:128" s="16" customFormat="1" hidden="1" x14ac:dyDescent="0.25">
      <c r="A379" s="12">
        <f>A312+1</f>
        <v>290</v>
      </c>
      <c r="B379" s="12" t="s">
        <v>4</v>
      </c>
      <c r="C379" s="17" t="s">
        <v>302</v>
      </c>
      <c r="D379" s="12" t="e">
        <f>VLOOKUP(C379,'[1]XET CUOI NAM'!$D$9:$E$332,2,0)</f>
        <v>#N/A</v>
      </c>
      <c r="E379" s="12"/>
      <c r="F379" s="12"/>
      <c r="G379" s="51"/>
      <c r="H379" s="46" t="e">
        <f>VLOOKUP($D379,'[3]CSTD CS'!$D$25:$AD$344,13,0)</f>
        <v>#N/A</v>
      </c>
      <c r="I379" s="46"/>
      <c r="J379" s="3"/>
      <c r="K379" s="46" t="e">
        <f>VLOOKUP(#REF!,[7]LTT!$D$10:$Q$342,10,0)</f>
        <v>#REF!</v>
      </c>
      <c r="L379" s="3"/>
      <c r="M379" s="51"/>
      <c r="N379" s="46" t="e">
        <f>VLOOKUP($D379,'[3]CSTD CS'!$D$25:$AD$344,13,0)</f>
        <v>#N/A</v>
      </c>
      <c r="O379" s="46"/>
      <c r="P379" s="3"/>
      <c r="Q379" s="46" t="e">
        <f>VLOOKUP(#REF!,[7]LTT!$D$10:$Q$342,10,0)</f>
        <v>#REF!</v>
      </c>
      <c r="R379" s="3"/>
      <c r="S379" s="51"/>
      <c r="T379" s="46" t="e">
        <f>VLOOKUP($D379,'[3]CSTD CS'!$D$25:$AD$344,13,0)</f>
        <v>#N/A</v>
      </c>
      <c r="U379" s="46"/>
      <c r="V379" s="3" t="e">
        <f>VLOOKUP($D379,'[3]CSTD CS'!$D$25:$AD$344,14,0)</f>
        <v>#N/A</v>
      </c>
      <c r="W379" s="3"/>
      <c r="X379" s="46" t="e">
        <f>VLOOKUP(#REF!,[7]LTT!$D$10:$Q$342,10,0)</f>
        <v>#REF!</v>
      </c>
      <c r="Y379" s="3"/>
      <c r="Z379" s="51"/>
      <c r="AA379" s="46" t="e">
        <f>VLOOKUP($D379,'[3]CSTD CS'!$D$25:$AD$344,13,0)</f>
        <v>#N/A</v>
      </c>
      <c r="AB379" s="46"/>
      <c r="AC379" s="3" t="e">
        <f>VLOOKUP($D379,'[3]CSTD CS'!$D$25:$AD$344,14,0)</f>
        <v>#N/A</v>
      </c>
      <c r="AD379" s="3"/>
      <c r="AE379" s="46" t="e">
        <f>VLOOKUP(#REF!,[7]LTT!$D$10:$Q$342,10,0)</f>
        <v>#REF!</v>
      </c>
      <c r="AF379" s="3"/>
      <c r="AG379" s="51"/>
      <c r="AH379" s="46" t="e">
        <f>VLOOKUP($D379,'[3]CSTD CS'!$D$25:$AD$344,13,0)</f>
        <v>#N/A</v>
      </c>
      <c r="AI379" s="46"/>
      <c r="AJ379" s="3" t="e">
        <f>VLOOKUP($D379,'[3]CSTD CS'!$D$25:$AD$344,14,0)</f>
        <v>#N/A</v>
      </c>
      <c r="AK379" s="3"/>
      <c r="AL379" s="46" t="e">
        <f>VLOOKUP(#REF!,[7]LTT!$D$10:$Q$342,10,0)</f>
        <v>#REF!</v>
      </c>
      <c r="AM379" s="3"/>
      <c r="AN379" s="51"/>
      <c r="AO379" s="46" t="e">
        <f>VLOOKUP($D379,'[3]CSTD CS'!$D$25:$AD$344,13,0)</f>
        <v>#N/A</v>
      </c>
      <c r="AP379" s="46"/>
      <c r="AQ379" s="3" t="e">
        <f>VLOOKUP($D379,'[3]CSTD CS'!$D$25:$AD$344,14,0)</f>
        <v>#N/A</v>
      </c>
      <c r="AR379" s="3"/>
      <c r="AS379" s="46" t="e">
        <f>VLOOKUP(#REF!,[7]LTT!$D$10:$Q$342,10,0)</f>
        <v>#REF!</v>
      </c>
      <c r="AT379" s="3"/>
      <c r="AU379" s="51"/>
      <c r="AV379" s="46" t="e">
        <f>VLOOKUP($D379,'[3]CSTD CS'!$D$25:$AD$344,13,0)</f>
        <v>#N/A</v>
      </c>
      <c r="AW379" s="46"/>
      <c r="AX379" s="3" t="e">
        <f>VLOOKUP($D379,'[3]CSTD CS'!$D$25:$AD$344,14,0)</f>
        <v>#N/A</v>
      </c>
      <c r="AY379" s="3"/>
      <c r="AZ379" s="46" t="e">
        <f>VLOOKUP(#REF!,[7]LTT!$D$10:$Q$342,10,0)</f>
        <v>#REF!</v>
      </c>
      <c r="BA379" s="3"/>
      <c r="BB379" s="51"/>
      <c r="BC379" s="46" t="e">
        <f>VLOOKUP($D379,'[3]CSTD CS'!$D$25:$AD$344,13,0)</f>
        <v>#N/A</v>
      </c>
      <c r="BD379" s="46"/>
      <c r="BE379" s="3" t="e">
        <f>VLOOKUP($D379,'[3]CSTD CS'!$D$25:$AD$344,14,0)</f>
        <v>#N/A</v>
      </c>
      <c r="BF379" s="3"/>
      <c r="BG379" s="46" t="e">
        <f>VLOOKUP(#REF!,[7]LTT!$D$10:$Q$342,10,0)</f>
        <v>#REF!</v>
      </c>
      <c r="BH379" s="3"/>
      <c r="BI379" s="33"/>
      <c r="BJ379" s="46" t="e">
        <f>VLOOKUP($D379,'[3]CSTD CS'!$D$25:$AD$344,15,0)</f>
        <v>#N/A</v>
      </c>
      <c r="BK379" s="46"/>
      <c r="BL379" s="3" t="e">
        <f>VLOOKUP($D379,'[3]CSTD CS'!$D$25:$AD$344,16,0)</f>
        <v>#N/A</v>
      </c>
      <c r="BM379" s="3"/>
      <c r="BN379" s="46" t="e">
        <f>VLOOKUP(#REF!,[7]LTT!$D$10:$Q$342,10,0)</f>
        <v>#REF!</v>
      </c>
      <c r="BO379" s="3"/>
      <c r="BP379" s="33"/>
      <c r="BQ379" s="46" t="e">
        <f>VLOOKUP($D379,'[3]CSTD CS'!$D$25:$AD$344,17,0)</f>
        <v>#N/A</v>
      </c>
      <c r="BR379" s="46"/>
      <c r="BS379" s="3" t="e">
        <f>VLOOKUP($D379,'[3]CSTD CS'!$D$25:$AD$344,18,0)</f>
        <v>#N/A</v>
      </c>
      <c r="BT379" s="3"/>
      <c r="BU379" s="46"/>
      <c r="BV379" s="46"/>
      <c r="BW379" s="46"/>
      <c r="BX379" s="3"/>
      <c r="BY379" s="46" t="e">
        <f>VLOOKUP($D379,'[3]CSTD CS'!$D$25:$AD$344,20,0)</f>
        <v>#N/A</v>
      </c>
      <c r="BZ379" s="46"/>
      <c r="CA379" s="3" t="e">
        <f>VLOOKUP($D379,'[3]CSTD CS'!$D$25:$AD$344,21,0)</f>
        <v>#N/A</v>
      </c>
      <c r="CB379" s="46"/>
      <c r="CC379" s="46"/>
      <c r="CD379" s="46"/>
      <c r="CE379" s="46"/>
      <c r="CF379" s="3"/>
      <c r="CG379" s="46" t="e">
        <f>VLOOKUP($D379,'[3]CSTD CS'!$D$25:$AA$344,23,0)</f>
        <v>#N/A</v>
      </c>
      <c r="CH379" s="46"/>
      <c r="CI379" s="3" t="e">
        <f>VLOOKUP($D379,'[3]CSTD CS'!$D$25:$AD$344,24,0)</f>
        <v>#N/A</v>
      </c>
      <c r="CJ379" s="3"/>
      <c r="CK379" s="46"/>
      <c r="CL379" s="46"/>
      <c r="CM379" s="46"/>
      <c r="CN379" s="46"/>
      <c r="CO379" s="46" t="e">
        <f>VLOOKUP($D379,'[3]CSTD CS'!$D$25:$AD$344,25,0)</f>
        <v>#N/A</v>
      </c>
      <c r="CP379" s="46"/>
      <c r="CQ379" s="46"/>
      <c r="CR379" s="3" t="e">
        <f>VLOOKUP($D379,'[3]CSTD CS'!$D$25:$AD$344,27,0)</f>
        <v>#N/A</v>
      </c>
      <c r="CS379" s="46"/>
      <c r="CT379" s="46" t="e">
        <f>VLOOKUP(D379,[7]LTT!$D$10:$Q$342,10,0)</f>
        <v>#N/A</v>
      </c>
      <c r="CU379" s="3"/>
      <c r="CV379" s="12"/>
      <c r="CW379" s="12"/>
      <c r="CX379" s="12"/>
      <c r="CY379" s="3"/>
      <c r="CZ379" s="12">
        <f t="shared" si="21"/>
        <v>0</v>
      </c>
      <c r="DA379" s="3"/>
      <c r="DB379" s="46"/>
      <c r="DC379" s="3"/>
      <c r="DD379" s="3"/>
      <c r="DE379" s="12"/>
      <c r="DF379" s="12"/>
      <c r="DG379" s="12"/>
      <c r="DH379" s="3"/>
      <c r="DI379" s="12">
        <f t="shared" si="22"/>
        <v>0</v>
      </c>
      <c r="DJ379" s="3"/>
      <c r="DK379" s="46"/>
      <c r="DL379" s="46"/>
      <c r="DM379" s="46"/>
      <c r="DS379" s="16">
        <v>0</v>
      </c>
      <c r="DX379" s="378"/>
    </row>
    <row r="380" spans="1:128" s="16" customFormat="1" hidden="1" x14ac:dyDescent="0.25">
      <c r="A380" s="12">
        <f>A322+1</f>
        <v>32</v>
      </c>
      <c r="B380" s="12" t="s">
        <v>8</v>
      </c>
      <c r="C380" s="17" t="s">
        <v>311</v>
      </c>
      <c r="D380" s="12" t="e">
        <f>VLOOKUP(C380,'[1]XET CUOI NAM'!$D$9:$E$332,2,0)</f>
        <v>#N/A</v>
      </c>
      <c r="E380" s="12"/>
      <c r="F380" s="12"/>
      <c r="G380" s="51"/>
      <c r="H380" s="46" t="e">
        <f>VLOOKUP($D380,'[3]CSTD CS'!$D$25:$AD$344,13,0)</f>
        <v>#N/A</v>
      </c>
      <c r="I380" s="46"/>
      <c r="J380" s="3"/>
      <c r="K380" s="46" t="e">
        <f>VLOOKUP(#REF!,[7]LTT!$D$10:$Q$342,10,0)</f>
        <v>#REF!</v>
      </c>
      <c r="L380" s="3"/>
      <c r="M380" s="51"/>
      <c r="N380" s="46" t="e">
        <f>VLOOKUP($D380,'[3]CSTD CS'!$D$25:$AD$344,13,0)</f>
        <v>#N/A</v>
      </c>
      <c r="O380" s="46"/>
      <c r="P380" s="3"/>
      <c r="Q380" s="46" t="e">
        <f>VLOOKUP(#REF!,[7]LTT!$D$10:$Q$342,10,0)</f>
        <v>#REF!</v>
      </c>
      <c r="R380" s="3"/>
      <c r="S380" s="51"/>
      <c r="T380" s="46" t="e">
        <f>VLOOKUP($D380,'[3]CSTD CS'!$D$25:$AD$344,13,0)</f>
        <v>#N/A</v>
      </c>
      <c r="U380" s="46"/>
      <c r="V380" s="3" t="e">
        <f>VLOOKUP($D380,'[3]CSTD CS'!$D$25:$AD$344,14,0)</f>
        <v>#N/A</v>
      </c>
      <c r="W380" s="3"/>
      <c r="X380" s="46" t="e">
        <f>VLOOKUP(#REF!,[7]LTT!$D$10:$Q$342,10,0)</f>
        <v>#REF!</v>
      </c>
      <c r="Y380" s="3"/>
      <c r="Z380" s="51"/>
      <c r="AA380" s="46" t="e">
        <f>VLOOKUP($D380,'[3]CSTD CS'!$D$25:$AD$344,13,0)</f>
        <v>#N/A</v>
      </c>
      <c r="AB380" s="46"/>
      <c r="AC380" s="3" t="e">
        <f>VLOOKUP($D380,'[3]CSTD CS'!$D$25:$AD$344,14,0)</f>
        <v>#N/A</v>
      </c>
      <c r="AD380" s="3"/>
      <c r="AE380" s="46" t="e">
        <f>VLOOKUP(#REF!,[7]LTT!$D$10:$Q$342,10,0)</f>
        <v>#REF!</v>
      </c>
      <c r="AF380" s="3"/>
      <c r="AG380" s="51"/>
      <c r="AH380" s="46" t="e">
        <f>VLOOKUP($D380,'[3]CSTD CS'!$D$25:$AD$344,13,0)</f>
        <v>#N/A</v>
      </c>
      <c r="AI380" s="46"/>
      <c r="AJ380" s="3" t="e">
        <f>VLOOKUP($D380,'[3]CSTD CS'!$D$25:$AD$344,14,0)</f>
        <v>#N/A</v>
      </c>
      <c r="AK380" s="3"/>
      <c r="AL380" s="46" t="e">
        <f>VLOOKUP(#REF!,[7]LTT!$D$10:$Q$342,10,0)</f>
        <v>#REF!</v>
      </c>
      <c r="AM380" s="3"/>
      <c r="AN380" s="51"/>
      <c r="AO380" s="46" t="e">
        <f>VLOOKUP($D380,'[3]CSTD CS'!$D$25:$AD$344,13,0)</f>
        <v>#N/A</v>
      </c>
      <c r="AP380" s="46"/>
      <c r="AQ380" s="3" t="e">
        <f>VLOOKUP($D380,'[3]CSTD CS'!$D$25:$AD$344,14,0)</f>
        <v>#N/A</v>
      </c>
      <c r="AR380" s="3"/>
      <c r="AS380" s="46" t="e">
        <f>VLOOKUP(#REF!,[7]LTT!$D$10:$Q$342,10,0)</f>
        <v>#REF!</v>
      </c>
      <c r="AT380" s="3"/>
      <c r="AU380" s="51"/>
      <c r="AV380" s="46" t="e">
        <f>VLOOKUP($D380,'[3]CSTD CS'!$D$25:$AD$344,13,0)</f>
        <v>#N/A</v>
      </c>
      <c r="AW380" s="46"/>
      <c r="AX380" s="3" t="e">
        <f>VLOOKUP($D380,'[3]CSTD CS'!$D$25:$AD$344,14,0)</f>
        <v>#N/A</v>
      </c>
      <c r="AY380" s="3"/>
      <c r="AZ380" s="46" t="e">
        <f>VLOOKUP(#REF!,[7]LTT!$D$10:$Q$342,10,0)</f>
        <v>#REF!</v>
      </c>
      <c r="BA380" s="3"/>
      <c r="BB380" s="51"/>
      <c r="BC380" s="46" t="e">
        <f>VLOOKUP($D380,'[3]CSTD CS'!$D$25:$AD$344,13,0)</f>
        <v>#N/A</v>
      </c>
      <c r="BD380" s="46"/>
      <c r="BE380" s="3" t="e">
        <f>VLOOKUP($D380,'[3]CSTD CS'!$D$25:$AD$344,14,0)</f>
        <v>#N/A</v>
      </c>
      <c r="BF380" s="3"/>
      <c r="BG380" s="46" t="e">
        <f>VLOOKUP(#REF!,[7]LTT!$D$10:$Q$342,10,0)</f>
        <v>#REF!</v>
      </c>
      <c r="BH380" s="3"/>
      <c r="BI380" s="33"/>
      <c r="BJ380" s="46" t="e">
        <f>VLOOKUP($D380,'[3]CSTD CS'!$D$25:$AD$344,15,0)</f>
        <v>#N/A</v>
      </c>
      <c r="BK380" s="46"/>
      <c r="BL380" s="3" t="e">
        <f>VLOOKUP($D380,'[3]CSTD CS'!$D$25:$AD$344,16,0)</f>
        <v>#N/A</v>
      </c>
      <c r="BM380" s="3"/>
      <c r="BN380" s="46" t="e">
        <f>VLOOKUP(#REF!,[7]LTT!$D$10:$Q$342,10,0)</f>
        <v>#REF!</v>
      </c>
      <c r="BO380" s="3"/>
      <c r="BP380" s="33"/>
      <c r="BQ380" s="46" t="e">
        <f>VLOOKUP($D380,'[3]CSTD CS'!$D$25:$AD$344,17,0)</f>
        <v>#N/A</v>
      </c>
      <c r="BR380" s="46"/>
      <c r="BS380" s="3" t="e">
        <f>VLOOKUP($D380,'[3]CSTD CS'!$D$25:$AD$344,18,0)</f>
        <v>#N/A</v>
      </c>
      <c r="BT380" s="3"/>
      <c r="BU380" s="46" t="s">
        <v>315</v>
      </c>
      <c r="BV380" s="46"/>
      <c r="BW380" s="46"/>
      <c r="BX380" s="78"/>
      <c r="BY380" s="46" t="e">
        <f>VLOOKUP($D380,'[3]CSTD CS'!$D$25:$AD$344,20,0)</f>
        <v>#N/A</v>
      </c>
      <c r="BZ380" s="46"/>
      <c r="CA380" s="3" t="e">
        <f>VLOOKUP($D380,'[3]CSTD CS'!$D$25:$AD$344,21,0)</f>
        <v>#N/A</v>
      </c>
      <c r="CB380" s="46"/>
      <c r="CC380" s="46" t="s">
        <v>315</v>
      </c>
      <c r="CD380" s="46"/>
      <c r="CE380" s="46"/>
      <c r="CF380" s="78"/>
      <c r="CG380" s="46" t="e">
        <f>VLOOKUP($D380,'[3]CSTD CS'!$D$25:$AA$344,23,0)</f>
        <v>#N/A</v>
      </c>
      <c r="CH380" s="46"/>
      <c r="CI380" s="3" t="e">
        <f>VLOOKUP($D380,'[3]CSTD CS'!$D$25:$AD$344,24,0)</f>
        <v>#N/A</v>
      </c>
      <c r="CJ380" s="3"/>
      <c r="CK380" s="46" t="s">
        <v>315</v>
      </c>
      <c r="CL380" s="46"/>
      <c r="CM380" s="46"/>
      <c r="CN380" s="46"/>
      <c r="CO380" s="46" t="e">
        <f>VLOOKUP($D380,'[3]CSTD CS'!$D$25:$AD$344,25,0)</f>
        <v>#N/A</v>
      </c>
      <c r="CP380" s="46"/>
      <c r="CQ380" s="46" t="s">
        <v>315</v>
      </c>
      <c r="CR380" s="3" t="e">
        <f>VLOOKUP($D380,'[3]CSTD CS'!$D$25:$AD$344,27,0)</f>
        <v>#N/A</v>
      </c>
      <c r="CS380" s="46"/>
      <c r="CT380" s="46" t="e">
        <f>VLOOKUP(D380,[7]LTT!$D$10:$Q$342,10,0)</f>
        <v>#N/A</v>
      </c>
      <c r="CU380" s="3"/>
      <c r="CV380" s="12"/>
      <c r="CW380" s="12"/>
      <c r="CX380" s="12"/>
      <c r="CY380" s="3"/>
      <c r="CZ380" s="12">
        <f t="shared" si="21"/>
        <v>0</v>
      </c>
      <c r="DA380" s="3"/>
      <c r="DB380" s="46"/>
      <c r="DC380" s="3"/>
      <c r="DD380" s="3"/>
      <c r="DE380" s="12"/>
      <c r="DF380" s="12"/>
      <c r="DG380" s="12"/>
      <c r="DH380" s="3"/>
      <c r="DI380" s="12">
        <f t="shared" si="22"/>
        <v>0</v>
      </c>
      <c r="DJ380" s="3"/>
      <c r="DK380" s="46"/>
      <c r="DL380" s="46"/>
      <c r="DM380" s="46"/>
      <c r="DS380" s="16">
        <v>0</v>
      </c>
      <c r="DX380" s="378"/>
    </row>
    <row r="381" spans="1:128" s="9" customFormat="1" hidden="1" x14ac:dyDescent="0.25">
      <c r="A381" s="12">
        <f t="shared" ref="A381:A388" si="23">ROW()-21</f>
        <v>360</v>
      </c>
      <c r="B381" s="12" t="s">
        <v>9</v>
      </c>
      <c r="C381" s="21" t="s">
        <v>60</v>
      </c>
      <c r="D381" s="12" t="e">
        <f>VLOOKUP(C381,'[1]XET CUOI NAM'!$D$9:$E$332,2,0)</f>
        <v>#N/A</v>
      </c>
      <c r="E381" s="12" t="s">
        <v>391</v>
      </c>
      <c r="F381" s="12" t="s">
        <v>380</v>
      </c>
      <c r="G381" s="41"/>
      <c r="H381" s="46" t="e">
        <f>VLOOKUP($D381,'[3]CSTD CS'!$D$25:$AD$344,13,0)</f>
        <v>#N/A</v>
      </c>
      <c r="I381" s="46"/>
      <c r="J381" s="3"/>
      <c r="K381" s="46" t="e">
        <f>VLOOKUP(#REF!,[7]LTT!$D$10:$Q$342,10,0)</f>
        <v>#REF!</v>
      </c>
      <c r="L381" s="3"/>
      <c r="M381" s="41"/>
      <c r="N381" s="46" t="e">
        <f>VLOOKUP($D381,'[3]CSTD CS'!$D$25:$AD$344,13,0)</f>
        <v>#N/A</v>
      </c>
      <c r="O381" s="46"/>
      <c r="P381" s="3"/>
      <c r="Q381" s="46" t="e">
        <f>VLOOKUP(#REF!,[7]LTT!$D$10:$Q$342,10,0)</f>
        <v>#REF!</v>
      </c>
      <c r="R381" s="3"/>
      <c r="S381" s="41"/>
      <c r="T381" s="46" t="e">
        <f>VLOOKUP($D381,'[3]CSTD CS'!$D$25:$AD$344,13,0)</f>
        <v>#N/A</v>
      </c>
      <c r="U381" s="46"/>
      <c r="V381" s="3" t="e">
        <f>VLOOKUP($D381,'[3]CSTD CS'!$D$25:$AD$344,14,0)</f>
        <v>#N/A</v>
      </c>
      <c r="W381" s="3"/>
      <c r="X381" s="46" t="e">
        <f>VLOOKUP(#REF!,[7]LTT!$D$10:$Q$342,10,0)</f>
        <v>#REF!</v>
      </c>
      <c r="Y381" s="3"/>
      <c r="Z381" s="41"/>
      <c r="AA381" s="46" t="e">
        <f>VLOOKUP($D381,'[3]CSTD CS'!$D$25:$AD$344,13,0)</f>
        <v>#N/A</v>
      </c>
      <c r="AB381" s="46"/>
      <c r="AC381" s="3" t="e">
        <f>VLOOKUP($D381,'[3]CSTD CS'!$D$25:$AD$344,14,0)</f>
        <v>#N/A</v>
      </c>
      <c r="AD381" s="3"/>
      <c r="AE381" s="46" t="e">
        <f>VLOOKUP(#REF!,[7]LTT!$D$10:$Q$342,10,0)</f>
        <v>#REF!</v>
      </c>
      <c r="AF381" s="3"/>
      <c r="AG381" s="41"/>
      <c r="AH381" s="46" t="e">
        <f>VLOOKUP($D381,'[3]CSTD CS'!$D$25:$AD$344,13,0)</f>
        <v>#N/A</v>
      </c>
      <c r="AI381" s="46"/>
      <c r="AJ381" s="3" t="e">
        <f>VLOOKUP($D381,'[3]CSTD CS'!$D$25:$AD$344,14,0)</f>
        <v>#N/A</v>
      </c>
      <c r="AK381" s="3"/>
      <c r="AL381" s="46" t="e">
        <f>VLOOKUP(#REF!,[7]LTT!$D$10:$Q$342,10,0)</f>
        <v>#REF!</v>
      </c>
      <c r="AM381" s="3"/>
      <c r="AN381" s="41"/>
      <c r="AO381" s="46" t="e">
        <f>VLOOKUP($D381,'[3]CSTD CS'!$D$25:$AD$344,13,0)</f>
        <v>#N/A</v>
      </c>
      <c r="AP381" s="46"/>
      <c r="AQ381" s="3" t="e">
        <f>VLOOKUP($D381,'[3]CSTD CS'!$D$25:$AD$344,14,0)</f>
        <v>#N/A</v>
      </c>
      <c r="AR381" s="3"/>
      <c r="AS381" s="46" t="e">
        <f>VLOOKUP(#REF!,[7]LTT!$D$10:$Q$342,10,0)</f>
        <v>#REF!</v>
      </c>
      <c r="AT381" s="3"/>
      <c r="AU381" s="41"/>
      <c r="AV381" s="46" t="e">
        <f>VLOOKUP($D381,'[3]CSTD CS'!$D$25:$AD$344,13,0)</f>
        <v>#N/A</v>
      </c>
      <c r="AW381" s="46"/>
      <c r="AX381" s="3" t="e">
        <f>VLOOKUP($D381,'[3]CSTD CS'!$D$25:$AD$344,14,0)</f>
        <v>#N/A</v>
      </c>
      <c r="AY381" s="3"/>
      <c r="AZ381" s="46" t="e">
        <f>VLOOKUP(#REF!,[7]LTT!$D$10:$Q$342,10,0)</f>
        <v>#REF!</v>
      </c>
      <c r="BA381" s="3"/>
      <c r="BB381" s="41"/>
      <c r="BC381" s="46" t="e">
        <f>VLOOKUP($D381,'[3]CSTD CS'!$D$25:$AD$344,13,0)</f>
        <v>#N/A</v>
      </c>
      <c r="BD381" s="46"/>
      <c r="BE381" s="3" t="e">
        <f>VLOOKUP($D381,'[3]CSTD CS'!$D$25:$AD$344,14,0)</f>
        <v>#N/A</v>
      </c>
      <c r="BF381" s="3"/>
      <c r="BG381" s="46" t="e">
        <f>VLOOKUP(#REF!,[7]LTT!$D$10:$Q$342,10,0)</f>
        <v>#REF!</v>
      </c>
      <c r="BH381" s="3"/>
      <c r="BI381" s="62"/>
      <c r="BJ381" s="46" t="e">
        <f>VLOOKUP($D381,'[3]CSTD CS'!$D$25:$AD$344,15,0)</f>
        <v>#N/A</v>
      </c>
      <c r="BK381" s="46"/>
      <c r="BL381" s="3" t="e">
        <f>VLOOKUP($D381,'[3]CSTD CS'!$D$25:$AD$344,16,0)</f>
        <v>#N/A</v>
      </c>
      <c r="BM381" s="3"/>
      <c r="BN381" s="46" t="e">
        <f>VLOOKUP(#REF!,[7]LTT!$D$10:$Q$342,10,0)</f>
        <v>#REF!</v>
      </c>
      <c r="BO381" s="3"/>
      <c r="BP381" s="33"/>
      <c r="BQ381" s="46" t="e">
        <f>VLOOKUP($D381,'[3]CSTD CS'!$D$25:$AD$344,17,0)</f>
        <v>#N/A</v>
      </c>
      <c r="BR381" s="46"/>
      <c r="BS381" s="3" t="e">
        <f>VLOOKUP($D381,'[3]CSTD CS'!$D$25:$AD$344,18,0)</f>
        <v>#N/A</v>
      </c>
      <c r="BT381" s="3"/>
      <c r="BU381" s="46"/>
      <c r="BV381" s="46"/>
      <c r="BW381" s="46"/>
      <c r="BX381" s="2"/>
      <c r="BY381" s="46" t="e">
        <f>VLOOKUP($D381,'[3]CSTD CS'!$D$25:$AD$344,20,0)</f>
        <v>#N/A</v>
      </c>
      <c r="BZ381" s="46"/>
      <c r="CA381" s="3" t="e">
        <f>VLOOKUP($D381,'[3]CSTD CS'!$D$25:$AD$344,21,0)</f>
        <v>#N/A</v>
      </c>
      <c r="CB381" s="46"/>
      <c r="CC381" s="46"/>
      <c r="CD381" s="46"/>
      <c r="CE381" s="46"/>
      <c r="CF381" s="2"/>
      <c r="CG381" s="46" t="e">
        <f>VLOOKUP($D381,'[3]CSTD CS'!$D$25:$AA$344,23,0)</f>
        <v>#N/A</v>
      </c>
      <c r="CH381" s="46"/>
      <c r="CI381" s="3" t="e">
        <f>VLOOKUP($D381,'[3]CSTD CS'!$D$25:$AD$344,24,0)</f>
        <v>#N/A</v>
      </c>
      <c r="CJ381" s="3"/>
      <c r="CK381" s="46"/>
      <c r="CL381" s="46"/>
      <c r="CM381" s="46"/>
      <c r="CN381" s="46"/>
      <c r="CO381" s="46" t="e">
        <f>VLOOKUP($D381,'[3]CSTD CS'!$D$25:$AD$344,25,0)</f>
        <v>#N/A</v>
      </c>
      <c r="CP381" s="46"/>
      <c r="CQ381" s="46"/>
      <c r="CR381" s="3" t="e">
        <f>VLOOKUP($D381,'[3]CSTD CS'!$D$25:$AD$344,27,0)</f>
        <v>#N/A</v>
      </c>
      <c r="CS381" s="46"/>
      <c r="CT381" s="46" t="e">
        <f>VLOOKUP(D381,[7]LTT!$D$10:$Q$342,10,0)</f>
        <v>#N/A</v>
      </c>
      <c r="CU381" s="3"/>
      <c r="CV381" s="12"/>
      <c r="CW381" s="12">
        <f>VLOOKUP(C381,'[29]Mau 2'!$C$9:$F$333,4,0)</f>
        <v>0</v>
      </c>
      <c r="CX381" s="12"/>
      <c r="CY381" s="3"/>
      <c r="CZ381" s="12">
        <f t="shared" si="21"/>
        <v>0</v>
      </c>
      <c r="DA381" s="3"/>
      <c r="DB381" s="46"/>
      <c r="DC381" s="3"/>
      <c r="DD381" s="3"/>
      <c r="DE381" s="12"/>
      <c r="DF381" s="12" t="e">
        <f>VLOOKUP(BI381,'[29]Mau 2'!$C$9:$F$333,4,0)</f>
        <v>#N/A</v>
      </c>
      <c r="DG381" s="12"/>
      <c r="DH381" s="3"/>
      <c r="DI381" s="12">
        <f t="shared" si="22"/>
        <v>0</v>
      </c>
      <c r="DJ381" s="3"/>
      <c r="DK381" s="46"/>
      <c r="DL381" s="46"/>
      <c r="DM381" s="46"/>
      <c r="DS381" s="9">
        <v>0</v>
      </c>
      <c r="DX381" s="361"/>
    </row>
    <row r="382" spans="1:128" s="133" customFormat="1" ht="76.5" hidden="1" x14ac:dyDescent="0.25">
      <c r="A382" s="12">
        <f>ROW()-21</f>
        <v>361</v>
      </c>
      <c r="B382" s="12">
        <f>COUNTIF($E$24:E382,E382)</f>
        <v>22</v>
      </c>
      <c r="C382" s="17" t="s">
        <v>84</v>
      </c>
      <c r="D382" s="12" t="str">
        <f>VLOOKUP(C382,'[1]XET CUOI NAM'!$D$9:$E$332,2,0)</f>
        <v>01010003</v>
      </c>
      <c r="E382" s="12" t="s">
        <v>392</v>
      </c>
      <c r="F382" s="12" t="s">
        <v>378</v>
      </c>
      <c r="G382" s="30"/>
      <c r="H382" s="46">
        <f>VLOOKUP($D382,'[3]CSTD CS'!$D$25:$AD$344,13,0)</f>
        <v>0</v>
      </c>
      <c r="I382" s="46"/>
      <c r="J382" s="3"/>
      <c r="K382" s="46" t="e">
        <f>VLOOKUP(#REF!,[7]LTT!$D$10:$Q$342,10,0)</f>
        <v>#REF!</v>
      </c>
      <c r="L382" s="3"/>
      <c r="M382" s="30"/>
      <c r="N382" s="46">
        <f>VLOOKUP($D382,'[3]CSTD CS'!$D$25:$AD$344,13,0)</f>
        <v>0</v>
      </c>
      <c r="O382" s="46"/>
      <c r="P382" s="3"/>
      <c r="Q382" s="46" t="e">
        <f>VLOOKUP(#REF!,[7]LTT!$D$10:$Q$342,10,0)</f>
        <v>#REF!</v>
      </c>
      <c r="R382" s="3"/>
      <c r="S382" s="30"/>
      <c r="T382" s="46">
        <f>VLOOKUP($D382,'[3]CSTD CS'!$D$25:$AD$344,13,0)</f>
        <v>0</v>
      </c>
      <c r="U382" s="46"/>
      <c r="V382" s="3" t="str">
        <f>VLOOKUP($D382,'[3]CSTD CS'!$D$25:$AD$344,14,0)</f>
        <v>Kinh nghiệm đổi mới bài tập đập bóng trong giảng dạy Giáo dục Thể chất tại trường Cao đẳng Kỹ thuật Lý Tự Trọng Thành phố Hồ Chí Minh</v>
      </c>
      <c r="W382" s="3"/>
      <c r="X382" s="46" t="e">
        <f>VLOOKUP(#REF!,[7]LTT!$D$10:$Q$342,10,0)</f>
        <v>#REF!</v>
      </c>
      <c r="Y382" s="3"/>
      <c r="Z382" s="30"/>
      <c r="AA382" s="46">
        <f>VLOOKUP($D382,'[3]CSTD CS'!$D$25:$AD$344,13,0)</f>
        <v>0</v>
      </c>
      <c r="AB382" s="46"/>
      <c r="AC382" s="3" t="str">
        <f>VLOOKUP($D382,'[3]CSTD CS'!$D$25:$AD$344,14,0)</f>
        <v>Kinh nghiệm đổi mới bài tập đập bóng trong giảng dạy Giáo dục Thể chất tại trường Cao đẳng Kỹ thuật Lý Tự Trọng Thành phố Hồ Chí Minh</v>
      </c>
      <c r="AD382" s="3"/>
      <c r="AE382" s="46" t="e">
        <f>VLOOKUP(#REF!,[7]LTT!$D$10:$Q$342,10,0)</f>
        <v>#REF!</v>
      </c>
      <c r="AF382" s="3"/>
      <c r="AG382" s="30"/>
      <c r="AH382" s="46">
        <f>VLOOKUP($D382,'[3]CSTD CS'!$D$25:$AD$344,13,0)</f>
        <v>0</v>
      </c>
      <c r="AI382" s="46"/>
      <c r="AJ382" s="3" t="str">
        <f>VLOOKUP($D382,'[3]CSTD CS'!$D$25:$AD$344,14,0)</f>
        <v>Kinh nghiệm đổi mới bài tập đập bóng trong giảng dạy Giáo dục Thể chất tại trường Cao đẳng Kỹ thuật Lý Tự Trọng Thành phố Hồ Chí Minh</v>
      </c>
      <c r="AK382" s="3"/>
      <c r="AL382" s="46" t="e">
        <f>VLOOKUP(#REF!,[7]LTT!$D$10:$Q$342,10,0)</f>
        <v>#REF!</v>
      </c>
      <c r="AM382" s="3"/>
      <c r="AN382" s="30"/>
      <c r="AO382" s="46">
        <f>VLOOKUP($D382,'[3]CSTD CS'!$D$25:$AD$344,13,0)</f>
        <v>0</v>
      </c>
      <c r="AP382" s="46"/>
      <c r="AQ382" s="3" t="str">
        <f>VLOOKUP($D382,'[3]CSTD CS'!$D$25:$AD$344,14,0)</f>
        <v>Kinh nghiệm đổi mới bài tập đập bóng trong giảng dạy Giáo dục Thể chất tại trường Cao đẳng Kỹ thuật Lý Tự Trọng Thành phố Hồ Chí Minh</v>
      </c>
      <c r="AR382" s="3"/>
      <c r="AS382" s="46" t="e">
        <f>VLOOKUP(#REF!,[7]LTT!$D$10:$Q$342,10,0)</f>
        <v>#REF!</v>
      </c>
      <c r="AT382" s="3"/>
      <c r="AU382" s="30"/>
      <c r="AV382" s="46">
        <f>VLOOKUP($D382,'[3]CSTD CS'!$D$25:$AD$344,13,0)</f>
        <v>0</v>
      </c>
      <c r="AW382" s="46"/>
      <c r="AX382" s="3" t="str">
        <f>VLOOKUP($D382,'[3]CSTD CS'!$D$25:$AD$344,14,0)</f>
        <v>Kinh nghiệm đổi mới bài tập đập bóng trong giảng dạy Giáo dục Thể chất tại trường Cao đẳng Kỹ thuật Lý Tự Trọng Thành phố Hồ Chí Minh</v>
      </c>
      <c r="AY382" s="3"/>
      <c r="AZ382" s="46" t="e">
        <f>VLOOKUP(#REF!,[7]LTT!$D$10:$Q$342,10,0)</f>
        <v>#REF!</v>
      </c>
      <c r="BA382" s="3"/>
      <c r="BB382" s="30"/>
      <c r="BC382" s="46">
        <f>VLOOKUP($D382,'[3]CSTD CS'!$D$25:$AD$344,13,0)</f>
        <v>0</v>
      </c>
      <c r="BD382" s="46"/>
      <c r="BE382" s="3" t="str">
        <f>VLOOKUP($D382,'[3]CSTD CS'!$D$25:$AD$344,14,0)</f>
        <v>Kinh nghiệm đổi mới bài tập đập bóng trong giảng dạy Giáo dục Thể chất tại trường Cao đẳng Kỹ thuật Lý Tự Trọng Thành phố Hồ Chí Minh</v>
      </c>
      <c r="BF382" s="3"/>
      <c r="BG382" s="46" t="e">
        <f>VLOOKUP(#REF!,[7]LTT!$D$10:$Q$342,10,0)</f>
        <v>#REF!</v>
      </c>
      <c r="BH382" s="3"/>
      <c r="BI382" s="24"/>
      <c r="BJ382" s="46">
        <f>VLOOKUP($D382,'[3]CSTD CS'!$D$25:$AD$344,15,0)</f>
        <v>0</v>
      </c>
      <c r="BK382" s="46"/>
      <c r="BL382" s="3">
        <f>VLOOKUP($D382,'[3]CSTD CS'!$D$25:$AD$344,16,0)</f>
        <v>0</v>
      </c>
      <c r="BM382" s="3"/>
      <c r="BN382" s="46" t="e">
        <f>VLOOKUP(#REF!,[7]LTT!$D$10:$Q$342,10,0)</f>
        <v>#REF!</v>
      </c>
      <c r="BO382" s="3"/>
      <c r="BP382" s="33"/>
      <c r="BQ382" s="46">
        <f>VLOOKUP($D382,'[3]CSTD CS'!$D$25:$AD$344,17,0)</f>
        <v>0</v>
      </c>
      <c r="BR382" s="46"/>
      <c r="BS382" s="3">
        <f>VLOOKUP($D382,'[3]CSTD CS'!$D$25:$AD$344,18,0)</f>
        <v>0</v>
      </c>
      <c r="BT382" s="3"/>
      <c r="BU382" s="46"/>
      <c r="BV382" s="46"/>
      <c r="BW382" s="46"/>
      <c r="BX382" s="60"/>
      <c r="BY382" s="46">
        <f>VLOOKUP($D382,'[3]CSTD CS'!$D$25:$AD$344,20,0)</f>
        <v>0</v>
      </c>
      <c r="BZ382" s="46"/>
      <c r="CA382" s="3">
        <f>VLOOKUP($D382,'[3]CSTD CS'!$D$25:$AD$344,21,0)</f>
        <v>0</v>
      </c>
      <c r="CB382" s="46"/>
      <c r="CC382" s="46"/>
      <c r="CD382" s="46"/>
      <c r="CE382" s="46"/>
      <c r="CF382" s="60"/>
      <c r="CG382" s="46">
        <f>VLOOKUP($D382,'[3]CSTD CS'!$D$25:$AA$344,23,0)</f>
        <v>0</v>
      </c>
      <c r="CH382" s="46"/>
      <c r="CI382" s="3">
        <f>VLOOKUP($D382,'[3]CSTD CS'!$D$25:$AD$344,24,0)</f>
        <v>0</v>
      </c>
      <c r="CJ382" s="3"/>
      <c r="CK382" s="46"/>
      <c r="CL382" s="46"/>
      <c r="CM382" s="46"/>
      <c r="CN382" s="46"/>
      <c r="CO382" s="46" t="str">
        <f>VLOOKUP($D382,'[3]CSTD CS'!$D$25:$AD$344,25,0)</f>
        <v>HTXS NV</v>
      </c>
      <c r="CP382" s="46"/>
      <c r="CQ382" s="46"/>
      <c r="CR382" s="3">
        <f>VLOOKUP($D382,'[3]CSTD CS'!$D$25:$AD$344,27,0)</f>
        <v>0</v>
      </c>
      <c r="CS382" s="46"/>
      <c r="CT382" s="46" t="e">
        <f>VLOOKUP(D382,[7]LTT!$D$10:$Q$342,10,0)</f>
        <v>#REF!</v>
      </c>
      <c r="CU382" s="3"/>
      <c r="CV382" s="12"/>
      <c r="CW382" s="12">
        <f>VLOOKUP(C382,'[29]Mau 2'!$C$9:$F$333,4,0)</f>
        <v>0</v>
      </c>
      <c r="CX382" s="12"/>
      <c r="CY382" s="3"/>
      <c r="CZ382" s="12">
        <f t="shared" si="21"/>
        <v>0</v>
      </c>
      <c r="DA382" s="3"/>
      <c r="DB382" s="46"/>
      <c r="DC382" s="3"/>
      <c r="DD382" s="3"/>
      <c r="DE382" s="12"/>
      <c r="DF382" s="12" t="e">
        <f>VLOOKUP(BI382,'[29]Mau 2'!$C$9:$F$333,4,0)</f>
        <v>#N/A</v>
      </c>
      <c r="DG382" s="12"/>
      <c r="DH382" s="3"/>
      <c r="DI382" s="12">
        <f t="shared" si="22"/>
        <v>0</v>
      </c>
      <c r="DJ382" s="3"/>
      <c r="DK382" s="46"/>
      <c r="DL382" s="46"/>
      <c r="DM382" s="46"/>
      <c r="DS382" s="133">
        <v>0</v>
      </c>
      <c r="DX382" s="365"/>
    </row>
    <row r="383" spans="1:128" s="133" customFormat="1" ht="31.5" hidden="1" x14ac:dyDescent="0.25">
      <c r="A383" s="12">
        <f>ROW()-21</f>
        <v>362</v>
      </c>
      <c r="B383" s="12">
        <f>COUNTIF($E$24:E383,E383)</f>
        <v>11</v>
      </c>
      <c r="C383" s="17" t="s">
        <v>329</v>
      </c>
      <c r="D383" s="12" t="str">
        <f>VLOOKUP(C383,'[1]XET CUOI NAM'!$D$9:$E$332,2,0)</f>
        <v>01005010</v>
      </c>
      <c r="E383" s="12" t="s">
        <v>420</v>
      </c>
      <c r="F383" s="12" t="s">
        <v>378</v>
      </c>
      <c r="G383" s="41"/>
      <c r="H383" s="46">
        <f>VLOOKUP($D383,'[3]CSTD CS'!$D$25:$AD$344,13,0)</f>
        <v>0</v>
      </c>
      <c r="I383" s="46"/>
      <c r="J383" s="3"/>
      <c r="K383" s="46"/>
      <c r="L383" s="3"/>
      <c r="M383" s="41"/>
      <c r="N383" s="46">
        <f>VLOOKUP($D383,'[3]CSTD CS'!$D$25:$AD$344,13,0)</f>
        <v>0</v>
      </c>
      <c r="O383" s="46"/>
      <c r="P383" s="3"/>
      <c r="Q383" s="46"/>
      <c r="R383" s="3"/>
      <c r="S383" s="41"/>
      <c r="T383" s="46">
        <f>VLOOKUP($D383,'[3]CSTD CS'!$D$25:$AD$344,13,0)</f>
        <v>0</v>
      </c>
      <c r="U383" s="46"/>
      <c r="V383" s="3">
        <v>0</v>
      </c>
      <c r="W383" s="3"/>
      <c r="X383" s="46"/>
      <c r="Y383" s="3"/>
      <c r="Z383" s="41"/>
      <c r="AA383" s="46">
        <f>VLOOKUP($D383,'[3]CSTD CS'!$D$25:$AD$344,13,0)</f>
        <v>0</v>
      </c>
      <c r="AB383" s="46"/>
      <c r="AC383" s="3">
        <v>0</v>
      </c>
      <c r="AD383" s="3"/>
      <c r="AE383" s="46"/>
      <c r="AF383" s="3"/>
      <c r="AG383" s="41"/>
      <c r="AH383" s="46">
        <f>VLOOKUP($D383,'[3]CSTD CS'!$D$25:$AD$344,13,0)</f>
        <v>0</v>
      </c>
      <c r="AI383" s="46"/>
      <c r="AJ383" s="3">
        <v>0</v>
      </c>
      <c r="AK383" s="3"/>
      <c r="AL383" s="46"/>
      <c r="AM383" s="3"/>
      <c r="AN383" s="41"/>
      <c r="AO383" s="46">
        <f>VLOOKUP($D383,'[3]CSTD CS'!$D$25:$AD$344,13,0)</f>
        <v>0</v>
      </c>
      <c r="AP383" s="46"/>
      <c r="AQ383" s="3">
        <v>0</v>
      </c>
      <c r="AR383" s="3"/>
      <c r="AS383" s="46"/>
      <c r="AT383" s="3"/>
      <c r="AU383" s="41"/>
      <c r="AV383" s="46">
        <f>VLOOKUP($D383,'[3]CSTD CS'!$D$25:$AD$344,13,0)</f>
        <v>0</v>
      </c>
      <c r="AW383" s="46"/>
      <c r="AX383" s="3">
        <v>0</v>
      </c>
      <c r="AY383" s="3"/>
      <c r="AZ383" s="46"/>
      <c r="BA383" s="3"/>
      <c r="BB383" s="41"/>
      <c r="BC383" s="46">
        <f>VLOOKUP($D383,'[3]CSTD CS'!$D$25:$AD$344,13,0)</f>
        <v>0</v>
      </c>
      <c r="BD383" s="46"/>
      <c r="BE383" s="3">
        <v>0</v>
      </c>
      <c r="BF383" s="3"/>
      <c r="BG383" s="46"/>
      <c r="BH383" s="3"/>
      <c r="BI383" s="28"/>
      <c r="BJ383" s="46">
        <f>VLOOKUP($D383,'[3]CSTD CS'!$D$25:$AD$344,15,0)</f>
        <v>0</v>
      </c>
      <c r="BK383" s="46"/>
      <c r="BL383" s="3">
        <v>0</v>
      </c>
      <c r="BM383" s="3"/>
      <c r="BN383" s="46"/>
      <c r="BO383" s="3"/>
      <c r="BP383" s="33"/>
      <c r="BQ383" s="46">
        <f>VLOOKUP($D383,'[3]CSTD CS'!$D$25:$AD$344,17,0)</f>
        <v>0</v>
      </c>
      <c r="BR383" s="46"/>
      <c r="BS383" s="3">
        <v>0</v>
      </c>
      <c r="BT383" s="3"/>
      <c r="BU383" s="46"/>
      <c r="BV383" s="46"/>
      <c r="BW383" s="46"/>
      <c r="BX383" s="77"/>
      <c r="BY383" s="46">
        <f>VLOOKUP($D383,'[3]CSTD CS'!$D$25:$AD$344,20,0)</f>
        <v>0</v>
      </c>
      <c r="BZ383" s="46"/>
      <c r="CA383" s="3">
        <v>0</v>
      </c>
      <c r="CB383" s="46"/>
      <c r="CC383" s="46"/>
      <c r="CD383" s="46"/>
      <c r="CE383" s="46"/>
      <c r="CF383" s="77"/>
      <c r="CG383" s="46">
        <f>VLOOKUP($D383,'[3]CSTD CS'!$D$25:$AA$344,23,0)</f>
        <v>0</v>
      </c>
      <c r="CH383" s="46"/>
      <c r="CI383" s="3">
        <v>0</v>
      </c>
      <c r="CJ383" s="3"/>
      <c r="CK383" s="46"/>
      <c r="CL383" s="46"/>
      <c r="CM383" s="46"/>
      <c r="CN383" s="46"/>
      <c r="CO383" s="46" t="str">
        <f>VLOOKUP($D383,'[3]CSTD CS'!$D$25:$AD$344,25,0)</f>
        <v>Không đánh giá</v>
      </c>
      <c r="CP383" s="46"/>
      <c r="CQ383" s="46"/>
      <c r="CR383" s="3">
        <v>0</v>
      </c>
      <c r="CS383" s="46"/>
      <c r="CT383" s="46" t="e">
        <f>VLOOKUP(D383,[7]LTT!$D$10:$Q$342,10,0)</f>
        <v>#REF!</v>
      </c>
      <c r="CU383" s="3"/>
      <c r="CV383" s="12" t="str">
        <f>VLOOKUP(D383,'[8]XET CUOI NAM'!$E$9:$BF$332,53,0)</f>
        <v>HTXS NV</v>
      </c>
      <c r="CW383" s="12">
        <f>VLOOKUP($D383,'[9]Mau 6'!$D$10:$R$333,7,0)</f>
        <v>0</v>
      </c>
      <c r="CX383" s="12"/>
      <c r="CY383" s="3"/>
      <c r="CZ383" s="12">
        <f>SUM(COUNTIF(CG383,"x"),COUNTIF(CP383,"x"),COUNTIF(CW383,"x"))</f>
        <v>0</v>
      </c>
      <c r="DA383" s="12">
        <f>VLOOKUP($D383,'[9]Mau 6'!$D$10:$R$333,10,0)</f>
        <v>0</v>
      </c>
      <c r="DB383" s="46"/>
      <c r="DC383" s="12">
        <f>VLOOKUP($D383,'[9]Mau 6'!$D$10:$R$333,10,0)</f>
        <v>0</v>
      </c>
      <c r="DD383" s="12">
        <f>VLOOKUP($D383,'[9]Mau 6'!$D$10:$R$333,10,0)</f>
        <v>0</v>
      </c>
      <c r="DE383" s="12"/>
      <c r="DF383" s="12" t="e">
        <f>VLOOKUP(C383,'[31]Mau 2'!$C$9:$O$336,4,0)</f>
        <v>#REF!</v>
      </c>
      <c r="DG383" s="12"/>
      <c r="DH383" s="3"/>
      <c r="DI383" s="12"/>
      <c r="DJ383" s="12"/>
      <c r="DK383" s="46"/>
      <c r="DL383" s="46"/>
      <c r="DM383" s="46"/>
      <c r="DO383" s="133">
        <v>0</v>
      </c>
      <c r="DX383" s="365"/>
    </row>
    <row r="384" spans="1:128" s="16" customFormat="1" ht="38.25" hidden="1" x14ac:dyDescent="0.25">
      <c r="A384" s="12">
        <f>ROW()-21</f>
        <v>363</v>
      </c>
      <c r="B384" s="12">
        <f>COUNTIF($E$24:E384,E384)</f>
        <v>14</v>
      </c>
      <c r="C384" s="17" t="s">
        <v>312</v>
      </c>
      <c r="D384" s="12" t="str">
        <f>VLOOKUP(C384,'[1]XET CUOI NAM'!$D$9:$E$332,2,0)</f>
        <v>01025003</v>
      </c>
      <c r="E384" s="12" t="s">
        <v>410</v>
      </c>
      <c r="F384" s="12" t="s">
        <v>378</v>
      </c>
      <c r="G384" s="51"/>
      <c r="H384" s="46">
        <f>VLOOKUP($D384,'[3]CSTD CS'!$D$25:$AD$344,13,0)</f>
        <v>0</v>
      </c>
      <c r="I384" s="46"/>
      <c r="J384" s="3"/>
      <c r="K384" s="46"/>
      <c r="L384" s="3"/>
      <c r="M384" s="51"/>
      <c r="N384" s="46">
        <f>VLOOKUP($D384,'[3]CSTD CS'!$D$25:$AD$344,13,0)</f>
        <v>0</v>
      </c>
      <c r="O384" s="46"/>
      <c r="P384" s="3"/>
      <c r="Q384" s="46"/>
      <c r="R384" s="3"/>
      <c r="S384" s="51"/>
      <c r="T384" s="46">
        <f>VLOOKUP($D384,'[3]CSTD CS'!$D$25:$AD$344,13,0)</f>
        <v>0</v>
      </c>
      <c r="U384" s="46"/>
      <c r="V384" s="3" t="s">
        <v>751</v>
      </c>
      <c r="W384" s="3"/>
      <c r="X384" s="46"/>
      <c r="Y384" s="3"/>
      <c r="Z384" s="51"/>
      <c r="AA384" s="46">
        <f>VLOOKUP($D384,'[3]CSTD CS'!$D$25:$AD$344,13,0)</f>
        <v>0</v>
      </c>
      <c r="AB384" s="46"/>
      <c r="AC384" s="3" t="s">
        <v>751</v>
      </c>
      <c r="AD384" s="3"/>
      <c r="AE384" s="46"/>
      <c r="AF384" s="3"/>
      <c r="AG384" s="51"/>
      <c r="AH384" s="46">
        <f>VLOOKUP($D384,'[3]CSTD CS'!$D$25:$AD$344,13,0)</f>
        <v>0</v>
      </c>
      <c r="AI384" s="46"/>
      <c r="AJ384" s="3" t="s">
        <v>751</v>
      </c>
      <c r="AK384" s="3"/>
      <c r="AL384" s="46"/>
      <c r="AM384" s="3"/>
      <c r="AN384" s="51"/>
      <c r="AO384" s="46">
        <f>VLOOKUP($D384,'[3]CSTD CS'!$D$25:$AD$344,13,0)</f>
        <v>0</v>
      </c>
      <c r="AP384" s="46"/>
      <c r="AQ384" s="3" t="s">
        <v>751</v>
      </c>
      <c r="AR384" s="3"/>
      <c r="AS384" s="46"/>
      <c r="AT384" s="3"/>
      <c r="AU384" s="51"/>
      <c r="AV384" s="46">
        <f>VLOOKUP($D384,'[3]CSTD CS'!$D$25:$AD$344,13,0)</f>
        <v>0</v>
      </c>
      <c r="AW384" s="46"/>
      <c r="AX384" s="3" t="s">
        <v>751</v>
      </c>
      <c r="AY384" s="3"/>
      <c r="AZ384" s="46"/>
      <c r="BA384" s="3"/>
      <c r="BB384" s="51"/>
      <c r="BC384" s="46">
        <f>VLOOKUP($D384,'[3]CSTD CS'!$D$25:$AD$344,13,0)</f>
        <v>0</v>
      </c>
      <c r="BD384" s="46"/>
      <c r="BE384" s="3" t="s">
        <v>751</v>
      </c>
      <c r="BF384" s="3"/>
      <c r="BG384" s="46"/>
      <c r="BH384" s="3"/>
      <c r="BI384" s="33"/>
      <c r="BJ384" s="46">
        <f>VLOOKUP($D384,'[3]CSTD CS'!$D$25:$AD$344,15,0)</f>
        <v>0</v>
      </c>
      <c r="BK384" s="46"/>
      <c r="BL384" s="3">
        <v>0</v>
      </c>
      <c r="BM384" s="3"/>
      <c r="BN384" s="46"/>
      <c r="BO384" s="3"/>
      <c r="BP384" s="33"/>
      <c r="BQ384" s="46">
        <f>VLOOKUP($D384,'[3]CSTD CS'!$D$25:$AD$344,17,0)</f>
        <v>0</v>
      </c>
      <c r="BR384" s="46"/>
      <c r="BS384" s="3">
        <v>0</v>
      </c>
      <c r="BT384" s="3"/>
      <c r="BU384" s="46"/>
      <c r="BV384" s="46"/>
      <c r="BW384" s="46"/>
      <c r="BX384" s="3"/>
      <c r="BY384" s="46">
        <f>VLOOKUP($D384,'[3]CSTD CS'!$D$25:$AD$344,20,0)</f>
        <v>0</v>
      </c>
      <c r="BZ384" s="46"/>
      <c r="CA384" s="3">
        <v>0</v>
      </c>
      <c r="CB384" s="46"/>
      <c r="CC384" s="46"/>
      <c r="CD384" s="46"/>
      <c r="CE384" s="46"/>
      <c r="CF384" s="3"/>
      <c r="CG384" s="46">
        <f>VLOOKUP($D384,'[3]CSTD CS'!$D$25:$AA$344,23,0)</f>
        <v>0</v>
      </c>
      <c r="CH384" s="46"/>
      <c r="CI384" s="3">
        <v>0</v>
      </c>
      <c r="CJ384" s="3"/>
      <c r="CK384" s="46"/>
      <c r="CL384" s="46"/>
      <c r="CM384" s="46"/>
      <c r="CN384" s="46"/>
      <c r="CO384" s="46" t="str">
        <f>VLOOKUP($D384,'[3]CSTD CS'!$D$25:$AD$344,25,0)</f>
        <v>HTXS NV</v>
      </c>
      <c r="CP384" s="46"/>
      <c r="CQ384" s="46"/>
      <c r="CR384" s="3">
        <v>0</v>
      </c>
      <c r="CS384" s="46"/>
      <c r="CT384" s="46" t="e">
        <f>VLOOKUP(D384,[7]LTT!$D$10:$Q$342,10,0)</f>
        <v>#REF!</v>
      </c>
      <c r="CU384" s="3"/>
      <c r="CV384" s="12" t="str">
        <f>VLOOKUP(D384,'[8]XET CUOI NAM'!$E$9:$BF$332,53,0)</f>
        <v>HTT NV</v>
      </c>
      <c r="CW384" s="12">
        <f>VLOOKUP($D384,'[9]Mau 6'!$D$10:$R$333,7,0)</f>
        <v>0</v>
      </c>
      <c r="CX384" s="12"/>
      <c r="CY384" s="3"/>
      <c r="CZ384" s="12">
        <f>SUM(COUNTIF(CG384,"x"),COUNTIF(CP384,"x"),COUNTIF(CW384,"x"))</f>
        <v>0</v>
      </c>
      <c r="DA384" s="12">
        <f>VLOOKUP($D384,'[9]Mau 6'!$D$10:$R$333,10,0)</f>
        <v>0</v>
      </c>
      <c r="DB384" s="46"/>
      <c r="DC384" s="12">
        <f>VLOOKUP($D384,'[9]Mau 6'!$D$10:$R$333,10,0)</f>
        <v>0</v>
      </c>
      <c r="DD384" s="12">
        <f>VLOOKUP($D384,'[9]Mau 6'!$D$10:$R$333,10,0)</f>
        <v>0</v>
      </c>
      <c r="DE384" s="12"/>
      <c r="DF384" s="12" t="e">
        <f>VLOOKUP(C384,'[31]Mau 2'!$C$9:$O$336,4,0)</f>
        <v>#REF!</v>
      </c>
      <c r="DG384" s="12"/>
      <c r="DH384" s="3"/>
      <c r="DI384" s="12"/>
      <c r="DJ384" s="12"/>
      <c r="DK384" s="46"/>
      <c r="DL384" s="46"/>
      <c r="DM384" s="46"/>
      <c r="DO384" s="16">
        <v>0</v>
      </c>
      <c r="DX384" s="378"/>
    </row>
    <row r="385" spans="1:130" s="133" customFormat="1" ht="31.5" hidden="1" x14ac:dyDescent="0.25">
      <c r="A385" s="12">
        <f t="shared" si="23"/>
        <v>364</v>
      </c>
      <c r="B385" s="12">
        <f>COUNTIF($E$24:E385,E385)</f>
        <v>5</v>
      </c>
      <c r="C385" s="4" t="s">
        <v>386</v>
      </c>
      <c r="D385" s="102" t="s">
        <v>387</v>
      </c>
      <c r="E385" s="12" t="s">
        <v>390</v>
      </c>
      <c r="F385" s="12" t="s">
        <v>380</v>
      </c>
      <c r="G385" s="41"/>
      <c r="H385" s="46"/>
      <c r="I385" s="46"/>
      <c r="J385" s="3"/>
      <c r="K385" s="46"/>
      <c r="L385" s="3"/>
      <c r="M385" s="41"/>
      <c r="N385" s="46"/>
      <c r="O385" s="46"/>
      <c r="P385" s="3"/>
      <c r="Q385" s="46"/>
      <c r="R385" s="3"/>
      <c r="S385" s="41"/>
      <c r="T385" s="46"/>
      <c r="U385" s="46"/>
      <c r="V385" s="3"/>
      <c r="W385" s="3"/>
      <c r="X385" s="46"/>
      <c r="Y385" s="3"/>
      <c r="Z385" s="41"/>
      <c r="AA385" s="46"/>
      <c r="AB385" s="46"/>
      <c r="AC385" s="3"/>
      <c r="AD385" s="3"/>
      <c r="AE385" s="46"/>
      <c r="AF385" s="3"/>
      <c r="AG385" s="41"/>
      <c r="AH385" s="46"/>
      <c r="AI385" s="46"/>
      <c r="AJ385" s="3"/>
      <c r="AK385" s="3"/>
      <c r="AL385" s="46"/>
      <c r="AM385" s="3"/>
      <c r="AN385" s="41"/>
      <c r="AO385" s="46"/>
      <c r="AP385" s="46"/>
      <c r="AQ385" s="3"/>
      <c r="AR385" s="3"/>
      <c r="AS385" s="46"/>
      <c r="AT385" s="3"/>
      <c r="AU385" s="41"/>
      <c r="AV385" s="46"/>
      <c r="AW385" s="46"/>
      <c r="AX385" s="3"/>
      <c r="AY385" s="3"/>
      <c r="AZ385" s="46"/>
      <c r="BA385" s="3"/>
      <c r="BB385" s="41"/>
      <c r="BC385" s="46"/>
      <c r="BD385" s="46"/>
      <c r="BE385" s="3"/>
      <c r="BF385" s="3"/>
      <c r="BG385" s="46"/>
      <c r="BH385" s="3"/>
      <c r="BI385" s="28"/>
      <c r="BJ385" s="46"/>
      <c r="BK385" s="46"/>
      <c r="BL385" s="3"/>
      <c r="BM385" s="3"/>
      <c r="BN385" s="46"/>
      <c r="BO385" s="3"/>
      <c r="BP385" s="28"/>
      <c r="BQ385" s="46"/>
      <c r="BR385" s="46"/>
      <c r="BS385" s="3"/>
      <c r="BT385" s="3"/>
      <c r="BU385" s="46"/>
      <c r="BV385" s="46"/>
      <c r="BW385" s="46"/>
      <c r="BX385" s="2"/>
      <c r="BY385" s="46"/>
      <c r="BZ385" s="46"/>
      <c r="CA385" s="3"/>
      <c r="CB385" s="46"/>
      <c r="CC385" s="46"/>
      <c r="CD385" s="46"/>
      <c r="CE385" s="46"/>
      <c r="CF385" s="2"/>
      <c r="CG385" s="46"/>
      <c r="CH385" s="46"/>
      <c r="CI385" s="3"/>
      <c r="CJ385" s="3"/>
      <c r="CK385" s="46"/>
      <c r="CL385" s="46"/>
      <c r="CM385" s="46"/>
      <c r="CN385" s="46"/>
      <c r="CO385" s="46"/>
      <c r="CP385" s="46"/>
      <c r="CQ385" s="46"/>
      <c r="CR385" s="3"/>
      <c r="CS385" s="46"/>
      <c r="CT385" s="46"/>
      <c r="CU385" s="3"/>
      <c r="CV385" s="12"/>
      <c r="CW385" s="12"/>
      <c r="CX385" s="12"/>
      <c r="CY385" s="3"/>
      <c r="CZ385" s="12"/>
      <c r="DA385" s="12"/>
      <c r="DB385" s="46"/>
      <c r="DC385" s="12"/>
      <c r="DD385" s="12"/>
      <c r="DE385" s="12"/>
      <c r="DF385" s="12" t="e">
        <f>VLOOKUP(C385,'[31]Mau 2'!$C$9:$O$336,4,0)</f>
        <v>#REF!</v>
      </c>
      <c r="DG385" s="12"/>
      <c r="DH385" s="3"/>
      <c r="DI385" s="12"/>
      <c r="DJ385" s="12"/>
      <c r="DK385" s="46"/>
      <c r="DL385" s="46"/>
      <c r="DM385" s="46"/>
      <c r="DO385" s="133">
        <v>0</v>
      </c>
      <c r="DX385" s="365"/>
    </row>
    <row r="386" spans="1:130" s="133" customFormat="1" ht="63.75" hidden="1" x14ac:dyDescent="0.25">
      <c r="A386" s="12">
        <f>ROW()-21</f>
        <v>365</v>
      </c>
      <c r="B386" s="12">
        <f>COUNTIF($E$24:E386,E386)</f>
        <v>19</v>
      </c>
      <c r="C386" s="17" t="s">
        <v>153</v>
      </c>
      <c r="D386" s="12" t="str">
        <f>VLOOKUP(C386,'[1]XET CUOI NAM'!$D$9:$E$332,2,0)</f>
        <v>01004001</v>
      </c>
      <c r="E386" s="12" t="s">
        <v>381</v>
      </c>
      <c r="F386" s="12" t="s">
        <v>378</v>
      </c>
      <c r="G386" s="41"/>
      <c r="H386" s="46">
        <f>VLOOKUP($D386,'[3]CSTD CS'!$D$25:$AD$344,13,0)</f>
        <v>0</v>
      </c>
      <c r="I386" s="46"/>
      <c r="J386" s="3"/>
      <c r="K386" s="46"/>
      <c r="L386" s="3"/>
      <c r="M386" s="41"/>
      <c r="N386" s="46">
        <f>VLOOKUP($D386,'[3]CSTD CS'!$D$25:$AD$344,13,0)</f>
        <v>0</v>
      </c>
      <c r="O386" s="46"/>
      <c r="P386" s="3"/>
      <c r="Q386" s="46"/>
      <c r="R386" s="3"/>
      <c r="S386" s="41"/>
      <c r="T386" s="46">
        <f>VLOOKUP($D386,'[3]CSTD CS'!$D$25:$AD$344,13,0)</f>
        <v>0</v>
      </c>
      <c r="U386" s="46"/>
      <c r="V386" s="3" t="s">
        <v>568</v>
      </c>
      <c r="W386" s="3"/>
      <c r="X386" s="46"/>
      <c r="Y386" s="3"/>
      <c r="Z386" s="41"/>
      <c r="AA386" s="46">
        <f>VLOOKUP($D386,'[3]CSTD CS'!$D$25:$AD$344,13,0)</f>
        <v>0</v>
      </c>
      <c r="AB386" s="46"/>
      <c r="AC386" s="3" t="s">
        <v>568</v>
      </c>
      <c r="AD386" s="3"/>
      <c r="AE386" s="46"/>
      <c r="AF386" s="3"/>
      <c r="AG386" s="41"/>
      <c r="AH386" s="46">
        <f>VLOOKUP($D386,'[3]CSTD CS'!$D$25:$AD$344,13,0)</f>
        <v>0</v>
      </c>
      <c r="AI386" s="46"/>
      <c r="AJ386" s="3" t="s">
        <v>568</v>
      </c>
      <c r="AK386" s="3"/>
      <c r="AL386" s="46"/>
      <c r="AM386" s="3"/>
      <c r="AN386" s="41"/>
      <c r="AO386" s="46">
        <f>VLOOKUP($D386,'[3]CSTD CS'!$D$25:$AD$344,13,0)</f>
        <v>0</v>
      </c>
      <c r="AP386" s="46"/>
      <c r="AQ386" s="3" t="s">
        <v>568</v>
      </c>
      <c r="AR386" s="3"/>
      <c r="AS386" s="46"/>
      <c r="AT386" s="3"/>
      <c r="AU386" s="41"/>
      <c r="AV386" s="46">
        <f>VLOOKUP($D386,'[3]CSTD CS'!$D$25:$AD$344,13,0)</f>
        <v>0</v>
      </c>
      <c r="AW386" s="46"/>
      <c r="AX386" s="3" t="s">
        <v>568</v>
      </c>
      <c r="AY386" s="3"/>
      <c r="AZ386" s="46"/>
      <c r="BA386" s="3"/>
      <c r="BB386" s="41"/>
      <c r="BC386" s="46">
        <f>VLOOKUP($D386,'[3]CSTD CS'!$D$25:$AD$344,13,0)</f>
        <v>0</v>
      </c>
      <c r="BD386" s="46"/>
      <c r="BE386" s="3" t="s">
        <v>568</v>
      </c>
      <c r="BF386" s="3"/>
      <c r="BG386" s="46"/>
      <c r="BH386" s="3"/>
      <c r="BI386" s="56"/>
      <c r="BJ386" s="46">
        <f>VLOOKUP($D386,'[3]CSTD CS'!$D$25:$AD$344,15,0)</f>
        <v>0</v>
      </c>
      <c r="BK386" s="46"/>
      <c r="BL386" s="3">
        <v>0</v>
      </c>
      <c r="BM386" s="3"/>
      <c r="BN386" s="46"/>
      <c r="BO386" s="3"/>
      <c r="BP386" s="33"/>
      <c r="BQ386" s="46">
        <f>VLOOKUP($D386,'[3]CSTD CS'!$D$25:$AD$344,17,0)</f>
        <v>0</v>
      </c>
      <c r="BR386" s="46"/>
      <c r="BS386" s="3">
        <v>0</v>
      </c>
      <c r="BT386" s="3"/>
      <c r="BU386" s="46"/>
      <c r="BV386" s="46"/>
      <c r="BW386" s="46"/>
      <c r="BX386" s="55"/>
      <c r="BY386" s="46">
        <f>VLOOKUP($D386,'[3]CSTD CS'!$D$25:$AD$344,20,0)</f>
        <v>0</v>
      </c>
      <c r="BZ386" s="46" t="str">
        <f>VLOOKUP(C386,'[4]TH cham SK'!$P$19:$S$167,4,0)</f>
        <v>X</v>
      </c>
      <c r="CA386" s="3" t="s">
        <v>944</v>
      </c>
      <c r="CB386" s="46"/>
      <c r="CC386" s="46"/>
      <c r="CD386" s="46"/>
      <c r="CE386" s="46"/>
      <c r="CF386" s="55"/>
      <c r="CG386" s="46">
        <f>VLOOKUP($D386,'[3]CSTD CS'!$D$25:$AA$344,23,0)</f>
        <v>0</v>
      </c>
      <c r="CH386" s="46" t="str">
        <f>VLOOKUP(C386,'[5]TH chi tiet'!$N$15:$Q$161,4,0)</f>
        <v>X</v>
      </c>
      <c r="CI386" s="3" t="s">
        <v>1082</v>
      </c>
      <c r="CJ386" s="3"/>
      <c r="CK386" s="46" t="s">
        <v>315</v>
      </c>
      <c r="CL386" s="46"/>
      <c r="CM386" s="46"/>
      <c r="CN386" s="46"/>
      <c r="CO386" s="46" t="str">
        <f>VLOOKUP($D386,'[3]CSTD CS'!$D$25:$AD$344,25,0)</f>
        <v>HTXS NV</v>
      </c>
      <c r="CP386" s="46"/>
      <c r="CQ386" s="46"/>
      <c r="CR386" s="3">
        <v>0</v>
      </c>
      <c r="CS386" s="46"/>
      <c r="CT386" s="46" t="e">
        <f>VLOOKUP(D386,[7]LTT!$D$10:$Q$342,10,0)</f>
        <v>#REF!</v>
      </c>
      <c r="CU386" s="3"/>
      <c r="CV386" s="12" t="str">
        <f>VLOOKUP(D386,'[8]XET CUOI NAM'!$E$9:$BF$332,53,0)</f>
        <v>HTXS NV</v>
      </c>
      <c r="CW386" s="12">
        <f>VLOOKUP($D386,'[9]Mau 6'!$D$10:$R$333,7,0)</f>
        <v>0</v>
      </c>
      <c r="CX386" s="12"/>
      <c r="CY386" s="3"/>
      <c r="CZ386" s="12">
        <f>SUM(COUNTIF(CG386,"x"),COUNTIF(CP386,"x"),COUNTIF(CW386,"x"))</f>
        <v>0</v>
      </c>
      <c r="DA386" s="12">
        <f>VLOOKUP($D386,'[9]Mau 6'!$D$10:$R$333,10,0)</f>
        <v>0</v>
      </c>
      <c r="DB386" s="46"/>
      <c r="DC386" s="12">
        <f>VLOOKUP($D386,'[9]Mau 6'!$D$10:$R$333,10,0)</f>
        <v>0</v>
      </c>
      <c r="DD386" s="12">
        <f>VLOOKUP($D386,'[9]Mau 6'!$D$10:$R$333,10,0)</f>
        <v>0</v>
      </c>
      <c r="DE386" s="12"/>
      <c r="DF386" s="12" t="e">
        <f>VLOOKUP(C386,'[31]Mau 2'!$C$9:$O$336,4,0)</f>
        <v>#N/A</v>
      </c>
      <c r="DG386" s="12"/>
      <c r="DH386" s="3"/>
      <c r="DI386" s="12"/>
      <c r="DJ386" s="12"/>
      <c r="DK386" s="46"/>
      <c r="DL386" s="46"/>
      <c r="DM386" s="46"/>
      <c r="DX386" s="365"/>
    </row>
    <row r="387" spans="1:130" s="16" customFormat="1" ht="31.5" hidden="1" x14ac:dyDescent="0.25">
      <c r="A387" s="12">
        <f t="shared" si="23"/>
        <v>366</v>
      </c>
      <c r="B387" s="12">
        <f>COUNTIF($E$24:E387,E387)</f>
        <v>31</v>
      </c>
      <c r="C387" s="21" t="s">
        <v>331</v>
      </c>
      <c r="D387" s="12" t="str">
        <f>VLOOKUP(C387,'[1]XET CUOI NAM'!$D$9:$E$332,2,0)</f>
        <v>01008043</v>
      </c>
      <c r="E387" s="12" t="s">
        <v>391</v>
      </c>
      <c r="F387" s="12" t="s">
        <v>380</v>
      </c>
      <c r="G387" s="41"/>
      <c r="H387" s="46"/>
      <c r="I387" s="46"/>
      <c r="J387" s="3"/>
      <c r="K387" s="46"/>
      <c r="L387" s="3"/>
      <c r="M387" s="41"/>
      <c r="N387" s="46"/>
      <c r="O387" s="46"/>
      <c r="P387" s="3"/>
      <c r="Q387" s="46"/>
      <c r="R387" s="3"/>
      <c r="S387" s="41"/>
      <c r="T387" s="46"/>
      <c r="U387" s="46"/>
      <c r="V387" s="3"/>
      <c r="W387" s="3"/>
      <c r="X387" s="46"/>
      <c r="Y387" s="3"/>
      <c r="Z387" s="41"/>
      <c r="AA387" s="46"/>
      <c r="AB387" s="46"/>
      <c r="AC387" s="3"/>
      <c r="AD387" s="3"/>
      <c r="AE387" s="46"/>
      <c r="AF387" s="3"/>
      <c r="AG387" s="41"/>
      <c r="AH387" s="46"/>
      <c r="AI387" s="46"/>
      <c r="AJ387" s="3"/>
      <c r="AK387" s="3"/>
      <c r="AL387" s="46"/>
      <c r="AM387" s="3"/>
      <c r="AN387" s="41"/>
      <c r="AO387" s="46"/>
      <c r="AP387" s="46"/>
      <c r="AQ387" s="3"/>
      <c r="AR387" s="3"/>
      <c r="AS387" s="46"/>
      <c r="AT387" s="3"/>
      <c r="AU387" s="41"/>
      <c r="AV387" s="46"/>
      <c r="AW387" s="46"/>
      <c r="AX387" s="3"/>
      <c r="AY387" s="3"/>
      <c r="AZ387" s="46"/>
      <c r="BA387" s="3"/>
      <c r="BB387" s="41"/>
      <c r="BC387" s="46"/>
      <c r="BD387" s="46"/>
      <c r="BE387" s="3"/>
      <c r="BF387" s="3"/>
      <c r="BG387" s="46"/>
      <c r="BH387" s="3"/>
      <c r="BI387" s="62"/>
      <c r="BJ387" s="46"/>
      <c r="BK387" s="46"/>
      <c r="BL387" s="3"/>
      <c r="BM387" s="3"/>
      <c r="BN387" s="46"/>
      <c r="BO387" s="3"/>
      <c r="BP387" s="33"/>
      <c r="BQ387" s="46"/>
      <c r="BR387" s="46"/>
      <c r="BS387" s="3"/>
      <c r="BT387" s="3"/>
      <c r="BU387" s="46"/>
      <c r="BV387" s="46"/>
      <c r="BW387" s="46"/>
      <c r="BX387" s="2"/>
      <c r="BY387" s="46"/>
      <c r="BZ387" s="46"/>
      <c r="CA387" s="3"/>
      <c r="CB387" s="46"/>
      <c r="CC387" s="46"/>
      <c r="CD387" s="46"/>
      <c r="CE387" s="46"/>
      <c r="CF387" s="2"/>
      <c r="CG387" s="46"/>
      <c r="CH387" s="46"/>
      <c r="CI387" s="3"/>
      <c r="CJ387" s="3"/>
      <c r="CK387" s="46"/>
      <c r="CL387" s="46"/>
      <c r="CM387" s="46"/>
      <c r="CN387" s="46"/>
      <c r="CO387" s="46"/>
      <c r="CP387" s="46"/>
      <c r="CQ387" s="46"/>
      <c r="CR387" s="3"/>
      <c r="CS387" s="46"/>
      <c r="CT387" s="46" t="e">
        <f>VLOOKUP(D387,[7]LTT!$D$10:$Q$342,10,0)</f>
        <v>#REF!</v>
      </c>
      <c r="CU387" s="3"/>
      <c r="CV387" s="12" t="str">
        <f>VLOOKUP(D387,'[8]XET CUOI NAM'!$E$9:$BF$332,53,0)</f>
        <v>HTT NV</v>
      </c>
      <c r="CW387" s="12">
        <f>VLOOKUP($D387,'[9]Mau 6'!$D$10:$R$333,7,0)</f>
        <v>0</v>
      </c>
      <c r="CX387" s="12"/>
      <c r="CY387" s="3"/>
      <c r="CZ387" s="12">
        <f>SUM(COUNTIF(CG387,"x"),COUNTIF(CP387,"x"),COUNTIF(CW387,"x"))</f>
        <v>0</v>
      </c>
      <c r="DA387" s="12">
        <f>VLOOKUP($D387,'[9]Mau 6'!$D$10:$R$333,10,0)</f>
        <v>0</v>
      </c>
      <c r="DB387" s="46"/>
      <c r="DC387" s="12">
        <f>VLOOKUP($D387,'[9]Mau 6'!$D$10:$R$333,10,0)</f>
        <v>0</v>
      </c>
      <c r="DD387" s="12">
        <f>VLOOKUP($D387,'[9]Mau 6'!$D$10:$R$333,10,0)</f>
        <v>0</v>
      </c>
      <c r="DE387" s="12"/>
      <c r="DF387" s="12" t="e">
        <f>VLOOKUP(C387,'[31]Mau 2'!$C$9:$O$336,4,0)</f>
        <v>#REF!</v>
      </c>
      <c r="DG387" s="12"/>
      <c r="DH387" s="3"/>
      <c r="DI387" s="12"/>
      <c r="DJ387" s="12"/>
      <c r="DK387" s="46"/>
      <c r="DL387" s="46"/>
      <c r="DM387" s="46"/>
      <c r="DO387" s="16">
        <v>0</v>
      </c>
      <c r="DX387" s="378"/>
    </row>
    <row r="388" spans="1:130" s="16" customFormat="1" ht="31.5" hidden="1" x14ac:dyDescent="0.25">
      <c r="A388" s="12">
        <f t="shared" si="23"/>
        <v>367</v>
      </c>
      <c r="B388" s="12">
        <f>COUNTIF($E$24:E388,E388)</f>
        <v>32</v>
      </c>
      <c r="C388" s="21" t="s">
        <v>326</v>
      </c>
      <c r="D388" s="12" t="str">
        <f>VLOOKUP(C388,'[1]XET CUOI NAM'!$D$9:$E$332,2,0)</f>
        <v>01008018</v>
      </c>
      <c r="E388" s="12" t="s">
        <v>391</v>
      </c>
      <c r="F388" s="12" t="s">
        <v>380</v>
      </c>
      <c r="G388" s="41"/>
      <c r="H388" s="46">
        <f>VLOOKUP($D388,'[3]CSTD CS'!$D$25:$AD$344,13,0)</f>
        <v>0</v>
      </c>
      <c r="I388" s="46"/>
      <c r="J388" s="3"/>
      <c r="K388" s="46"/>
      <c r="L388" s="3"/>
      <c r="M388" s="41"/>
      <c r="N388" s="46">
        <f>VLOOKUP($D388,'[3]CSTD CS'!$D$25:$AD$344,13,0)</f>
        <v>0</v>
      </c>
      <c r="O388" s="46"/>
      <c r="P388" s="3"/>
      <c r="Q388" s="46"/>
      <c r="R388" s="3"/>
      <c r="S388" s="41"/>
      <c r="T388" s="46">
        <f>VLOOKUP($D388,'[3]CSTD CS'!$D$25:$AD$344,13,0)</f>
        <v>0</v>
      </c>
      <c r="U388" s="46"/>
      <c r="V388" s="3"/>
      <c r="W388" s="3"/>
      <c r="X388" s="46"/>
      <c r="Y388" s="3"/>
      <c r="Z388" s="41"/>
      <c r="AA388" s="46">
        <f>VLOOKUP($D388,'[3]CSTD CS'!$D$25:$AD$344,13,0)</f>
        <v>0</v>
      </c>
      <c r="AB388" s="46"/>
      <c r="AC388" s="3"/>
      <c r="AD388" s="3"/>
      <c r="AE388" s="46"/>
      <c r="AF388" s="3"/>
      <c r="AG388" s="41"/>
      <c r="AH388" s="46">
        <f>VLOOKUP($D388,'[3]CSTD CS'!$D$25:$AD$344,13,0)</f>
        <v>0</v>
      </c>
      <c r="AI388" s="46"/>
      <c r="AJ388" s="3"/>
      <c r="AK388" s="3"/>
      <c r="AL388" s="46"/>
      <c r="AM388" s="3"/>
      <c r="AN388" s="41"/>
      <c r="AO388" s="46">
        <f>VLOOKUP($D388,'[3]CSTD CS'!$D$25:$AD$344,13,0)</f>
        <v>0</v>
      </c>
      <c r="AP388" s="46"/>
      <c r="AQ388" s="3"/>
      <c r="AR388" s="3"/>
      <c r="AS388" s="46"/>
      <c r="AT388" s="3"/>
      <c r="AU388" s="41"/>
      <c r="AV388" s="46">
        <f>VLOOKUP($D388,'[3]CSTD CS'!$D$25:$AD$344,13,0)</f>
        <v>0</v>
      </c>
      <c r="AW388" s="46"/>
      <c r="AX388" s="3"/>
      <c r="AY388" s="3"/>
      <c r="AZ388" s="46"/>
      <c r="BA388" s="3"/>
      <c r="BB388" s="41"/>
      <c r="BC388" s="46">
        <f>VLOOKUP($D388,'[3]CSTD CS'!$D$25:$AD$344,13,0)</f>
        <v>0</v>
      </c>
      <c r="BD388" s="46"/>
      <c r="BE388" s="3"/>
      <c r="BF388" s="3"/>
      <c r="BG388" s="46"/>
      <c r="BH388" s="3"/>
      <c r="BI388" s="62"/>
      <c r="BJ388" s="46">
        <f>VLOOKUP($D388,'[3]CSTD CS'!$D$25:$AD$344,15,0)</f>
        <v>0</v>
      </c>
      <c r="BK388" s="46"/>
      <c r="BL388" s="3">
        <v>0</v>
      </c>
      <c r="BM388" s="3"/>
      <c r="BN388" s="46"/>
      <c r="BO388" s="3"/>
      <c r="BP388" s="33"/>
      <c r="BQ388" s="46">
        <f>VLOOKUP($D388,'[3]CSTD CS'!$D$25:$AD$344,17,0)</f>
        <v>0</v>
      </c>
      <c r="BR388" s="46"/>
      <c r="BS388" s="3">
        <v>0</v>
      </c>
      <c r="BT388" s="3"/>
      <c r="BU388" s="46"/>
      <c r="BV388" s="46"/>
      <c r="BW388" s="46"/>
      <c r="BX388" s="2"/>
      <c r="BY388" s="46">
        <f>VLOOKUP($D388,'[3]CSTD CS'!$D$25:$AD$344,20,0)</f>
        <v>0</v>
      </c>
      <c r="BZ388" s="46"/>
      <c r="CA388" s="3">
        <v>0</v>
      </c>
      <c r="CB388" s="46"/>
      <c r="CC388" s="46"/>
      <c r="CD388" s="46"/>
      <c r="CE388" s="46"/>
      <c r="CF388" s="2"/>
      <c r="CG388" s="46">
        <f>VLOOKUP($D388,'[3]CSTD CS'!$D$25:$AA$344,23,0)</f>
        <v>0</v>
      </c>
      <c r="CH388" s="46"/>
      <c r="CI388" s="3">
        <v>0</v>
      </c>
      <c r="CJ388" s="3"/>
      <c r="CK388" s="46"/>
      <c r="CL388" s="46"/>
      <c r="CM388" s="46" t="s">
        <v>315</v>
      </c>
      <c r="CN388" s="46" t="s">
        <v>315</v>
      </c>
      <c r="CO388" s="46" t="str">
        <f>VLOOKUP($D388,'[3]CSTD CS'!$D$25:$AD$344,25,0)</f>
        <v>HTXS NV</v>
      </c>
      <c r="CP388" s="46"/>
      <c r="CQ388" s="46"/>
      <c r="CR388" s="3">
        <v>0</v>
      </c>
      <c r="CS388" s="46"/>
      <c r="CT388" s="46" t="e">
        <f>VLOOKUP(D388,[7]LTT!$D$10:$Q$342,10,0)</f>
        <v>#REF!</v>
      </c>
      <c r="CU388" s="3"/>
      <c r="CV388" s="12" t="str">
        <f>VLOOKUP(D388,'[8]XET CUOI NAM'!$E$9:$BF$332,53,0)</f>
        <v>HTT NV</v>
      </c>
      <c r="CW388" s="12">
        <f>VLOOKUP($D388,'[9]Mau 6'!$D$10:$R$333,7,0)</f>
        <v>0</v>
      </c>
      <c r="CX388" s="12"/>
      <c r="CY388" s="3"/>
      <c r="CZ388" s="12">
        <f>SUM(COUNTIF(CG388,"x"),COUNTIF(CP388,"x"),COUNTIF(CW388,"x"))</f>
        <v>0</v>
      </c>
      <c r="DA388" s="12">
        <f>VLOOKUP($D388,'[9]Mau 6'!$D$10:$R$333,10,0)</f>
        <v>0</v>
      </c>
      <c r="DB388" s="46"/>
      <c r="DC388" s="12">
        <f>VLOOKUP($D388,'[9]Mau 6'!$D$10:$R$333,10,0)</f>
        <v>0</v>
      </c>
      <c r="DD388" s="12">
        <f>VLOOKUP($D388,'[9]Mau 6'!$D$10:$R$333,10,0)</f>
        <v>0</v>
      </c>
      <c r="DE388" s="12" t="s">
        <v>431</v>
      </c>
      <c r="DF388" s="12"/>
      <c r="DG388" s="12"/>
      <c r="DH388" s="3"/>
      <c r="DI388" s="12"/>
      <c r="DJ388" s="12"/>
      <c r="DK388" s="46"/>
      <c r="DL388" s="46"/>
      <c r="DM388" s="46"/>
      <c r="DN388" s="194"/>
      <c r="DO388" s="194"/>
      <c r="DP388" s="194"/>
      <c r="DQ388" s="194"/>
      <c r="DR388" s="194"/>
      <c r="DS388" s="194"/>
      <c r="DT388" s="194"/>
      <c r="DX388" s="378"/>
    </row>
    <row r="389" spans="1:130" s="16" customFormat="1" ht="31.5" hidden="1" x14ac:dyDescent="0.25">
      <c r="A389" s="12"/>
      <c r="B389" s="12"/>
      <c r="C389" s="21" t="s">
        <v>1810</v>
      </c>
      <c r="D389" s="12"/>
      <c r="E389" s="12"/>
      <c r="F389" s="12"/>
      <c r="G389" s="41"/>
      <c r="H389" s="46"/>
      <c r="I389" s="46"/>
      <c r="J389" s="3"/>
      <c r="K389" s="46"/>
      <c r="L389" s="3"/>
      <c r="M389" s="41"/>
      <c r="N389" s="46"/>
      <c r="O389" s="46"/>
      <c r="P389" s="3"/>
      <c r="Q389" s="46"/>
      <c r="R389" s="3"/>
      <c r="S389" s="41"/>
      <c r="T389" s="46"/>
      <c r="U389" s="46"/>
      <c r="V389" s="3"/>
      <c r="W389" s="3"/>
      <c r="X389" s="46"/>
      <c r="Y389" s="3"/>
      <c r="Z389" s="41"/>
      <c r="AA389" s="46"/>
      <c r="AB389" s="46"/>
      <c r="AC389" s="3"/>
      <c r="AD389" s="3"/>
      <c r="AE389" s="46"/>
      <c r="AF389" s="3"/>
      <c r="AG389" s="41"/>
      <c r="AH389" s="46"/>
      <c r="AI389" s="46"/>
      <c r="AJ389" s="3"/>
      <c r="AK389" s="3"/>
      <c r="AL389" s="46"/>
      <c r="AM389" s="3"/>
      <c r="AN389" s="41"/>
      <c r="AO389" s="46"/>
      <c r="AP389" s="46"/>
      <c r="AQ389" s="3"/>
      <c r="AR389" s="3"/>
      <c r="AS389" s="46"/>
      <c r="AT389" s="3"/>
      <c r="AU389" s="41"/>
      <c r="AV389" s="46"/>
      <c r="AW389" s="46"/>
      <c r="AX389" s="3"/>
      <c r="AY389" s="3"/>
      <c r="AZ389" s="46"/>
      <c r="BA389" s="3"/>
      <c r="BB389" s="41"/>
      <c r="BC389" s="46"/>
      <c r="BD389" s="46"/>
      <c r="BE389" s="3"/>
      <c r="BF389" s="3"/>
      <c r="BG389" s="46"/>
      <c r="BH389" s="3"/>
      <c r="BI389" s="62"/>
      <c r="BJ389" s="46"/>
      <c r="BK389" s="46"/>
      <c r="BL389" s="3"/>
      <c r="BM389" s="3"/>
      <c r="BN389" s="46"/>
      <c r="BO389" s="3"/>
      <c r="BP389" s="33"/>
      <c r="BQ389" s="46"/>
      <c r="BR389" s="46"/>
      <c r="BS389" s="3"/>
      <c r="BT389" s="3"/>
      <c r="BU389" s="46"/>
      <c r="BV389" s="46"/>
      <c r="BW389" s="46"/>
      <c r="BX389" s="2"/>
      <c r="BY389" s="46"/>
      <c r="BZ389" s="46"/>
      <c r="CA389" s="3"/>
      <c r="CB389" s="46"/>
      <c r="CC389" s="46"/>
      <c r="CD389" s="46"/>
      <c r="CE389" s="46"/>
      <c r="CF389" s="2"/>
      <c r="CG389" s="46"/>
      <c r="CH389" s="46"/>
      <c r="CI389" s="3"/>
      <c r="CJ389" s="3"/>
      <c r="CK389" s="46"/>
      <c r="CL389" s="46"/>
      <c r="CM389" s="46"/>
      <c r="CN389" s="46"/>
      <c r="CO389" s="46"/>
      <c r="CP389" s="46"/>
      <c r="CQ389" s="46"/>
      <c r="CR389" s="3"/>
      <c r="CS389" s="46" t="s">
        <v>315</v>
      </c>
      <c r="CT389" s="46"/>
      <c r="CU389" s="3"/>
      <c r="CV389" s="12"/>
      <c r="CW389" s="12"/>
      <c r="CX389" s="12"/>
      <c r="CY389" s="3"/>
      <c r="CZ389" s="12"/>
      <c r="DA389" s="12"/>
      <c r="DB389" s="46"/>
      <c r="DC389" s="12"/>
      <c r="DD389" s="12"/>
      <c r="DE389" s="12"/>
      <c r="DF389" s="12"/>
      <c r="DG389" s="12"/>
      <c r="DH389" s="3"/>
      <c r="DI389" s="12"/>
      <c r="DJ389" s="12"/>
      <c r="DK389" s="46"/>
      <c r="DL389" s="46"/>
      <c r="DM389" s="46"/>
      <c r="DN389" s="194"/>
      <c r="DO389" s="194"/>
      <c r="DP389" s="194"/>
      <c r="DQ389" s="194"/>
      <c r="DR389" s="194"/>
      <c r="DS389" s="194"/>
      <c r="DT389" s="194"/>
      <c r="DX389" s="378"/>
    </row>
    <row r="390" spans="1:130" hidden="1" x14ac:dyDescent="0.25">
      <c r="DX390" s="371"/>
      <c r="DZ390" s="8"/>
    </row>
    <row r="391" spans="1:130" hidden="1" x14ac:dyDescent="0.25">
      <c r="DX391" s="371"/>
      <c r="DZ391" s="8"/>
    </row>
    <row r="392" spans="1:130" hidden="1" x14ac:dyDescent="0.25">
      <c r="DX392" s="371"/>
      <c r="DZ392" s="8"/>
    </row>
    <row r="393" spans="1:130" hidden="1" x14ac:dyDescent="0.25">
      <c r="DX393" s="371"/>
      <c r="DZ393" s="8"/>
    </row>
    <row r="394" spans="1:130" hidden="1" x14ac:dyDescent="0.25">
      <c r="DX394" s="371"/>
      <c r="DZ394" s="8"/>
    </row>
    <row r="395" spans="1:130" hidden="1" x14ac:dyDescent="0.25">
      <c r="DX395" s="371"/>
      <c r="DZ395" s="8"/>
    </row>
  </sheetData>
  <sheetProtection formatCells="0" formatColumns="0" formatRows="0"/>
  <autoFilter ref="A23:DX355">
    <filterColumn colId="127">
      <customFilters>
        <customFilter operator="notEqual" val=" "/>
      </customFilters>
    </filterColumn>
  </autoFilter>
  <mergeCells count="70">
    <mergeCell ref="C4:C5"/>
    <mergeCell ref="J4:L4"/>
    <mergeCell ref="AD4:AF4"/>
    <mergeCell ref="AK4:AM4"/>
    <mergeCell ref="AR4:AT4"/>
    <mergeCell ref="W4:Y4"/>
    <mergeCell ref="W5:Y5"/>
    <mergeCell ref="P4:R4"/>
    <mergeCell ref="P5:R5"/>
    <mergeCell ref="BF4:BH4"/>
    <mergeCell ref="J5:L5"/>
    <mergeCell ref="AD5:AF5"/>
    <mergeCell ref="AK5:AM5"/>
    <mergeCell ref="AR5:AT5"/>
    <mergeCell ref="AY5:BA5"/>
    <mergeCell ref="BF5:BH5"/>
    <mergeCell ref="AY4:BA4"/>
    <mergeCell ref="C6:C7"/>
    <mergeCell ref="J6:L6"/>
    <mergeCell ref="AD6:AF6"/>
    <mergeCell ref="AK6:AM6"/>
    <mergeCell ref="AR6:AT6"/>
    <mergeCell ref="W6:Y6"/>
    <mergeCell ref="W7:Y7"/>
    <mergeCell ref="P6:R6"/>
    <mergeCell ref="P7:R7"/>
    <mergeCell ref="BF6:BH6"/>
    <mergeCell ref="J7:L7"/>
    <mergeCell ref="AD7:AF7"/>
    <mergeCell ref="AK7:AM7"/>
    <mergeCell ref="AR7:AT7"/>
    <mergeCell ref="AY7:BA7"/>
    <mergeCell ref="BF7:BH7"/>
    <mergeCell ref="AY6:BA6"/>
    <mergeCell ref="BB20:BE20"/>
    <mergeCell ref="C8:C9"/>
    <mergeCell ref="C10:C11"/>
    <mergeCell ref="C12:C13"/>
    <mergeCell ref="C14:C15"/>
    <mergeCell ref="C16:C17"/>
    <mergeCell ref="C18:C19"/>
    <mergeCell ref="S20:V20"/>
    <mergeCell ref="M20:O20"/>
    <mergeCell ref="G20:I20"/>
    <mergeCell ref="Z20:AC20"/>
    <mergeCell ref="AG20:AJ20"/>
    <mergeCell ref="AN20:AQ20"/>
    <mergeCell ref="AU20:AX20"/>
    <mergeCell ref="BB21:BH21"/>
    <mergeCell ref="A21:A22"/>
    <mergeCell ref="B21:B22"/>
    <mergeCell ref="C21:C22"/>
    <mergeCell ref="D21:D22"/>
    <mergeCell ref="E21:E22"/>
    <mergeCell ref="F21:F22"/>
    <mergeCell ref="S21:Y21"/>
    <mergeCell ref="M21:R21"/>
    <mergeCell ref="G21:L21"/>
    <mergeCell ref="Z21:AF21"/>
    <mergeCell ref="AG21:AM21"/>
    <mergeCell ref="AN21:AT21"/>
    <mergeCell ref="AU21:BA21"/>
    <mergeCell ref="DE21:DM21"/>
    <mergeCell ref="DN21:DT21"/>
    <mergeCell ref="BI21:BO21"/>
    <mergeCell ref="BP21:BW21"/>
    <mergeCell ref="BX21:CE21"/>
    <mergeCell ref="CF21:CN21"/>
    <mergeCell ref="CO21:CU21"/>
    <mergeCell ref="CV21:DD21"/>
  </mergeCells>
  <printOptions horizontalCentered="1"/>
  <pageMargins left="0.15748031496062992" right="0.19685039370078741" top="0.39370078740157483" bottom="0.35433070866141736" header="0.15748031496062992" footer="0.15748031496062992"/>
  <pageSetup paperSize="9" scale="65" orientation="landscape" r:id="rId1"/>
  <headerFooter>
    <oddFooter>Page &amp;P</oddFooter>
  </headerFooter>
  <rowBreaks count="1" manualBreakCount="1">
    <brk id="359"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Truong</vt:lpstr>
      <vt:lpstr>Tong hop</vt:lpstr>
      <vt:lpstr>Ky niem chuong SNGD</vt:lpstr>
      <vt:lpstr>Tong hop (2)</vt:lpstr>
      <vt:lpstr>'Tong hop'!Print_Titles</vt:lpstr>
      <vt:lpstr>'Tong hop (2)'!Print_Titles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Yen_TC</cp:lastModifiedBy>
  <cp:lastPrinted>2024-07-10T02:14:35Z</cp:lastPrinted>
  <dcterms:created xsi:type="dcterms:W3CDTF">2015-09-12T02:01:38Z</dcterms:created>
  <dcterms:modified xsi:type="dcterms:W3CDTF">2024-09-04T08:20:25Z</dcterms:modified>
</cp:coreProperties>
</file>